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kavaliova\Desktop\2022-2024 SVP projektas_2022-01-27\"/>
    </mc:Choice>
  </mc:AlternateContent>
  <xr:revisionPtr revIDLastSave="0" documentId="13_ncr:1_{84395B96-E4EC-4443-9CAE-C3E6FBF147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grama - 07" sheetId="1" r:id="rId1"/>
  </sheets>
  <definedNames>
    <definedName name="_xlnm.Print_Titles" localSheetId="0">'Programa - 07'!$5:$7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89" i="1" l="1"/>
  <c r="S90" i="1" s="1"/>
  <c r="R89" i="1"/>
  <c r="R90" i="1" s="1"/>
  <c r="Q89" i="1"/>
  <c r="Q90" i="1" s="1"/>
  <c r="P89" i="1"/>
  <c r="P90" i="1" s="1"/>
  <c r="P88" i="1"/>
  <c r="P87" i="1"/>
  <c r="P86" i="1"/>
  <c r="P17" i="1" l="1"/>
  <c r="P18" i="1"/>
  <c r="P23" i="1" l="1"/>
  <c r="P21" i="1"/>
  <c r="S24" i="1"/>
  <c r="R24" i="1"/>
  <c r="Q24" i="1"/>
  <c r="P11" i="1" l="1"/>
  <c r="P12" i="1"/>
  <c r="P64" i="1" l="1"/>
  <c r="P65" i="1"/>
  <c r="W25" i="1"/>
  <c r="W26" i="1" s="1"/>
  <c r="W27" i="1" s="1"/>
  <c r="V25" i="1"/>
  <c r="V26" i="1" s="1"/>
  <c r="V27" i="1" s="1"/>
  <c r="U25" i="1"/>
  <c r="U26" i="1" s="1"/>
  <c r="U27" i="1" s="1"/>
  <c r="T25" i="1"/>
  <c r="T26" i="1" s="1"/>
  <c r="T27" i="1" s="1"/>
  <c r="L99" i="1"/>
  <c r="L102" i="1" s="1"/>
  <c r="L94" i="1"/>
  <c r="L98" i="1" s="1"/>
  <c r="L91" i="1"/>
  <c r="L93" i="1" s="1"/>
  <c r="L88" i="1"/>
  <c r="L87" i="1"/>
  <c r="L86" i="1"/>
  <c r="L89" i="1" s="1"/>
  <c r="L90" i="1" s="1"/>
  <c r="L80" i="1"/>
  <c r="L82" i="1" s="1"/>
  <c r="L77" i="1"/>
  <c r="L65" i="1"/>
  <c r="L64" i="1"/>
  <c r="L61" i="1"/>
  <c r="L63" i="1" s="1"/>
  <c r="L59" i="1"/>
  <c r="L60" i="1" s="1"/>
  <c r="L57" i="1"/>
  <c r="K112" i="1" s="1"/>
  <c r="L54" i="1"/>
  <c r="L51" i="1"/>
  <c r="L48" i="1"/>
  <c r="L47" i="1"/>
  <c r="L49" i="1" s="1"/>
  <c r="L45" i="1"/>
  <c r="L44" i="1"/>
  <c r="L39" i="1"/>
  <c r="L43" i="1" s="1"/>
  <c r="L30" i="1"/>
  <c r="L71" i="1" l="1"/>
  <c r="L103" i="1"/>
  <c r="L46" i="1"/>
  <c r="L50" i="1" s="1"/>
  <c r="L23" i="1"/>
  <c r="L22" i="1"/>
  <c r="L21" i="1"/>
  <c r="L19" i="1"/>
  <c r="L18" i="1"/>
  <c r="K115" i="1" s="1"/>
  <c r="L17" i="1"/>
  <c r="L14" i="1"/>
  <c r="L11" i="1"/>
  <c r="L16" i="1" s="1"/>
  <c r="K111" i="1" l="1"/>
  <c r="K113" i="1"/>
  <c r="K110" i="1" s="1"/>
  <c r="L20" i="1"/>
  <c r="K114" i="1"/>
  <c r="K116" i="1"/>
  <c r="S102" i="1"/>
  <c r="R102" i="1"/>
  <c r="Q102" i="1"/>
  <c r="P102" i="1"/>
  <c r="O102" i="1"/>
  <c r="M102" i="1"/>
  <c r="O98" i="1"/>
  <c r="O103" i="1" s="1"/>
  <c r="N98" i="1"/>
  <c r="M98" i="1"/>
  <c r="O93" i="1"/>
  <c r="N93" i="1"/>
  <c r="M93" i="1"/>
  <c r="M90" i="1"/>
  <c r="O89" i="1"/>
  <c r="O90" i="1" s="1"/>
  <c r="N89" i="1"/>
  <c r="N90" i="1" s="1"/>
  <c r="M89" i="1"/>
  <c r="M83" i="1"/>
  <c r="M84" i="1" s="1"/>
  <c r="O82" i="1"/>
  <c r="N82" i="1"/>
  <c r="M82" i="1"/>
  <c r="O79" i="1"/>
  <c r="O83" i="1" s="1"/>
  <c r="O84" i="1" s="1"/>
  <c r="N79" i="1"/>
  <c r="M79" i="1"/>
  <c r="O71" i="1"/>
  <c r="N71" i="1"/>
  <c r="M71" i="1"/>
  <c r="O63" i="1"/>
  <c r="N63" i="1"/>
  <c r="M63" i="1"/>
  <c r="O60" i="1"/>
  <c r="N60" i="1"/>
  <c r="M60" i="1"/>
  <c r="O58" i="1"/>
  <c r="N58" i="1"/>
  <c r="M58" i="1"/>
  <c r="O53" i="1"/>
  <c r="N53" i="1"/>
  <c r="M53" i="1"/>
  <c r="O49" i="1"/>
  <c r="O50" i="1" s="1"/>
  <c r="N49" i="1"/>
  <c r="M49" i="1"/>
  <c r="O46" i="1"/>
  <c r="N46" i="1"/>
  <c r="M46" i="1"/>
  <c r="O43" i="1"/>
  <c r="N43" i="1"/>
  <c r="M43" i="1"/>
  <c r="M37" i="1"/>
  <c r="M38" i="1" s="1"/>
  <c r="N50" i="1" l="1"/>
  <c r="M50" i="1"/>
  <c r="N72" i="1"/>
  <c r="O72" i="1"/>
  <c r="N83" i="1"/>
  <c r="N84" i="1" s="1"/>
  <c r="M103" i="1"/>
  <c r="M104" i="1" s="1"/>
  <c r="M105" i="1" s="1"/>
  <c r="O104" i="1"/>
  <c r="O105" i="1" s="1"/>
  <c r="M72" i="1"/>
  <c r="L83" i="1"/>
  <c r="L84" i="1"/>
  <c r="K117" i="1"/>
  <c r="O24" i="1"/>
  <c r="N24" i="1"/>
  <c r="M24" i="1"/>
  <c r="O20" i="1"/>
  <c r="N20" i="1"/>
  <c r="M20" i="1"/>
  <c r="O16" i="1"/>
  <c r="N16" i="1"/>
  <c r="M16" i="1"/>
  <c r="M73" i="1" l="1"/>
  <c r="M74" i="1" s="1"/>
  <c r="N25" i="1"/>
  <c r="N26" i="1" s="1"/>
  <c r="N27" i="1" s="1"/>
  <c r="O25" i="1"/>
  <c r="O26" i="1" s="1"/>
  <c r="O27" i="1" s="1"/>
  <c r="O106" i="1" s="1"/>
  <c r="L24" i="1"/>
  <c r="L25" i="1" s="1"/>
  <c r="L26" i="1" s="1"/>
  <c r="M25" i="1"/>
  <c r="M26" i="1" s="1"/>
  <c r="M27" i="1" s="1"/>
  <c r="M106" i="1" s="1"/>
  <c r="S20" i="1"/>
  <c r="L27" i="1" l="1"/>
  <c r="X90" i="1"/>
  <c r="Y90" i="1"/>
  <c r="P93" i="1"/>
  <c r="Q93" i="1"/>
  <c r="R93" i="1"/>
  <c r="S93" i="1"/>
  <c r="X93" i="1"/>
  <c r="Y93" i="1"/>
  <c r="P98" i="1"/>
  <c r="Q98" i="1"/>
  <c r="R98" i="1"/>
  <c r="S98" i="1"/>
  <c r="X98" i="1"/>
  <c r="Y98" i="1"/>
  <c r="X102" i="1"/>
  <c r="Y102" i="1"/>
  <c r="X103" i="1" l="1"/>
  <c r="S103" i="1"/>
  <c r="Y103" i="1"/>
  <c r="R103" i="1"/>
  <c r="Q103" i="1"/>
  <c r="P103" i="1"/>
  <c r="Y116" i="1"/>
  <c r="X116" i="1"/>
  <c r="P116" i="1"/>
  <c r="Y115" i="1"/>
  <c r="X115" i="1"/>
  <c r="Y113" i="1"/>
  <c r="X113" i="1"/>
  <c r="Y112" i="1"/>
  <c r="X112" i="1"/>
  <c r="P112" i="1"/>
  <c r="Y111" i="1"/>
  <c r="X111" i="1"/>
  <c r="Y24" i="1"/>
  <c r="X24" i="1"/>
  <c r="Y20" i="1"/>
  <c r="X20" i="1"/>
  <c r="R20" i="1"/>
  <c r="Q20" i="1"/>
  <c r="Y16" i="1"/>
  <c r="X16" i="1"/>
  <c r="R16" i="1"/>
  <c r="S16" i="1"/>
  <c r="S25" i="1" s="1"/>
  <c r="S26" i="1" s="1"/>
  <c r="S27" i="1" s="1"/>
  <c r="Q16" i="1"/>
  <c r="P16" i="1"/>
  <c r="Q25" i="1" l="1"/>
  <c r="Q26" i="1" s="1"/>
  <c r="Q27" i="1" s="1"/>
  <c r="R25" i="1"/>
  <c r="R26" i="1" s="1"/>
  <c r="R27" i="1" s="1"/>
  <c r="X25" i="1"/>
  <c r="X26" i="1" s="1"/>
  <c r="X27" i="1" s="1"/>
  <c r="P113" i="1"/>
  <c r="X114" i="1"/>
  <c r="Y25" i="1"/>
  <c r="Y26" i="1" s="1"/>
  <c r="Y27" i="1" s="1"/>
  <c r="P20" i="1"/>
  <c r="P115" i="1"/>
  <c r="P114" i="1" s="1"/>
  <c r="Y114" i="1"/>
  <c r="P24" i="1"/>
  <c r="Y110" i="1"/>
  <c r="X110" i="1"/>
  <c r="P111" i="1"/>
  <c r="Y104" i="1"/>
  <c r="X104" i="1"/>
  <c r="Q104" i="1"/>
  <c r="P104" i="1"/>
  <c r="Y82" i="1"/>
  <c r="X82" i="1"/>
  <c r="Q82" i="1"/>
  <c r="P82" i="1"/>
  <c r="Y49" i="1"/>
  <c r="X49" i="1"/>
  <c r="S49" i="1"/>
  <c r="R49" i="1"/>
  <c r="Q49" i="1"/>
  <c r="P49" i="1"/>
  <c r="Y46" i="1"/>
  <c r="X46" i="1"/>
  <c r="S46" i="1"/>
  <c r="R46" i="1"/>
  <c r="Q46" i="1"/>
  <c r="P46" i="1"/>
  <c r="L53" i="1"/>
  <c r="L72" i="1" s="1"/>
  <c r="P53" i="1"/>
  <c r="Q53" i="1"/>
  <c r="R53" i="1"/>
  <c r="S53" i="1"/>
  <c r="X53" i="1"/>
  <c r="Y53" i="1"/>
  <c r="L58" i="1"/>
  <c r="P58" i="1"/>
  <c r="Q58" i="1"/>
  <c r="R58" i="1"/>
  <c r="S58" i="1"/>
  <c r="X58" i="1"/>
  <c r="Y58" i="1"/>
  <c r="Y71" i="1"/>
  <c r="X71" i="1"/>
  <c r="S71" i="1"/>
  <c r="R71" i="1"/>
  <c r="Q71" i="1"/>
  <c r="P71" i="1"/>
  <c r="Y63" i="1"/>
  <c r="X63" i="1"/>
  <c r="S63" i="1"/>
  <c r="R63" i="1"/>
  <c r="Q63" i="1"/>
  <c r="P63" i="1"/>
  <c r="Y60" i="1"/>
  <c r="X60" i="1"/>
  <c r="S60" i="1"/>
  <c r="R60" i="1"/>
  <c r="Q60" i="1"/>
  <c r="P60" i="1"/>
  <c r="Y43" i="1"/>
  <c r="X43" i="1"/>
  <c r="S43" i="1"/>
  <c r="R43" i="1"/>
  <c r="Q43" i="1"/>
  <c r="P43" i="1"/>
  <c r="Q37" i="1"/>
  <c r="Q38" i="1" s="1"/>
  <c r="P37" i="1"/>
  <c r="P38" i="1" s="1"/>
  <c r="P25" i="1" l="1"/>
  <c r="P26" i="1" s="1"/>
  <c r="P27" i="1" s="1"/>
  <c r="P110" i="1"/>
  <c r="P117" i="1" s="1"/>
  <c r="X117" i="1"/>
  <c r="R104" i="1"/>
  <c r="S104" i="1"/>
  <c r="X50" i="1"/>
  <c r="Y117" i="1"/>
  <c r="Y50" i="1"/>
  <c r="Y72" i="1"/>
  <c r="P72" i="1"/>
  <c r="R72" i="1"/>
  <c r="P50" i="1"/>
  <c r="X72" i="1"/>
  <c r="Q50" i="1"/>
  <c r="S72" i="1"/>
  <c r="R50" i="1"/>
  <c r="S50" i="1"/>
  <c r="Q72" i="1"/>
  <c r="R37" i="1"/>
  <c r="R38" i="1" s="1"/>
  <c r="S37" i="1"/>
  <c r="S38" i="1" s="1"/>
  <c r="T37" i="1"/>
  <c r="T38" i="1" s="1"/>
  <c r="U37" i="1"/>
  <c r="U38" i="1" s="1"/>
  <c r="V37" i="1"/>
  <c r="V38" i="1" s="1"/>
  <c r="W37" i="1"/>
  <c r="W38" i="1" s="1"/>
  <c r="X37" i="1"/>
  <c r="X38" i="1" s="1"/>
  <c r="Y37" i="1"/>
  <c r="Y38" i="1" s="1"/>
  <c r="P79" i="1"/>
  <c r="P83" i="1" s="1"/>
  <c r="P84" i="1" s="1"/>
  <c r="Q79" i="1"/>
  <c r="Q83" i="1" s="1"/>
  <c r="Q84" i="1" s="1"/>
  <c r="R79" i="1"/>
  <c r="S79" i="1"/>
  <c r="X79" i="1"/>
  <c r="X83" i="1" s="1"/>
  <c r="X84" i="1" s="1"/>
  <c r="Y79" i="1"/>
  <c r="Y83" i="1" s="1"/>
  <c r="Y84" i="1" s="1"/>
  <c r="L37" i="1"/>
  <c r="L38" i="1" s="1"/>
  <c r="L73" i="1" s="1"/>
  <c r="L74" i="1" s="1"/>
  <c r="Y105" i="1" l="1"/>
  <c r="Q73" i="1"/>
  <c r="Q74" i="1" s="1"/>
  <c r="Q105" i="1"/>
  <c r="S73" i="1"/>
  <c r="S74" i="1" s="1"/>
  <c r="P73" i="1"/>
  <c r="P74" i="1" s="1"/>
  <c r="P105" i="1"/>
  <c r="R73" i="1"/>
  <c r="R74" i="1" s="1"/>
  <c r="Y73" i="1"/>
  <c r="Y74" i="1" s="1"/>
  <c r="X73" i="1"/>
  <c r="X74" i="1" s="1"/>
  <c r="X105" i="1"/>
  <c r="S82" i="1"/>
  <c r="S83" i="1" s="1"/>
  <c r="S84" i="1" s="1"/>
  <c r="S105" i="1" s="1"/>
  <c r="R82" i="1"/>
  <c r="R83" i="1" s="1"/>
  <c r="R84" i="1" s="1"/>
  <c r="R105" i="1" s="1"/>
  <c r="P106" i="1" l="1"/>
  <c r="R106" i="1"/>
  <c r="Q106" i="1"/>
  <c r="S106" i="1"/>
  <c r="Y106" i="1"/>
  <c r="X106" i="1"/>
  <c r="L79" i="1"/>
  <c r="L104" i="1"/>
  <c r="L105" i="1" s="1"/>
  <c r="L106" i="1" s="1"/>
  <c r="O74" i="1" l="1"/>
  <c r="O73" i="1"/>
  <c r="O38" i="1"/>
  <c r="O37" i="1"/>
  <c r="N37" i="1"/>
  <c r="N38" i="1"/>
  <c r="N73" i="1"/>
  <c r="N74" i="1"/>
  <c r="N106" i="1"/>
  <c r="N102" i="1"/>
  <c r="N103" i="1"/>
  <c r="N104" i="1"/>
  <c r="N1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Lena Baltrusaitiene</author>
  </authors>
  <commentList>
    <comment ref="P18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186"/>
          </rPr>
          <t>Lena Baltrusaitiene:</t>
        </r>
        <r>
          <rPr>
            <sz val="9"/>
            <color indexed="81"/>
            <rFont val="Tahoma"/>
            <family val="2"/>
            <charset val="186"/>
          </rPr>
          <t xml:space="preserve">
t.sk. partneriams 251,4</t>
        </r>
      </text>
    </comment>
    <comment ref="P22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186"/>
          </rPr>
          <t>Lena Baltrusaitiene:</t>
        </r>
        <r>
          <rPr>
            <sz val="9"/>
            <color indexed="81"/>
            <rFont val="Tahoma"/>
            <family val="2"/>
            <charset val="186"/>
          </rPr>
          <t xml:space="preserve">
suma be likučio 48250</t>
        </r>
      </text>
    </comment>
  </commentList>
</comments>
</file>

<file path=xl/sharedStrings.xml><?xml version="1.0" encoding="utf-8"?>
<sst xmlns="http://schemas.openxmlformats.org/spreadsheetml/2006/main" count="262" uniqueCount="163">
  <si>
    <t>TIKSLŲ, UŽDAVINIŲ, PRIEMONIŲ, VEIKLŲ, VEIKLŲ IŠLAIDŲ IR PRODUKTŲ KRITERIJŲ SUVESTINĖ</t>
  </si>
  <si>
    <t>Programos kodas</t>
  </si>
  <si>
    <t>Prioriteto kodas</t>
  </si>
  <si>
    <t>Strateginio tikslo kodas</t>
  </si>
  <si>
    <t>Uždavinio kodas</t>
  </si>
  <si>
    <t>Priemonės kodas</t>
  </si>
  <si>
    <t>Pavadinimas</t>
  </si>
  <si>
    <t>Veiklos kodas</t>
  </si>
  <si>
    <t>Veiklos pavadinimas</t>
  </si>
  <si>
    <t>Finansavimo šaltinis</t>
  </si>
  <si>
    <t>Veiklos rodiklis</t>
  </si>
  <si>
    <t>Iš viso</t>
  </si>
  <si>
    <t>Išlaidoms</t>
  </si>
  <si>
    <t>Turtui įsigyti ir finansiniams įsipareigojimams vykdyti</t>
  </si>
  <si>
    <t>Planas</t>
  </si>
  <si>
    <t>Iš jų darbo užmokesčiui</t>
  </si>
  <si>
    <t/>
  </si>
  <si>
    <t>Edita Lubickaitė</t>
  </si>
  <si>
    <t>SBB</t>
  </si>
  <si>
    <t>Viso:</t>
  </si>
  <si>
    <t>SBE</t>
  </si>
  <si>
    <t>ESF</t>
  </si>
  <si>
    <t>Iš viso priemonei:</t>
  </si>
  <si>
    <t>SPP</t>
  </si>
  <si>
    <t>Iš viso uždaviniui:</t>
  </si>
  <si>
    <t>Surengtų mokymų skaičius, vnt.</t>
  </si>
  <si>
    <t>Iš viso tikslui:</t>
  </si>
  <si>
    <t>Vilma Kavaliova</t>
  </si>
  <si>
    <t>Iš viso programai:</t>
  </si>
  <si>
    <t>Finansavimo šaltinių suvestinė</t>
  </si>
  <si>
    <t>Finansavimo šaltiniai</t>
  </si>
  <si>
    <t>SAVIVALDYBĖS  LĖŠOS, IŠ VISO:</t>
  </si>
  <si>
    <t>KITI ŠALTINIAI, IŠ VISO:</t>
  </si>
  <si>
    <t>IŠ VISO:</t>
  </si>
  <si>
    <t>Savivaldybės biudžeto lėšos, kompensuotos iš tarptautinių finansinės paramos mechanizmų SBE</t>
  </si>
  <si>
    <t>Specialiųjų programų lėšos SPP</t>
  </si>
  <si>
    <t>Savivaldybės biudžeto lėšos SBB</t>
  </si>
  <si>
    <t>Europos Sąjungos paramos lėšos ESF</t>
  </si>
  <si>
    <t>Veiklos vykdytojas</t>
  </si>
  <si>
    <t>2022-ieji metai</t>
  </si>
  <si>
    <t>Informacinių turų vizitų skaičius (KTIC)</t>
  </si>
  <si>
    <t>Facebook įrašų pasiekiama auditorija, asm.</t>
  </si>
  <si>
    <t>Individualių žurnalistų vizitų skaičius (KTIC)</t>
  </si>
  <si>
    <t>2021 - 2023 METŲ STRATEGINIO VEIKLOS PLANO</t>
  </si>
  <si>
    <t>2023-ųjų metų lėšų projektas (tūkst. Eur.)</t>
  </si>
  <si>
    <t>2023-ieji metai</t>
  </si>
  <si>
    <t>DARNAUS PAJŪRIO IR VANDENS TURIZMO BEI KONKURENCINGUMO AUGIMAS</t>
  </si>
  <si>
    <t>Stiprinti vietos identitetą, kurorto  įvaizdį bei puoselėti UNESCO pasaulio paveldo vertybes</t>
  </si>
  <si>
    <t>2023-iųjų metų lėšų projek- tas</t>
  </si>
  <si>
    <t xml:space="preserve"> 1.2.4.1. Neringos kurorto pristatymas tarptautiniuose, regioniniuose ir nacionaliniuose turizmo renginiuose ir parodose</t>
  </si>
  <si>
    <t>1.2.4.2. Efektyvių rinkodaros priemonių, kuriomis siekiama išryškinti Neringos kurorto išskirtinumą, kūrimas ir įgyvendinimas</t>
  </si>
  <si>
    <t>1.2.4.1.1.</t>
  </si>
  <si>
    <t>Užtikrinti  darnios vietokūros vystymą bei turizmo infrastruktūros patrauklumą</t>
  </si>
  <si>
    <t xml:space="preserve">1.1.1.1. Paveldo objektų sutvarkymas ir priežiūra </t>
  </si>
  <si>
    <t>1.1.1.1.1.</t>
  </si>
  <si>
    <t>1.1.1.1.2.</t>
  </si>
  <si>
    <t>1.1.1.1.3.</t>
  </si>
  <si>
    <t xml:space="preserve">Sukurtas turistinis mašrutas bei įgyvendintos jo rinkodaros priemonėmis pasiekta tikslinė auditorija, sk. </t>
  </si>
  <si>
    <t xml:space="preserve">Sukurtas turisitinis maršrutas ir jo pristatymas tikslinei auditorijai, sk. </t>
  </si>
  <si>
    <t xml:space="preserve">Atlikti vilos "Mon bijou" tvarkybos darbai, proc. </t>
  </si>
  <si>
    <t xml:space="preserve">Dalyvavimas tarptautiniuose renginiuose su projekto partneriais, sk. </t>
  </si>
  <si>
    <t xml:space="preserve">Įtrauktos institucijos ir organizacijos į bendradarbiavimo veiklas, sk. </t>
  </si>
  <si>
    <t>Parodos kuriose dalyvauta, vnt.</t>
  </si>
  <si>
    <t xml:space="preserve">Verslo misijos, renginiuose Lietuvoje, kuriose dalyvauta skaičius, vnt. </t>
  </si>
  <si>
    <t>B2B dalyvių sk.</t>
  </si>
  <si>
    <t>1.2.4.2.1.</t>
  </si>
  <si>
    <t>Instargram paskyros sekėjų skaičius, paskyra</t>
  </si>
  <si>
    <t>Objektų fotografijų skaičius, vnt.</t>
  </si>
  <si>
    <t>Kompleksinės rinkodaros kampanijos viešinančios Neringos turizmo išteklius skaičius, vnt.</t>
  </si>
  <si>
    <t xml:space="preserve">Parengtų straipsnių skaičius nacionaliniuose bei tarptautiniuose leidiniuose, vnt. </t>
  </si>
  <si>
    <t>1.2.4.2.3.</t>
  </si>
  <si>
    <t xml:space="preserve">Edita Lubickaitė </t>
  </si>
  <si>
    <t>Parengta ir išleistas žemėlapių tiražas, vnt.</t>
  </si>
  <si>
    <t>Išleistas individualių maršrutų leidinio tiražas, vnt.</t>
  </si>
  <si>
    <t>Parengtas ir išleistas reprezentacinė brošiūros tiražas, vnt.</t>
  </si>
  <si>
    <t>Paslaugų e -katalogo atnaujinimo priemonių skaičius, vnt.</t>
  </si>
  <si>
    <t>Sukurta rinkodaros produktų skaičius, vnt.</t>
  </si>
  <si>
    <t>1.2.4.3.1.</t>
  </si>
  <si>
    <t>1.2.4.3.2.</t>
  </si>
  <si>
    <t>1.2.4.3.3.</t>
  </si>
  <si>
    <t xml:space="preserve">Naujienų ir renginių skilčių užsienio kalbomis palaikymas, proc. </t>
  </si>
  <si>
    <t>E-parduotuvės optimizavimas ir palaikymas, proc.</t>
  </si>
  <si>
    <t xml:space="preserve">Dalyvavimas "Pamario turizmo" klasterio veikloje, proc. </t>
  </si>
  <si>
    <t>Dalyvavimas LTICA veikloje, proc.</t>
  </si>
  <si>
    <t xml:space="preserve">Suformuoti išskirtinį Neringos  kurorto įvaizdį </t>
  </si>
  <si>
    <t xml:space="preserve">1.2.4.2.2. </t>
  </si>
  <si>
    <t>1.2.4.3.4.</t>
  </si>
  <si>
    <t>1.2.4.2.5.</t>
  </si>
  <si>
    <t>Padidinti kurorto lankytinų objektų patrauklumą ir vykdyti paveldo aktualizavimą</t>
  </si>
  <si>
    <t xml:space="preserve">                                                                                                             Iš viso tikslui:</t>
  </si>
  <si>
    <t>Kurti investicijoms patrauklią aplinką</t>
  </si>
  <si>
    <t xml:space="preserve">Sukurti vietiniam verslui palankią investicinę aplinką </t>
  </si>
  <si>
    <t>Mokymų dalyvių įgijusių/pagerinusių kompetencijas skaičius</t>
  </si>
  <si>
    <t>Medūnė Marija Šveikauskienė</t>
  </si>
  <si>
    <t xml:space="preserve">Atlikta verslo atstovų apklausa ir  analizė, vnt.  </t>
  </si>
  <si>
    <t xml:space="preserve">Sukurta turizmo verslo kokybės vertinimo sistema, vnt. </t>
  </si>
  <si>
    <t>Išvystyti bendrdarbiavimą ir stiprinti tinklaveikos platformas</t>
  </si>
  <si>
    <t>Egidijus Šakalys</t>
  </si>
  <si>
    <t>VB</t>
  </si>
  <si>
    <t xml:space="preserve">Projekto „Žuvų laimikio tvarkymo infrastruktūros gerinimas Neringoje“ įgyvendinimas proc. </t>
  </si>
  <si>
    <t xml:space="preserve">Projekto „Žvejybos verslo konkurencingumo didinimas Neringoje“ įgyvendinimas, proc. </t>
  </si>
  <si>
    <t xml:space="preserve">Investicinių projektų ir paraiškų parengimas, vnt. </t>
  </si>
  <si>
    <t xml:space="preserve">Nario mokesčio  asociacijoje "Klaipėdos regionas" apmokėjimas, proc. </t>
  </si>
  <si>
    <t xml:space="preserve">Nario mokesčio Lietuvos savivaldybių asociacijoje apmokėjimas, proc. </t>
  </si>
  <si>
    <t xml:space="preserve">Nario mokesčio Lietuvos Kurortų asociacijoje apmokėjimas, proc. </t>
  </si>
  <si>
    <t xml:space="preserve">Įsipareigojimų Klaipėdos regiono pletros taryboje apmokėjimas, proc. </t>
  </si>
  <si>
    <t xml:space="preserve">Viso: </t>
  </si>
  <si>
    <t>Valstybės biudžeto VB</t>
  </si>
  <si>
    <t xml:space="preserve">Atlikti  Urbo kalno II-ojo etapo darbai, proc.  </t>
  </si>
  <si>
    <t xml:space="preserve">Dalyvių įsitraukimas tarptautiniuose  bendruose  per sieną renginiuose, sk. </t>
  </si>
  <si>
    <t>1.3.2.1. Savivaldos, mokslo ir verslo subjektų partnerystės pagrindu grįstų projektų įgyvendinimas</t>
  </si>
  <si>
    <t>1.3.1.2.1.</t>
  </si>
  <si>
    <t>1.3.1.2.2.</t>
  </si>
  <si>
    <t>1.3.2.1.1.</t>
  </si>
  <si>
    <t>1.3.2.2. Bendradarbiavimo, bendrų projektų iniciavimas ir dalyvavimas juose bei prisiimtų įsipareigojimų užtikrinimas</t>
  </si>
  <si>
    <t>1.3.2.2.1.</t>
  </si>
  <si>
    <t>1.3.2.2.2.</t>
  </si>
  <si>
    <t xml:space="preserve">1.3.2.2.3. </t>
  </si>
  <si>
    <t xml:space="preserve">Iš dalies apmokėtos parodos už n+1 metus, vnt. </t>
  </si>
  <si>
    <t xml:space="preserve">Įgyvendintų projektų produktų palaikymas, sk. </t>
  </si>
  <si>
    <t xml:space="preserve">1.3.1.2. Paslaugų sektoriaus įstaigų aptarnavimo kokybės vertinimo sistemos sukūrimas ir įgyvendinimas </t>
  </si>
  <si>
    <t xml:space="preserve">Projekto „Vandens transporto priemonių nuleidimo vietos įrengimas Neringoje“ įgyvendinimas, proc. </t>
  </si>
  <si>
    <t>Atlikti Preilos bibliotekos (buv. mokyklos) pastato tvarkybos ir  aplinkos sutvarkymo darbai, proc.</t>
  </si>
  <si>
    <t xml:space="preserve">07. Turizmo, rekreacijos, smulkaus ir vidutinio verslo programa, 07 </t>
  </si>
  <si>
    <t xml:space="preserve">Regiono pasiekiamumo programos ir valstybinės kelių kontrolės vykdymas, proc. </t>
  </si>
  <si>
    <t xml:space="preserve">Projekto metu įsigyto turto draudimas ir projektų produktų stebėsenos laikotarpiu palaikymas, vnt. </t>
  </si>
  <si>
    <t>Įsigytas baldų bei įrangos komplektas, sk.</t>
  </si>
  <si>
    <t>Atlikti darbai, nepatenkantys į projekto darbų apimtį, proc.</t>
  </si>
  <si>
    <t>Asignavimai 2021-iesiems metams (tūkst. Eur)</t>
  </si>
  <si>
    <t>2024-ųjų metų lėšų projektas (tūkst. Eur.)</t>
  </si>
  <si>
    <t>2024-ieji metai</t>
  </si>
  <si>
    <t>Lėšų poreikis biudžetiniams 2022-iesiems metams (tūkst. Eur)</t>
  </si>
  <si>
    <t>2022-ųjų metų skirti asignavimai (tūkst. Eur.)</t>
  </si>
  <si>
    <t xml:space="preserve"> Projekto  „Bendradarbiavimas per sieną, išsaugant kultūros paveldą turizmui ir bendruomenei“ įgyvendinimas</t>
  </si>
  <si>
    <t xml:space="preserve">Projekto „Kuršių nerija: paveldas bendruomenei ir pasauliui" įgyvendinimas </t>
  </si>
  <si>
    <t>Projekto „Bendradarbiavimas per sieną nuo kranto iki kranto“ įgyvendinimas</t>
  </si>
  <si>
    <t xml:space="preserve"> Dalyvavimas parodose ir verslo misijose </t>
  </si>
  <si>
    <t xml:space="preserve"> Turizmo rinkodaros priemonių įgyvendinimas</t>
  </si>
  <si>
    <t xml:space="preserve">Rinkodaros projektų įgyvendinimas bei įgyvendintų projektų produktų palaikymas </t>
  </si>
  <si>
    <t>Tarptautinių projektų įgyvendinimas</t>
  </si>
  <si>
    <t xml:space="preserve">Parengta projektų paraiškų sk. </t>
  </si>
  <si>
    <t xml:space="preserve">Dalyvavimas projektuose sk. </t>
  </si>
  <si>
    <t xml:space="preserve"> Bendrdarbiavimo bei turizmo paslaugų plėtros vykdymas </t>
  </si>
  <si>
    <t xml:space="preserve"> Turizmo informacijos centro interneto svetainės plėtra</t>
  </si>
  <si>
    <t xml:space="preserve"> Straipsnių parengimas bei spausdinimas </t>
  </si>
  <si>
    <t xml:space="preserve"> Žurnalistų vizitų organizavimas</t>
  </si>
  <si>
    <t xml:space="preserve"> Turizmo sklaidos priemonių  gamyba </t>
  </si>
  <si>
    <t>Išleistas leidinio "Neringa. Vasaros gidas" tiražas, vnt.</t>
  </si>
  <si>
    <t xml:space="preserve">Suvenyrinių produktų gaminima, reklamuojant Neringos prekės ženklą, vnt. </t>
  </si>
  <si>
    <t>Lėšų poreikis biudžetiniams 2022-iesiems metams tūkst. Eur</t>
  </si>
  <si>
    <t>2022-ųjų metų skirti asignavimai tūkst. Eur</t>
  </si>
  <si>
    <t>2024-ųjų metų lėšų projektas</t>
  </si>
  <si>
    <t xml:space="preserve">Atsinaujinančių energetikos išteklių savivaldybėje veiksmų plano parengimas, vnt. </t>
  </si>
  <si>
    <t>Asignavimai 2021-iesiems metams  tūkst. Eur</t>
  </si>
  <si>
    <t xml:space="preserve">1.2.4.3. Efektyvios turizmo informacijos centro veklos organizavimas </t>
  </si>
  <si>
    <r>
      <rPr>
        <b/>
        <sz val="18"/>
        <color indexed="8"/>
        <rFont val="Times New Roman"/>
        <family val="1"/>
        <charset val="186"/>
      </rPr>
      <t xml:space="preserve"> </t>
    </r>
    <r>
      <rPr>
        <sz val="18"/>
        <color indexed="8"/>
        <rFont val="Times New Roman"/>
        <family val="1"/>
        <charset val="186"/>
      </rPr>
      <t xml:space="preserve">                                                                                                                                                                                         Neringos savivaldybės
2022–2024 metų strateginio veiklos plano
14 priedas                                                                                                                            </t>
    </r>
  </si>
  <si>
    <t>Įsipareigojimų vykdymas projekte "Kraštovaizdžio vertybių apsauga ir pritaikymas pažinti" (II), proc.</t>
  </si>
  <si>
    <t xml:space="preserve">Mokymų turizmo verslo atstovams organizavimas </t>
  </si>
  <si>
    <t>Turizmo verslo kokybės vertinimo sistemos sukūrimas</t>
  </si>
  <si>
    <t xml:space="preserve">Projektų, susijusių su žvejybos sektoriaus konkurencingumo didinimu, rengimas bei įgyvendinimas </t>
  </si>
  <si>
    <t>Projektinės dokumentacijos bei  strateginių dokumentų rengimas</t>
  </si>
  <si>
    <t xml:space="preserve"> Narystės mokesčių ir pprisiimtų įsipareigojimų apmokėjimas </t>
  </si>
  <si>
    <t xml:space="preserve"> Prisiimtų bendradarbiavimo įsipareigojimų  vykdymas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</si>
</sst>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\ _€_-;\-* #,##0.0\ _€_-;_-* &quot;-&quot;?\ _€_-;_-@_-"/>
  </numFmts>
  <fonts count="30" x14ac:knownFonts="1">
    <font>
      <sz val="11"/>
      <color indexed="8"/>
      <name val="Calibri"/>
      <family val="2"/>
    </font>
    <font>
      <sz val="11"/>
      <color theme="1"/>
      <name val="Calibri"/>
      <family val="2"/>
      <charset val="186"/>
      <scheme val="minor"/>
    </font>
    <font>
      <sz val="18"/>
      <color theme="3"/>
      <name val="Calibri Light"/>
      <family val="2"/>
      <charset val="186"/>
      <scheme val="major"/>
    </font>
    <font>
      <b/>
      <sz val="15"/>
      <color theme="3"/>
      <name val="Calibri"/>
      <family val="2"/>
      <charset val="186"/>
      <scheme val="minor"/>
    </font>
    <font>
      <b/>
      <sz val="13"/>
      <color theme="3"/>
      <name val="Calibri"/>
      <family val="2"/>
      <charset val="186"/>
      <scheme val="minor"/>
    </font>
    <font>
      <b/>
      <sz val="11"/>
      <color theme="3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9C0006"/>
      <name val="Calibri"/>
      <family val="2"/>
      <charset val="186"/>
      <scheme val="minor"/>
    </font>
    <font>
      <sz val="11"/>
      <color rgb="FF9C5700"/>
      <name val="Calibri"/>
      <family val="2"/>
      <charset val="186"/>
      <scheme val="minor"/>
    </font>
    <font>
      <sz val="11"/>
      <color rgb="FF3F3F76"/>
      <name val="Calibri"/>
      <family val="2"/>
      <charset val="186"/>
      <scheme val="minor"/>
    </font>
    <font>
      <b/>
      <sz val="11"/>
      <color rgb="FF3F3F3F"/>
      <name val="Calibri"/>
      <family val="2"/>
      <charset val="186"/>
      <scheme val="minor"/>
    </font>
    <font>
      <b/>
      <sz val="11"/>
      <color rgb="FFFA7D00"/>
      <name val="Calibri"/>
      <family val="2"/>
      <charset val="186"/>
      <scheme val="minor"/>
    </font>
    <font>
      <sz val="11"/>
      <color rgb="FFFA7D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i/>
      <sz val="11"/>
      <color rgb="FF7F7F7F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8"/>
      <color indexed="8"/>
      <name val="Times New Roman"/>
      <family val="1"/>
      <charset val="186"/>
    </font>
    <font>
      <b/>
      <sz val="18"/>
      <name val="Times New Roman"/>
      <family val="1"/>
      <charset val="186"/>
    </font>
    <font>
      <sz val="18"/>
      <color indexed="8"/>
      <name val="Times New Roman"/>
      <family val="1"/>
      <charset val="186"/>
    </font>
    <font>
      <sz val="18"/>
      <name val="Times New Roman"/>
      <family val="1"/>
      <charset val="186"/>
    </font>
    <font>
      <sz val="11"/>
      <color indexed="8"/>
      <name val="Calibri"/>
      <family val="2"/>
      <charset val="186"/>
    </font>
    <font>
      <b/>
      <sz val="16"/>
      <color indexed="8"/>
      <name val="Calibri"/>
      <family val="2"/>
      <charset val="186"/>
    </font>
    <font>
      <sz val="18"/>
      <color indexed="8"/>
      <name val="Calibri"/>
      <family val="2"/>
      <charset val="186"/>
    </font>
    <font>
      <sz val="18"/>
      <color theme="1"/>
      <name val="Times New Roman"/>
      <family val="1"/>
      <charset val="186"/>
    </font>
    <font>
      <sz val="20"/>
      <color indexed="8"/>
      <name val="Calibri"/>
      <family val="2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14"/>
      <name val="Times New Roman"/>
      <family val="1"/>
      <charset val="186"/>
    </font>
  </fonts>
  <fills count="5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A9D08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CE4D6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78">
    <xf numFmtId="0" fontId="0" fillId="0" borderId="0" xfId="0"/>
    <xf numFmtId="0" fontId="22" fillId="0" borderId="0" xfId="0" applyFont="1"/>
    <xf numFmtId="0" fontId="22" fillId="0" borderId="0" xfId="0" applyFont="1" applyAlignment="1">
      <alignment wrapText="1"/>
    </xf>
    <xf numFmtId="0" fontId="21" fillId="34" borderId="21" xfId="0" applyFont="1" applyFill="1" applyBorder="1" applyAlignment="1">
      <alignment horizontal="left" vertical="center" wrapText="1"/>
    </xf>
    <xf numFmtId="0" fontId="20" fillId="35" borderId="21" xfId="0" applyFont="1" applyFill="1" applyBorder="1" applyAlignment="1">
      <alignment horizontal="left" vertical="center"/>
    </xf>
    <xf numFmtId="0" fontId="20" fillId="36" borderId="21" xfId="0" applyFont="1" applyFill="1" applyBorder="1" applyAlignment="1">
      <alignment horizontal="left" vertical="center"/>
    </xf>
    <xf numFmtId="0" fontId="21" fillId="0" borderId="21" xfId="0" applyNumberFormat="1" applyFont="1" applyBorder="1" applyAlignment="1">
      <alignment horizontal="center" vertical="center" wrapText="1"/>
    </xf>
    <xf numFmtId="164" fontId="18" fillId="36" borderId="21" xfId="0" applyNumberFormat="1" applyFont="1" applyFill="1" applyBorder="1" applyAlignment="1">
      <alignment horizontal="center" vertical="center"/>
    </xf>
    <xf numFmtId="0" fontId="18" fillId="37" borderId="28" xfId="0" applyFont="1" applyFill="1" applyBorder="1" applyAlignment="1">
      <alignment horizontal="center" vertical="center"/>
    </xf>
    <xf numFmtId="0" fontId="18" fillId="37" borderId="29" xfId="0" applyFont="1" applyFill="1" applyBorder="1" applyAlignment="1">
      <alignment horizontal="center" vertical="center"/>
    </xf>
    <xf numFmtId="164" fontId="20" fillId="0" borderId="23" xfId="0" applyNumberFormat="1" applyFont="1" applyBorder="1" applyAlignment="1">
      <alignment horizontal="center" vertical="center" wrapText="1"/>
    </xf>
    <xf numFmtId="0" fontId="20" fillId="36" borderId="27" xfId="0" applyFont="1" applyFill="1" applyBorder="1" applyAlignment="1">
      <alignment horizontal="left" vertical="center"/>
    </xf>
    <xf numFmtId="0" fontId="20" fillId="36" borderId="25" xfId="0" applyFont="1" applyFill="1" applyBorder="1" applyAlignment="1">
      <alignment horizontal="left" vertical="center"/>
    </xf>
    <xf numFmtId="0" fontId="20" fillId="0" borderId="16" xfId="0" applyNumberFormat="1" applyFont="1" applyBorder="1" applyAlignment="1">
      <alignment horizontal="center" vertical="center" wrapText="1"/>
    </xf>
    <xf numFmtId="0" fontId="21" fillId="39" borderId="16" xfId="0" applyFont="1" applyFill="1" applyBorder="1" applyAlignment="1">
      <alignment horizontal="center" vertical="center" wrapText="1"/>
    </xf>
    <xf numFmtId="0" fontId="20" fillId="39" borderId="16" xfId="0" applyFont="1" applyFill="1" applyBorder="1" applyAlignment="1">
      <alignment horizontal="center" vertical="center"/>
    </xf>
    <xf numFmtId="0" fontId="18" fillId="39" borderId="21" xfId="0" applyFont="1" applyFill="1" applyBorder="1" applyAlignment="1">
      <alignment horizontal="right" vertical="center"/>
    </xf>
    <xf numFmtId="164" fontId="18" fillId="39" borderId="21" xfId="0" applyNumberFormat="1" applyFont="1" applyFill="1" applyBorder="1" applyAlignment="1">
      <alignment horizontal="center" vertical="center"/>
    </xf>
    <xf numFmtId="0" fontId="18" fillId="39" borderId="21" xfId="0" applyFont="1" applyFill="1" applyBorder="1" applyAlignment="1">
      <alignment horizontal="center" vertical="center"/>
    </xf>
    <xf numFmtId="164" fontId="18" fillId="42" borderId="21" xfId="0" applyNumberFormat="1" applyFont="1" applyFill="1" applyBorder="1" applyAlignment="1">
      <alignment horizontal="center" vertical="center"/>
    </xf>
    <xf numFmtId="0" fontId="18" fillId="38" borderId="21" xfId="0" applyFont="1" applyFill="1" applyBorder="1" applyAlignment="1">
      <alignment horizontal="right" vertical="center"/>
    </xf>
    <xf numFmtId="0" fontId="19" fillId="44" borderId="38" xfId="0" applyFont="1" applyFill="1" applyBorder="1" applyAlignment="1">
      <alignment horizontal="center" vertical="center" wrapText="1"/>
    </xf>
    <xf numFmtId="0" fontId="19" fillId="44" borderId="38" xfId="0" applyFont="1" applyFill="1" applyBorder="1" applyAlignment="1">
      <alignment horizontal="center" vertical="center" textRotation="90" wrapText="1"/>
    </xf>
    <xf numFmtId="0" fontId="19" fillId="44" borderId="27" xfId="0" applyFont="1" applyFill="1" applyBorder="1" applyAlignment="1">
      <alignment horizontal="center" vertical="center" textRotation="90" wrapText="1"/>
    </xf>
    <xf numFmtId="0" fontId="19" fillId="44" borderId="21" xfId="0" applyFont="1" applyFill="1" applyBorder="1" applyAlignment="1">
      <alignment horizontal="center" vertical="center" textRotation="90" wrapText="1"/>
    </xf>
    <xf numFmtId="0" fontId="19" fillId="39" borderId="21" xfId="0" applyFont="1" applyFill="1" applyBorder="1" applyAlignment="1">
      <alignment horizontal="center" vertical="center" wrapText="1"/>
    </xf>
    <xf numFmtId="0" fontId="21" fillId="44" borderId="0" xfId="0" applyFont="1" applyFill="1" applyBorder="1" applyAlignment="1">
      <alignment horizontal="center" vertical="center" wrapText="1"/>
    </xf>
    <xf numFmtId="0" fontId="22" fillId="0" borderId="21" xfId="0" applyFont="1" applyBorder="1"/>
    <xf numFmtId="0" fontId="19" fillId="39" borderId="24" xfId="0" applyFont="1" applyFill="1" applyBorder="1" applyAlignment="1">
      <alignment horizontal="center" vertical="center" textRotation="90" wrapText="1"/>
    </xf>
    <xf numFmtId="164" fontId="18" fillId="38" borderId="21" xfId="0" applyNumberFormat="1" applyFont="1" applyFill="1" applyBorder="1" applyAlignment="1">
      <alignment horizontal="center" vertical="center"/>
    </xf>
    <xf numFmtId="164" fontId="18" fillId="39" borderId="16" xfId="0" applyNumberFormat="1" applyFont="1" applyFill="1" applyBorder="1" applyAlignment="1">
      <alignment horizontal="center" vertical="center"/>
    </xf>
    <xf numFmtId="164" fontId="18" fillId="38" borderId="45" xfId="0" applyNumberFormat="1" applyFont="1" applyFill="1" applyBorder="1" applyAlignment="1">
      <alignment horizontal="center" vertical="center"/>
    </xf>
    <xf numFmtId="2" fontId="18" fillId="38" borderId="45" xfId="0" applyNumberFormat="1" applyFont="1" applyFill="1" applyBorder="1" applyAlignment="1">
      <alignment horizontal="center" vertical="center"/>
    </xf>
    <xf numFmtId="0" fontId="25" fillId="39" borderId="49" xfId="0" applyFont="1" applyFill="1" applyBorder="1" applyAlignment="1">
      <alignment vertical="top" wrapText="1"/>
    </xf>
    <xf numFmtId="0" fontId="25" fillId="39" borderId="50" xfId="0" applyFont="1" applyFill="1" applyBorder="1" applyAlignment="1">
      <alignment vertical="top" wrapText="1"/>
    </xf>
    <xf numFmtId="0" fontId="18" fillId="39" borderId="21" xfId="0" applyFont="1" applyFill="1" applyBorder="1" applyAlignment="1">
      <alignment horizontal="center" vertical="center" wrapText="1"/>
    </xf>
    <xf numFmtId="164" fontId="18" fillId="39" borderId="33" xfId="0" applyNumberFormat="1" applyFont="1" applyFill="1" applyBorder="1" applyAlignment="1">
      <alignment horizontal="center" vertical="center"/>
    </xf>
    <xf numFmtId="0" fontId="18" fillId="39" borderId="24" xfId="0" applyFont="1" applyFill="1" applyBorder="1" applyAlignment="1">
      <alignment horizontal="right" vertical="center"/>
    </xf>
    <xf numFmtId="0" fontId="25" fillId="39" borderId="23" xfId="0" applyFont="1" applyFill="1" applyBorder="1" applyAlignment="1">
      <alignment vertical="top" wrapText="1"/>
    </xf>
    <xf numFmtId="0" fontId="20" fillId="39" borderId="17" xfId="0" applyFont="1" applyFill="1" applyBorder="1" applyAlignment="1">
      <alignment horizontal="center" vertical="center"/>
    </xf>
    <xf numFmtId="164" fontId="18" fillId="36" borderId="16" xfId="0" applyNumberFormat="1" applyFont="1" applyFill="1" applyBorder="1" applyAlignment="1">
      <alignment horizontal="center" vertical="center"/>
    </xf>
    <xf numFmtId="2" fontId="18" fillId="38" borderId="30" xfId="0" applyNumberFormat="1" applyFont="1" applyFill="1" applyBorder="1" applyAlignment="1">
      <alignment horizontal="center" vertical="center"/>
    </xf>
    <xf numFmtId="0" fontId="22" fillId="39" borderId="0" xfId="0" applyFont="1" applyFill="1"/>
    <xf numFmtId="0" fontId="23" fillId="39" borderId="0" xfId="0" applyFont="1" applyFill="1" applyAlignment="1">
      <alignment horizontal="right" wrapText="1"/>
    </xf>
    <xf numFmtId="164" fontId="23" fillId="39" borderId="0" xfId="0" applyNumberFormat="1" applyFont="1" applyFill="1" applyAlignment="1">
      <alignment wrapText="1"/>
    </xf>
    <xf numFmtId="164" fontId="19" fillId="34" borderId="21" xfId="0" applyNumberFormat="1" applyFont="1" applyFill="1" applyBorder="1" applyAlignment="1">
      <alignment horizontal="center" vertical="center" wrapText="1"/>
    </xf>
    <xf numFmtId="0" fontId="20" fillId="44" borderId="21" xfId="0" applyFont="1" applyFill="1" applyBorder="1" applyAlignment="1">
      <alignment horizontal="left" vertical="center"/>
    </xf>
    <xf numFmtId="0" fontId="20" fillId="36" borderId="47" xfId="0" applyFont="1" applyFill="1" applyBorder="1" applyAlignment="1">
      <alignment horizontal="left" vertical="center"/>
    </xf>
    <xf numFmtId="0" fontId="21" fillId="44" borderId="27" xfId="0" applyFont="1" applyFill="1" applyBorder="1" applyAlignment="1">
      <alignment horizontal="left" vertical="center"/>
    </xf>
    <xf numFmtId="0" fontId="18" fillId="37" borderId="24" xfId="0" applyFont="1" applyFill="1" applyBorder="1" applyAlignment="1">
      <alignment horizontal="center" vertical="center"/>
    </xf>
    <xf numFmtId="164" fontId="18" fillId="38" borderId="54" xfId="0" applyNumberFormat="1" applyFont="1" applyFill="1" applyBorder="1" applyAlignment="1">
      <alignment horizontal="center" vertical="center"/>
    </xf>
    <xf numFmtId="164" fontId="18" fillId="39" borderId="37" xfId="0" applyNumberFormat="1" applyFont="1" applyFill="1" applyBorder="1" applyAlignment="1">
      <alignment horizontal="center" vertical="center"/>
    </xf>
    <xf numFmtId="164" fontId="20" fillId="0" borderId="33" xfId="0" applyNumberFormat="1" applyFont="1" applyBorder="1" applyAlignment="1">
      <alignment horizontal="center" vertical="center" wrapText="1"/>
    </xf>
    <xf numFmtId="164" fontId="18" fillId="36" borderId="37" xfId="0" applyNumberFormat="1" applyFont="1" applyFill="1" applyBorder="1" applyAlignment="1">
      <alignment horizontal="center" vertical="center"/>
    </xf>
    <xf numFmtId="0" fontId="18" fillId="34" borderId="21" xfId="0" applyFont="1" applyFill="1" applyBorder="1" applyAlignment="1">
      <alignment horizontal="right" vertical="center" wrapText="1"/>
    </xf>
    <xf numFmtId="0" fontId="18" fillId="39" borderId="42" xfId="0" applyFont="1" applyFill="1" applyBorder="1" applyAlignment="1">
      <alignment horizontal="right" vertical="center"/>
    </xf>
    <xf numFmtId="0" fontId="18" fillId="36" borderId="58" xfId="0" applyFont="1" applyFill="1" applyBorder="1" applyAlignment="1">
      <alignment horizontal="right" vertical="center"/>
    </xf>
    <xf numFmtId="0" fontId="21" fillId="0" borderId="23" xfId="0" applyNumberFormat="1" applyFont="1" applyBorder="1" applyAlignment="1">
      <alignment horizontal="center" vertical="center" wrapText="1"/>
    </xf>
    <xf numFmtId="0" fontId="22" fillId="0" borderId="0" xfId="0" applyFont="1" applyBorder="1"/>
    <xf numFmtId="0" fontId="22" fillId="0" borderId="0" xfId="0" applyFont="1" applyBorder="1" applyAlignment="1">
      <alignment wrapText="1"/>
    </xf>
    <xf numFmtId="0" fontId="18" fillId="38" borderId="58" xfId="0" applyFont="1" applyFill="1" applyBorder="1" applyAlignment="1">
      <alignment horizontal="right" vertical="center"/>
    </xf>
    <xf numFmtId="164" fontId="18" fillId="42" borderId="25" xfId="0" applyNumberFormat="1" applyFont="1" applyFill="1" applyBorder="1" applyAlignment="1">
      <alignment horizontal="center" vertical="center"/>
    </xf>
    <xf numFmtId="0" fontId="20" fillId="0" borderId="21" xfId="0" applyFont="1" applyBorder="1" applyAlignment="1">
      <alignment horizontal="left" vertical="center" wrapText="1"/>
    </xf>
    <xf numFmtId="0" fontId="20" fillId="39" borderId="16" xfId="0" applyFont="1" applyFill="1" applyBorder="1" applyAlignment="1">
      <alignment horizontal="left" vertical="center" wrapText="1" shrinkToFit="1"/>
    </xf>
    <xf numFmtId="0" fontId="20" fillId="39" borderId="17" xfId="0" applyFont="1" applyFill="1" applyBorder="1" applyAlignment="1">
      <alignment horizontal="left" vertical="center" wrapText="1" shrinkToFit="1"/>
    </xf>
    <xf numFmtId="0" fontId="18" fillId="40" borderId="21" xfId="0" applyFont="1" applyFill="1" applyBorder="1" applyAlignment="1">
      <alignment horizontal="right" vertical="center"/>
    </xf>
    <xf numFmtId="164" fontId="18" fillId="40" borderId="21" xfId="0" applyNumberFormat="1" applyFont="1" applyFill="1" applyBorder="1" applyAlignment="1">
      <alignment horizontal="center" vertical="center"/>
    </xf>
    <xf numFmtId="164" fontId="18" fillId="40" borderId="54" xfId="0" applyNumberFormat="1" applyFont="1" applyFill="1" applyBorder="1" applyAlignment="1">
      <alignment horizontal="center" vertical="center"/>
    </xf>
    <xf numFmtId="164" fontId="18" fillId="40" borderId="45" xfId="0" applyNumberFormat="1" applyFont="1" applyFill="1" applyBorder="1" applyAlignment="1">
      <alignment horizontal="center" vertical="center"/>
    </xf>
    <xf numFmtId="164" fontId="26" fillId="0" borderId="0" xfId="0" applyNumberFormat="1" applyFont="1" applyBorder="1"/>
    <xf numFmtId="0" fontId="26" fillId="0" borderId="0" xfId="0" applyFont="1" applyBorder="1"/>
    <xf numFmtId="0" fontId="20" fillId="39" borderId="16" xfId="0" applyNumberFormat="1" applyFont="1" applyFill="1" applyBorder="1" applyAlignment="1">
      <alignment horizontal="center" vertical="center" wrapText="1"/>
    </xf>
    <xf numFmtId="0" fontId="20" fillId="39" borderId="23" xfId="0" applyNumberFormat="1" applyFont="1" applyFill="1" applyBorder="1" applyAlignment="1">
      <alignment horizontal="center" vertical="center" wrapText="1"/>
    </xf>
    <xf numFmtId="164" fontId="21" fillId="39" borderId="21" xfId="0" applyNumberFormat="1" applyFont="1" applyFill="1" applyBorder="1" applyAlignment="1">
      <alignment horizontal="center" vertical="center" wrapText="1"/>
    </xf>
    <xf numFmtId="164" fontId="21" fillId="39" borderId="16" xfId="0" applyNumberFormat="1" applyFont="1" applyFill="1" applyBorder="1" applyAlignment="1">
      <alignment horizontal="center" vertical="center" wrapText="1"/>
    </xf>
    <xf numFmtId="0" fontId="21" fillId="39" borderId="16" xfId="0" applyFont="1" applyFill="1" applyBorder="1" applyAlignment="1">
      <alignment horizontal="left" vertical="center" wrapText="1"/>
    </xf>
    <xf numFmtId="0" fontId="25" fillId="39" borderId="21" xfId="0" applyFont="1" applyFill="1" applyBorder="1" applyAlignment="1">
      <alignment vertical="top" wrapText="1"/>
    </xf>
    <xf numFmtId="0" fontId="25" fillId="0" borderId="21" xfId="0" applyFont="1" applyBorder="1" applyAlignment="1">
      <alignment horizontal="center" vertical="top"/>
    </xf>
    <xf numFmtId="0" fontId="20" fillId="39" borderId="22" xfId="0" applyFont="1" applyFill="1" applyBorder="1" applyAlignment="1">
      <alignment horizontal="center"/>
    </xf>
    <xf numFmtId="0" fontId="20" fillId="39" borderId="17" xfId="0" applyFont="1" applyFill="1" applyBorder="1" applyAlignment="1">
      <alignment horizontal="left" wrapText="1"/>
    </xf>
    <xf numFmtId="0" fontId="20" fillId="39" borderId="14" xfId="0" applyFont="1" applyFill="1" applyBorder="1" applyAlignment="1">
      <alignment horizontal="center"/>
    </xf>
    <xf numFmtId="0" fontId="25" fillId="39" borderId="49" xfId="0" applyFont="1" applyFill="1" applyBorder="1" applyAlignment="1">
      <alignment horizontal="center" vertical="top" wrapText="1"/>
    </xf>
    <xf numFmtId="0" fontId="25" fillId="39" borderId="49" xfId="0" applyFont="1" applyFill="1" applyBorder="1" applyAlignment="1">
      <alignment horizontal="center" vertical="top"/>
    </xf>
    <xf numFmtId="0" fontId="25" fillId="39" borderId="53" xfId="0" applyFont="1" applyFill="1" applyBorder="1" applyAlignment="1">
      <alignment horizontal="center" vertical="top"/>
    </xf>
    <xf numFmtId="0" fontId="25" fillId="46" borderId="49" xfId="0" applyFont="1" applyFill="1" applyBorder="1" applyAlignment="1">
      <alignment vertical="top" wrapText="1"/>
    </xf>
    <xf numFmtId="0" fontId="25" fillId="0" borderId="49" xfId="0" applyFont="1" applyBorder="1" applyAlignment="1">
      <alignment horizontal="center" vertical="top"/>
    </xf>
    <xf numFmtId="0" fontId="25" fillId="0" borderId="49" xfId="0" applyFont="1" applyBorder="1" applyAlignment="1">
      <alignment vertical="top" wrapText="1"/>
    </xf>
    <xf numFmtId="0" fontId="25" fillId="0" borderId="50" xfId="0" applyFont="1" applyBorder="1" applyAlignment="1">
      <alignment vertical="top" wrapText="1"/>
    </xf>
    <xf numFmtId="0" fontId="25" fillId="0" borderId="50" xfId="0" applyFont="1" applyBorder="1" applyAlignment="1">
      <alignment horizontal="center" vertical="top"/>
    </xf>
    <xf numFmtId="0" fontId="25" fillId="0" borderId="23" xfId="0" applyFont="1" applyBorder="1" applyAlignment="1">
      <alignment vertical="top" wrapText="1"/>
    </xf>
    <xf numFmtId="0" fontId="25" fillId="0" borderId="23" xfId="0" applyFont="1" applyBorder="1" applyAlignment="1">
      <alignment horizontal="center" vertical="top"/>
    </xf>
    <xf numFmtId="0" fontId="25" fillId="47" borderId="55" xfId="0" applyFont="1" applyFill="1" applyBorder="1" applyAlignment="1">
      <alignment vertical="top" wrapText="1"/>
    </xf>
    <xf numFmtId="0" fontId="25" fillId="47" borderId="55" xfId="0" applyFont="1" applyFill="1" applyBorder="1" applyAlignment="1">
      <alignment horizontal="center" vertical="top"/>
    </xf>
    <xf numFmtId="0" fontId="25" fillId="47" borderId="49" xfId="0" applyFont="1" applyFill="1" applyBorder="1" applyAlignment="1">
      <alignment horizontal="center" vertical="top"/>
    </xf>
    <xf numFmtId="0" fontId="25" fillId="39" borderId="50" xfId="0" applyFont="1" applyFill="1" applyBorder="1" applyAlignment="1">
      <alignment horizontal="center" vertical="top"/>
    </xf>
    <xf numFmtId="0" fontId="25" fillId="39" borderId="23" xfId="0" applyFont="1" applyFill="1" applyBorder="1" applyAlignment="1">
      <alignment horizontal="center" vertical="top"/>
    </xf>
    <xf numFmtId="0" fontId="21" fillId="0" borderId="21" xfId="0" applyFont="1" applyBorder="1" applyAlignment="1">
      <alignment horizontal="left" vertical="center" wrapText="1"/>
    </xf>
    <xf numFmtId="0" fontId="21" fillId="0" borderId="23" xfId="0" applyFont="1" applyBorder="1" applyAlignment="1">
      <alignment horizontal="left" vertical="center" wrapText="1"/>
    </xf>
    <xf numFmtId="164" fontId="20" fillId="0" borderId="21" xfId="0" applyNumberFormat="1" applyFont="1" applyBorder="1" applyAlignment="1">
      <alignment horizontal="center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164" fontId="18" fillId="45" borderId="45" xfId="0" applyNumberFormat="1" applyFont="1" applyFill="1" applyBorder="1" applyAlignment="1">
      <alignment horizontal="center" vertical="center"/>
    </xf>
    <xf numFmtId="164" fontId="20" fillId="44" borderId="16" xfId="0" applyNumberFormat="1" applyFont="1" applyFill="1" applyBorder="1" applyAlignment="1">
      <alignment horizontal="center" vertical="center"/>
    </xf>
    <xf numFmtId="164" fontId="18" fillId="44" borderId="16" xfId="0" applyNumberFormat="1" applyFont="1" applyFill="1" applyBorder="1" applyAlignment="1">
      <alignment horizontal="center" vertical="center"/>
    </xf>
    <xf numFmtId="0" fontId="20" fillId="34" borderId="21" xfId="0" applyFont="1" applyFill="1" applyBorder="1" applyAlignment="1">
      <alignment horizontal="left" vertical="center"/>
    </xf>
    <xf numFmtId="0" fontId="19" fillId="34" borderId="16" xfId="0" applyFont="1" applyFill="1" applyBorder="1" applyAlignment="1">
      <alignment horizontal="center" vertical="center" textRotation="90" wrapText="1"/>
    </xf>
    <xf numFmtId="49" fontId="19" fillId="34" borderId="31" xfId="0" applyNumberFormat="1" applyFont="1" applyFill="1" applyBorder="1" applyAlignment="1">
      <alignment horizontal="center" vertical="center" textRotation="90" wrapText="1"/>
    </xf>
    <xf numFmtId="49" fontId="19" fillId="34" borderId="21" xfId="0" applyNumberFormat="1" applyFont="1" applyFill="1" applyBorder="1" applyAlignment="1">
      <alignment horizontal="center" vertical="center" textRotation="90" wrapText="1"/>
    </xf>
    <xf numFmtId="0" fontId="20" fillId="43" borderId="21" xfId="0" applyFont="1" applyFill="1" applyBorder="1" applyAlignment="1">
      <alignment horizontal="left" vertical="center"/>
    </xf>
    <xf numFmtId="0" fontId="21" fillId="43" borderId="38" xfId="0" applyFont="1" applyFill="1" applyBorder="1" applyAlignment="1">
      <alignment horizontal="center" vertical="center" wrapText="1"/>
    </xf>
    <xf numFmtId="0" fontId="19" fillId="43" borderId="38" xfId="0" applyFont="1" applyFill="1" applyBorder="1" applyAlignment="1">
      <alignment horizontal="center" vertical="center" textRotation="90" wrapText="1"/>
    </xf>
    <xf numFmtId="0" fontId="19" fillId="43" borderId="21" xfId="0" applyFont="1" applyFill="1" applyBorder="1" applyAlignment="1">
      <alignment horizontal="center" vertical="center" textRotation="90" wrapText="1"/>
    </xf>
    <xf numFmtId="0" fontId="19" fillId="43" borderId="27" xfId="0" applyFont="1" applyFill="1" applyBorder="1" applyAlignment="1">
      <alignment horizontal="center" vertical="center" textRotation="90" wrapText="1"/>
    </xf>
    <xf numFmtId="0" fontId="19" fillId="43" borderId="38" xfId="0" applyFont="1" applyFill="1" applyBorder="1" applyAlignment="1">
      <alignment horizontal="center" vertical="center" wrapText="1"/>
    </xf>
    <xf numFmtId="164" fontId="19" fillId="48" borderId="43" xfId="0" applyNumberFormat="1" applyFont="1" applyFill="1" applyBorder="1" applyAlignment="1">
      <alignment horizontal="center" vertical="center" wrapText="1"/>
    </xf>
    <xf numFmtId="164" fontId="18" fillId="48" borderId="43" xfId="0" applyNumberFormat="1" applyFont="1" applyFill="1" applyBorder="1" applyAlignment="1">
      <alignment horizontal="center" vertical="center"/>
    </xf>
    <xf numFmtId="2" fontId="18" fillId="48" borderId="43" xfId="0" applyNumberFormat="1" applyFont="1" applyFill="1" applyBorder="1" applyAlignment="1">
      <alignment horizontal="center" vertical="center"/>
    </xf>
    <xf numFmtId="2" fontId="18" fillId="48" borderId="21" xfId="0" applyNumberFormat="1" applyFont="1" applyFill="1" applyBorder="1" applyAlignment="1">
      <alignment horizontal="center" vertical="center"/>
    </xf>
    <xf numFmtId="164" fontId="18" fillId="48" borderId="41" xfId="0" applyNumberFormat="1" applyFont="1" applyFill="1" applyBorder="1" applyAlignment="1">
      <alignment horizontal="center" vertical="center"/>
    </xf>
    <xf numFmtId="164" fontId="18" fillId="48" borderId="15" xfId="0" applyNumberFormat="1" applyFont="1" applyFill="1" applyBorder="1" applyAlignment="1">
      <alignment horizontal="center" vertical="center"/>
    </xf>
    <xf numFmtId="164" fontId="18" fillId="48" borderId="30" xfId="0" applyNumberFormat="1" applyFont="1" applyFill="1" applyBorder="1" applyAlignment="1">
      <alignment horizontal="center" vertical="center"/>
    </xf>
    <xf numFmtId="0" fontId="18" fillId="48" borderId="40" xfId="0" applyFont="1" applyFill="1" applyBorder="1" applyAlignment="1">
      <alignment horizontal="center" vertical="center"/>
    </xf>
    <xf numFmtId="164" fontId="20" fillId="48" borderId="41" xfId="0" applyNumberFormat="1" applyFont="1" applyFill="1" applyBorder="1" applyAlignment="1">
      <alignment horizontal="center" vertical="center"/>
    </xf>
    <xf numFmtId="0" fontId="18" fillId="48" borderId="40" xfId="0" applyFont="1" applyFill="1" applyBorder="1" applyAlignment="1">
      <alignment horizontal="right" vertical="center"/>
    </xf>
    <xf numFmtId="0" fontId="18" fillId="43" borderId="44" xfId="0" applyFont="1" applyFill="1" applyBorder="1" applyAlignment="1">
      <alignment horizontal="center" vertical="center"/>
    </xf>
    <xf numFmtId="164" fontId="18" fillId="43" borderId="45" xfId="0" applyNumberFormat="1" applyFont="1" applyFill="1" applyBorder="1" applyAlignment="1">
      <alignment horizontal="center" vertical="center"/>
    </xf>
    <xf numFmtId="164" fontId="18" fillId="43" borderId="21" xfId="0" applyNumberFormat="1" applyFont="1" applyFill="1" applyBorder="1" applyAlignment="1">
      <alignment horizontal="center" vertical="center"/>
    </xf>
    <xf numFmtId="0" fontId="20" fillId="39" borderId="16" xfId="0" applyFont="1" applyFill="1" applyBorder="1" applyAlignment="1">
      <alignment horizontal="left" vertical="center"/>
    </xf>
    <xf numFmtId="164" fontId="20" fillId="39" borderId="23" xfId="0" applyNumberFormat="1" applyFont="1" applyFill="1" applyBorder="1" applyAlignment="1">
      <alignment horizontal="center" vertical="center" wrapText="1"/>
    </xf>
    <xf numFmtId="0" fontId="18" fillId="39" borderId="16" xfId="0" applyFont="1" applyFill="1" applyBorder="1" applyAlignment="1">
      <alignment horizontal="right" vertical="center"/>
    </xf>
    <xf numFmtId="0" fontId="18" fillId="44" borderId="60" xfId="0" applyFont="1" applyFill="1" applyBorder="1" applyAlignment="1">
      <alignment horizontal="right" vertical="center"/>
    </xf>
    <xf numFmtId="164" fontId="18" fillId="44" borderId="23" xfId="0" applyNumberFormat="1" applyFont="1" applyFill="1" applyBorder="1" applyAlignment="1">
      <alignment horizontal="center" vertical="center"/>
    </xf>
    <xf numFmtId="0" fontId="22" fillId="0" borderId="45" xfId="0" applyFont="1" applyBorder="1"/>
    <xf numFmtId="0" fontId="19" fillId="43" borderId="25" xfId="0" applyFont="1" applyFill="1" applyBorder="1" applyAlignment="1">
      <alignment horizontal="center" vertical="center" textRotation="90" wrapText="1"/>
    </xf>
    <xf numFmtId="0" fontId="19" fillId="44" borderId="25" xfId="0" applyFont="1" applyFill="1" applyBorder="1" applyAlignment="1">
      <alignment horizontal="center" vertical="center" textRotation="90" wrapText="1"/>
    </xf>
    <xf numFmtId="0" fontId="25" fillId="39" borderId="61" xfId="0" applyFont="1" applyFill="1" applyBorder="1" applyAlignment="1">
      <alignment horizontal="center" vertical="top" wrapText="1"/>
    </xf>
    <xf numFmtId="0" fontId="25" fillId="39" borderId="61" xfId="0" applyFont="1" applyFill="1" applyBorder="1" applyAlignment="1">
      <alignment horizontal="center" vertical="top"/>
    </xf>
    <xf numFmtId="0" fontId="25" fillId="39" borderId="62" xfId="0" applyFont="1" applyFill="1" applyBorder="1" applyAlignment="1">
      <alignment horizontal="center" vertical="top"/>
    </xf>
    <xf numFmtId="0" fontId="25" fillId="47" borderId="63" xfId="0" applyFont="1" applyFill="1" applyBorder="1" applyAlignment="1">
      <alignment horizontal="center" vertical="top"/>
    </xf>
    <xf numFmtId="0" fontId="25" fillId="0" borderId="61" xfId="0" applyFont="1" applyBorder="1" applyAlignment="1">
      <alignment horizontal="center" vertical="top"/>
    </xf>
    <xf numFmtId="0" fontId="25" fillId="0" borderId="64" xfId="0" applyFont="1" applyBorder="1" applyAlignment="1">
      <alignment horizontal="center" vertical="top"/>
    </xf>
    <xf numFmtId="0" fontId="18" fillId="43" borderId="24" xfId="0" applyFont="1" applyFill="1" applyBorder="1" applyAlignment="1">
      <alignment horizontal="right" vertical="center"/>
    </xf>
    <xf numFmtId="0" fontId="18" fillId="43" borderId="44" xfId="0" applyFont="1" applyFill="1" applyBorder="1" applyAlignment="1">
      <alignment horizontal="right" vertical="center"/>
    </xf>
    <xf numFmtId="164" fontId="18" fillId="43" borderId="54" xfId="0" applyNumberFormat="1" applyFont="1" applyFill="1" applyBorder="1" applyAlignment="1">
      <alignment horizontal="center" vertical="center"/>
    </xf>
    <xf numFmtId="164" fontId="19" fillId="39" borderId="23" xfId="0" applyNumberFormat="1" applyFont="1" applyFill="1" applyBorder="1" applyAlignment="1">
      <alignment horizontal="center" vertical="center"/>
    </xf>
    <xf numFmtId="164" fontId="19" fillId="39" borderId="16" xfId="0" applyNumberFormat="1" applyFont="1" applyFill="1" applyBorder="1" applyAlignment="1">
      <alignment horizontal="center" vertical="center"/>
    </xf>
    <xf numFmtId="164" fontId="19" fillId="39" borderId="21" xfId="0" applyNumberFormat="1" applyFont="1" applyFill="1" applyBorder="1" applyAlignment="1">
      <alignment horizontal="center" vertical="center"/>
    </xf>
    <xf numFmtId="0" fontId="20" fillId="44" borderId="21" xfId="0" applyFont="1" applyFill="1" applyBorder="1" applyAlignment="1">
      <alignment horizontal="left" vertical="center" wrapText="1"/>
    </xf>
    <xf numFmtId="0" fontId="18" fillId="40" borderId="31" xfId="0" applyFont="1" applyFill="1" applyBorder="1" applyAlignment="1">
      <alignment horizontal="right" vertical="center"/>
    </xf>
    <xf numFmtId="0" fontId="18" fillId="40" borderId="16" xfId="0" applyFont="1" applyFill="1" applyBorder="1" applyAlignment="1">
      <alignment horizontal="right" vertical="center"/>
    </xf>
    <xf numFmtId="164" fontId="18" fillId="40" borderId="16" xfId="0" applyNumberFormat="1" applyFont="1" applyFill="1" applyBorder="1" applyAlignment="1">
      <alignment horizontal="center" vertical="center"/>
    </xf>
    <xf numFmtId="0" fontId="22" fillId="0" borderId="38" xfId="0" applyFont="1" applyBorder="1"/>
    <xf numFmtId="0" fontId="18" fillId="39" borderId="23" xfId="0" applyFont="1" applyFill="1" applyBorder="1" applyAlignment="1">
      <alignment horizontal="right" vertical="center"/>
    </xf>
    <xf numFmtId="0" fontId="18" fillId="39" borderId="31" xfId="0" applyFont="1" applyFill="1" applyBorder="1" applyAlignment="1">
      <alignment horizontal="right" vertical="center"/>
    </xf>
    <xf numFmtId="164" fontId="18" fillId="48" borderId="21" xfId="0" applyNumberFormat="1" applyFont="1" applyFill="1" applyBorder="1" applyAlignment="1">
      <alignment horizontal="center" vertical="center"/>
    </xf>
    <xf numFmtId="0" fontId="21" fillId="43" borderId="24" xfId="0" applyFont="1" applyFill="1" applyBorder="1"/>
    <xf numFmtId="0" fontId="21" fillId="44" borderId="14" xfId="0" applyFont="1" applyFill="1" applyBorder="1"/>
    <xf numFmtId="0" fontId="25" fillId="39" borderId="0" xfId="0" applyFont="1" applyFill="1" applyBorder="1" applyAlignment="1">
      <alignment horizontal="center" vertical="top"/>
    </xf>
    <xf numFmtId="164" fontId="21" fillId="39" borderId="17" xfId="0" applyNumberFormat="1" applyFont="1" applyFill="1" applyBorder="1" applyAlignment="1">
      <alignment horizontal="center" wrapText="1"/>
    </xf>
    <xf numFmtId="164" fontId="19" fillId="48" borderId="41" xfId="0" applyNumberFormat="1" applyFont="1" applyFill="1" applyBorder="1" applyAlignment="1">
      <alignment horizontal="center" vertical="center" wrapText="1"/>
    </xf>
    <xf numFmtId="164" fontId="21" fillId="0" borderId="16" xfId="0" applyNumberFormat="1" applyFont="1" applyFill="1" applyBorder="1" applyAlignment="1">
      <alignment horizontal="center" vertical="center" wrapText="1"/>
    </xf>
    <xf numFmtId="164" fontId="21" fillId="0" borderId="21" xfId="0" applyNumberFormat="1" applyFont="1" applyBorder="1" applyAlignment="1">
      <alignment horizontal="center" vertical="center"/>
    </xf>
    <xf numFmtId="0" fontId="21" fillId="39" borderId="21" xfId="0" applyNumberFormat="1" applyFont="1" applyFill="1" applyBorder="1" applyAlignment="1">
      <alignment horizontal="center" vertical="center" wrapText="1"/>
    </xf>
    <xf numFmtId="164" fontId="21" fillId="39" borderId="21" xfId="0" applyNumberFormat="1" applyFont="1" applyFill="1" applyBorder="1" applyAlignment="1">
      <alignment horizontal="center" vertical="center"/>
    </xf>
    <xf numFmtId="164" fontId="21" fillId="48" borderId="41" xfId="0" applyNumberFormat="1" applyFont="1" applyFill="1" applyBorder="1" applyAlignment="1">
      <alignment horizontal="center" vertical="center" wrapText="1"/>
    </xf>
    <xf numFmtId="164" fontId="18" fillId="48" borderId="43" xfId="0" applyNumberFormat="1" applyFont="1" applyFill="1" applyBorder="1" applyAlignment="1">
      <alignment horizontal="center"/>
    </xf>
    <xf numFmtId="0" fontId="20" fillId="0" borderId="17" xfId="0" applyFont="1" applyBorder="1" applyAlignment="1">
      <alignment horizontal="left" vertical="center" wrapText="1"/>
    </xf>
    <xf numFmtId="0" fontId="20" fillId="39" borderId="23" xfId="0" applyFont="1" applyFill="1" applyBorder="1" applyAlignment="1">
      <alignment horizontal="center" vertical="center"/>
    </xf>
    <xf numFmtId="0" fontId="20" fillId="39" borderId="23" xfId="0" applyFont="1" applyFill="1" applyBorder="1" applyAlignment="1">
      <alignment horizontal="left" vertical="center" wrapText="1"/>
    </xf>
    <xf numFmtId="164" fontId="19" fillId="34" borderId="25" xfId="0" applyNumberFormat="1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164" fontId="20" fillId="39" borderId="17" xfId="0" applyNumberFormat="1" applyFont="1" applyFill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/>
    </xf>
    <xf numFmtId="164" fontId="18" fillId="39" borderId="23" xfId="0" applyNumberFormat="1" applyFont="1" applyFill="1" applyBorder="1" applyAlignment="1">
      <alignment horizontal="center" vertical="center"/>
    </xf>
    <xf numFmtId="0" fontId="20" fillId="39" borderId="23" xfId="0" applyFont="1" applyFill="1" applyBorder="1" applyAlignment="1">
      <alignment horizontal="left" wrapText="1"/>
    </xf>
    <xf numFmtId="0" fontId="21" fillId="34" borderId="17" xfId="0" applyFont="1" applyFill="1" applyBorder="1" applyAlignment="1">
      <alignment horizontal="left" vertical="center" wrapText="1"/>
    </xf>
    <xf numFmtId="0" fontId="21" fillId="34" borderId="16" xfId="0" applyFont="1" applyFill="1" applyBorder="1" applyAlignment="1">
      <alignment horizontal="left" vertical="center" wrapText="1"/>
    </xf>
    <xf numFmtId="0" fontId="20" fillId="35" borderId="16" xfId="0" applyFont="1" applyFill="1" applyBorder="1" applyAlignment="1">
      <alignment horizontal="left" vertical="center"/>
    </xf>
    <xf numFmtId="0" fontId="20" fillId="36" borderId="31" xfId="0" applyFont="1" applyFill="1" applyBorder="1" applyAlignment="1">
      <alignment horizontal="left" vertical="center"/>
    </xf>
    <xf numFmtId="0" fontId="20" fillId="0" borderId="16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39" borderId="21" xfId="0" applyFont="1" applyFill="1" applyBorder="1" applyAlignment="1">
      <alignment horizontal="left" vertical="center" wrapText="1"/>
    </xf>
    <xf numFmtId="0" fontId="21" fillId="39" borderId="21" xfId="0" applyFont="1" applyFill="1" applyBorder="1" applyAlignment="1">
      <alignment horizontal="left" vertical="center" wrapText="1"/>
    </xf>
    <xf numFmtId="0" fontId="20" fillId="39" borderId="17" xfId="0" applyFont="1" applyFill="1" applyBorder="1" applyAlignment="1">
      <alignment horizontal="left" vertical="center" wrapText="1"/>
    </xf>
    <xf numFmtId="0" fontId="20" fillId="39" borderId="16" xfId="0" applyFont="1" applyFill="1" applyBorder="1" applyAlignment="1">
      <alignment horizontal="left" vertical="center" wrapText="1"/>
    </xf>
    <xf numFmtId="0" fontId="20" fillId="39" borderId="21" xfId="0" applyFont="1" applyFill="1" applyBorder="1" applyAlignment="1">
      <alignment horizontal="center" vertical="center"/>
    </xf>
    <xf numFmtId="164" fontId="21" fillId="39" borderId="17" xfId="0" applyNumberFormat="1" applyFont="1" applyFill="1" applyBorder="1" applyAlignment="1">
      <alignment horizontal="center" vertical="center" wrapText="1"/>
    </xf>
    <xf numFmtId="0" fontId="20" fillId="43" borderId="24" xfId="0" applyFont="1" applyFill="1" applyBorder="1" applyAlignment="1">
      <alignment horizontal="left" vertical="center"/>
    </xf>
    <xf numFmtId="0" fontId="21" fillId="39" borderId="21" xfId="0" applyFont="1" applyFill="1" applyBorder="1" applyAlignment="1">
      <alignment horizontal="center" vertical="center" wrapText="1"/>
    </xf>
    <xf numFmtId="0" fontId="21" fillId="39" borderId="23" xfId="0" applyFont="1" applyFill="1" applyBorder="1" applyAlignment="1">
      <alignment horizontal="left" vertical="center" wrapText="1"/>
    </xf>
    <xf numFmtId="0" fontId="21" fillId="39" borderId="23" xfId="0" applyFont="1" applyFill="1" applyBorder="1" applyAlignment="1">
      <alignment horizontal="center" vertical="center" wrapText="1"/>
    </xf>
    <xf numFmtId="0" fontId="21" fillId="34" borderId="23" xfId="0" applyFont="1" applyFill="1" applyBorder="1" applyAlignment="1">
      <alignment horizontal="left" vertical="center" wrapText="1"/>
    </xf>
    <xf numFmtId="0" fontId="20" fillId="35" borderId="23" xfId="0" applyFont="1" applyFill="1" applyBorder="1" applyAlignment="1">
      <alignment horizontal="left" vertical="center"/>
    </xf>
    <xf numFmtId="0" fontId="20" fillId="36" borderId="22" xfId="0" applyFont="1" applyFill="1" applyBorder="1" applyAlignment="1">
      <alignment horizontal="left" vertical="center"/>
    </xf>
    <xf numFmtId="164" fontId="21" fillId="39" borderId="23" xfId="0" applyNumberFormat="1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1" fillId="34" borderId="33" xfId="0" applyFont="1" applyFill="1" applyBorder="1" applyAlignment="1">
      <alignment horizontal="left" vertical="center" wrapText="1"/>
    </xf>
    <xf numFmtId="0" fontId="20" fillId="43" borderId="17" xfId="0" applyFont="1" applyFill="1" applyBorder="1" applyAlignment="1">
      <alignment horizontal="left" vertical="center"/>
    </xf>
    <xf numFmtId="0" fontId="20" fillId="0" borderId="16" xfId="0" applyFont="1" applyBorder="1" applyAlignment="1">
      <alignment horizontal="center" vertical="center" wrapText="1"/>
    </xf>
    <xf numFmtId="0" fontId="20" fillId="39" borderId="23" xfId="0" applyFont="1" applyFill="1" applyBorder="1" applyAlignment="1">
      <alignment horizontal="center" vertical="center" wrapText="1"/>
    </xf>
    <xf numFmtId="0" fontId="18" fillId="44" borderId="22" xfId="0" applyFont="1" applyFill="1" applyBorder="1" applyAlignment="1">
      <alignment horizontal="right" vertical="center"/>
    </xf>
    <xf numFmtId="0" fontId="18" fillId="42" borderId="24" xfId="0" applyFont="1" applyFill="1" applyBorder="1" applyAlignment="1">
      <alignment horizontal="center" vertical="center"/>
    </xf>
    <xf numFmtId="0" fontId="20" fillId="36" borderId="24" xfId="0" applyFont="1" applyFill="1" applyBorder="1" applyAlignment="1">
      <alignment horizontal="left" vertical="center"/>
    </xf>
    <xf numFmtId="0" fontId="18" fillId="43" borderId="27" xfId="0" applyFont="1" applyFill="1" applyBorder="1" applyAlignment="1">
      <alignment horizontal="right" vertical="center"/>
    </xf>
    <xf numFmtId="0" fontId="20" fillId="39" borderId="21" xfId="0" applyFont="1" applyFill="1" applyBorder="1" applyAlignment="1">
      <alignment horizontal="center" vertical="center" wrapText="1"/>
    </xf>
    <xf numFmtId="164" fontId="18" fillId="49" borderId="19" xfId="0" applyNumberFormat="1" applyFont="1" applyFill="1" applyBorder="1" applyAlignment="1">
      <alignment horizontal="center" vertical="center"/>
    </xf>
    <xf numFmtId="164" fontId="18" fillId="49" borderId="35" xfId="0" applyNumberFormat="1" applyFont="1" applyFill="1" applyBorder="1" applyAlignment="1">
      <alignment horizontal="center" vertical="center"/>
    </xf>
    <xf numFmtId="164" fontId="18" fillId="49" borderId="57" xfId="0" applyNumberFormat="1" applyFont="1" applyFill="1" applyBorder="1" applyAlignment="1">
      <alignment horizontal="center" vertical="center"/>
    </xf>
    <xf numFmtId="164" fontId="18" fillId="49" borderId="43" xfId="0" applyNumberFormat="1" applyFont="1" applyFill="1" applyBorder="1" applyAlignment="1">
      <alignment horizontal="center" vertical="center"/>
    </xf>
    <xf numFmtId="164" fontId="18" fillId="49" borderId="21" xfId="0" applyNumberFormat="1" applyFont="1" applyFill="1" applyBorder="1" applyAlignment="1">
      <alignment horizontal="center" vertical="center"/>
    </xf>
    <xf numFmtId="164" fontId="19" fillId="39" borderId="25" xfId="0" applyNumberFormat="1" applyFont="1" applyFill="1" applyBorder="1" applyAlignment="1">
      <alignment horizontal="center" vertical="center" wrapText="1"/>
    </xf>
    <xf numFmtId="164" fontId="19" fillId="49" borderId="35" xfId="0" applyNumberFormat="1" applyFont="1" applyFill="1" applyBorder="1" applyAlignment="1">
      <alignment horizontal="center" vertical="center" wrapText="1"/>
    </xf>
    <xf numFmtId="164" fontId="19" fillId="39" borderId="37" xfId="0" applyNumberFormat="1" applyFont="1" applyFill="1" applyBorder="1" applyAlignment="1">
      <alignment horizontal="center" vertical="center" wrapText="1"/>
    </xf>
    <xf numFmtId="164" fontId="19" fillId="39" borderId="33" xfId="0" applyNumberFormat="1" applyFont="1" applyFill="1" applyBorder="1" applyAlignment="1">
      <alignment horizontal="center" vertical="center" wrapText="1"/>
    </xf>
    <xf numFmtId="164" fontId="19" fillId="49" borderId="19" xfId="0" applyNumberFormat="1" applyFont="1" applyFill="1" applyBorder="1" applyAlignment="1">
      <alignment horizontal="center" vertical="center" wrapText="1"/>
    </xf>
    <xf numFmtId="0" fontId="20" fillId="39" borderId="16" xfId="0" applyFont="1" applyFill="1" applyBorder="1" applyAlignment="1">
      <alignment horizontal="center" vertical="center" wrapText="1"/>
    </xf>
    <xf numFmtId="0" fontId="20" fillId="44" borderId="38" xfId="0" applyFont="1" applyFill="1" applyBorder="1" applyAlignment="1"/>
    <xf numFmtId="0" fontId="20" fillId="44" borderId="37" xfId="0" applyFont="1" applyFill="1" applyBorder="1" applyAlignment="1"/>
    <xf numFmtId="0" fontId="20" fillId="43" borderId="38" xfId="0" applyFont="1" applyFill="1" applyBorder="1" applyAlignment="1"/>
    <xf numFmtId="0" fontId="20" fillId="43" borderId="37" xfId="0" applyFont="1" applyFill="1" applyBorder="1" applyAlignment="1"/>
    <xf numFmtId="0" fontId="20" fillId="0" borderId="16" xfId="0" applyFont="1" applyBorder="1" applyAlignment="1">
      <alignment horizontal="center" vertical="center"/>
    </xf>
    <xf numFmtId="0" fontId="18" fillId="39" borderId="25" xfId="0" applyFont="1" applyFill="1" applyBorder="1" applyAlignment="1">
      <alignment horizontal="center" vertical="center"/>
    </xf>
    <xf numFmtId="0" fontId="18" fillId="42" borderId="58" xfId="0" applyFont="1" applyFill="1" applyBorder="1" applyAlignment="1">
      <alignment horizontal="center" vertical="center"/>
    </xf>
    <xf numFmtId="0" fontId="20" fillId="0" borderId="0" xfId="0" applyFont="1"/>
    <xf numFmtId="0" fontId="20" fillId="0" borderId="0" xfId="0" applyFont="1" applyBorder="1"/>
    <xf numFmtId="0" fontId="20" fillId="0" borderId="0" xfId="0" applyFont="1" applyBorder="1" applyAlignment="1">
      <alignment wrapText="1"/>
    </xf>
    <xf numFmtId="0" fontId="19" fillId="43" borderId="38" xfId="0" applyFont="1" applyFill="1" applyBorder="1" applyAlignment="1">
      <alignment horizontal="center" textRotation="90" wrapText="1"/>
    </xf>
    <xf numFmtId="0" fontId="19" fillId="44" borderId="38" xfId="0" applyFont="1" applyFill="1" applyBorder="1" applyAlignment="1">
      <alignment horizontal="center" textRotation="90" wrapText="1"/>
    </xf>
    <xf numFmtId="164" fontId="20" fillId="0" borderId="21" xfId="0" applyNumberFormat="1" applyFont="1" applyBorder="1" applyAlignment="1">
      <alignment horizontal="center" vertical="center"/>
    </xf>
    <xf numFmtId="164" fontId="19" fillId="49" borderId="41" xfId="0" applyNumberFormat="1" applyFont="1" applyFill="1" applyBorder="1" applyAlignment="1">
      <alignment horizontal="center" vertical="center" wrapText="1"/>
    </xf>
    <xf numFmtId="0" fontId="20" fillId="34" borderId="37" xfId="0" applyFont="1" applyFill="1" applyBorder="1" applyAlignment="1"/>
    <xf numFmtId="0" fontId="20" fillId="43" borderId="16" xfId="0" applyFont="1" applyFill="1" applyBorder="1" applyAlignment="1"/>
    <xf numFmtId="0" fontId="20" fillId="43" borderId="31" xfId="0" applyFont="1" applyFill="1" applyBorder="1" applyAlignment="1"/>
    <xf numFmtId="0" fontId="20" fillId="43" borderId="21" xfId="0" applyFont="1" applyFill="1" applyBorder="1" applyAlignment="1"/>
    <xf numFmtId="0" fontId="20" fillId="44" borderId="23" xfId="0" applyFont="1" applyFill="1" applyBorder="1" applyAlignment="1">
      <alignment horizontal="left" vertical="center" wrapText="1"/>
    </xf>
    <xf numFmtId="164" fontId="18" fillId="43" borderId="25" xfId="0" applyNumberFormat="1" applyFont="1" applyFill="1" applyBorder="1" applyAlignment="1">
      <alignment horizontal="center" vertical="center"/>
    </xf>
    <xf numFmtId="164" fontId="20" fillId="39" borderId="17" xfId="0" applyNumberFormat="1" applyFont="1" applyFill="1" applyBorder="1" applyAlignment="1">
      <alignment horizontal="center" vertical="center"/>
    </xf>
    <xf numFmtId="0" fontId="21" fillId="44" borderId="0" xfId="0" applyFont="1" applyFill="1" applyBorder="1" applyAlignment="1">
      <alignment vertical="center"/>
    </xf>
    <xf numFmtId="165" fontId="19" fillId="34" borderId="21" xfId="0" applyNumberFormat="1" applyFont="1" applyFill="1" applyBorder="1" applyAlignment="1">
      <alignment horizontal="center" vertical="center" wrapText="1"/>
    </xf>
    <xf numFmtId="164" fontId="21" fillId="39" borderId="25" xfId="0" applyNumberFormat="1" applyFont="1" applyFill="1" applyBorder="1" applyAlignment="1">
      <alignment horizontal="center" vertical="center" wrapText="1"/>
    </xf>
    <xf numFmtId="0" fontId="21" fillId="39" borderId="33" xfId="0" applyFont="1" applyFill="1" applyBorder="1" applyAlignment="1">
      <alignment horizontal="center" vertical="center" wrapText="1"/>
    </xf>
    <xf numFmtId="164" fontId="21" fillId="39" borderId="39" xfId="0" applyNumberFormat="1" applyFont="1" applyFill="1" applyBorder="1" applyAlignment="1">
      <alignment horizontal="center" vertical="center" wrapText="1"/>
    </xf>
    <xf numFmtId="0" fontId="21" fillId="39" borderId="39" xfId="0" applyFont="1" applyFill="1" applyBorder="1" applyAlignment="1">
      <alignment horizontal="center" vertical="center" wrapText="1"/>
    </xf>
    <xf numFmtId="164" fontId="18" fillId="45" borderId="33" xfId="0" applyNumberFormat="1" applyFont="1" applyFill="1" applyBorder="1" applyAlignment="1">
      <alignment horizontal="center" vertical="center"/>
    </xf>
    <xf numFmtId="164" fontId="21" fillId="39" borderId="37" xfId="0" applyNumberFormat="1" applyFont="1" applyFill="1" applyBorder="1" applyAlignment="1">
      <alignment horizontal="center" vertical="center" wrapText="1"/>
    </xf>
    <xf numFmtId="164" fontId="21" fillId="39" borderId="33" xfId="0" applyNumberFormat="1" applyFont="1" applyFill="1" applyBorder="1" applyAlignment="1">
      <alignment horizontal="center" vertical="center" wrapText="1"/>
    </xf>
    <xf numFmtId="0" fontId="29" fillId="41" borderId="21" xfId="0" applyFont="1" applyFill="1" applyBorder="1" applyAlignment="1">
      <alignment horizontal="center" vertical="center" textRotation="90" wrapText="1"/>
    </xf>
    <xf numFmtId="164" fontId="20" fillId="39" borderId="39" xfId="0" applyNumberFormat="1" applyFont="1" applyFill="1" applyBorder="1" applyAlignment="1">
      <alignment horizontal="center" vertical="center"/>
    </xf>
    <xf numFmtId="164" fontId="20" fillId="39" borderId="37" xfId="0" applyNumberFormat="1" applyFont="1" applyFill="1" applyBorder="1" applyAlignment="1">
      <alignment horizontal="center" vertical="center"/>
    </xf>
    <xf numFmtId="164" fontId="20" fillId="39" borderId="16" xfId="0" applyNumberFormat="1" applyFont="1" applyFill="1" applyBorder="1" applyAlignment="1">
      <alignment horizontal="center" vertical="center"/>
    </xf>
    <xf numFmtId="0" fontId="18" fillId="39" borderId="65" xfId="0" applyFont="1" applyFill="1" applyBorder="1" applyAlignment="1">
      <alignment horizontal="center" vertical="center"/>
    </xf>
    <xf numFmtId="164" fontId="18" fillId="49" borderId="32" xfId="0" applyNumberFormat="1" applyFont="1" applyFill="1" applyBorder="1" applyAlignment="1">
      <alignment horizontal="center" vertical="center"/>
    </xf>
    <xf numFmtId="164" fontId="18" fillId="48" borderId="11" xfId="0" applyNumberFormat="1" applyFont="1" applyFill="1" applyBorder="1" applyAlignment="1">
      <alignment horizontal="center" vertical="center"/>
    </xf>
    <xf numFmtId="0" fontId="18" fillId="39" borderId="12" xfId="0" applyFont="1" applyFill="1" applyBorder="1" applyAlignment="1">
      <alignment horizontal="center" vertical="center"/>
    </xf>
    <xf numFmtId="164" fontId="18" fillId="49" borderId="16" xfId="0" applyNumberFormat="1" applyFont="1" applyFill="1" applyBorder="1" applyAlignment="1">
      <alignment horizontal="center" vertical="center"/>
    </xf>
    <xf numFmtId="164" fontId="18" fillId="48" borderId="16" xfId="0" applyNumberFormat="1" applyFont="1" applyFill="1" applyBorder="1" applyAlignment="1">
      <alignment horizontal="center" vertical="center"/>
    </xf>
    <xf numFmtId="164" fontId="22" fillId="0" borderId="0" xfId="0" applyNumberFormat="1" applyFont="1" applyBorder="1"/>
    <xf numFmtId="0" fontId="29" fillId="33" borderId="21" xfId="0" applyFont="1" applyFill="1" applyBorder="1" applyAlignment="1">
      <alignment horizontal="center" vertical="center" textRotation="90" wrapText="1"/>
    </xf>
    <xf numFmtId="164" fontId="21" fillId="39" borderId="17" xfId="0" applyNumberFormat="1" applyFont="1" applyFill="1" applyBorder="1" applyAlignment="1">
      <alignment horizontal="center" vertical="center" wrapText="1"/>
    </xf>
    <xf numFmtId="164" fontId="19" fillId="40" borderId="16" xfId="0" applyNumberFormat="1" applyFont="1" applyFill="1" applyBorder="1" applyAlignment="1">
      <alignment horizontal="center" vertical="center"/>
    </xf>
    <xf numFmtId="0" fontId="18" fillId="34" borderId="18" xfId="0" applyFont="1" applyFill="1" applyBorder="1" applyAlignment="1">
      <alignment horizontal="right" vertical="center" wrapText="1"/>
    </xf>
    <xf numFmtId="0" fontId="18" fillId="34" borderId="20" xfId="0" applyFont="1" applyFill="1" applyBorder="1" applyAlignment="1">
      <alignment horizontal="right" vertical="center" wrapText="1"/>
    </xf>
    <xf numFmtId="0" fontId="18" fillId="34" borderId="19" xfId="0" applyFont="1" applyFill="1" applyBorder="1" applyAlignment="1">
      <alignment horizontal="right" vertical="center" wrapText="1"/>
    </xf>
    <xf numFmtId="164" fontId="20" fillId="0" borderId="24" xfId="0" applyNumberFormat="1" applyFont="1" applyBorder="1" applyAlignment="1">
      <alignment horizontal="center" vertical="center" wrapText="1"/>
    </xf>
    <xf numFmtId="164" fontId="20" fillId="0" borderId="27" xfId="0" applyNumberFormat="1" applyFont="1" applyBorder="1" applyAlignment="1">
      <alignment horizontal="center" vertical="center" wrapText="1"/>
    </xf>
    <xf numFmtId="164" fontId="20" fillId="0" borderId="25" xfId="0" applyNumberFormat="1" applyFont="1" applyBorder="1" applyAlignment="1">
      <alignment horizontal="center" vertical="center" wrapText="1"/>
    </xf>
    <xf numFmtId="0" fontId="20" fillId="0" borderId="17" xfId="0" applyFont="1" applyBorder="1" applyAlignment="1">
      <alignment horizontal="left" vertical="center" wrapText="1"/>
    </xf>
    <xf numFmtId="0" fontId="24" fillId="0" borderId="27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 wrapText="1"/>
    </xf>
    <xf numFmtId="0" fontId="20" fillId="39" borderId="23" xfId="0" applyFont="1" applyFill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20" fillId="0" borderId="16" xfId="0" applyFont="1" applyBorder="1" applyAlignment="1">
      <alignment vertical="center"/>
    </xf>
    <xf numFmtId="0" fontId="20" fillId="39" borderId="23" xfId="0" applyFont="1" applyFill="1" applyBorder="1" applyAlignment="1">
      <alignment horizontal="left" vertical="center" wrapText="1"/>
    </xf>
    <xf numFmtId="0" fontId="20" fillId="0" borderId="17" xfId="0" applyFont="1" applyBorder="1" applyAlignment="1">
      <alignment vertical="center"/>
    </xf>
    <xf numFmtId="0" fontId="20" fillId="0" borderId="23" xfId="0" applyFont="1" applyBorder="1" applyAlignment="1">
      <alignment horizontal="left" vertical="center"/>
    </xf>
    <xf numFmtId="0" fontId="20" fillId="0" borderId="17" xfId="0" applyFont="1" applyBorder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18" fillId="43" borderId="45" xfId="0" applyFont="1" applyFill="1" applyBorder="1" applyAlignment="1">
      <alignment horizontal="center" vertical="center"/>
    </xf>
    <xf numFmtId="0" fontId="18" fillId="43" borderId="51" xfId="0" applyFont="1" applyFill="1" applyBorder="1" applyAlignment="1">
      <alignment horizontal="center" vertical="center"/>
    </xf>
    <xf numFmtId="0" fontId="18" fillId="40" borderId="18" xfId="0" applyFont="1" applyFill="1" applyBorder="1" applyAlignment="1">
      <alignment horizontal="center" vertical="center"/>
    </xf>
    <xf numFmtId="0" fontId="20" fillId="0" borderId="20" xfId="0" applyFont="1" applyBorder="1" applyAlignment="1">
      <alignment horizontal="center" vertical="center"/>
    </xf>
    <xf numFmtId="0" fontId="20" fillId="0" borderId="19" xfId="0" applyFont="1" applyBorder="1" applyAlignment="1">
      <alignment horizontal="center" vertical="center"/>
    </xf>
    <xf numFmtId="164" fontId="20" fillId="39" borderId="23" xfId="0" applyNumberFormat="1" applyFont="1" applyFill="1" applyBorder="1" applyAlignment="1">
      <alignment horizontal="center" vertical="center"/>
    </xf>
    <xf numFmtId="164" fontId="20" fillId="39" borderId="30" xfId="0" applyNumberFormat="1" applyFont="1" applyFill="1" applyBorder="1" applyAlignment="1">
      <alignment horizontal="center" vertical="center"/>
    </xf>
    <xf numFmtId="164" fontId="19" fillId="34" borderId="24" xfId="0" applyNumberFormat="1" applyFont="1" applyFill="1" applyBorder="1" applyAlignment="1">
      <alignment horizontal="center" vertical="center" wrapText="1"/>
    </xf>
    <xf numFmtId="164" fontId="19" fillId="34" borderId="27" xfId="0" applyNumberFormat="1" applyFont="1" applyFill="1" applyBorder="1" applyAlignment="1">
      <alignment horizontal="center" vertical="center" wrapText="1"/>
    </xf>
    <xf numFmtId="164" fontId="19" fillId="34" borderId="25" xfId="0" applyNumberFormat="1" applyFont="1" applyFill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18" fillId="34" borderId="24" xfId="0" applyFont="1" applyFill="1" applyBorder="1" applyAlignment="1">
      <alignment horizontal="right" vertical="center" wrapText="1"/>
    </xf>
    <xf numFmtId="0" fontId="18" fillId="34" borderId="27" xfId="0" applyFont="1" applyFill="1" applyBorder="1" applyAlignment="1">
      <alignment horizontal="right" vertical="center" wrapText="1"/>
    </xf>
    <xf numFmtId="0" fontId="18" fillId="34" borderId="25" xfId="0" applyFont="1" applyFill="1" applyBorder="1" applyAlignment="1">
      <alignment horizontal="right" vertical="center" wrapText="1"/>
    </xf>
    <xf numFmtId="0" fontId="18" fillId="43" borderId="28" xfId="0" applyFont="1" applyFill="1" applyBorder="1" applyAlignment="1">
      <alignment horizontal="right" vertical="center"/>
    </xf>
    <xf numFmtId="0" fontId="18" fillId="43" borderId="29" xfId="0" applyFont="1" applyFill="1" applyBorder="1" applyAlignment="1">
      <alignment horizontal="right" vertical="center"/>
    </xf>
    <xf numFmtId="164" fontId="20" fillId="39" borderId="15" xfId="0" applyNumberFormat="1" applyFont="1" applyFill="1" applyBorder="1" applyAlignment="1">
      <alignment horizontal="center" vertical="center"/>
    </xf>
    <xf numFmtId="164" fontId="20" fillId="0" borderId="17" xfId="0" applyNumberFormat="1" applyFont="1" applyBorder="1" applyAlignment="1">
      <alignment horizontal="center" vertical="center"/>
    </xf>
    <xf numFmtId="164" fontId="20" fillId="0" borderId="30" xfId="0" applyNumberFormat="1" applyFont="1" applyBorder="1" applyAlignment="1">
      <alignment horizontal="center" vertical="center"/>
    </xf>
    <xf numFmtId="164" fontId="20" fillId="39" borderId="17" xfId="0" applyNumberFormat="1" applyFont="1" applyFill="1" applyBorder="1" applyAlignment="1">
      <alignment horizontal="center" vertical="center"/>
    </xf>
    <xf numFmtId="164" fontId="20" fillId="39" borderId="23" xfId="0" applyNumberFormat="1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164" fontId="20" fillId="0" borderId="16" xfId="0" applyNumberFormat="1" applyFont="1" applyBorder="1" applyAlignment="1">
      <alignment horizontal="center" vertical="center" wrapText="1"/>
    </xf>
    <xf numFmtId="0" fontId="21" fillId="39" borderId="15" xfId="0" applyFont="1" applyFill="1" applyBorder="1" applyAlignment="1">
      <alignment horizontal="left" vertical="center" wrapText="1"/>
    </xf>
    <xf numFmtId="0" fontId="20" fillId="0" borderId="16" xfId="0" applyFont="1" applyBorder="1" applyAlignment="1">
      <alignment horizontal="left" vertical="center" wrapText="1"/>
    </xf>
    <xf numFmtId="0" fontId="18" fillId="40" borderId="31" xfId="0" applyFont="1" applyFill="1" applyBorder="1" applyAlignment="1">
      <alignment horizontal="right" vertical="center" wrapText="1"/>
    </xf>
    <xf numFmtId="0" fontId="18" fillId="0" borderId="38" xfId="0" applyFont="1" applyBorder="1" applyAlignment="1">
      <alignment horizontal="right" vertical="center" wrapText="1"/>
    </xf>
    <xf numFmtId="0" fontId="18" fillId="0" borderId="37" xfId="0" applyFont="1" applyBorder="1" applyAlignment="1">
      <alignment horizontal="right" vertical="center" wrapText="1"/>
    </xf>
    <xf numFmtId="0" fontId="20" fillId="39" borderId="23" xfId="0" applyFont="1" applyFill="1" applyBorder="1" applyAlignment="1">
      <alignment horizontal="left" vertical="center"/>
    </xf>
    <xf numFmtId="0" fontId="20" fillId="44" borderId="17" xfId="0" applyFont="1" applyFill="1" applyBorder="1" applyAlignment="1">
      <alignment horizontal="left" vertical="center"/>
    </xf>
    <xf numFmtId="0" fontId="20" fillId="44" borderId="16" xfId="0" applyFont="1" applyFill="1" applyBorder="1" applyAlignment="1">
      <alignment horizontal="left" vertical="center"/>
    </xf>
    <xf numFmtId="0" fontId="20" fillId="43" borderId="23" xfId="0" applyFont="1" applyFill="1" applyBorder="1" applyAlignment="1">
      <alignment horizontal="left" vertical="center"/>
    </xf>
    <xf numFmtId="0" fontId="20" fillId="43" borderId="17" xfId="0" applyFont="1" applyFill="1" applyBorder="1" applyAlignment="1">
      <alignment horizontal="left" vertical="center"/>
    </xf>
    <xf numFmtId="0" fontId="20" fillId="43" borderId="16" xfId="0" applyFont="1" applyFill="1" applyBorder="1" applyAlignment="1">
      <alignment horizontal="left" vertical="center"/>
    </xf>
    <xf numFmtId="164" fontId="18" fillId="34" borderId="24" xfId="0" applyNumberFormat="1" applyFont="1" applyFill="1" applyBorder="1" applyAlignment="1">
      <alignment horizontal="center" vertical="center" wrapText="1"/>
    </xf>
    <xf numFmtId="0" fontId="18" fillId="40" borderId="24" xfId="0" applyFont="1" applyFill="1" applyBorder="1" applyAlignment="1">
      <alignment horizontal="right" vertical="center"/>
    </xf>
    <xf numFmtId="0" fontId="20" fillId="40" borderId="27" xfId="0" applyFont="1" applyFill="1" applyBorder="1" applyAlignment="1">
      <alignment horizontal="right" vertical="center"/>
    </xf>
    <xf numFmtId="0" fontId="20" fillId="40" borderId="25" xfId="0" applyFont="1" applyFill="1" applyBorder="1" applyAlignment="1">
      <alignment horizontal="right" vertical="center"/>
    </xf>
    <xf numFmtId="0" fontId="18" fillId="36" borderId="24" xfId="0" applyFont="1" applyFill="1" applyBorder="1" applyAlignment="1">
      <alignment horizontal="right" vertical="center"/>
    </xf>
    <xf numFmtId="0" fontId="18" fillId="36" borderId="27" xfId="0" applyFont="1" applyFill="1" applyBorder="1" applyAlignment="1">
      <alignment horizontal="right" vertical="center"/>
    </xf>
    <xf numFmtId="2" fontId="20" fillId="39" borderId="23" xfId="0" applyNumberFormat="1" applyFont="1" applyFill="1" applyBorder="1" applyAlignment="1">
      <alignment horizontal="center" vertical="center"/>
    </xf>
    <xf numFmtId="2" fontId="20" fillId="0" borderId="30" xfId="0" applyNumberFormat="1" applyFont="1" applyBorder="1" applyAlignment="1">
      <alignment vertical="center"/>
    </xf>
    <xf numFmtId="0" fontId="20" fillId="39" borderId="15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0" fontId="20" fillId="0" borderId="23" xfId="0" applyFont="1" applyBorder="1" applyAlignment="1">
      <alignment vertical="center" wrapText="1"/>
    </xf>
    <xf numFmtId="0" fontId="18" fillId="48" borderId="41" xfId="0" applyFont="1" applyFill="1" applyBorder="1" applyAlignment="1">
      <alignment horizontal="center" vertical="center"/>
    </xf>
    <xf numFmtId="0" fontId="18" fillId="48" borderId="34" xfId="0" applyFont="1" applyFill="1" applyBorder="1" applyAlignment="1">
      <alignment horizontal="center" vertical="center"/>
    </xf>
    <xf numFmtId="0" fontId="20" fillId="48" borderId="29" xfId="0" applyFont="1" applyFill="1" applyBorder="1" applyAlignment="1">
      <alignment horizontal="center" vertical="center"/>
    </xf>
    <xf numFmtId="0" fontId="20" fillId="48" borderId="35" xfId="0" applyFont="1" applyFill="1" applyBorder="1" applyAlignment="1">
      <alignment horizontal="center" vertical="center"/>
    </xf>
    <xf numFmtId="0" fontId="20" fillId="34" borderId="23" xfId="0" applyFont="1" applyFill="1" applyBorder="1" applyAlignment="1">
      <alignment horizontal="left" vertical="center" wrapText="1"/>
    </xf>
    <xf numFmtId="0" fontId="20" fillId="34" borderId="17" xfId="0" applyFont="1" applyFill="1" applyBorder="1" applyAlignment="1">
      <alignment horizontal="left" vertical="center" wrapText="1"/>
    </xf>
    <xf numFmtId="0" fontId="20" fillId="34" borderId="16" xfId="0" applyFont="1" applyFill="1" applyBorder="1" applyAlignment="1">
      <alignment horizontal="left" vertical="center" wrapText="1"/>
    </xf>
    <xf numFmtId="0" fontId="20" fillId="44" borderId="23" xfId="0" applyFont="1" applyFill="1" applyBorder="1" applyAlignment="1">
      <alignment horizontal="left" vertical="center"/>
    </xf>
    <xf numFmtId="0" fontId="20" fillId="39" borderId="23" xfId="0" applyFont="1" applyFill="1" applyBorder="1" applyAlignment="1">
      <alignment horizontal="left" wrapText="1"/>
    </xf>
    <xf numFmtId="0" fontId="20" fillId="0" borderId="17" xfId="0" applyFont="1" applyBorder="1" applyAlignment="1"/>
    <xf numFmtId="164" fontId="21" fillId="39" borderId="15" xfId="0" applyNumberFormat="1" applyFont="1" applyFill="1" applyBorder="1" applyAlignment="1">
      <alignment horizontal="center" vertical="center"/>
    </xf>
    <xf numFmtId="164" fontId="21" fillId="39" borderId="17" xfId="0" applyNumberFormat="1" applyFont="1" applyFill="1" applyBorder="1" applyAlignment="1">
      <alignment horizontal="center" vertical="center"/>
    </xf>
    <xf numFmtId="164" fontId="21" fillId="39" borderId="30" xfId="0" applyNumberFormat="1" applyFont="1" applyFill="1" applyBorder="1" applyAlignment="1">
      <alignment horizontal="center" vertical="center"/>
    </xf>
    <xf numFmtId="164" fontId="20" fillId="0" borderId="17" xfId="0" applyNumberFormat="1" applyFont="1" applyBorder="1" applyAlignment="1">
      <alignment horizontal="center" vertical="center" wrapText="1"/>
    </xf>
    <xf numFmtId="0" fontId="20" fillId="0" borderId="23" xfId="0" applyNumberFormat="1" applyFont="1" applyBorder="1" applyAlignment="1">
      <alignment horizontal="center" vertical="center" wrapText="1"/>
    </xf>
    <xf numFmtId="0" fontId="20" fillId="0" borderId="17" xfId="0" applyNumberFormat="1" applyFont="1" applyBorder="1" applyAlignment="1">
      <alignment horizontal="center" vertical="center" wrapText="1"/>
    </xf>
    <xf numFmtId="164" fontId="20" fillId="0" borderId="39" xfId="0" applyNumberFormat="1" applyFont="1" applyBorder="1" applyAlignment="1">
      <alignment horizontal="center" vertical="center" wrapText="1"/>
    </xf>
    <xf numFmtId="164" fontId="20" fillId="0" borderId="37" xfId="0" applyNumberFormat="1" applyFont="1" applyBorder="1" applyAlignment="1">
      <alignment horizontal="center" vertical="center" wrapText="1"/>
    </xf>
    <xf numFmtId="0" fontId="20" fillId="0" borderId="23" xfId="0" applyFont="1" applyBorder="1" applyAlignment="1">
      <alignment horizontal="left" vertical="center" wrapText="1"/>
    </xf>
    <xf numFmtId="164" fontId="20" fillId="39" borderId="17" xfId="0" applyNumberFormat="1" applyFont="1" applyFill="1" applyBorder="1" applyAlignment="1">
      <alignment horizontal="center" vertical="center" wrapText="1"/>
    </xf>
    <xf numFmtId="164" fontId="20" fillId="39" borderId="16" xfId="0" applyNumberFormat="1" applyFont="1" applyFill="1" applyBorder="1" applyAlignment="1">
      <alignment horizontal="center" vertical="center" wrapText="1"/>
    </xf>
    <xf numFmtId="164" fontId="20" fillId="39" borderId="15" xfId="0" applyNumberFormat="1" applyFont="1" applyFill="1" applyBorder="1" applyAlignment="1">
      <alignment horizontal="center" vertical="center" wrapText="1"/>
    </xf>
    <xf numFmtId="0" fontId="18" fillId="36" borderId="21" xfId="0" applyFont="1" applyFill="1" applyBorder="1" applyAlignment="1">
      <alignment horizontal="center" vertical="center"/>
    </xf>
    <xf numFmtId="0" fontId="18" fillId="36" borderId="26" xfId="0" applyFont="1" applyFill="1" applyBorder="1" applyAlignment="1">
      <alignment horizontal="center" vertical="center"/>
    </xf>
    <xf numFmtId="164" fontId="19" fillId="39" borderId="23" xfId="0" applyNumberFormat="1" applyFont="1" applyFill="1" applyBorder="1" applyAlignment="1">
      <alignment horizontal="center" vertical="center" wrapText="1"/>
    </xf>
    <xf numFmtId="164" fontId="19" fillId="39" borderId="17" xfId="0" applyNumberFormat="1" applyFont="1" applyFill="1" applyBorder="1" applyAlignment="1">
      <alignment horizontal="center" vertical="center" wrapText="1"/>
    </xf>
    <xf numFmtId="164" fontId="19" fillId="0" borderId="23" xfId="0" applyNumberFormat="1" applyFont="1" applyBorder="1" applyAlignment="1">
      <alignment horizontal="center" vertical="center" wrapText="1"/>
    </xf>
    <xf numFmtId="164" fontId="19" fillId="0" borderId="17" xfId="0" applyNumberFormat="1" applyFont="1" applyBorder="1" applyAlignment="1">
      <alignment horizontal="center" vertical="center" wrapText="1"/>
    </xf>
    <xf numFmtId="0" fontId="20" fillId="48" borderId="34" xfId="0" applyFont="1" applyFill="1" applyBorder="1" applyAlignment="1">
      <alignment horizontal="left" vertical="center" wrapText="1"/>
    </xf>
    <xf numFmtId="0" fontId="20" fillId="48" borderId="29" xfId="0" applyFont="1" applyFill="1" applyBorder="1" applyAlignment="1">
      <alignment vertical="center"/>
    </xf>
    <xf numFmtId="0" fontId="20" fillId="48" borderId="35" xfId="0" applyFont="1" applyFill="1" applyBorder="1" applyAlignment="1">
      <alignment vertical="center"/>
    </xf>
    <xf numFmtId="0" fontId="18" fillId="40" borderId="31" xfId="0" applyFont="1" applyFill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37" xfId="0" applyFont="1" applyBorder="1" applyAlignment="1">
      <alignment horizontal="center" vertical="center" wrapText="1"/>
    </xf>
    <xf numFmtId="0" fontId="18" fillId="48" borderId="21" xfId="0" applyFont="1" applyFill="1" applyBorder="1" applyAlignment="1">
      <alignment horizontal="center" vertical="center"/>
    </xf>
    <xf numFmtId="0" fontId="20" fillId="48" borderId="21" xfId="0" applyFont="1" applyFill="1" applyBorder="1" applyAlignment="1">
      <alignment horizontal="center" vertical="center"/>
    </xf>
    <xf numFmtId="0" fontId="18" fillId="38" borderId="21" xfId="0" applyFont="1" applyFill="1" applyBorder="1" applyAlignment="1">
      <alignment horizontal="center" vertical="center"/>
    </xf>
    <xf numFmtId="164" fontId="18" fillId="39" borderId="21" xfId="0" applyNumberFormat="1" applyFont="1" applyFill="1" applyBorder="1" applyAlignment="1">
      <alignment horizontal="center" vertical="center"/>
    </xf>
    <xf numFmtId="164" fontId="20" fillId="0" borderId="21" xfId="0" applyNumberFormat="1" applyFont="1" applyBorder="1" applyAlignment="1">
      <alignment horizontal="center" vertical="center"/>
    </xf>
    <xf numFmtId="0" fontId="18" fillId="48" borderId="48" xfId="0" applyFont="1" applyFill="1" applyBorder="1" applyAlignment="1">
      <alignment horizontal="center" vertical="center"/>
    </xf>
    <xf numFmtId="0" fontId="20" fillId="48" borderId="32" xfId="0" applyFont="1" applyFill="1" applyBorder="1" applyAlignment="1">
      <alignment horizontal="center" vertical="center"/>
    </xf>
    <xf numFmtId="0" fontId="20" fillId="48" borderId="57" xfId="0" applyFont="1" applyFill="1" applyBorder="1" applyAlignment="1">
      <alignment horizontal="center" vertical="center"/>
    </xf>
    <xf numFmtId="164" fontId="20" fillId="39" borderId="22" xfId="0" applyNumberFormat="1" applyFont="1" applyFill="1" applyBorder="1" applyAlignment="1">
      <alignment horizontal="center" vertical="center"/>
    </xf>
    <xf numFmtId="164" fontId="20" fillId="0" borderId="14" xfId="0" applyNumberFormat="1" applyFont="1" applyBorder="1" applyAlignment="1">
      <alignment horizontal="center" vertical="center"/>
    </xf>
    <xf numFmtId="0" fontId="20" fillId="0" borderId="24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4" fillId="0" borderId="27" xfId="0" applyFont="1" applyBorder="1" applyAlignment="1">
      <alignment horizontal="left" vertical="center" wrapText="1"/>
    </xf>
    <xf numFmtId="0" fontId="21" fillId="34" borderId="17" xfId="0" applyFont="1" applyFill="1" applyBorder="1" applyAlignment="1">
      <alignment horizontal="left" vertical="center" wrapText="1"/>
    </xf>
    <xf numFmtId="0" fontId="21" fillId="34" borderId="16" xfId="0" applyFont="1" applyFill="1" applyBorder="1" applyAlignment="1">
      <alignment horizontal="left" vertical="center" wrapText="1"/>
    </xf>
    <xf numFmtId="0" fontId="20" fillId="35" borderId="17" xfId="0" applyFont="1" applyFill="1" applyBorder="1" applyAlignment="1">
      <alignment horizontal="left" vertical="center"/>
    </xf>
    <xf numFmtId="0" fontId="20" fillId="35" borderId="16" xfId="0" applyFont="1" applyFill="1" applyBorder="1" applyAlignment="1">
      <alignment horizontal="left" vertical="center"/>
    </xf>
    <xf numFmtId="0" fontId="20" fillId="36" borderId="14" xfId="0" applyFont="1" applyFill="1" applyBorder="1" applyAlignment="1">
      <alignment horizontal="left" vertical="center"/>
    </xf>
    <xf numFmtId="0" fontId="20" fillId="36" borderId="31" xfId="0" applyFont="1" applyFill="1" applyBorder="1" applyAlignment="1">
      <alignment horizontal="left" vertical="center"/>
    </xf>
    <xf numFmtId="0" fontId="20" fillId="0" borderId="21" xfId="0" applyFont="1" applyBorder="1" applyAlignment="1">
      <alignment horizontal="left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39" borderId="21" xfId="0" applyFont="1" applyFill="1" applyBorder="1" applyAlignment="1">
      <alignment horizontal="left" vertical="center" wrapText="1"/>
    </xf>
    <xf numFmtId="0" fontId="21" fillId="39" borderId="21" xfId="0" applyFont="1" applyFill="1" applyBorder="1" applyAlignment="1">
      <alignment horizontal="left" vertical="center" wrapText="1"/>
    </xf>
    <xf numFmtId="0" fontId="20" fillId="0" borderId="21" xfId="0" applyFont="1" applyBorder="1" applyAlignment="1">
      <alignment horizontal="center" vertical="center"/>
    </xf>
    <xf numFmtId="0" fontId="20" fillId="0" borderId="21" xfId="0" applyFont="1" applyBorder="1" applyAlignment="1">
      <alignment vertical="center" wrapText="1"/>
    </xf>
    <xf numFmtId="0" fontId="20" fillId="0" borderId="21" xfId="0" applyFont="1" applyBorder="1" applyAlignment="1">
      <alignment vertical="center"/>
    </xf>
    <xf numFmtId="0" fontId="20" fillId="39" borderId="17" xfId="0" applyFont="1" applyFill="1" applyBorder="1" applyAlignment="1">
      <alignment horizontal="left" vertical="center" wrapText="1"/>
    </xf>
    <xf numFmtId="0" fontId="20" fillId="39" borderId="16" xfId="0" applyFont="1" applyFill="1" applyBorder="1" applyAlignment="1">
      <alignment horizontal="left" vertical="center" wrapText="1"/>
    </xf>
    <xf numFmtId="0" fontId="18" fillId="38" borderId="52" xfId="0" applyFont="1" applyFill="1" applyBorder="1" applyAlignment="1">
      <alignment horizontal="right" vertical="center"/>
    </xf>
    <xf numFmtId="0" fontId="18" fillId="38" borderId="0" xfId="0" applyFont="1" applyFill="1" applyBorder="1" applyAlignment="1">
      <alignment horizontal="right" vertical="center"/>
    </xf>
    <xf numFmtId="0" fontId="18" fillId="38" borderId="32" xfId="0" applyFont="1" applyFill="1" applyBorder="1" applyAlignment="1">
      <alignment horizontal="right" vertical="center"/>
    </xf>
    <xf numFmtId="0" fontId="18" fillId="36" borderId="31" xfId="0" applyFont="1" applyFill="1" applyBorder="1" applyAlignment="1">
      <alignment horizontal="center" vertical="center"/>
    </xf>
    <xf numFmtId="0" fontId="18" fillId="36" borderId="38" xfId="0" applyFont="1" applyFill="1" applyBorder="1" applyAlignment="1">
      <alignment horizontal="center" vertical="center"/>
    </xf>
    <xf numFmtId="0" fontId="18" fillId="36" borderId="37" xfId="0" applyFont="1" applyFill="1" applyBorder="1" applyAlignment="1">
      <alignment horizontal="center" vertical="center"/>
    </xf>
    <xf numFmtId="0" fontId="20" fillId="44" borderId="24" xfId="0" applyFont="1" applyFill="1" applyBorder="1" applyAlignment="1">
      <alignment horizontal="left" vertical="center"/>
    </xf>
    <xf numFmtId="0" fontId="20" fillId="44" borderId="27" xfId="0" applyFont="1" applyFill="1" applyBorder="1" applyAlignment="1">
      <alignment horizontal="left" vertical="center"/>
    </xf>
    <xf numFmtId="0" fontId="20" fillId="44" borderId="38" xfId="0" applyFont="1" applyFill="1" applyBorder="1" applyAlignment="1">
      <alignment horizontal="left" vertical="center"/>
    </xf>
    <xf numFmtId="0" fontId="20" fillId="44" borderId="37" xfId="0" applyFont="1" applyFill="1" applyBorder="1" applyAlignment="1">
      <alignment horizontal="left" vertical="center"/>
    </xf>
    <xf numFmtId="0" fontId="18" fillId="36" borderId="21" xfId="0" applyFont="1" applyFill="1" applyBorder="1" applyAlignment="1">
      <alignment horizontal="right" vertical="center"/>
    </xf>
    <xf numFmtId="0" fontId="18" fillId="48" borderId="43" xfId="0" applyFont="1" applyFill="1" applyBorder="1" applyAlignment="1">
      <alignment horizontal="center" vertical="center"/>
    </xf>
    <xf numFmtId="0" fontId="20" fillId="48" borderId="43" xfId="0" applyFont="1" applyFill="1" applyBorder="1" applyAlignment="1">
      <alignment horizontal="center" vertical="center"/>
    </xf>
    <xf numFmtId="0" fontId="20" fillId="39" borderId="21" xfId="0" applyFont="1" applyFill="1" applyBorder="1" applyAlignment="1">
      <alignment horizontal="center" vertical="center"/>
    </xf>
    <xf numFmtId="164" fontId="20" fillId="39" borderId="21" xfId="0" applyNumberFormat="1" applyFont="1" applyFill="1" applyBorder="1" applyAlignment="1">
      <alignment horizontal="center" vertical="center"/>
    </xf>
    <xf numFmtId="164" fontId="18" fillId="39" borderId="21" xfId="0" applyNumberFormat="1" applyFont="1" applyFill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164" fontId="21" fillId="39" borderId="17" xfId="0" applyNumberFormat="1" applyFont="1" applyFill="1" applyBorder="1" applyAlignment="1">
      <alignment horizontal="center" vertical="center" wrapText="1"/>
    </xf>
    <xf numFmtId="0" fontId="18" fillId="40" borderId="46" xfId="0" applyFont="1" applyFill="1" applyBorder="1" applyAlignment="1">
      <alignment horizontal="center" vertical="center"/>
    </xf>
    <xf numFmtId="0" fontId="20" fillId="40" borderId="36" xfId="0" applyFont="1" applyFill="1" applyBorder="1" applyAlignment="1">
      <alignment horizontal="center" vertical="center"/>
    </xf>
    <xf numFmtId="0" fontId="20" fillId="40" borderId="54" xfId="0" applyFont="1" applyFill="1" applyBorder="1" applyAlignment="1">
      <alignment horizontal="center" vertical="center"/>
    </xf>
    <xf numFmtId="0" fontId="19" fillId="33" borderId="15" xfId="0" applyFont="1" applyFill="1" applyBorder="1" applyAlignment="1">
      <alignment horizontal="center" vertical="center" wrapText="1"/>
    </xf>
    <xf numFmtId="0" fontId="19" fillId="33" borderId="17" xfId="0" applyFont="1" applyFill="1" applyBorder="1" applyAlignment="1">
      <alignment horizontal="center" vertical="center" wrapText="1"/>
    </xf>
    <xf numFmtId="0" fontId="19" fillId="33" borderId="16" xfId="0" applyFont="1" applyFill="1" applyBorder="1" applyAlignment="1">
      <alignment horizontal="center" vertical="center" wrapText="1"/>
    </xf>
    <xf numFmtId="0" fontId="29" fillId="33" borderId="15" xfId="0" applyFont="1" applyFill="1" applyBorder="1" applyAlignment="1">
      <alignment horizontal="center" vertical="center" textRotation="90" wrapText="1"/>
    </xf>
    <xf numFmtId="0" fontId="29" fillId="33" borderId="17" xfId="0" applyFont="1" applyFill="1" applyBorder="1" applyAlignment="1">
      <alignment horizontal="center" vertical="center" textRotation="90" wrapText="1"/>
    </xf>
    <xf numFmtId="0" fontId="29" fillId="33" borderId="16" xfId="0" applyFont="1" applyFill="1" applyBorder="1" applyAlignment="1">
      <alignment horizontal="center" vertical="center" textRotation="90" wrapText="1"/>
    </xf>
    <xf numFmtId="0" fontId="29" fillId="41" borderId="18" xfId="0" applyFont="1" applyFill="1" applyBorder="1" applyAlignment="1">
      <alignment horizontal="center" vertical="center" wrapText="1"/>
    </xf>
    <xf numFmtId="0" fontId="29" fillId="41" borderId="20" xfId="0" applyFont="1" applyFill="1" applyBorder="1" applyAlignment="1">
      <alignment horizontal="center" vertical="center" wrapText="1"/>
    </xf>
    <xf numFmtId="0" fontId="29" fillId="41" borderId="19" xfId="0" applyFont="1" applyFill="1" applyBorder="1" applyAlignment="1">
      <alignment horizontal="center" vertical="center" wrapText="1"/>
    </xf>
    <xf numFmtId="0" fontId="29" fillId="33" borderId="18" xfId="0" applyFont="1" applyFill="1" applyBorder="1" applyAlignment="1">
      <alignment horizontal="center" vertical="center" wrapText="1"/>
    </xf>
    <xf numFmtId="0" fontId="29" fillId="33" borderId="20" xfId="0" applyFont="1" applyFill="1" applyBorder="1" applyAlignment="1">
      <alignment horizontal="center" vertical="center" wrapText="1"/>
    </xf>
    <xf numFmtId="0" fontId="29" fillId="33" borderId="19" xfId="0" applyFont="1" applyFill="1" applyBorder="1" applyAlignment="1">
      <alignment horizontal="center" vertical="center" wrapText="1"/>
    </xf>
    <xf numFmtId="0" fontId="20" fillId="43" borderId="24" xfId="0" applyFont="1" applyFill="1" applyBorder="1" applyAlignment="1">
      <alignment horizontal="left" vertical="center"/>
    </xf>
    <xf numFmtId="0" fontId="20" fillId="43" borderId="27" xfId="0" applyFont="1" applyFill="1" applyBorder="1" applyAlignment="1">
      <alignment horizontal="left" vertical="center"/>
    </xf>
    <xf numFmtId="0" fontId="20" fillId="43" borderId="25" xfId="0" applyFont="1" applyFill="1" applyBorder="1" applyAlignment="1">
      <alignment horizontal="left" vertical="center"/>
    </xf>
    <xf numFmtId="0" fontId="29" fillId="33" borderId="23" xfId="0" applyFont="1" applyFill="1" applyBorder="1" applyAlignment="1">
      <alignment horizontal="center" vertical="center" textRotation="90" wrapText="1"/>
    </xf>
    <xf numFmtId="0" fontId="29" fillId="33" borderId="24" xfId="0" applyFont="1" applyFill="1" applyBorder="1" applyAlignment="1">
      <alignment horizontal="center" vertical="center" wrapText="1"/>
    </xf>
    <xf numFmtId="0" fontId="29" fillId="33" borderId="25" xfId="0" applyFont="1" applyFill="1" applyBorder="1" applyAlignment="1">
      <alignment horizontal="center" vertical="center" wrapText="1"/>
    </xf>
    <xf numFmtId="164" fontId="21" fillId="0" borderId="39" xfId="0" applyNumberFormat="1" applyFont="1" applyBorder="1" applyAlignment="1">
      <alignment horizontal="center" vertical="center" wrapText="1"/>
    </xf>
    <xf numFmtId="164" fontId="21" fillId="0" borderId="17" xfId="0" applyNumberFormat="1" applyFont="1" applyBorder="1" applyAlignment="1">
      <alignment horizontal="center" vertical="center" wrapText="1"/>
    </xf>
    <xf numFmtId="0" fontId="18" fillId="48" borderId="59" xfId="0" applyFont="1" applyFill="1" applyBorder="1" applyAlignment="1">
      <alignment horizontal="center" vertical="center"/>
    </xf>
    <xf numFmtId="0" fontId="20" fillId="48" borderId="10" xfId="0" applyFont="1" applyFill="1" applyBorder="1" applyAlignment="1">
      <alignment horizontal="center" vertical="center"/>
    </xf>
    <xf numFmtId="0" fontId="20" fillId="48" borderId="56" xfId="0" applyFont="1" applyFill="1" applyBorder="1" applyAlignment="1">
      <alignment horizontal="center" vertical="center"/>
    </xf>
    <xf numFmtId="0" fontId="25" fillId="39" borderId="21" xfId="0" applyFont="1" applyFill="1" applyBorder="1" applyAlignment="1">
      <alignment horizontal="center" vertical="top"/>
    </xf>
    <xf numFmtId="0" fontId="20" fillId="39" borderId="23" xfId="0" applyFont="1" applyFill="1" applyBorder="1" applyAlignment="1">
      <alignment horizontal="center"/>
    </xf>
    <xf numFmtId="0" fontId="20" fillId="39" borderId="17" xfId="0" applyFont="1" applyFill="1" applyBorder="1" applyAlignment="1">
      <alignment horizontal="center" vertical="center"/>
    </xf>
    <xf numFmtId="164" fontId="20" fillId="39" borderId="30" xfId="0" applyNumberFormat="1" applyFont="1" applyFill="1" applyBorder="1" applyAlignment="1">
      <alignment horizontal="center" vertical="center" wrapText="1"/>
    </xf>
    <xf numFmtId="164" fontId="20" fillId="0" borderId="17" xfId="0" applyNumberFormat="1" applyFont="1" applyBorder="1" applyAlignment="1">
      <alignment vertical="center" wrapText="1"/>
    </xf>
    <xf numFmtId="164" fontId="20" fillId="0" borderId="30" xfId="0" applyNumberFormat="1" applyFont="1" applyBorder="1" applyAlignment="1">
      <alignment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19" fillId="48" borderId="18" xfId="0" applyFont="1" applyFill="1" applyBorder="1" applyAlignment="1">
      <alignment horizontal="center" vertical="center" wrapText="1"/>
    </xf>
    <xf numFmtId="0" fontId="20" fillId="48" borderId="20" xfId="0" applyFont="1" applyFill="1" applyBorder="1" applyAlignment="1">
      <alignment horizontal="center" vertical="center" wrapText="1"/>
    </xf>
    <xf numFmtId="0" fontId="20" fillId="48" borderId="19" xfId="0" applyFont="1" applyFill="1" applyBorder="1" applyAlignment="1">
      <alignment horizontal="center" vertical="center" wrapText="1"/>
    </xf>
    <xf numFmtId="0" fontId="20" fillId="0" borderId="21" xfId="0" applyFont="1" applyBorder="1" applyAlignment="1"/>
    <xf numFmtId="0" fontId="21" fillId="39" borderId="21" xfId="0" applyFont="1" applyFill="1" applyBorder="1" applyAlignment="1">
      <alignment horizontal="center" vertical="center" wrapText="1"/>
    </xf>
    <xf numFmtId="0" fontId="20" fillId="45" borderId="46" xfId="0" applyFont="1" applyFill="1" applyBorder="1" applyAlignment="1"/>
    <xf numFmtId="0" fontId="20" fillId="0" borderId="36" xfId="0" applyFont="1" applyBorder="1" applyAlignment="1"/>
    <xf numFmtId="0" fontId="20" fillId="0" borderId="54" xfId="0" applyFont="1" applyBorder="1" applyAlignment="1"/>
    <xf numFmtId="0" fontId="19" fillId="33" borderId="23" xfId="0" applyFont="1" applyFill="1" applyBorder="1" applyAlignment="1">
      <alignment horizontal="center" vertical="center" textRotation="90" wrapText="1"/>
    </xf>
    <xf numFmtId="0" fontId="19" fillId="33" borderId="17" xfId="0" applyFont="1" applyFill="1" applyBorder="1" applyAlignment="1">
      <alignment horizontal="center" vertical="center" textRotation="90" wrapText="1"/>
    </xf>
    <xf numFmtId="0" fontId="19" fillId="33" borderId="16" xfId="0" applyFont="1" applyFill="1" applyBorder="1" applyAlignment="1">
      <alignment horizontal="center" vertical="center" textRotation="90" wrapText="1"/>
    </xf>
    <xf numFmtId="0" fontId="25" fillId="39" borderId="21" xfId="0" applyFont="1" applyFill="1" applyBorder="1" applyAlignment="1">
      <alignment horizontal="left" vertical="top" wrapText="1"/>
    </xf>
    <xf numFmtId="0" fontId="20" fillId="39" borderId="21" xfId="0" applyFont="1" applyFill="1" applyBorder="1" applyAlignment="1">
      <alignment horizontal="left" wrapText="1"/>
    </xf>
    <xf numFmtId="0" fontId="20" fillId="39" borderId="21" xfId="0" applyFont="1" applyFill="1" applyBorder="1" applyAlignment="1">
      <alignment horizontal="center"/>
    </xf>
    <xf numFmtId="0" fontId="29" fillId="41" borderId="23" xfId="0" applyFont="1" applyFill="1" applyBorder="1" applyAlignment="1">
      <alignment horizontal="center" vertical="center" textRotation="90" wrapText="1"/>
    </xf>
    <xf numFmtId="0" fontId="29" fillId="41" borderId="16" xfId="0" applyFont="1" applyFill="1" applyBorder="1" applyAlignment="1">
      <alignment horizontal="center" vertical="center" textRotation="90" wrapText="1"/>
    </xf>
    <xf numFmtId="0" fontId="29" fillId="41" borderId="24" xfId="0" applyFont="1" applyFill="1" applyBorder="1" applyAlignment="1">
      <alignment horizontal="center" vertical="center" wrapText="1"/>
    </xf>
    <xf numFmtId="0" fontId="29" fillId="41" borderId="25" xfId="0" applyFont="1" applyFill="1" applyBorder="1" applyAlignment="1">
      <alignment horizontal="center" vertical="center" wrapText="1"/>
    </xf>
    <xf numFmtId="0" fontId="19" fillId="33" borderId="15" xfId="0" applyFont="1" applyFill="1" applyBorder="1" applyAlignment="1">
      <alignment horizontal="center" vertical="center" textRotation="90" wrapText="1"/>
    </xf>
    <xf numFmtId="0" fontId="29" fillId="33" borderId="23" xfId="0" applyFont="1" applyFill="1" applyBorder="1" applyAlignment="1">
      <alignment horizontal="center" vertical="center" wrapText="1"/>
    </xf>
    <xf numFmtId="0" fontId="29" fillId="33" borderId="16" xfId="0" applyFont="1" applyFill="1" applyBorder="1" applyAlignment="1">
      <alignment horizontal="center" vertical="center" wrapText="1"/>
    </xf>
    <xf numFmtId="0" fontId="21" fillId="39" borderId="23" xfId="0" applyFont="1" applyFill="1" applyBorder="1" applyAlignment="1">
      <alignment horizontal="center" vertical="center"/>
    </xf>
    <xf numFmtId="0" fontId="21" fillId="39" borderId="17" xfId="0" applyFont="1" applyFill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1" fillId="39" borderId="23" xfId="0" applyFont="1" applyFill="1" applyBorder="1" applyAlignment="1">
      <alignment horizontal="left" vertical="center" wrapText="1"/>
    </xf>
    <xf numFmtId="0" fontId="21" fillId="39" borderId="17" xfId="0" applyFont="1" applyFill="1" applyBorder="1" applyAlignment="1">
      <alignment horizontal="left" vertical="center" wrapText="1"/>
    </xf>
    <xf numFmtId="0" fontId="20" fillId="0" borderId="17" xfId="0" applyFont="1" applyBorder="1" applyAlignment="1">
      <alignment wrapText="1"/>
    </xf>
    <xf numFmtId="0" fontId="20" fillId="0" borderId="16" xfId="0" applyFont="1" applyBorder="1" applyAlignment="1">
      <alignment wrapText="1"/>
    </xf>
    <xf numFmtId="0" fontId="21" fillId="48" borderId="59" xfId="0" applyFont="1" applyFill="1" applyBorder="1" applyAlignment="1">
      <alignment horizontal="center" vertical="center" wrapText="1"/>
    </xf>
    <xf numFmtId="0" fontId="20" fillId="48" borderId="10" xfId="0" applyFont="1" applyFill="1" applyBorder="1" applyAlignment="1">
      <alignment horizontal="center" vertical="center" wrapText="1"/>
    </xf>
    <xf numFmtId="0" fontId="20" fillId="48" borderId="56" xfId="0" applyFont="1" applyFill="1" applyBorder="1" applyAlignment="1">
      <alignment horizontal="center" vertical="center" wrapText="1"/>
    </xf>
    <xf numFmtId="0" fontId="19" fillId="48" borderId="34" xfId="0" applyFont="1" applyFill="1" applyBorder="1" applyAlignment="1">
      <alignment horizontal="center" vertical="center" wrapText="1"/>
    </xf>
    <xf numFmtId="0" fontId="20" fillId="48" borderId="29" xfId="0" applyFont="1" applyFill="1" applyBorder="1" applyAlignment="1">
      <alignment horizontal="center" vertical="center" wrapText="1"/>
    </xf>
    <xf numFmtId="0" fontId="20" fillId="48" borderId="35" xfId="0" applyFont="1" applyFill="1" applyBorder="1" applyAlignment="1">
      <alignment horizontal="center" vertical="center" wrapText="1"/>
    </xf>
    <xf numFmtId="0" fontId="21" fillId="39" borderId="2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9" fillId="33" borderId="27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/>
    </xf>
    <xf numFmtId="0" fontId="21" fillId="34" borderId="23" xfId="0" applyFont="1" applyFill="1" applyBorder="1" applyAlignment="1">
      <alignment horizontal="left" vertical="center" wrapText="1"/>
    </xf>
    <xf numFmtId="0" fontId="20" fillId="35" borderId="23" xfId="0" applyFont="1" applyFill="1" applyBorder="1" applyAlignment="1">
      <alignment horizontal="left" vertical="center"/>
    </xf>
    <xf numFmtId="0" fontId="20" fillId="36" borderId="22" xfId="0" applyFont="1" applyFill="1" applyBorder="1" applyAlignment="1">
      <alignment horizontal="left" vertical="center"/>
    </xf>
    <xf numFmtId="0" fontId="20" fillId="0" borderId="33" xfId="0" applyFont="1" applyBorder="1" applyAlignment="1">
      <alignment horizontal="left" vertical="center" wrapText="1"/>
    </xf>
    <xf numFmtId="0" fontId="20" fillId="0" borderId="39" xfId="0" applyFont="1" applyBorder="1" applyAlignment="1">
      <alignment horizontal="left" vertical="center" wrapText="1"/>
    </xf>
    <xf numFmtId="0" fontId="20" fillId="0" borderId="37" xfId="0" applyFont="1" applyBorder="1" applyAlignment="1">
      <alignment horizontal="left" vertical="center" wrapText="1"/>
    </xf>
    <xf numFmtId="0" fontId="29" fillId="33" borderId="23" xfId="0" applyFont="1" applyFill="1" applyBorder="1" applyAlignment="1">
      <alignment horizontal="center" textRotation="90" wrapText="1"/>
    </xf>
    <xf numFmtId="0" fontId="29" fillId="33" borderId="16" xfId="0" applyFont="1" applyFill="1" applyBorder="1" applyAlignment="1">
      <alignment horizontal="center" textRotation="90" wrapText="1"/>
    </xf>
    <xf numFmtId="0" fontId="19" fillId="33" borderId="11" xfId="0" applyFont="1" applyFill="1" applyBorder="1" applyAlignment="1">
      <alignment horizontal="center" vertical="center" textRotation="90" wrapText="1"/>
    </xf>
    <xf numFmtId="0" fontId="19" fillId="33" borderId="13" xfId="0" applyFont="1" applyFill="1" applyBorder="1" applyAlignment="1">
      <alignment horizontal="center" vertical="center" textRotation="90" wrapText="1"/>
    </xf>
    <xf numFmtId="0" fontId="19" fillId="33" borderId="12" xfId="0" applyFont="1" applyFill="1" applyBorder="1" applyAlignment="1">
      <alignment horizontal="center" vertical="center" textRotation="90" wrapText="1"/>
    </xf>
    <xf numFmtId="49" fontId="19" fillId="33" borderId="48" xfId="0" applyNumberFormat="1" applyFont="1" applyFill="1" applyBorder="1" applyAlignment="1">
      <alignment horizontal="center" vertical="center" textRotation="90" wrapText="1"/>
    </xf>
    <xf numFmtId="49" fontId="19" fillId="33" borderId="14" xfId="0" applyNumberFormat="1" applyFont="1" applyFill="1" applyBorder="1" applyAlignment="1">
      <alignment horizontal="center" vertical="center" textRotation="90" wrapText="1"/>
    </xf>
    <xf numFmtId="49" fontId="19" fillId="33" borderId="31" xfId="0" applyNumberFormat="1" applyFont="1" applyFill="1" applyBorder="1" applyAlignment="1">
      <alignment horizontal="center" vertical="center" textRotation="90" wrapText="1"/>
    </xf>
    <xf numFmtId="49" fontId="19" fillId="33" borderId="21" xfId="0" applyNumberFormat="1" applyFont="1" applyFill="1" applyBorder="1" applyAlignment="1">
      <alignment horizontal="center" vertical="center" textRotation="90" wrapText="1"/>
    </xf>
    <xf numFmtId="0" fontId="20" fillId="44" borderId="22" xfId="0" applyFont="1" applyFill="1" applyBorder="1" applyAlignment="1">
      <alignment horizontal="left" vertical="center"/>
    </xf>
    <xf numFmtId="0" fontId="20" fillId="44" borderId="14" xfId="0" applyFont="1" applyFill="1" applyBorder="1" applyAlignment="1">
      <alignment horizontal="left" vertical="center"/>
    </xf>
    <xf numFmtId="0" fontId="20" fillId="0" borderId="14" xfId="0" applyFont="1" applyBorder="1" applyAlignment="1"/>
    <xf numFmtId="0" fontId="20" fillId="0" borderId="31" xfId="0" applyFont="1" applyBorder="1" applyAlignment="1"/>
    <xf numFmtId="0" fontId="20" fillId="39" borderId="21" xfId="0" applyFont="1" applyFill="1" applyBorder="1" applyAlignment="1">
      <alignment horizontal="left" vertical="center"/>
    </xf>
    <xf numFmtId="0" fontId="21" fillId="39" borderId="17" xfId="0" applyFont="1" applyFill="1" applyBorder="1" applyAlignment="1">
      <alignment horizontal="center" vertical="center" wrapText="1"/>
    </xf>
    <xf numFmtId="0" fontId="20" fillId="0" borderId="16" xfId="0" applyFont="1" applyBorder="1" applyAlignment="1"/>
    <xf numFmtId="164" fontId="21" fillId="39" borderId="23" xfId="0" applyNumberFormat="1" applyFont="1" applyFill="1" applyBorder="1" applyAlignment="1">
      <alignment horizontal="center"/>
    </xf>
    <xf numFmtId="0" fontId="21" fillId="39" borderId="17" xfId="0" applyFont="1" applyFill="1" applyBorder="1" applyAlignment="1">
      <alignment horizontal="center"/>
    </xf>
    <xf numFmtId="164" fontId="21" fillId="39" borderId="17" xfId="0" applyNumberFormat="1" applyFont="1" applyFill="1" applyBorder="1" applyAlignment="1">
      <alignment horizontal="center"/>
    </xf>
    <xf numFmtId="164" fontId="21" fillId="39" borderId="23" xfId="0" applyNumberFormat="1" applyFont="1" applyFill="1" applyBorder="1" applyAlignment="1">
      <alignment horizontal="center" vertical="center" wrapText="1"/>
    </xf>
    <xf numFmtId="0" fontId="20" fillId="0" borderId="17" xfId="0" applyFont="1" applyBorder="1" applyAlignment="1">
      <alignment horizontal="center" wrapText="1"/>
    </xf>
    <xf numFmtId="164" fontId="20" fillId="39" borderId="48" xfId="0" applyNumberFormat="1" applyFont="1" applyFill="1" applyBorder="1" applyAlignment="1">
      <alignment horizontal="center" vertical="center"/>
    </xf>
    <xf numFmtId="164" fontId="21" fillId="39" borderId="23" xfId="0" applyNumberFormat="1" applyFont="1" applyFill="1" applyBorder="1" applyAlignment="1">
      <alignment horizontal="center" vertical="center"/>
    </xf>
    <xf numFmtId="164" fontId="21" fillId="39" borderId="23" xfId="0" applyNumberFormat="1" applyFont="1" applyFill="1" applyBorder="1" applyAlignment="1">
      <alignment horizontal="center" wrapText="1"/>
    </xf>
    <xf numFmtId="164" fontId="20" fillId="0" borderId="23" xfId="0" applyNumberFormat="1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wrapText="1"/>
    </xf>
    <xf numFmtId="0" fontId="18" fillId="36" borderId="24" xfId="0" applyFont="1" applyFill="1" applyBorder="1" applyAlignment="1">
      <alignment horizontal="right" vertical="center" wrapText="1"/>
    </xf>
    <xf numFmtId="0" fontId="20" fillId="0" borderId="27" xfId="0" applyFont="1" applyBorder="1" applyAlignment="1">
      <alignment horizontal="right" vertical="center" wrapText="1"/>
    </xf>
    <xf numFmtId="0" fontId="20" fillId="0" borderId="25" xfId="0" applyFont="1" applyBorder="1" applyAlignment="1">
      <alignment horizontal="right" vertical="center" wrapText="1"/>
    </xf>
    <xf numFmtId="0" fontId="20" fillId="36" borderId="23" xfId="0" applyFont="1" applyFill="1" applyBorder="1" applyAlignment="1">
      <alignment horizontal="left" vertical="center"/>
    </xf>
    <xf numFmtId="0" fontId="21" fillId="34" borderId="33" xfId="0" applyFont="1" applyFill="1" applyBorder="1" applyAlignment="1">
      <alignment horizontal="left" vertical="center" wrapText="1"/>
    </xf>
    <xf numFmtId="0" fontId="21" fillId="34" borderId="39" xfId="0" applyFont="1" applyFill="1" applyBorder="1" applyAlignment="1">
      <alignment horizontal="left" vertical="center" wrapText="1"/>
    </xf>
    <xf numFmtId="0" fontId="20" fillId="0" borderId="39" xfId="0" applyFont="1" applyBorder="1" applyAlignment="1"/>
    <xf numFmtId="0" fontId="20" fillId="0" borderId="37" xfId="0" applyFont="1" applyBorder="1" applyAlignment="1"/>
    <xf numFmtId="0" fontId="18" fillId="40" borderId="23" xfId="0" applyFont="1" applyFill="1" applyBorder="1" applyAlignment="1">
      <alignment horizontal="right" vertical="center"/>
    </xf>
    <xf numFmtId="0" fontId="18" fillId="40" borderId="22" xfId="0" applyFont="1" applyFill="1" applyBorder="1" applyAlignment="1">
      <alignment horizontal="right" vertical="center"/>
    </xf>
    <xf numFmtId="0" fontId="18" fillId="38" borderId="30" xfId="0" applyFont="1" applyFill="1" applyBorder="1" applyAlignment="1">
      <alignment horizontal="center" vertical="center"/>
    </xf>
    <xf numFmtId="0" fontId="20" fillId="44" borderId="46" xfId="0" applyFont="1" applyFill="1" applyBorder="1" applyAlignment="1">
      <alignment horizontal="left" vertical="center" wrapText="1"/>
    </xf>
    <xf numFmtId="0" fontId="20" fillId="44" borderId="36" xfId="0" applyFont="1" applyFill="1" applyBorder="1" applyAlignment="1">
      <alignment vertical="center"/>
    </xf>
    <xf numFmtId="0" fontId="20" fillId="44" borderId="54" xfId="0" applyFont="1" applyFill="1" applyBorder="1" applyAlignment="1">
      <alignment vertical="center"/>
    </xf>
    <xf numFmtId="0" fontId="18" fillId="48" borderId="18" xfId="0" applyFont="1" applyFill="1" applyBorder="1" applyAlignment="1">
      <alignment horizontal="center" vertical="center"/>
    </xf>
    <xf numFmtId="0" fontId="20" fillId="48" borderId="20" xfId="0" applyFont="1" applyFill="1" applyBorder="1" applyAlignment="1">
      <alignment horizontal="center" vertical="center"/>
    </xf>
    <xf numFmtId="0" fontId="20" fillId="48" borderId="19" xfId="0" applyFont="1" applyFill="1" applyBorder="1" applyAlignment="1">
      <alignment horizontal="center" vertical="center"/>
    </xf>
    <xf numFmtId="0" fontId="20" fillId="39" borderId="15" xfId="0" applyFont="1" applyFill="1" applyBorder="1" applyAlignment="1">
      <alignment horizontal="left" vertical="center" wrapText="1"/>
    </xf>
    <xf numFmtId="0" fontId="20" fillId="39" borderId="15" xfId="0" applyFont="1" applyFill="1" applyBorder="1" applyAlignment="1">
      <alignment horizontal="left" vertical="center"/>
    </xf>
    <xf numFmtId="0" fontId="18" fillId="44" borderId="22" xfId="0" applyFont="1" applyFill="1" applyBorder="1" applyAlignment="1">
      <alignment horizontal="center" vertical="center"/>
    </xf>
    <xf numFmtId="0" fontId="20" fillId="0" borderId="47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164" fontId="21" fillId="0" borderId="33" xfId="0" applyNumberFormat="1" applyFont="1" applyBorder="1" applyAlignment="1">
      <alignment horizontal="center" vertical="center" wrapText="1"/>
    </xf>
    <xf numFmtId="164" fontId="21" fillId="0" borderId="56" xfId="0" applyNumberFormat="1" applyFont="1" applyBorder="1" applyAlignment="1">
      <alignment horizontal="center" vertical="center" wrapText="1"/>
    </xf>
    <xf numFmtId="164" fontId="21" fillId="0" borderId="23" xfId="0" applyNumberFormat="1" applyFont="1" applyBorder="1" applyAlignment="1">
      <alignment horizontal="center" vertical="center" wrapText="1"/>
    </xf>
    <xf numFmtId="0" fontId="20" fillId="39" borderId="23" xfId="0" applyFont="1" applyFill="1" applyBorder="1" applyAlignment="1">
      <alignment horizontal="center" vertical="center" wrapText="1"/>
    </xf>
    <xf numFmtId="0" fontId="20" fillId="39" borderId="17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 wrapText="1"/>
    </xf>
    <xf numFmtId="164" fontId="24" fillId="0" borderId="24" xfId="0" applyNumberFormat="1" applyFont="1" applyBorder="1" applyAlignment="1">
      <alignment horizontal="center" wrapText="1"/>
    </xf>
    <xf numFmtId="0" fontId="0" fillId="0" borderId="27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20" fillId="34" borderId="24" xfId="0" applyFont="1" applyFill="1" applyBorder="1" applyAlignment="1">
      <alignment horizontal="left" vertical="center"/>
    </xf>
    <xf numFmtId="0" fontId="20" fillId="34" borderId="27" xfId="0" applyFont="1" applyFill="1" applyBorder="1" applyAlignment="1">
      <alignment horizontal="left" vertical="center"/>
    </xf>
    <xf numFmtId="0" fontId="20" fillId="34" borderId="25" xfId="0" applyFont="1" applyFill="1" applyBorder="1" applyAlignment="1">
      <alignment horizontal="left" vertical="center"/>
    </xf>
    <xf numFmtId="0" fontId="18" fillId="44" borderId="22" xfId="0" applyFont="1" applyFill="1" applyBorder="1" applyAlignment="1">
      <alignment horizontal="right" vertical="center"/>
    </xf>
    <xf numFmtId="0" fontId="20" fillId="44" borderId="47" xfId="0" applyFont="1" applyFill="1" applyBorder="1" applyAlignment="1">
      <alignment horizontal="right" vertical="center"/>
    </xf>
    <xf numFmtId="0" fontId="20" fillId="44" borderId="33" xfId="0" applyFont="1" applyFill="1" applyBorder="1" applyAlignment="1">
      <alignment horizontal="right" vertical="center"/>
    </xf>
    <xf numFmtId="0" fontId="18" fillId="42" borderId="24" xfId="0" applyFont="1" applyFill="1" applyBorder="1" applyAlignment="1">
      <alignment horizontal="right" vertical="center"/>
    </xf>
    <xf numFmtId="0" fontId="20" fillId="42" borderId="27" xfId="0" applyFont="1" applyFill="1" applyBorder="1" applyAlignment="1">
      <alignment horizontal="right" vertical="center"/>
    </xf>
    <xf numFmtId="0" fontId="20" fillId="42" borderId="25" xfId="0" applyFont="1" applyFill="1" applyBorder="1" applyAlignment="1">
      <alignment horizontal="right" vertical="center"/>
    </xf>
    <xf numFmtId="0" fontId="18" fillId="42" borderId="24" xfId="0" applyFont="1" applyFill="1" applyBorder="1" applyAlignment="1">
      <alignment horizontal="center" vertical="center"/>
    </xf>
    <xf numFmtId="0" fontId="20" fillId="42" borderId="27" xfId="0" applyFont="1" applyFill="1" applyBorder="1" applyAlignment="1">
      <alignment horizontal="center" vertical="center"/>
    </xf>
    <xf numFmtId="0" fontId="20" fillId="42" borderId="25" xfId="0" applyFont="1" applyFill="1" applyBorder="1" applyAlignment="1">
      <alignment horizontal="center" vertical="center"/>
    </xf>
    <xf numFmtId="0" fontId="18" fillId="43" borderId="46" xfId="0" applyFont="1" applyFill="1" applyBorder="1" applyAlignment="1">
      <alignment horizontal="center" vertical="center"/>
    </xf>
    <xf numFmtId="0" fontId="20" fillId="43" borderId="36" xfId="0" applyFont="1" applyFill="1" applyBorder="1" applyAlignment="1">
      <alignment horizontal="center" vertical="center"/>
    </xf>
    <xf numFmtId="0" fontId="20" fillId="43" borderId="54" xfId="0" applyFont="1" applyFill="1" applyBorder="1" applyAlignment="1">
      <alignment horizontal="center" vertical="center"/>
    </xf>
    <xf numFmtId="0" fontId="18" fillId="45" borderId="24" xfId="0" applyFont="1" applyFill="1" applyBorder="1" applyAlignment="1">
      <alignment horizontal="right"/>
    </xf>
    <xf numFmtId="0" fontId="18" fillId="45" borderId="27" xfId="0" applyFont="1" applyFill="1" applyBorder="1" applyAlignment="1">
      <alignment horizontal="right"/>
    </xf>
    <xf numFmtId="0" fontId="20" fillId="0" borderId="27" xfId="0" applyFont="1" applyBorder="1" applyAlignment="1"/>
    <xf numFmtId="0" fontId="20" fillId="0" borderId="25" xfId="0" applyFont="1" applyBorder="1" applyAlignment="1"/>
    <xf numFmtId="0" fontId="20" fillId="36" borderId="24" xfId="0" applyFont="1" applyFill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18" fillId="43" borderId="27" xfId="0" applyFont="1" applyFill="1" applyBorder="1" applyAlignment="1">
      <alignment horizontal="right" vertical="center"/>
    </xf>
    <xf numFmtId="0" fontId="18" fillId="43" borderId="25" xfId="0" applyFont="1" applyFill="1" applyBorder="1" applyAlignment="1">
      <alignment horizontal="right" vertical="center"/>
    </xf>
    <xf numFmtId="0" fontId="18" fillId="43" borderId="21" xfId="0" applyFont="1" applyFill="1" applyBorder="1" applyAlignment="1">
      <alignment horizontal="right" vertical="center"/>
    </xf>
    <xf numFmtId="0" fontId="20" fillId="43" borderId="21" xfId="0" applyFont="1" applyFill="1" applyBorder="1" applyAlignment="1">
      <alignment vertical="center"/>
    </xf>
    <xf numFmtId="0" fontId="20" fillId="39" borderId="21" xfId="0" applyFont="1" applyFill="1" applyBorder="1" applyAlignment="1">
      <alignment horizontal="center" vertical="center" wrapText="1"/>
    </xf>
  </cellXfs>
  <cellStyles count="42">
    <cellStyle name="1 antraštė" xfId="2" builtinId="16" customBuiltin="1"/>
    <cellStyle name="2 antraštė" xfId="3" builtinId="17" customBuiltin="1"/>
    <cellStyle name="20% – paryškinimas 1" xfId="19" builtinId="30" customBuiltin="1"/>
    <cellStyle name="20% – paryškinimas 2" xfId="23" builtinId="34" customBuiltin="1"/>
    <cellStyle name="20% – paryškinimas 3" xfId="27" builtinId="38" customBuiltin="1"/>
    <cellStyle name="20% – paryškinimas 4" xfId="31" builtinId="42" customBuiltin="1"/>
    <cellStyle name="20% – paryškinimas 5" xfId="35" builtinId="46" customBuiltin="1"/>
    <cellStyle name="20% – paryškinimas 6" xfId="39" builtinId="50" customBuiltin="1"/>
    <cellStyle name="3 antraštė" xfId="4" builtinId="18" customBuiltin="1"/>
    <cellStyle name="4 antraštė" xfId="5" builtinId="19" customBuiltin="1"/>
    <cellStyle name="40% – paryškinimas 1" xfId="20" builtinId="31" customBuiltin="1"/>
    <cellStyle name="40% – paryškinimas 2" xfId="24" builtinId="35" customBuiltin="1"/>
    <cellStyle name="40% – paryškinimas 3" xfId="28" builtinId="39" customBuiltin="1"/>
    <cellStyle name="40% – paryškinimas 4" xfId="32" builtinId="43" customBuiltin="1"/>
    <cellStyle name="40% – paryškinimas 5" xfId="36" builtinId="47" customBuiltin="1"/>
    <cellStyle name="40% – paryškinimas 6" xfId="40" builtinId="51" customBuiltin="1"/>
    <cellStyle name="60% – paryškinimas 1" xfId="21" builtinId="32" customBuiltin="1"/>
    <cellStyle name="60% – paryškinimas 2" xfId="25" builtinId="36" customBuiltin="1"/>
    <cellStyle name="60% – paryškinimas 3" xfId="29" builtinId="40" customBuiltin="1"/>
    <cellStyle name="60% – paryškinimas 4" xfId="33" builtinId="44" customBuiltin="1"/>
    <cellStyle name="60% – paryškinimas 5" xfId="37" builtinId="48" customBuiltin="1"/>
    <cellStyle name="60% – paryškinimas 6" xfId="41" builtinId="52" customBuiltin="1"/>
    <cellStyle name="Aiškinamasis tekstas" xfId="16" builtinId="53" customBuiltin="1"/>
    <cellStyle name="Blogas" xfId="7" builtinId="27" customBuiltin="1"/>
    <cellStyle name="Geras" xfId="6" builtinId="26" customBuiltin="1"/>
    <cellStyle name="Įprastas" xfId="0" builtinId="0" customBuiltin="1"/>
    <cellStyle name="Įspėjimo tekstas" xfId="14" builtinId="11" customBuiltin="1"/>
    <cellStyle name="Išvestis" xfId="10" builtinId="21" customBuiltin="1"/>
    <cellStyle name="Įvestis" xfId="9" builtinId="20" customBuiltin="1"/>
    <cellStyle name="Neutralus" xfId="8" builtinId="28" customBuiltin="1"/>
    <cellStyle name="Paryškinimas 1" xfId="18" builtinId="29" customBuiltin="1"/>
    <cellStyle name="Paryškinimas 2" xfId="22" builtinId="33" customBuiltin="1"/>
    <cellStyle name="Paryškinimas 3" xfId="26" builtinId="37" customBuiltin="1"/>
    <cellStyle name="Paryškinimas 4" xfId="30" builtinId="41" customBuiltin="1"/>
    <cellStyle name="Paryškinimas 5" xfId="34" builtinId="45" customBuiltin="1"/>
    <cellStyle name="Paryškinimas 6" xfId="38" builtinId="49" customBuiltin="1"/>
    <cellStyle name="Pastaba" xfId="15" builtinId="10" customBuiltin="1"/>
    <cellStyle name="Pavadinimas" xfId="1" builtinId="15" customBuiltin="1"/>
    <cellStyle name="Skaičiavimas" xfId="11" builtinId="22" customBuiltin="1"/>
    <cellStyle name="Suma" xfId="17" builtinId="25" customBuiltin="1"/>
    <cellStyle name="Susietas langelis" xfId="12" builtinId="24" customBuiltin="1"/>
    <cellStyle name="Tikrinimo langelis" xfId="13" builtinId="23" customBuiltin="1"/>
  </cellStyles>
  <dxfs count="0"/>
  <tableStyles count="0" defaultTableStyle="TableStyleMedium2" defaultPivotStyle="PivotStyleLight16"/>
  <colors>
    <mruColors>
      <color rgb="FFFCE4D6"/>
      <color rgb="FFFFFFFF"/>
      <color rgb="FFFFCC66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ngelina Ivanova" id="{1FA4DD49-35C8-4543-9EE2-B6F6BD2850F5}" userId="4d0544dfde3e08df" providerId="Windows Live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Z30" dT="2021-01-22T06:32:52.14" personId="{1FA4DD49-35C8-4543-9EE2-B6F6BD2850F5}" id="{C3EC2805-1CF5-4BD8-9247-3ABC27B4D07C}">
    <text>Čia kaip suprantu šitie du geltonai pažymėti rodikliai susiję, tarkim sudavylavau tam tikrame skaičiųje verslo misijoje, kurių metu sutikau tiek tai verslo atstovų ir užmezgėm kontaktą. Tuomet viskas ok :)</text>
  </threadedComment>
  <threadedComment ref="AA38" dT="2021-01-22T06:34:45.13" personId="{1FA4DD49-35C8-4543-9EE2-B6F6BD2850F5}" id="{113223B3-208B-4B08-9BAF-FEC78AABD6F3}">
    <text>Šį skaičių pasiekėme praėjusiais metais galim nusimatyti arba iki 4000</text>
  </threadedComment>
  <threadedComment ref="AB38" dT="2021-01-22T06:34:58.72" personId="{1FA4DD49-35C8-4543-9EE2-B6F6BD2850F5}" id="{6CB2231A-0306-4349-B258-7735F4EA39FB}">
    <text>Keičiam į 5000</text>
  </threadedComment>
  <threadedComment ref="AC38" dT="2021-01-22T06:35:16.53" personId="{1FA4DD49-35C8-4543-9EE2-B6F6BD2850F5}" id="{A1921FF3-459E-4556-98AB-8D9968F36933}">
    <text>Keičiam į 6000</text>
  </threadedComment>
  <threadedComment ref="P49" dT="2021-01-22T06:31:37.64" personId="{1FA4DD49-35C8-4543-9EE2-B6F6BD2850F5}" id="{DCC7BED8-7CAE-4F71-A038-03E1977A642E}">
    <text>Mes nusimatę šiai eilutei po 1000 eur, čia ryškiai per daug, nebent turi mums planą</text>
  </threadedComment>
  <threadedComment ref="AA50" dT="2021-01-22T06:37:14.43" personId="{1FA4DD49-35C8-4543-9EE2-B6F6BD2850F5}" id="{EEAF56B6-0E65-4FD7-A750-FCA42E507D88}">
    <text>Čia tikriausiai turėtų būti 100 proc</text>
  </threadedComment>
  <threadedComment ref="P59" dT="2021-01-22T06:41:13.98" personId="{1FA4DD49-35C8-4543-9EE2-B6F6BD2850F5}" id="{8105D33A-A7AF-4BA2-90CA-BEFD8449D9E8}">
    <text>Čia buvau susimažinus iki 6500 eur, jei bus daugiau neprieštarausiu :)</text>
  </threadedComment>
  <threadedComment ref="AA59" dT="2021-01-22T06:42:02.24" personId="{1FA4DD49-35C8-4543-9EE2-B6F6BD2850F5}" id="{A4B9FB38-D74D-4C3E-9A1F-F13F313855B5}">
    <text>Čia buvau nusimačius 10, bet jei darom turus, tuomet galim palikti ir taip</text>
  </threadedComment>
  <threadedComment ref="AA60" dT="2021-01-22T06:42:33.81" personId="{1FA4DD49-35C8-4543-9EE2-B6F6BD2850F5}" id="{736FEF1B-8135-4220-A3B7-8336AFB8FFCC}">
    <text>Čia buvau pasižymėjus 0, bet jei individualius sumažinam galim palikti ir taip</text>
  </threadedComment>
  <threadedComment ref="AA62" dT="2021-01-22T06:46:30.70" personId="{1FA4DD49-35C8-4543-9EE2-B6F6BD2850F5}" id="{D7FD16AE-D2E2-4FD5-9BA6-0E6316008E7F}">
    <text>Čia galima sukeisti vietomis metus, nes praėjusiais metais žemėlapius naujus pasidarėm tai nereiks tiek daug, tai rašom čia 40 000</text>
  </threadedComment>
  <threadedComment ref="AB62" dT="2021-01-22T06:46:57.83" personId="{1FA4DD49-35C8-4543-9EE2-B6F6BD2850F5}" id="{6E38A2DC-6116-4716-87AF-292A36ACA287}">
    <text>Čia 50 000</text>
  </threadedComment>
  <threadedComment ref="AA64" dT="2021-01-22T06:47:22.89" personId="{1FA4DD49-35C8-4543-9EE2-B6F6BD2850F5}" id="{E3543AD3-667C-4834-8CE6-575DC99C23F7}">
    <text>Bus 4000</text>
  </threadedComment>
  <threadedComment ref="AA65" dT="2021-01-22T06:47:43.44" personId="{1FA4DD49-35C8-4543-9EE2-B6F6BD2850F5}" id="{608A9A67-DE34-4839-A407-E0A6E13A4142}">
    <text>Bus 8000</text>
  </threadedComment>
  <threadedComment ref="AA67" dT="2021-01-22T06:52:52.42" personId="{1FA4DD49-35C8-4543-9EE2-B6F6BD2850F5}" id="{D6E5C1AD-EAB6-436A-96D4-67BF6F9A07FC}">
    <text>Bus 52 000</text>
  </threadedComment>
  <threadedComment ref="AA68" dT="2021-01-22T06:55:39.71" personId="{1FA4DD49-35C8-4543-9EE2-B6F6BD2850F5}" id="{EC8E877A-D0B8-493A-AF75-DCED3644EF12}">
    <text>Bus 4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A800"/>
  <sheetViews>
    <sheetView tabSelected="1" view="pageLayout" topLeftCell="H31" zoomScale="57" zoomScaleNormal="40" zoomScalePageLayoutView="57" workbookViewId="0">
      <selection activeCell="AG5" sqref="AG5"/>
    </sheetView>
  </sheetViews>
  <sheetFormatPr defaultColWidth="9.5703125" defaultRowHeight="14.45" customHeight="1" x14ac:dyDescent="0.25"/>
  <cols>
    <col min="1" max="2" width="4.42578125" style="1" customWidth="1"/>
    <col min="3" max="3" width="6" style="1" customWidth="1"/>
    <col min="4" max="4" width="5" style="1" customWidth="1"/>
    <col min="5" max="5" width="6.42578125" style="27" customWidth="1"/>
    <col min="6" max="6" width="42.85546875" style="2" customWidth="1"/>
    <col min="7" max="7" width="23.85546875" style="1" customWidth="1"/>
    <col min="8" max="8" width="48.140625" style="1" customWidth="1"/>
    <col min="9" max="9" width="32.85546875" style="1" customWidth="1"/>
    <col min="10" max="10" width="12.42578125" style="1" hidden="1" customWidth="1"/>
    <col min="11" max="11" width="14.42578125" style="27" customWidth="1"/>
    <col min="12" max="12" width="14.85546875" style="1" customWidth="1"/>
    <col min="13" max="13" width="16.5703125" style="1" customWidth="1"/>
    <col min="14" max="14" width="15.140625" style="1" customWidth="1"/>
    <col min="15" max="15" width="17.5703125" style="1" customWidth="1"/>
    <col min="16" max="16" width="20" style="1" customWidth="1"/>
    <col min="17" max="17" width="15.42578125" style="1" customWidth="1"/>
    <col min="18" max="18" width="11.28515625" style="1" customWidth="1"/>
    <col min="19" max="19" width="17.85546875" style="1" customWidth="1"/>
    <col min="20" max="20" width="15.28515625" style="1" customWidth="1"/>
    <col min="21" max="21" width="14.42578125" style="1" customWidth="1"/>
    <col min="22" max="22" width="12.85546875" style="1" customWidth="1"/>
    <col min="23" max="23" width="18.7109375" style="1" customWidth="1"/>
    <col min="24" max="24" width="17" style="1" customWidth="1"/>
    <col min="25" max="25" width="16.5703125" style="1" customWidth="1"/>
    <col min="26" max="26" width="58.140625" style="2" customWidth="1"/>
    <col min="27" max="27" width="14.42578125" style="1" customWidth="1"/>
    <col min="28" max="28" width="14.5703125" style="1" customWidth="1"/>
    <col min="29" max="29" width="14.5703125" style="58" customWidth="1"/>
    <col min="30" max="30" width="27.5703125" style="58" customWidth="1"/>
    <col min="31" max="131" width="9.5703125" style="58"/>
    <col min="132" max="16384" width="9.5703125" style="1"/>
  </cols>
  <sheetData>
    <row r="1" spans="1:29" ht="45.75" customHeight="1" x14ac:dyDescent="0.35">
      <c r="A1" s="224"/>
      <c r="B1" s="224"/>
      <c r="C1" s="224"/>
      <c r="D1" s="225"/>
      <c r="E1" s="225"/>
      <c r="F1" s="226"/>
      <c r="G1" s="225"/>
      <c r="H1" s="225"/>
      <c r="I1" s="225"/>
      <c r="J1" s="225"/>
      <c r="K1" s="225"/>
      <c r="L1" s="225"/>
      <c r="M1" s="225"/>
      <c r="N1" s="225"/>
      <c r="O1" s="224"/>
      <c r="P1" s="224"/>
      <c r="Q1" s="224"/>
      <c r="R1" s="224"/>
      <c r="S1" s="224"/>
      <c r="T1" s="224"/>
      <c r="U1" s="224"/>
      <c r="V1" s="224"/>
      <c r="W1" s="224"/>
      <c r="X1" s="479" t="s">
        <v>155</v>
      </c>
      <c r="Y1" s="479"/>
      <c r="Z1" s="479"/>
      <c r="AA1" s="479"/>
      <c r="AB1" s="479"/>
      <c r="AC1" s="479"/>
    </row>
    <row r="2" spans="1:29" ht="30" customHeight="1" x14ac:dyDescent="0.3">
      <c r="A2" s="484" t="s">
        <v>43</v>
      </c>
      <c r="B2" s="484"/>
      <c r="C2" s="484"/>
      <c r="D2" s="484"/>
      <c r="E2" s="484"/>
      <c r="F2" s="484"/>
      <c r="G2" s="484"/>
      <c r="H2" s="484"/>
      <c r="I2" s="484"/>
      <c r="J2" s="484"/>
      <c r="K2" s="484"/>
      <c r="L2" s="484"/>
      <c r="M2" s="484"/>
      <c r="N2" s="484"/>
      <c r="O2" s="484"/>
      <c r="P2" s="484"/>
      <c r="Q2" s="484"/>
      <c r="R2" s="484"/>
      <c r="S2" s="484"/>
      <c r="T2" s="484"/>
      <c r="U2" s="484"/>
      <c r="V2" s="484"/>
      <c r="W2" s="484"/>
      <c r="X2" s="479"/>
      <c r="Y2" s="479"/>
      <c r="Z2" s="479"/>
      <c r="AA2" s="479"/>
      <c r="AB2" s="479"/>
      <c r="AC2" s="479"/>
    </row>
    <row r="3" spans="1:29" ht="34.5" customHeight="1" x14ac:dyDescent="0.25">
      <c r="A3" s="483" t="s">
        <v>123</v>
      </c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  <c r="T3" s="483"/>
      <c r="U3" s="483"/>
      <c r="V3" s="483"/>
      <c r="W3" s="483"/>
      <c r="X3" s="479"/>
      <c r="Y3" s="479"/>
      <c r="Z3" s="479"/>
      <c r="AA3" s="479"/>
      <c r="AB3" s="479"/>
      <c r="AC3" s="479"/>
    </row>
    <row r="4" spans="1:29" ht="73.5" customHeight="1" thickBot="1" x14ac:dyDescent="0.3">
      <c r="A4" s="481" t="s">
        <v>0</v>
      </c>
      <c r="B4" s="481"/>
      <c r="C4" s="481"/>
      <c r="D4" s="481"/>
      <c r="E4" s="481"/>
      <c r="F4" s="481"/>
      <c r="G4" s="481"/>
      <c r="H4" s="481"/>
      <c r="I4" s="481"/>
      <c r="J4" s="481"/>
      <c r="K4" s="482"/>
      <c r="L4" s="481"/>
      <c r="M4" s="481"/>
      <c r="N4" s="481"/>
      <c r="O4" s="481"/>
      <c r="P4" s="481"/>
      <c r="Q4" s="481"/>
      <c r="R4" s="481"/>
      <c r="S4" s="481"/>
      <c r="T4" s="481"/>
      <c r="U4" s="481"/>
      <c r="V4" s="481"/>
      <c r="W4" s="481"/>
      <c r="X4" s="480"/>
      <c r="Y4" s="480"/>
      <c r="Z4" s="480"/>
      <c r="AA4" s="480"/>
      <c r="AB4" s="480"/>
      <c r="AC4" s="480"/>
    </row>
    <row r="5" spans="1:29" ht="87" customHeight="1" x14ac:dyDescent="0.25">
      <c r="A5" s="493" t="s">
        <v>1</v>
      </c>
      <c r="B5" s="460" t="s">
        <v>2</v>
      </c>
      <c r="C5" s="460" t="s">
        <v>3</v>
      </c>
      <c r="D5" s="496" t="s">
        <v>4</v>
      </c>
      <c r="E5" s="499" t="s">
        <v>5</v>
      </c>
      <c r="F5" s="411" t="s">
        <v>6</v>
      </c>
      <c r="G5" s="411" t="s">
        <v>7</v>
      </c>
      <c r="H5" s="411" t="s">
        <v>8</v>
      </c>
      <c r="I5" s="411" t="s">
        <v>38</v>
      </c>
      <c r="J5" s="460" t="s">
        <v>9</v>
      </c>
      <c r="K5" s="450" t="s">
        <v>9</v>
      </c>
      <c r="L5" s="420" t="s">
        <v>128</v>
      </c>
      <c r="M5" s="421"/>
      <c r="N5" s="421"/>
      <c r="O5" s="422"/>
      <c r="P5" s="417" t="s">
        <v>131</v>
      </c>
      <c r="Q5" s="418"/>
      <c r="R5" s="418"/>
      <c r="S5" s="419"/>
      <c r="T5" s="420" t="s">
        <v>132</v>
      </c>
      <c r="U5" s="421"/>
      <c r="V5" s="421"/>
      <c r="W5" s="422"/>
      <c r="X5" s="414" t="s">
        <v>44</v>
      </c>
      <c r="Y5" s="414" t="s">
        <v>129</v>
      </c>
      <c r="Z5" s="420" t="s">
        <v>10</v>
      </c>
      <c r="AA5" s="421"/>
      <c r="AB5" s="421"/>
      <c r="AC5" s="422"/>
    </row>
    <row r="6" spans="1:29" ht="23.45" customHeight="1" x14ac:dyDescent="0.25">
      <c r="A6" s="494"/>
      <c r="B6" s="451"/>
      <c r="C6" s="451"/>
      <c r="D6" s="497"/>
      <c r="E6" s="499"/>
      <c r="F6" s="412"/>
      <c r="G6" s="412"/>
      <c r="H6" s="412"/>
      <c r="I6" s="412"/>
      <c r="J6" s="451"/>
      <c r="K6" s="451"/>
      <c r="L6" s="426" t="s">
        <v>11</v>
      </c>
      <c r="M6" s="427" t="s">
        <v>12</v>
      </c>
      <c r="N6" s="428"/>
      <c r="O6" s="426" t="s">
        <v>13</v>
      </c>
      <c r="P6" s="456" t="s">
        <v>11</v>
      </c>
      <c r="Q6" s="458" t="s">
        <v>12</v>
      </c>
      <c r="R6" s="459"/>
      <c r="S6" s="456" t="s">
        <v>13</v>
      </c>
      <c r="T6" s="426" t="s">
        <v>11</v>
      </c>
      <c r="U6" s="427" t="s">
        <v>12</v>
      </c>
      <c r="V6" s="428"/>
      <c r="W6" s="491" t="s">
        <v>13</v>
      </c>
      <c r="X6" s="415"/>
      <c r="Y6" s="415"/>
      <c r="Z6" s="461" t="s">
        <v>6</v>
      </c>
      <c r="AA6" s="427" t="s">
        <v>14</v>
      </c>
      <c r="AB6" s="478"/>
      <c r="AC6" s="428"/>
    </row>
    <row r="7" spans="1:29" ht="126" customHeight="1" x14ac:dyDescent="0.25">
      <c r="A7" s="495"/>
      <c r="B7" s="452"/>
      <c r="C7" s="452"/>
      <c r="D7" s="498"/>
      <c r="E7" s="499"/>
      <c r="F7" s="413"/>
      <c r="G7" s="413"/>
      <c r="H7" s="413"/>
      <c r="I7" s="413"/>
      <c r="J7" s="452"/>
      <c r="K7" s="452"/>
      <c r="L7" s="416"/>
      <c r="M7" s="258" t="s">
        <v>11</v>
      </c>
      <c r="N7" s="258" t="s">
        <v>15</v>
      </c>
      <c r="O7" s="416"/>
      <c r="P7" s="457"/>
      <c r="Q7" s="247" t="s">
        <v>11</v>
      </c>
      <c r="R7" s="247" t="s">
        <v>15</v>
      </c>
      <c r="S7" s="457"/>
      <c r="T7" s="416"/>
      <c r="U7" s="258" t="s">
        <v>11</v>
      </c>
      <c r="V7" s="258" t="s">
        <v>15</v>
      </c>
      <c r="W7" s="492"/>
      <c r="X7" s="416"/>
      <c r="Y7" s="416"/>
      <c r="Z7" s="462"/>
      <c r="AA7" s="258" t="s">
        <v>39</v>
      </c>
      <c r="AB7" s="258" t="s">
        <v>45</v>
      </c>
      <c r="AC7" s="258" t="s">
        <v>130</v>
      </c>
    </row>
    <row r="8" spans="1:29" ht="33" customHeight="1" x14ac:dyDescent="0.25">
      <c r="A8" s="3">
        <v>7</v>
      </c>
      <c r="B8" s="104">
        <v>1</v>
      </c>
      <c r="C8" s="105"/>
      <c r="D8" s="106"/>
      <c r="E8" s="107"/>
      <c r="F8" s="551" t="s">
        <v>46</v>
      </c>
      <c r="G8" s="552"/>
      <c r="H8" s="552"/>
      <c r="I8" s="552"/>
      <c r="J8" s="552"/>
      <c r="K8" s="552"/>
      <c r="L8" s="552"/>
      <c r="M8" s="552"/>
      <c r="N8" s="552"/>
      <c r="O8" s="552"/>
      <c r="P8" s="552"/>
      <c r="Q8" s="552"/>
      <c r="R8" s="552"/>
      <c r="S8" s="552"/>
      <c r="T8" s="552"/>
      <c r="U8" s="552"/>
      <c r="V8" s="552"/>
      <c r="W8" s="552"/>
      <c r="X8" s="552"/>
      <c r="Y8" s="552"/>
      <c r="Z8" s="552"/>
      <c r="AA8" s="552"/>
      <c r="AB8" s="552"/>
      <c r="AC8" s="553"/>
    </row>
    <row r="9" spans="1:29" ht="28.5" customHeight="1" x14ac:dyDescent="0.35">
      <c r="A9" s="3">
        <v>7</v>
      </c>
      <c r="B9" s="4">
        <v>1</v>
      </c>
      <c r="C9" s="108">
        <v>1</v>
      </c>
      <c r="D9" s="188"/>
      <c r="E9" s="108" t="s">
        <v>16</v>
      </c>
      <c r="F9" s="155" t="s">
        <v>52</v>
      </c>
      <c r="G9" s="109"/>
      <c r="H9" s="109"/>
      <c r="I9" s="109"/>
      <c r="J9" s="110"/>
      <c r="K9" s="111"/>
      <c r="L9" s="110"/>
      <c r="M9" s="112"/>
      <c r="N9" s="112"/>
      <c r="O9" s="110"/>
      <c r="P9" s="110"/>
      <c r="Q9" s="112"/>
      <c r="R9" s="112"/>
      <c r="S9" s="110"/>
      <c r="T9" s="110"/>
      <c r="U9" s="112"/>
      <c r="V9" s="112"/>
      <c r="W9" s="227"/>
      <c r="X9" s="110"/>
      <c r="Y9" s="110"/>
      <c r="Z9" s="113"/>
      <c r="AA9" s="112"/>
      <c r="AB9" s="112"/>
      <c r="AC9" s="133"/>
    </row>
    <row r="10" spans="1:29" ht="28.5" customHeight="1" x14ac:dyDescent="0.35">
      <c r="A10" s="197">
        <v>7</v>
      </c>
      <c r="B10" s="193">
        <v>1</v>
      </c>
      <c r="C10" s="193">
        <v>1</v>
      </c>
      <c r="D10" s="194">
        <v>1</v>
      </c>
      <c r="E10" s="5"/>
      <c r="F10" s="156" t="s">
        <v>88</v>
      </c>
      <c r="G10" s="26"/>
      <c r="H10" s="26"/>
      <c r="I10" s="26"/>
      <c r="J10" s="22"/>
      <c r="K10" s="24"/>
      <c r="L10" s="22"/>
      <c r="M10" s="23"/>
      <c r="N10" s="23"/>
      <c r="O10" s="22"/>
      <c r="P10" s="22"/>
      <c r="Q10" s="23"/>
      <c r="R10" s="23"/>
      <c r="S10" s="22"/>
      <c r="T10" s="22"/>
      <c r="U10" s="23"/>
      <c r="V10" s="23"/>
      <c r="W10" s="228"/>
      <c r="X10" s="22"/>
      <c r="Y10" s="22"/>
      <c r="Z10" s="21"/>
      <c r="AA10" s="23"/>
      <c r="AB10" s="23"/>
      <c r="AC10" s="134"/>
    </row>
    <row r="11" spans="1:29" ht="111.75" customHeight="1" x14ac:dyDescent="0.25">
      <c r="A11" s="521">
        <v>7</v>
      </c>
      <c r="B11" s="312">
        <v>1</v>
      </c>
      <c r="C11" s="312">
        <v>1</v>
      </c>
      <c r="D11" s="500">
        <v>1</v>
      </c>
      <c r="E11" s="504">
        <v>1</v>
      </c>
      <c r="F11" s="476" t="s">
        <v>53</v>
      </c>
      <c r="G11" s="463" t="s">
        <v>54</v>
      </c>
      <c r="H11" s="466" t="s">
        <v>133</v>
      </c>
      <c r="I11" s="463" t="s">
        <v>27</v>
      </c>
      <c r="J11" s="28"/>
      <c r="K11" s="189" t="s">
        <v>18</v>
      </c>
      <c r="L11" s="240">
        <f>SUM(M11:O11)</f>
        <v>112.9</v>
      </c>
      <c r="M11" s="229">
        <v>112.9</v>
      </c>
      <c r="N11" s="73">
        <v>0</v>
      </c>
      <c r="O11" s="73">
        <v>0</v>
      </c>
      <c r="P11" s="73">
        <f>SUM(Q11:S11)</f>
        <v>27.6</v>
      </c>
      <c r="Q11" s="73">
        <v>4</v>
      </c>
      <c r="R11" s="73">
        <v>0</v>
      </c>
      <c r="S11" s="73">
        <v>23.6</v>
      </c>
      <c r="T11" s="161"/>
      <c r="U11" s="161"/>
      <c r="V11" s="73"/>
      <c r="W11" s="73"/>
      <c r="X11" s="73">
        <v>0</v>
      </c>
      <c r="Y11" s="73">
        <v>0</v>
      </c>
      <c r="Z11" s="183" t="s">
        <v>122</v>
      </c>
      <c r="AA11" s="162">
        <v>100</v>
      </c>
      <c r="AB11" s="189">
        <v>0</v>
      </c>
      <c r="AC11" s="189">
        <v>0</v>
      </c>
    </row>
    <row r="12" spans="1:29" ht="101.25" customHeight="1" x14ac:dyDescent="0.25">
      <c r="A12" s="522"/>
      <c r="B12" s="313"/>
      <c r="C12" s="313"/>
      <c r="D12" s="501"/>
      <c r="E12" s="504"/>
      <c r="F12" s="505"/>
      <c r="G12" s="464"/>
      <c r="H12" s="467"/>
      <c r="I12" s="464"/>
      <c r="J12" s="28"/>
      <c r="K12" s="189" t="s">
        <v>21</v>
      </c>
      <c r="L12" s="240">
        <v>259.89999999999998</v>
      </c>
      <c r="M12" s="229">
        <v>259.89999999999998</v>
      </c>
      <c r="N12" s="73">
        <v>0</v>
      </c>
      <c r="O12" s="73">
        <v>0</v>
      </c>
      <c r="P12" s="73">
        <f>SUM(Q12+S12)</f>
        <v>325.09999999999997</v>
      </c>
      <c r="Q12" s="73">
        <v>292.89999999999998</v>
      </c>
      <c r="R12" s="73">
        <v>0</v>
      </c>
      <c r="S12" s="73">
        <v>32.200000000000003</v>
      </c>
      <c r="T12" s="163"/>
      <c r="U12" s="163"/>
      <c r="V12" s="73"/>
      <c r="W12" s="73"/>
      <c r="X12" s="73">
        <v>0</v>
      </c>
      <c r="Y12" s="73">
        <v>0</v>
      </c>
      <c r="Z12" s="183" t="s">
        <v>57</v>
      </c>
      <c r="AA12" s="189">
        <v>500000</v>
      </c>
      <c r="AB12" s="189">
        <v>500000</v>
      </c>
      <c r="AC12" s="189">
        <v>100000</v>
      </c>
    </row>
    <row r="13" spans="1:29" ht="60.6" customHeight="1" x14ac:dyDescent="0.25">
      <c r="A13" s="522"/>
      <c r="B13" s="313"/>
      <c r="C13" s="313"/>
      <c r="D13" s="501"/>
      <c r="E13" s="504"/>
      <c r="F13" s="505"/>
      <c r="G13" s="271"/>
      <c r="H13" s="468"/>
      <c r="I13" s="271"/>
      <c r="J13" s="28"/>
      <c r="K13" s="476" t="s">
        <v>20</v>
      </c>
      <c r="L13" s="241"/>
      <c r="M13" s="515">
        <v>139.69999999999999</v>
      </c>
      <c r="N13" s="195"/>
      <c r="O13" s="510">
        <v>0</v>
      </c>
      <c r="P13" s="507">
        <v>0</v>
      </c>
      <c r="Q13" s="507">
        <v>0</v>
      </c>
      <c r="R13" s="514">
        <v>0</v>
      </c>
      <c r="S13" s="514">
        <v>0</v>
      </c>
      <c r="T13" s="513"/>
      <c r="U13" s="513"/>
      <c r="V13" s="510"/>
      <c r="W13" s="510"/>
      <c r="X13" s="510">
        <v>0</v>
      </c>
      <c r="Y13" s="510">
        <v>0</v>
      </c>
      <c r="Z13" s="183" t="s">
        <v>109</v>
      </c>
      <c r="AA13" s="189">
        <v>310</v>
      </c>
      <c r="AB13" s="189">
        <v>50</v>
      </c>
      <c r="AC13" s="189">
        <v>50</v>
      </c>
    </row>
    <row r="14" spans="1:29" ht="55.5" customHeight="1" x14ac:dyDescent="0.25">
      <c r="A14" s="522"/>
      <c r="B14" s="313"/>
      <c r="C14" s="313"/>
      <c r="D14" s="501"/>
      <c r="E14" s="504"/>
      <c r="F14" s="505"/>
      <c r="G14" s="271"/>
      <c r="H14" s="468"/>
      <c r="I14" s="271"/>
      <c r="J14" s="28"/>
      <c r="K14" s="301"/>
      <c r="L14" s="242">
        <f>SUM(M13+O13)</f>
        <v>139.69999999999999</v>
      </c>
      <c r="M14" s="511"/>
      <c r="N14" s="187">
        <v>0</v>
      </c>
      <c r="O14" s="340"/>
      <c r="P14" s="509"/>
      <c r="Q14" s="508"/>
      <c r="R14" s="511"/>
      <c r="S14" s="511"/>
      <c r="T14" s="464"/>
      <c r="U14" s="464"/>
      <c r="V14" s="301"/>
      <c r="W14" s="511"/>
      <c r="X14" s="301"/>
      <c r="Y14" s="301"/>
      <c r="Z14" s="183" t="s">
        <v>126</v>
      </c>
      <c r="AA14" s="189">
        <v>1</v>
      </c>
      <c r="AB14" s="189">
        <v>0</v>
      </c>
      <c r="AC14" s="189">
        <v>0</v>
      </c>
    </row>
    <row r="15" spans="1:29" ht="58.5" customHeight="1" thickBot="1" x14ac:dyDescent="0.4">
      <c r="A15" s="522"/>
      <c r="B15" s="313"/>
      <c r="C15" s="313"/>
      <c r="D15" s="501"/>
      <c r="E15" s="504"/>
      <c r="F15" s="505"/>
      <c r="G15" s="271"/>
      <c r="H15" s="468"/>
      <c r="I15" s="271"/>
      <c r="J15" s="28"/>
      <c r="K15" s="477"/>
      <c r="L15" s="243"/>
      <c r="M15" s="516"/>
      <c r="N15" s="187"/>
      <c r="O15" s="303"/>
      <c r="P15" s="187"/>
      <c r="Q15" s="259"/>
      <c r="R15" s="187"/>
      <c r="S15" s="187"/>
      <c r="T15" s="187"/>
      <c r="U15" s="187"/>
      <c r="V15" s="187"/>
      <c r="W15" s="158"/>
      <c r="X15" s="187"/>
      <c r="Y15" s="187"/>
      <c r="Z15" s="183" t="s">
        <v>127</v>
      </c>
      <c r="AA15" s="189">
        <v>10</v>
      </c>
      <c r="AB15" s="189">
        <v>0</v>
      </c>
      <c r="AC15" s="189">
        <v>0</v>
      </c>
    </row>
    <row r="16" spans="1:29" ht="43.5" customHeight="1" thickBot="1" x14ac:dyDescent="0.3">
      <c r="A16" s="522"/>
      <c r="B16" s="313"/>
      <c r="C16" s="313"/>
      <c r="D16" s="501"/>
      <c r="E16" s="504"/>
      <c r="F16" s="505"/>
      <c r="G16" s="465"/>
      <c r="H16" s="469"/>
      <c r="I16" s="465"/>
      <c r="J16" s="28"/>
      <c r="K16" s="25" t="s">
        <v>19</v>
      </c>
      <c r="L16" s="212">
        <f>SUM(L11:L15)</f>
        <v>512.5</v>
      </c>
      <c r="M16" s="230">
        <f>SUM(M11:M15)</f>
        <v>512.5</v>
      </c>
      <c r="N16" s="159">
        <f>SUM(N11:N15)</f>
        <v>0</v>
      </c>
      <c r="O16" s="159">
        <f>SUM(O11:O15)</f>
        <v>0</v>
      </c>
      <c r="P16" s="159">
        <f>SUM(P11:P14)</f>
        <v>352.7</v>
      </c>
      <c r="Q16" s="159">
        <f>SUM(Q11:Q13)</f>
        <v>296.89999999999998</v>
      </c>
      <c r="R16" s="159">
        <f>SUM(R11:R13)</f>
        <v>0</v>
      </c>
      <c r="S16" s="159">
        <f>SUM(S11:S13)</f>
        <v>55.800000000000004</v>
      </c>
      <c r="T16" s="159"/>
      <c r="U16" s="159"/>
      <c r="V16" s="159"/>
      <c r="W16" s="159"/>
      <c r="X16" s="159">
        <f>SUM(X11:X13)</f>
        <v>0</v>
      </c>
      <c r="Y16" s="159">
        <f>SUM(Y11:Y13)</f>
        <v>0</v>
      </c>
      <c r="Z16" s="470"/>
      <c r="AA16" s="471"/>
      <c r="AB16" s="471"/>
      <c r="AC16" s="472"/>
    </row>
    <row r="17" spans="1:29" ht="69.75" customHeight="1" x14ac:dyDescent="0.25">
      <c r="A17" s="522"/>
      <c r="B17" s="313"/>
      <c r="C17" s="313"/>
      <c r="D17" s="501"/>
      <c r="E17" s="504"/>
      <c r="F17" s="505"/>
      <c r="G17" s="476" t="s">
        <v>55</v>
      </c>
      <c r="H17" s="466" t="s">
        <v>134</v>
      </c>
      <c r="I17" s="476" t="s">
        <v>27</v>
      </c>
      <c r="J17" s="28"/>
      <c r="K17" s="189" t="s">
        <v>18</v>
      </c>
      <c r="L17" s="213">
        <f>SUM(M17+O17)</f>
        <v>67.600000000000009</v>
      </c>
      <c r="M17" s="161">
        <v>2.4</v>
      </c>
      <c r="N17" s="74">
        <v>0</v>
      </c>
      <c r="O17" s="74">
        <v>65.2</v>
      </c>
      <c r="P17" s="160">
        <f>SUM(Q17:S17)</f>
        <v>16.700000000000003</v>
      </c>
      <c r="Q17" s="160">
        <v>5.4</v>
      </c>
      <c r="R17" s="160">
        <v>0</v>
      </c>
      <c r="S17" s="160">
        <v>11.3</v>
      </c>
      <c r="T17" s="161"/>
      <c r="U17" s="74"/>
      <c r="V17" s="74"/>
      <c r="W17" s="74"/>
      <c r="X17" s="74">
        <v>0</v>
      </c>
      <c r="Y17" s="74">
        <v>0</v>
      </c>
      <c r="Z17" s="75" t="s">
        <v>108</v>
      </c>
      <c r="AA17" s="14">
        <v>20</v>
      </c>
      <c r="AB17" s="14">
        <v>0</v>
      </c>
      <c r="AC17" s="14">
        <v>0</v>
      </c>
    </row>
    <row r="18" spans="1:29" ht="86.25" customHeight="1" x14ac:dyDescent="0.25">
      <c r="A18" s="522"/>
      <c r="B18" s="313"/>
      <c r="C18" s="313"/>
      <c r="D18" s="501"/>
      <c r="E18" s="504"/>
      <c r="F18" s="505"/>
      <c r="G18" s="301"/>
      <c r="H18" s="267"/>
      <c r="I18" s="301"/>
      <c r="J18" s="28"/>
      <c r="K18" s="189" t="s">
        <v>21</v>
      </c>
      <c r="L18" s="211">
        <f t="shared" ref="L18:L19" si="0">SUM(M18+O18)</f>
        <v>270</v>
      </c>
      <c r="M18" s="73">
        <v>159.80000000000001</v>
      </c>
      <c r="N18" s="73">
        <v>0</v>
      </c>
      <c r="O18" s="73">
        <v>110.2</v>
      </c>
      <c r="P18" s="73">
        <f>SUM(Q18+S18)</f>
        <v>448.70000000000005</v>
      </c>
      <c r="Q18" s="73">
        <v>361.3</v>
      </c>
      <c r="R18" s="73">
        <v>0</v>
      </c>
      <c r="S18" s="73">
        <v>87.4</v>
      </c>
      <c r="T18" s="73"/>
      <c r="U18" s="73"/>
      <c r="V18" s="73"/>
      <c r="W18" s="73"/>
      <c r="X18" s="73">
        <v>0</v>
      </c>
      <c r="Y18" s="73">
        <v>0</v>
      </c>
      <c r="Z18" s="183" t="s">
        <v>58</v>
      </c>
      <c r="AA18" s="189">
        <v>150000</v>
      </c>
      <c r="AB18" s="189">
        <v>150000</v>
      </c>
      <c r="AC18" s="189">
        <v>20000</v>
      </c>
    </row>
    <row r="19" spans="1:29" ht="81.75" customHeight="1" thickBot="1" x14ac:dyDescent="0.3">
      <c r="A19" s="522"/>
      <c r="B19" s="313"/>
      <c r="C19" s="313"/>
      <c r="D19" s="501"/>
      <c r="E19" s="504"/>
      <c r="F19" s="505"/>
      <c r="G19" s="301"/>
      <c r="H19" s="267"/>
      <c r="I19" s="301"/>
      <c r="J19" s="28"/>
      <c r="K19" s="189" t="s">
        <v>20</v>
      </c>
      <c r="L19" s="214">
        <f t="shared" si="0"/>
        <v>241.5</v>
      </c>
      <c r="M19" s="195">
        <v>0</v>
      </c>
      <c r="N19" s="195">
        <v>0</v>
      </c>
      <c r="O19" s="195">
        <v>241.5</v>
      </c>
      <c r="P19" s="195">
        <v>0</v>
      </c>
      <c r="Q19" s="195">
        <v>0</v>
      </c>
      <c r="R19" s="195">
        <v>0</v>
      </c>
      <c r="S19" s="195">
        <v>0</v>
      </c>
      <c r="T19" s="195"/>
      <c r="U19" s="195"/>
      <c r="V19" s="195"/>
      <c r="W19" s="195"/>
      <c r="X19" s="195">
        <v>0</v>
      </c>
      <c r="Y19" s="195">
        <v>0</v>
      </c>
      <c r="Z19" s="190" t="s">
        <v>109</v>
      </c>
      <c r="AA19" s="191">
        <v>100</v>
      </c>
      <c r="AB19" s="191">
        <v>50</v>
      </c>
      <c r="AC19" s="191">
        <v>40</v>
      </c>
    </row>
    <row r="20" spans="1:29" ht="42.75" customHeight="1" thickBot="1" x14ac:dyDescent="0.3">
      <c r="A20" s="522"/>
      <c r="B20" s="313"/>
      <c r="C20" s="313"/>
      <c r="D20" s="501"/>
      <c r="E20" s="504"/>
      <c r="F20" s="505"/>
      <c r="G20" s="199"/>
      <c r="H20" s="305"/>
      <c r="I20" s="477"/>
      <c r="J20" s="28"/>
      <c r="K20" s="25" t="s">
        <v>19</v>
      </c>
      <c r="L20" s="212">
        <f>SUM(L17:L19)</f>
        <v>579.1</v>
      </c>
      <c r="M20" s="164">
        <f>SUM(M17:M19)</f>
        <v>162.20000000000002</v>
      </c>
      <c r="N20" s="159">
        <f>SUM(N17:N19)</f>
        <v>0</v>
      </c>
      <c r="O20" s="159">
        <f>SUM(O17:O19)</f>
        <v>416.9</v>
      </c>
      <c r="P20" s="159">
        <f t="shared" ref="P20:Y20" si="1">SUM(P17:P19)</f>
        <v>465.40000000000003</v>
      </c>
      <c r="Q20" s="159">
        <f t="shared" si="1"/>
        <v>366.7</v>
      </c>
      <c r="R20" s="159">
        <f t="shared" si="1"/>
        <v>0</v>
      </c>
      <c r="S20" s="159">
        <f>S17+S18+S19</f>
        <v>98.7</v>
      </c>
      <c r="T20" s="159"/>
      <c r="U20" s="159"/>
      <c r="V20" s="159"/>
      <c r="W20" s="159"/>
      <c r="X20" s="159">
        <f t="shared" si="1"/>
        <v>0</v>
      </c>
      <c r="Y20" s="159">
        <f t="shared" si="1"/>
        <v>0</v>
      </c>
      <c r="Z20" s="473"/>
      <c r="AA20" s="474"/>
      <c r="AB20" s="474"/>
      <c r="AC20" s="475"/>
    </row>
    <row r="21" spans="1:29" ht="63" customHeight="1" x14ac:dyDescent="0.25">
      <c r="A21" s="522"/>
      <c r="B21" s="313"/>
      <c r="C21" s="313"/>
      <c r="D21" s="501"/>
      <c r="E21" s="504"/>
      <c r="F21" s="505"/>
      <c r="G21" s="446" t="s">
        <v>56</v>
      </c>
      <c r="H21" s="384" t="s">
        <v>135</v>
      </c>
      <c r="I21" s="446" t="s">
        <v>27</v>
      </c>
      <c r="J21" s="28"/>
      <c r="K21" s="189" t="s">
        <v>18</v>
      </c>
      <c r="L21" s="245">
        <f>SUM(M21:O21)</f>
        <v>1</v>
      </c>
      <c r="M21" s="74">
        <v>1</v>
      </c>
      <c r="N21" s="74">
        <v>0</v>
      </c>
      <c r="O21" s="74">
        <v>0</v>
      </c>
      <c r="P21" s="74">
        <f>SUM(Q21)</f>
        <v>25.2</v>
      </c>
      <c r="Q21" s="74">
        <v>25.2</v>
      </c>
      <c r="R21" s="74">
        <v>0</v>
      </c>
      <c r="S21" s="74">
        <v>0</v>
      </c>
      <c r="T21" s="74"/>
      <c r="U21" s="74"/>
      <c r="V21" s="74"/>
      <c r="W21" s="74"/>
      <c r="X21" s="74">
        <v>0</v>
      </c>
      <c r="Y21" s="74">
        <v>0</v>
      </c>
      <c r="Z21" s="75" t="s">
        <v>59</v>
      </c>
      <c r="AA21" s="216">
        <v>100</v>
      </c>
      <c r="AB21" s="216">
        <v>0</v>
      </c>
      <c r="AC21" s="216">
        <v>0</v>
      </c>
    </row>
    <row r="22" spans="1:29" ht="65.45" customHeight="1" x14ac:dyDescent="0.25">
      <c r="A22" s="522"/>
      <c r="B22" s="313"/>
      <c r="C22" s="313"/>
      <c r="D22" s="501"/>
      <c r="E22" s="504"/>
      <c r="F22" s="505"/>
      <c r="G22" s="445"/>
      <c r="H22" s="445"/>
      <c r="I22" s="445"/>
      <c r="J22" s="28"/>
      <c r="K22" s="189" t="s">
        <v>21</v>
      </c>
      <c r="L22" s="240">
        <f t="shared" ref="L22:L24" si="2">SUM(M22:O22)</f>
        <v>53.4</v>
      </c>
      <c r="M22" s="73">
        <v>53.4</v>
      </c>
      <c r="N22" s="73">
        <v>0</v>
      </c>
      <c r="O22" s="73">
        <v>0</v>
      </c>
      <c r="P22" s="73">
        <v>44.5</v>
      </c>
      <c r="Q22" s="73">
        <v>44.5</v>
      </c>
      <c r="R22" s="73">
        <v>0</v>
      </c>
      <c r="S22" s="73">
        <v>0</v>
      </c>
      <c r="T22" s="73"/>
      <c r="U22" s="73"/>
      <c r="V22" s="73"/>
      <c r="W22" s="73"/>
      <c r="X22" s="73">
        <v>0</v>
      </c>
      <c r="Y22" s="73">
        <v>0</v>
      </c>
      <c r="Z22" s="183" t="s">
        <v>60</v>
      </c>
      <c r="AA22" s="205">
        <v>5</v>
      </c>
      <c r="AB22" s="205">
        <v>1</v>
      </c>
      <c r="AC22" s="205">
        <v>1</v>
      </c>
    </row>
    <row r="23" spans="1:29" ht="87.75" customHeight="1" thickBot="1" x14ac:dyDescent="0.3">
      <c r="A23" s="522"/>
      <c r="B23" s="313"/>
      <c r="C23" s="313"/>
      <c r="D23" s="501"/>
      <c r="E23" s="504"/>
      <c r="F23" s="505"/>
      <c r="G23" s="445"/>
      <c r="H23" s="445"/>
      <c r="I23" s="445"/>
      <c r="J23" s="28"/>
      <c r="K23" s="189" t="s">
        <v>20</v>
      </c>
      <c r="L23" s="246">
        <f t="shared" si="2"/>
        <v>0</v>
      </c>
      <c r="M23" s="195">
        <v>0</v>
      </c>
      <c r="N23" s="195">
        <v>0</v>
      </c>
      <c r="O23" s="195">
        <v>0</v>
      </c>
      <c r="P23" s="195">
        <f>SUM(Q23)</f>
        <v>89.6</v>
      </c>
      <c r="Q23" s="195">
        <v>89.6</v>
      </c>
      <c r="R23" s="195">
        <v>0</v>
      </c>
      <c r="S23" s="195">
        <v>0</v>
      </c>
      <c r="T23" s="195"/>
      <c r="U23" s="195"/>
      <c r="V23" s="195"/>
      <c r="W23" s="195"/>
      <c r="X23" s="195">
        <v>0</v>
      </c>
      <c r="Y23" s="195">
        <v>0</v>
      </c>
      <c r="Z23" s="190" t="s">
        <v>61</v>
      </c>
      <c r="AA23" s="200">
        <v>10</v>
      </c>
      <c r="AB23" s="200">
        <v>2</v>
      </c>
      <c r="AC23" s="200">
        <v>3</v>
      </c>
    </row>
    <row r="24" spans="1:29" ht="78" customHeight="1" x14ac:dyDescent="0.25">
      <c r="A24" s="522"/>
      <c r="B24" s="313"/>
      <c r="C24" s="313"/>
      <c r="D24" s="501"/>
      <c r="E24" s="504"/>
      <c r="F24" s="505"/>
      <c r="G24" s="445"/>
      <c r="H24" s="445"/>
      <c r="I24" s="445"/>
      <c r="J24" s="28"/>
      <c r="K24" s="25" t="s">
        <v>19</v>
      </c>
      <c r="L24" s="215">
        <f t="shared" si="2"/>
        <v>54.4</v>
      </c>
      <c r="M24" s="114">
        <f>SUM(M21:M23)</f>
        <v>54.4</v>
      </c>
      <c r="N24" s="114">
        <f>SUM(N21:N23)</f>
        <v>0</v>
      </c>
      <c r="O24" s="114">
        <f>SUM(O21:O23)</f>
        <v>0</v>
      </c>
      <c r="P24" s="114">
        <f t="shared" ref="P24:Y24" si="3">SUM(P21:P23)</f>
        <v>159.30000000000001</v>
      </c>
      <c r="Q24" s="114">
        <f>SUM(Q21:Q23)</f>
        <v>159.30000000000001</v>
      </c>
      <c r="R24" s="114">
        <f>SUM(R21:R23)</f>
        <v>0</v>
      </c>
      <c r="S24" s="114">
        <f>SUM(S21:S23)</f>
        <v>0</v>
      </c>
      <c r="T24" s="114"/>
      <c r="U24" s="114"/>
      <c r="V24" s="114"/>
      <c r="W24" s="114"/>
      <c r="X24" s="114">
        <f t="shared" si="3"/>
        <v>0</v>
      </c>
      <c r="Y24" s="114">
        <f t="shared" si="3"/>
        <v>0</v>
      </c>
      <c r="Z24" s="442"/>
      <c r="AA24" s="443"/>
      <c r="AB24" s="443"/>
      <c r="AC24" s="444"/>
    </row>
    <row r="25" spans="1:29" ht="43.5" customHeight="1" thickBot="1" x14ac:dyDescent="0.4">
      <c r="A25" s="523"/>
      <c r="B25" s="336"/>
      <c r="C25" s="336"/>
      <c r="D25" s="502"/>
      <c r="E25" s="445"/>
      <c r="F25" s="506"/>
      <c r="G25" s="566" t="s">
        <v>22</v>
      </c>
      <c r="H25" s="567"/>
      <c r="I25" s="567"/>
      <c r="J25" s="568"/>
      <c r="K25" s="569"/>
      <c r="L25" s="244">
        <f>L16+L20+L24</f>
        <v>1146</v>
      </c>
      <c r="M25" s="101">
        <f>M16+M20+M24</f>
        <v>729.1</v>
      </c>
      <c r="N25" s="101">
        <f>N16+N20+N24</f>
        <v>0</v>
      </c>
      <c r="O25" s="101">
        <f>O16+O20+O24</f>
        <v>416.9</v>
      </c>
      <c r="P25" s="101">
        <f t="shared" ref="P25:W25" si="4">P16+P20+P24</f>
        <v>977.40000000000009</v>
      </c>
      <c r="Q25" s="101">
        <f t="shared" si="4"/>
        <v>822.89999999999986</v>
      </c>
      <c r="R25" s="101">
        <f t="shared" si="4"/>
        <v>0</v>
      </c>
      <c r="S25" s="101">
        <f t="shared" si="4"/>
        <v>154.5</v>
      </c>
      <c r="T25" s="101">
        <f t="shared" si="4"/>
        <v>0</v>
      </c>
      <c r="U25" s="101">
        <f t="shared" si="4"/>
        <v>0</v>
      </c>
      <c r="V25" s="101">
        <f t="shared" si="4"/>
        <v>0</v>
      </c>
      <c r="W25" s="101">
        <f t="shared" si="4"/>
        <v>0</v>
      </c>
      <c r="X25" s="101">
        <f t="shared" ref="X25:Y25" si="5">SUM(X24,X20,X16)</f>
        <v>0</v>
      </c>
      <c r="Y25" s="101">
        <f t="shared" si="5"/>
        <v>0</v>
      </c>
      <c r="Z25" s="447"/>
      <c r="AA25" s="448"/>
      <c r="AB25" s="448"/>
      <c r="AC25" s="449"/>
    </row>
    <row r="26" spans="1:29" ht="43.5" customHeight="1" x14ac:dyDescent="0.35">
      <c r="A26" s="524"/>
      <c r="B26" s="506"/>
      <c r="C26" s="506"/>
      <c r="D26" s="503"/>
      <c r="E26" s="445"/>
      <c r="F26" s="517" t="s">
        <v>24</v>
      </c>
      <c r="G26" s="518"/>
      <c r="H26" s="518"/>
      <c r="I26" s="518"/>
      <c r="J26" s="518"/>
      <c r="K26" s="519"/>
      <c r="L26" s="7">
        <f t="shared" ref="L26:W27" si="6">L25</f>
        <v>1146</v>
      </c>
      <c r="M26" s="102">
        <f t="shared" si="6"/>
        <v>729.1</v>
      </c>
      <c r="N26" s="102">
        <f t="shared" si="6"/>
        <v>0</v>
      </c>
      <c r="O26" s="102">
        <f t="shared" si="6"/>
        <v>416.9</v>
      </c>
      <c r="P26" s="103">
        <f t="shared" si="6"/>
        <v>977.40000000000009</v>
      </c>
      <c r="Q26" s="103">
        <f t="shared" si="6"/>
        <v>822.89999999999986</v>
      </c>
      <c r="R26" s="103">
        <f t="shared" si="6"/>
        <v>0</v>
      </c>
      <c r="S26" s="103">
        <f t="shared" si="6"/>
        <v>154.5</v>
      </c>
      <c r="T26" s="103">
        <f t="shared" si="6"/>
        <v>0</v>
      </c>
      <c r="U26" s="103">
        <f t="shared" si="6"/>
        <v>0</v>
      </c>
      <c r="V26" s="103">
        <f t="shared" si="6"/>
        <v>0</v>
      </c>
      <c r="W26" s="103">
        <f t="shared" si="6"/>
        <v>0</v>
      </c>
      <c r="X26" s="103">
        <f t="shared" ref="X26:Y27" si="7">SUM(X25)</f>
        <v>0</v>
      </c>
      <c r="Y26" s="103">
        <f t="shared" si="7"/>
        <v>0</v>
      </c>
      <c r="Z26" s="217"/>
      <c r="AA26" s="217"/>
      <c r="AB26" s="217"/>
      <c r="AC26" s="218"/>
    </row>
    <row r="27" spans="1:29" ht="43.5" customHeight="1" x14ac:dyDescent="0.35">
      <c r="A27" s="231"/>
      <c r="B27" s="232"/>
      <c r="C27" s="232"/>
      <c r="D27" s="233"/>
      <c r="E27" s="234"/>
      <c r="F27" s="204"/>
      <c r="G27" s="204"/>
      <c r="H27" s="204"/>
      <c r="I27" s="573" t="s">
        <v>26</v>
      </c>
      <c r="J27" s="573"/>
      <c r="K27" s="574"/>
      <c r="L27" s="236">
        <f>SUM(M27:O27)</f>
        <v>1146</v>
      </c>
      <c r="M27" s="126">
        <f t="shared" si="6"/>
        <v>729.1</v>
      </c>
      <c r="N27" s="126">
        <f t="shared" si="6"/>
        <v>0</v>
      </c>
      <c r="O27" s="126">
        <f t="shared" si="6"/>
        <v>416.9</v>
      </c>
      <c r="P27" s="126">
        <f t="shared" si="6"/>
        <v>977.40000000000009</v>
      </c>
      <c r="Q27" s="126">
        <f t="shared" si="6"/>
        <v>822.89999999999986</v>
      </c>
      <c r="R27" s="126">
        <f t="shared" si="6"/>
        <v>0</v>
      </c>
      <c r="S27" s="126">
        <f t="shared" si="6"/>
        <v>154.5</v>
      </c>
      <c r="T27" s="126">
        <f t="shared" si="6"/>
        <v>0</v>
      </c>
      <c r="U27" s="126">
        <f t="shared" si="6"/>
        <v>0</v>
      </c>
      <c r="V27" s="126">
        <f t="shared" si="6"/>
        <v>0</v>
      </c>
      <c r="W27" s="126">
        <f t="shared" si="6"/>
        <v>0</v>
      </c>
      <c r="X27" s="126">
        <f t="shared" si="7"/>
        <v>0</v>
      </c>
      <c r="Y27" s="126">
        <f t="shared" si="7"/>
        <v>0</v>
      </c>
      <c r="Z27" s="219"/>
      <c r="AA27" s="219"/>
      <c r="AB27" s="219"/>
      <c r="AC27" s="220"/>
    </row>
    <row r="28" spans="1:29" ht="48.6" customHeight="1" x14ac:dyDescent="0.25">
      <c r="A28" s="3">
        <v>7</v>
      </c>
      <c r="B28" s="4">
        <v>1</v>
      </c>
      <c r="C28" s="4">
        <v>2</v>
      </c>
      <c r="D28" s="188"/>
      <c r="E28" s="108" t="s">
        <v>16</v>
      </c>
      <c r="F28" s="423" t="s">
        <v>47</v>
      </c>
      <c r="G28" s="424"/>
      <c r="H28" s="424"/>
      <c r="I28" s="424"/>
      <c r="J28" s="424"/>
      <c r="K28" s="424"/>
      <c r="L28" s="424"/>
      <c r="M28" s="424"/>
      <c r="N28" s="424"/>
      <c r="O28" s="424"/>
      <c r="P28" s="424"/>
      <c r="Q28" s="424"/>
      <c r="R28" s="424"/>
      <c r="S28" s="424"/>
      <c r="T28" s="424"/>
      <c r="U28" s="424"/>
      <c r="V28" s="424"/>
      <c r="W28" s="424"/>
      <c r="X28" s="424"/>
      <c r="Y28" s="424"/>
      <c r="Z28" s="424"/>
      <c r="AA28" s="424"/>
      <c r="AB28" s="424"/>
      <c r="AC28" s="425"/>
    </row>
    <row r="29" spans="1:29" ht="71.45" customHeight="1" x14ac:dyDescent="0.25">
      <c r="A29" s="192">
        <v>7</v>
      </c>
      <c r="B29" s="193">
        <v>1</v>
      </c>
      <c r="C29" s="193">
        <v>2</v>
      </c>
      <c r="D29" s="194">
        <v>4</v>
      </c>
      <c r="E29" s="46"/>
      <c r="F29" s="238" t="s">
        <v>84</v>
      </c>
      <c r="G29" s="48"/>
      <c r="H29" s="48"/>
      <c r="I29" s="11"/>
      <c r="J29" s="47"/>
      <c r="K29" s="5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11"/>
      <c r="AA29" s="11"/>
      <c r="AB29" s="11"/>
      <c r="AC29" s="12"/>
    </row>
    <row r="30" spans="1:29" ht="23.25" x14ac:dyDescent="0.25">
      <c r="A30" s="485">
        <v>7</v>
      </c>
      <c r="B30" s="486">
        <v>1</v>
      </c>
      <c r="C30" s="486">
        <v>2</v>
      </c>
      <c r="D30" s="487">
        <v>4</v>
      </c>
      <c r="E30" s="381">
        <v>1</v>
      </c>
      <c r="F30" s="488" t="s">
        <v>49</v>
      </c>
      <c r="G30" s="382" t="s">
        <v>51</v>
      </c>
      <c r="H30" s="383" t="s">
        <v>136</v>
      </c>
      <c r="I30" s="382" t="s">
        <v>17</v>
      </c>
      <c r="J30" s="440" t="s">
        <v>18</v>
      </c>
      <c r="K30" s="577" t="s">
        <v>18</v>
      </c>
      <c r="L30" s="300">
        <f>SUM(M30:O36)</f>
        <v>3</v>
      </c>
      <c r="M30" s="283">
        <v>3</v>
      </c>
      <c r="N30" s="300">
        <v>0</v>
      </c>
      <c r="O30" s="300">
        <v>0</v>
      </c>
      <c r="P30" s="283">
        <v>7</v>
      </c>
      <c r="Q30" s="283">
        <v>7</v>
      </c>
      <c r="R30" s="300">
        <v>0</v>
      </c>
      <c r="S30" s="300">
        <v>0</v>
      </c>
      <c r="T30" s="283"/>
      <c r="U30" s="283"/>
      <c r="V30" s="300"/>
      <c r="W30" s="300"/>
      <c r="X30" s="300">
        <v>15</v>
      </c>
      <c r="Y30" s="300">
        <v>15</v>
      </c>
      <c r="Z30" s="76" t="s">
        <v>62</v>
      </c>
      <c r="AA30" s="77">
        <v>2</v>
      </c>
      <c r="AB30" s="77">
        <v>5</v>
      </c>
      <c r="AC30" s="77">
        <v>5</v>
      </c>
    </row>
    <row r="31" spans="1:29" ht="46.5" x14ac:dyDescent="0.25">
      <c r="A31" s="375"/>
      <c r="B31" s="377"/>
      <c r="C31" s="377"/>
      <c r="D31" s="379"/>
      <c r="E31" s="381"/>
      <c r="F31" s="489"/>
      <c r="G31" s="382"/>
      <c r="H31" s="383"/>
      <c r="I31" s="382"/>
      <c r="J31" s="441"/>
      <c r="K31" s="577"/>
      <c r="L31" s="346"/>
      <c r="M31" s="299"/>
      <c r="N31" s="346"/>
      <c r="O31" s="346"/>
      <c r="P31" s="299"/>
      <c r="Q31" s="299"/>
      <c r="R31" s="346"/>
      <c r="S31" s="346"/>
      <c r="T31" s="299"/>
      <c r="U31" s="299"/>
      <c r="V31" s="346"/>
      <c r="W31" s="346"/>
      <c r="X31" s="346"/>
      <c r="Y31" s="346"/>
      <c r="Z31" s="76" t="s">
        <v>118</v>
      </c>
      <c r="AA31" s="77">
        <v>0</v>
      </c>
      <c r="AB31" s="77">
        <v>4</v>
      </c>
      <c r="AC31" s="77">
        <v>4</v>
      </c>
    </row>
    <row r="32" spans="1:29" ht="15" x14ac:dyDescent="0.25">
      <c r="A32" s="375"/>
      <c r="B32" s="377"/>
      <c r="C32" s="377"/>
      <c r="D32" s="379"/>
      <c r="E32" s="381"/>
      <c r="F32" s="489"/>
      <c r="G32" s="382"/>
      <c r="H32" s="383"/>
      <c r="I32" s="382"/>
      <c r="J32" s="441"/>
      <c r="K32" s="577"/>
      <c r="L32" s="346"/>
      <c r="M32" s="299"/>
      <c r="N32" s="346"/>
      <c r="O32" s="346"/>
      <c r="P32" s="299"/>
      <c r="Q32" s="299"/>
      <c r="R32" s="346"/>
      <c r="S32" s="346"/>
      <c r="T32" s="299"/>
      <c r="U32" s="299"/>
      <c r="V32" s="346"/>
      <c r="W32" s="346"/>
      <c r="X32" s="346"/>
      <c r="Y32" s="346"/>
      <c r="Z32" s="453" t="s">
        <v>63</v>
      </c>
      <c r="AA32" s="434">
        <v>8</v>
      </c>
      <c r="AB32" s="434">
        <v>7</v>
      </c>
      <c r="AC32" s="434">
        <v>7</v>
      </c>
    </row>
    <row r="33" spans="1:29" ht="15" x14ac:dyDescent="0.25">
      <c r="A33" s="375"/>
      <c r="B33" s="377"/>
      <c r="C33" s="377"/>
      <c r="D33" s="379"/>
      <c r="E33" s="381"/>
      <c r="F33" s="489"/>
      <c r="G33" s="382"/>
      <c r="H33" s="383"/>
      <c r="I33" s="382"/>
      <c r="J33" s="441"/>
      <c r="K33" s="577"/>
      <c r="L33" s="346"/>
      <c r="M33" s="299"/>
      <c r="N33" s="346"/>
      <c r="O33" s="346"/>
      <c r="P33" s="299"/>
      <c r="Q33" s="299"/>
      <c r="R33" s="346"/>
      <c r="S33" s="346"/>
      <c r="T33" s="299"/>
      <c r="U33" s="299"/>
      <c r="V33" s="346"/>
      <c r="W33" s="346"/>
      <c r="X33" s="346"/>
      <c r="Y33" s="346"/>
      <c r="Z33" s="453"/>
      <c r="AA33" s="434"/>
      <c r="AB33" s="434"/>
      <c r="AC33" s="434"/>
    </row>
    <row r="34" spans="1:29" ht="15" x14ac:dyDescent="0.25">
      <c r="A34" s="375"/>
      <c r="B34" s="377"/>
      <c r="C34" s="377"/>
      <c r="D34" s="379"/>
      <c r="E34" s="381"/>
      <c r="F34" s="489"/>
      <c r="G34" s="382"/>
      <c r="H34" s="383"/>
      <c r="I34" s="382"/>
      <c r="J34" s="359"/>
      <c r="K34" s="577"/>
      <c r="L34" s="346"/>
      <c r="M34" s="299"/>
      <c r="N34" s="346"/>
      <c r="O34" s="346"/>
      <c r="P34" s="299"/>
      <c r="Q34" s="299"/>
      <c r="R34" s="346"/>
      <c r="S34" s="346"/>
      <c r="T34" s="299"/>
      <c r="U34" s="299"/>
      <c r="V34" s="346"/>
      <c r="W34" s="346"/>
      <c r="X34" s="346"/>
      <c r="Y34" s="346"/>
      <c r="Z34" s="454"/>
      <c r="AA34" s="455"/>
      <c r="AB34" s="435"/>
      <c r="AC34" s="435"/>
    </row>
    <row r="35" spans="1:29" ht="23.25" x14ac:dyDescent="0.35">
      <c r="A35" s="375"/>
      <c r="B35" s="377"/>
      <c r="C35" s="377"/>
      <c r="D35" s="379"/>
      <c r="E35" s="381"/>
      <c r="F35" s="489"/>
      <c r="G35" s="382"/>
      <c r="H35" s="383"/>
      <c r="I35" s="382"/>
      <c r="J35" s="196"/>
      <c r="K35" s="577"/>
      <c r="L35" s="438"/>
      <c r="M35" s="299"/>
      <c r="N35" s="346"/>
      <c r="O35" s="346"/>
      <c r="P35" s="299"/>
      <c r="Q35" s="299"/>
      <c r="R35" s="346"/>
      <c r="S35" s="346"/>
      <c r="T35" s="299"/>
      <c r="U35" s="299"/>
      <c r="V35" s="346"/>
      <c r="W35" s="346"/>
      <c r="X35" s="346"/>
      <c r="Y35" s="346"/>
      <c r="Z35" s="175" t="s">
        <v>64</v>
      </c>
      <c r="AA35" s="78">
        <v>40</v>
      </c>
      <c r="AB35" s="270">
        <v>35</v>
      </c>
      <c r="AC35" s="403">
        <v>35</v>
      </c>
    </row>
    <row r="36" spans="1:29" ht="24" thickBot="1" x14ac:dyDescent="0.4">
      <c r="A36" s="375"/>
      <c r="B36" s="377"/>
      <c r="C36" s="377"/>
      <c r="D36" s="379"/>
      <c r="E36" s="381"/>
      <c r="F36" s="489"/>
      <c r="G36" s="382"/>
      <c r="H36" s="383"/>
      <c r="I36" s="382"/>
      <c r="J36" s="196"/>
      <c r="K36" s="577"/>
      <c r="L36" s="439"/>
      <c r="M36" s="284"/>
      <c r="N36" s="437"/>
      <c r="O36" s="437"/>
      <c r="P36" s="284"/>
      <c r="Q36" s="284"/>
      <c r="R36" s="437"/>
      <c r="S36" s="437"/>
      <c r="T36" s="284"/>
      <c r="U36" s="284"/>
      <c r="V36" s="437"/>
      <c r="W36" s="437"/>
      <c r="X36" s="347"/>
      <c r="Y36" s="347"/>
      <c r="Z36" s="79"/>
      <c r="AA36" s="80"/>
      <c r="AB36" s="436"/>
      <c r="AC36" s="270"/>
    </row>
    <row r="37" spans="1:29" ht="23.25" thickBot="1" x14ac:dyDescent="0.35">
      <c r="A37" s="375"/>
      <c r="B37" s="377"/>
      <c r="C37" s="377"/>
      <c r="D37" s="379"/>
      <c r="E37" s="381"/>
      <c r="F37" s="489"/>
      <c r="G37" s="382"/>
      <c r="H37" s="383"/>
      <c r="I37" s="382"/>
      <c r="J37" s="9" t="s">
        <v>19</v>
      </c>
      <c r="K37" s="18" t="s">
        <v>19</v>
      </c>
      <c r="L37" s="206">
        <f>SUM(L30)</f>
        <v>3</v>
      </c>
      <c r="M37" s="165">
        <f>M30</f>
        <v>3</v>
      </c>
      <c r="N37" s="165">
        <f ca="1">N30:N37</f>
        <v>0</v>
      </c>
      <c r="O37" s="165">
        <f ca="1">O30:O37</f>
        <v>0</v>
      </c>
      <c r="P37" s="116">
        <f>SUM(P30)</f>
        <v>7</v>
      </c>
      <c r="Q37" s="116">
        <f>SUM(Q30)</f>
        <v>7</v>
      </c>
      <c r="R37" s="116">
        <f t="shared" ref="R37:Y37" si="8">R30</f>
        <v>0</v>
      </c>
      <c r="S37" s="116">
        <f t="shared" si="8"/>
        <v>0</v>
      </c>
      <c r="T37" s="116">
        <f t="shared" si="8"/>
        <v>0</v>
      </c>
      <c r="U37" s="116">
        <f t="shared" si="8"/>
        <v>0</v>
      </c>
      <c r="V37" s="116">
        <f t="shared" si="8"/>
        <v>0</v>
      </c>
      <c r="W37" s="117">
        <f t="shared" si="8"/>
        <v>0</v>
      </c>
      <c r="X37" s="117">
        <f t="shared" si="8"/>
        <v>15</v>
      </c>
      <c r="Y37" s="117">
        <f t="shared" si="8"/>
        <v>15</v>
      </c>
      <c r="Z37" s="361" t="s">
        <v>16</v>
      </c>
      <c r="AA37" s="361"/>
      <c r="AB37" s="361"/>
      <c r="AC37" s="361"/>
    </row>
    <row r="38" spans="1:29" ht="23.25" thickBot="1" x14ac:dyDescent="0.3">
      <c r="A38" s="376"/>
      <c r="B38" s="378"/>
      <c r="C38" s="378"/>
      <c r="D38" s="380"/>
      <c r="E38" s="381"/>
      <c r="F38" s="490"/>
      <c r="G38" s="390" t="s">
        <v>22</v>
      </c>
      <c r="H38" s="391"/>
      <c r="I38" s="391"/>
      <c r="J38" s="392"/>
      <c r="K38" s="20"/>
      <c r="L38" s="50">
        <f>SUM(L37)</f>
        <v>3</v>
      </c>
      <c r="M38" s="31">
        <f>M37</f>
        <v>3</v>
      </c>
      <c r="N38" s="31">
        <f ca="1">N37</f>
        <v>0</v>
      </c>
      <c r="O38" s="31">
        <f ca="1">O37</f>
        <v>0</v>
      </c>
      <c r="P38" s="32">
        <f>SUM(P37)</f>
        <v>7</v>
      </c>
      <c r="Q38" s="32">
        <f t="shared" ref="Q38:Y38" si="9">Q37</f>
        <v>7</v>
      </c>
      <c r="R38" s="32">
        <f t="shared" si="9"/>
        <v>0</v>
      </c>
      <c r="S38" s="32">
        <f t="shared" si="9"/>
        <v>0</v>
      </c>
      <c r="T38" s="32">
        <f t="shared" si="9"/>
        <v>0</v>
      </c>
      <c r="U38" s="32">
        <f t="shared" si="9"/>
        <v>0</v>
      </c>
      <c r="V38" s="32">
        <f t="shared" si="9"/>
        <v>0</v>
      </c>
      <c r="W38" s="41">
        <f t="shared" si="9"/>
        <v>0</v>
      </c>
      <c r="X38" s="41">
        <f t="shared" si="9"/>
        <v>15</v>
      </c>
      <c r="Y38" s="41">
        <f t="shared" si="9"/>
        <v>15</v>
      </c>
      <c r="Z38" s="527" t="s">
        <v>16</v>
      </c>
      <c r="AA38" s="527"/>
      <c r="AB38" s="527"/>
      <c r="AC38" s="527"/>
    </row>
    <row r="39" spans="1:29" ht="70.5" customHeight="1" x14ac:dyDescent="0.25">
      <c r="A39" s="485">
        <v>7</v>
      </c>
      <c r="B39" s="486">
        <v>1</v>
      </c>
      <c r="C39" s="486">
        <v>2</v>
      </c>
      <c r="D39" s="520">
        <v>4</v>
      </c>
      <c r="E39" s="406">
        <v>2</v>
      </c>
      <c r="F39" s="345" t="s">
        <v>50</v>
      </c>
      <c r="G39" s="270" t="s">
        <v>65</v>
      </c>
      <c r="H39" s="273" t="s">
        <v>137</v>
      </c>
      <c r="I39" s="270" t="s">
        <v>17</v>
      </c>
      <c r="J39" s="37"/>
      <c r="K39" s="403" t="s">
        <v>18</v>
      </c>
      <c r="L39" s="348">
        <f>SUM(M39:O42)</f>
        <v>17</v>
      </c>
      <c r="M39" s="296">
        <v>17</v>
      </c>
      <c r="N39" s="296">
        <v>0</v>
      </c>
      <c r="O39" s="296">
        <v>0</v>
      </c>
      <c r="P39" s="296">
        <v>33</v>
      </c>
      <c r="Q39" s="296">
        <v>33</v>
      </c>
      <c r="R39" s="296">
        <v>0</v>
      </c>
      <c r="S39" s="296">
        <v>0</v>
      </c>
      <c r="T39" s="296"/>
      <c r="U39" s="296"/>
      <c r="V39" s="296"/>
      <c r="W39" s="296"/>
      <c r="X39" s="296">
        <v>33</v>
      </c>
      <c r="Y39" s="512">
        <v>33</v>
      </c>
      <c r="Z39" s="33" t="s">
        <v>67</v>
      </c>
      <c r="AA39" s="81">
        <v>50</v>
      </c>
      <c r="AB39" s="81">
        <v>50</v>
      </c>
      <c r="AC39" s="135">
        <v>50</v>
      </c>
    </row>
    <row r="40" spans="1:29" ht="67.5" customHeight="1" x14ac:dyDescent="0.25">
      <c r="A40" s="267"/>
      <c r="B40" s="276"/>
      <c r="C40" s="276"/>
      <c r="D40" s="276"/>
      <c r="E40" s="301"/>
      <c r="F40" s="267"/>
      <c r="G40" s="274"/>
      <c r="H40" s="274"/>
      <c r="I40" s="274"/>
      <c r="J40" s="37"/>
      <c r="K40" s="385"/>
      <c r="L40" s="301"/>
      <c r="M40" s="271"/>
      <c r="N40" s="271"/>
      <c r="O40" s="271"/>
      <c r="P40" s="297"/>
      <c r="Q40" s="297"/>
      <c r="R40" s="297"/>
      <c r="S40" s="297"/>
      <c r="T40" s="297"/>
      <c r="U40" s="297"/>
      <c r="V40" s="297"/>
      <c r="W40" s="297"/>
      <c r="X40" s="297"/>
      <c r="Y40" s="370"/>
      <c r="Z40" s="33" t="s">
        <v>66</v>
      </c>
      <c r="AA40" s="82">
        <v>5000</v>
      </c>
      <c r="AB40" s="82">
        <v>6000</v>
      </c>
      <c r="AC40" s="136">
        <v>7000</v>
      </c>
    </row>
    <row r="41" spans="1:29" ht="67.5" customHeight="1" x14ac:dyDescent="0.25">
      <c r="A41" s="267"/>
      <c r="B41" s="276"/>
      <c r="C41" s="276"/>
      <c r="D41" s="276"/>
      <c r="E41" s="301"/>
      <c r="F41" s="267"/>
      <c r="G41" s="274"/>
      <c r="H41" s="274"/>
      <c r="I41" s="274"/>
      <c r="J41" s="37"/>
      <c r="K41" s="385"/>
      <c r="L41" s="301"/>
      <c r="M41" s="271"/>
      <c r="N41" s="271"/>
      <c r="O41" s="271"/>
      <c r="P41" s="297"/>
      <c r="Q41" s="297"/>
      <c r="R41" s="297"/>
      <c r="S41" s="297"/>
      <c r="T41" s="297"/>
      <c r="U41" s="297"/>
      <c r="V41" s="297"/>
      <c r="W41" s="297"/>
      <c r="X41" s="297"/>
      <c r="Y41" s="370"/>
      <c r="Z41" s="34" t="s">
        <v>41</v>
      </c>
      <c r="AA41" s="82">
        <v>8000</v>
      </c>
      <c r="AB41" s="82">
        <v>9000</v>
      </c>
      <c r="AC41" s="136">
        <v>1000</v>
      </c>
    </row>
    <row r="42" spans="1:29" ht="126.75" customHeight="1" thickBot="1" x14ac:dyDescent="0.3">
      <c r="A42" s="267"/>
      <c r="B42" s="276"/>
      <c r="C42" s="276"/>
      <c r="D42" s="276"/>
      <c r="E42" s="301"/>
      <c r="F42" s="267"/>
      <c r="G42" s="274"/>
      <c r="H42" s="274"/>
      <c r="I42" s="274"/>
      <c r="J42" s="37"/>
      <c r="K42" s="385"/>
      <c r="L42" s="302"/>
      <c r="M42" s="271"/>
      <c r="N42" s="271"/>
      <c r="O42" s="271"/>
      <c r="P42" s="297"/>
      <c r="Q42" s="297"/>
      <c r="R42" s="297"/>
      <c r="S42" s="297"/>
      <c r="T42" s="297"/>
      <c r="U42" s="297"/>
      <c r="V42" s="297"/>
      <c r="W42" s="297"/>
      <c r="X42" s="297"/>
      <c r="Y42" s="370"/>
      <c r="Z42" s="38" t="s">
        <v>68</v>
      </c>
      <c r="AA42" s="83">
        <v>3</v>
      </c>
      <c r="AB42" s="157">
        <v>3</v>
      </c>
      <c r="AC42" s="137">
        <v>3</v>
      </c>
    </row>
    <row r="43" spans="1:29" ht="47.25" customHeight="1" thickBot="1" x14ac:dyDescent="0.3">
      <c r="A43" s="267"/>
      <c r="B43" s="276"/>
      <c r="C43" s="276"/>
      <c r="D43" s="276"/>
      <c r="E43" s="301"/>
      <c r="F43" s="267"/>
      <c r="G43" s="272"/>
      <c r="H43" s="272"/>
      <c r="I43" s="272"/>
      <c r="J43" s="37"/>
      <c r="K43" s="18" t="s">
        <v>19</v>
      </c>
      <c r="L43" s="207">
        <f>SUM(L39)</f>
        <v>17</v>
      </c>
      <c r="M43" s="118">
        <f t="shared" ref="M43:S43" si="10">M39</f>
        <v>17</v>
      </c>
      <c r="N43" s="118">
        <f t="shared" si="10"/>
        <v>0</v>
      </c>
      <c r="O43" s="118">
        <f t="shared" si="10"/>
        <v>0</v>
      </c>
      <c r="P43" s="118">
        <f t="shared" si="10"/>
        <v>33</v>
      </c>
      <c r="Q43" s="118">
        <f t="shared" si="10"/>
        <v>33</v>
      </c>
      <c r="R43" s="118">
        <f t="shared" si="10"/>
        <v>0</v>
      </c>
      <c r="S43" s="118">
        <f t="shared" si="10"/>
        <v>0</v>
      </c>
      <c r="T43" s="118"/>
      <c r="U43" s="118"/>
      <c r="V43" s="118"/>
      <c r="W43" s="118"/>
      <c r="X43" s="118">
        <f>X39</f>
        <v>33</v>
      </c>
      <c r="Y43" s="118">
        <f>Y39</f>
        <v>33</v>
      </c>
      <c r="Z43" s="328"/>
      <c r="AA43" s="329"/>
      <c r="AB43" s="329"/>
      <c r="AC43" s="330"/>
    </row>
    <row r="44" spans="1:29" ht="51.75" customHeight="1" x14ac:dyDescent="0.25">
      <c r="A44" s="267"/>
      <c r="B44" s="276"/>
      <c r="C44" s="276"/>
      <c r="D44" s="276"/>
      <c r="E44" s="301"/>
      <c r="F44" s="267"/>
      <c r="G44" s="325" t="s">
        <v>85</v>
      </c>
      <c r="H44" s="326" t="s">
        <v>139</v>
      </c>
      <c r="I44" s="325" t="s">
        <v>17</v>
      </c>
      <c r="J44" s="37"/>
      <c r="K44" s="186" t="s">
        <v>21</v>
      </c>
      <c r="L44" s="51">
        <f>SUM(M44:O44)</f>
        <v>0.3</v>
      </c>
      <c r="M44" s="30">
        <v>0.3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/>
      <c r="U44" s="30"/>
      <c r="V44" s="30"/>
      <c r="W44" s="30"/>
      <c r="X44" s="30">
        <v>5</v>
      </c>
      <c r="Y44" s="30">
        <v>40</v>
      </c>
      <c r="Z44" s="127" t="s">
        <v>140</v>
      </c>
      <c r="AA44" s="15">
        <v>1</v>
      </c>
      <c r="AB44" s="15">
        <v>2</v>
      </c>
      <c r="AC44" s="221">
        <v>2</v>
      </c>
    </row>
    <row r="45" spans="1:29" ht="74.25" customHeight="1" thickBot="1" x14ac:dyDescent="0.3">
      <c r="A45" s="267"/>
      <c r="B45" s="276"/>
      <c r="C45" s="276"/>
      <c r="D45" s="276"/>
      <c r="E45" s="301"/>
      <c r="F45" s="267"/>
      <c r="G45" s="271"/>
      <c r="H45" s="274"/>
      <c r="I45" s="271"/>
      <c r="J45" s="37"/>
      <c r="K45" s="186" t="s">
        <v>18</v>
      </c>
      <c r="L45" s="36">
        <f>SUM(M45:O45)</f>
        <v>0</v>
      </c>
      <c r="M45" s="174">
        <v>0</v>
      </c>
      <c r="N45" s="174">
        <v>0</v>
      </c>
      <c r="O45" s="174">
        <v>0</v>
      </c>
      <c r="P45" s="174">
        <v>0</v>
      </c>
      <c r="Q45" s="174">
        <v>0</v>
      </c>
      <c r="R45" s="174">
        <v>0</v>
      </c>
      <c r="S45" s="174">
        <v>0</v>
      </c>
      <c r="T45" s="174"/>
      <c r="U45" s="174"/>
      <c r="V45" s="174"/>
      <c r="W45" s="174"/>
      <c r="X45" s="174">
        <v>0.5</v>
      </c>
      <c r="Y45" s="174">
        <v>4</v>
      </c>
      <c r="Z45" s="168" t="s">
        <v>141</v>
      </c>
      <c r="AA45" s="167">
        <v>0</v>
      </c>
      <c r="AB45" s="167">
        <v>1</v>
      </c>
      <c r="AC45" s="172">
        <v>2</v>
      </c>
    </row>
    <row r="46" spans="1:29" ht="51.75" customHeight="1" thickBot="1" x14ac:dyDescent="0.3">
      <c r="A46" s="267"/>
      <c r="B46" s="276"/>
      <c r="C46" s="276"/>
      <c r="D46" s="276"/>
      <c r="E46" s="301"/>
      <c r="F46" s="267"/>
      <c r="G46" s="465"/>
      <c r="H46" s="272"/>
      <c r="I46" s="465"/>
      <c r="J46" s="37"/>
      <c r="K46" s="16" t="s">
        <v>19</v>
      </c>
      <c r="L46" s="207">
        <f>SUM(L44:L45)</f>
        <v>0.3</v>
      </c>
      <c r="M46" s="118">
        <f>SUM(M44:M45)</f>
        <v>0.3</v>
      </c>
      <c r="N46" s="118">
        <f>SUM(N44:N45)</f>
        <v>0</v>
      </c>
      <c r="O46" s="118">
        <f>SUM(O44:O45)</f>
        <v>0</v>
      </c>
      <c r="P46" s="118">
        <f>P44+P45</f>
        <v>0</v>
      </c>
      <c r="Q46" s="118">
        <f>Q44+Q45</f>
        <v>0</v>
      </c>
      <c r="R46" s="118">
        <f>R44+R45</f>
        <v>0</v>
      </c>
      <c r="S46" s="118">
        <f>S44+S45</f>
        <v>0</v>
      </c>
      <c r="T46" s="118"/>
      <c r="U46" s="118"/>
      <c r="V46" s="118"/>
      <c r="W46" s="118"/>
      <c r="X46" s="118">
        <f>X44+X45</f>
        <v>5.5</v>
      </c>
      <c r="Y46" s="119">
        <f>Y44+Y45</f>
        <v>44</v>
      </c>
      <c r="Z46" s="366"/>
      <c r="AA46" s="367"/>
      <c r="AB46" s="367"/>
      <c r="AC46" s="368"/>
    </row>
    <row r="47" spans="1:29" ht="70.150000000000006" customHeight="1" x14ac:dyDescent="0.25">
      <c r="A47" s="267"/>
      <c r="B47" s="276"/>
      <c r="C47" s="276"/>
      <c r="D47" s="276"/>
      <c r="E47" s="301"/>
      <c r="F47" s="267"/>
      <c r="G47" s="325" t="s">
        <v>70</v>
      </c>
      <c r="H47" s="326" t="s">
        <v>138</v>
      </c>
      <c r="I47" s="325" t="s">
        <v>27</v>
      </c>
      <c r="J47" s="37"/>
      <c r="K47" s="186" t="s">
        <v>21</v>
      </c>
      <c r="L47" s="51">
        <f>SUM(M47:O47)</f>
        <v>0</v>
      </c>
      <c r="M47" s="30">
        <v>0</v>
      </c>
      <c r="N47" s="30">
        <v>0</v>
      </c>
      <c r="O47" s="30">
        <v>0</v>
      </c>
      <c r="P47" s="30">
        <v>0</v>
      </c>
      <c r="Q47" s="30">
        <v>0</v>
      </c>
      <c r="R47" s="30">
        <v>0</v>
      </c>
      <c r="S47" s="30">
        <v>0</v>
      </c>
      <c r="T47" s="30"/>
      <c r="U47" s="30"/>
      <c r="V47" s="30"/>
      <c r="W47" s="30"/>
      <c r="X47" s="30">
        <v>0</v>
      </c>
      <c r="Y47" s="17">
        <v>0</v>
      </c>
      <c r="Z47" s="273" t="s">
        <v>119</v>
      </c>
      <c r="AA47" s="309">
        <v>5</v>
      </c>
      <c r="AB47" s="309">
        <v>5</v>
      </c>
      <c r="AC47" s="275">
        <v>5</v>
      </c>
    </row>
    <row r="48" spans="1:29" ht="68.25" customHeight="1" thickBot="1" x14ac:dyDescent="0.3">
      <c r="A48" s="267"/>
      <c r="B48" s="276"/>
      <c r="C48" s="276"/>
      <c r="D48" s="276"/>
      <c r="E48" s="301"/>
      <c r="F48" s="267"/>
      <c r="G48" s="271"/>
      <c r="H48" s="274"/>
      <c r="I48" s="271"/>
      <c r="J48" s="37"/>
      <c r="K48" s="186" t="s">
        <v>18</v>
      </c>
      <c r="L48" s="36">
        <f>SUM(M48:O48)</f>
        <v>0</v>
      </c>
      <c r="M48" s="174">
        <v>0</v>
      </c>
      <c r="N48" s="174">
        <v>0</v>
      </c>
      <c r="O48" s="174">
        <v>0</v>
      </c>
      <c r="P48" s="174">
        <v>0</v>
      </c>
      <c r="Q48" s="174">
        <v>0</v>
      </c>
      <c r="R48" s="174">
        <v>0</v>
      </c>
      <c r="S48" s="174">
        <v>0</v>
      </c>
      <c r="T48" s="174"/>
      <c r="U48" s="174"/>
      <c r="V48" s="174"/>
      <c r="W48" s="174"/>
      <c r="X48" s="174">
        <v>0</v>
      </c>
      <c r="Y48" s="17">
        <v>0</v>
      </c>
      <c r="Z48" s="305"/>
      <c r="AA48" s="277"/>
      <c r="AB48" s="277"/>
      <c r="AC48" s="277"/>
    </row>
    <row r="49" spans="1:29" ht="66.75" customHeight="1" thickBot="1" x14ac:dyDescent="0.3">
      <c r="A49" s="267"/>
      <c r="B49" s="276"/>
      <c r="C49" s="276"/>
      <c r="D49" s="276"/>
      <c r="E49" s="301"/>
      <c r="F49" s="267"/>
      <c r="G49" s="465"/>
      <c r="H49" s="272"/>
      <c r="I49" s="465"/>
      <c r="J49" s="37"/>
      <c r="K49" s="16" t="s">
        <v>19</v>
      </c>
      <c r="L49" s="207">
        <f>SUM(L47:L48)</f>
        <v>0</v>
      </c>
      <c r="M49" s="118">
        <f>SUM(M47:M48)</f>
        <v>0</v>
      </c>
      <c r="N49" s="118">
        <f>SUM(N47:N48)</f>
        <v>0</v>
      </c>
      <c r="O49" s="118">
        <f>SUM(O47:O48)</f>
        <v>0</v>
      </c>
      <c r="P49" s="118">
        <f>P48</f>
        <v>0</v>
      </c>
      <c r="Q49" s="118">
        <f>Q48</f>
        <v>0</v>
      </c>
      <c r="R49" s="118">
        <f>R48</f>
        <v>0</v>
      </c>
      <c r="S49" s="118">
        <f>S48</f>
        <v>0</v>
      </c>
      <c r="T49" s="118"/>
      <c r="U49" s="118"/>
      <c r="V49" s="118"/>
      <c r="W49" s="118"/>
      <c r="X49" s="118">
        <f>X48</f>
        <v>0</v>
      </c>
      <c r="Y49" s="120">
        <f>Y48</f>
        <v>0</v>
      </c>
      <c r="Z49" s="431"/>
      <c r="AA49" s="432"/>
      <c r="AB49" s="432"/>
      <c r="AC49" s="433"/>
    </row>
    <row r="50" spans="1:29" ht="51.75" customHeight="1" thickBot="1" x14ac:dyDescent="0.3">
      <c r="A50" s="305"/>
      <c r="B50" s="277"/>
      <c r="C50" s="277"/>
      <c r="D50" s="277"/>
      <c r="E50" s="477"/>
      <c r="F50" s="305"/>
      <c r="G50" s="525" t="s">
        <v>22</v>
      </c>
      <c r="H50" s="525"/>
      <c r="I50" s="525"/>
      <c r="J50" s="526"/>
      <c r="K50" s="65"/>
      <c r="L50" s="67">
        <f>SUM(L49,L46,L43)</f>
        <v>17.3</v>
      </c>
      <c r="M50" s="68">
        <f>M43+M46+M49</f>
        <v>17.3</v>
      </c>
      <c r="N50" s="68">
        <f>N43+N46+N49</f>
        <v>0</v>
      </c>
      <c r="O50" s="68">
        <f>O43+O46+O49</f>
        <v>0</v>
      </c>
      <c r="P50" s="68">
        <f>SUM(P43+P46+P49)</f>
        <v>33</v>
      </c>
      <c r="Q50" s="68">
        <f>SUM(Q43+Q46+Q49)</f>
        <v>33</v>
      </c>
      <c r="R50" s="68">
        <f t="shared" ref="R50:Y50" si="11">SUM(R43+R46+R49)</f>
        <v>0</v>
      </c>
      <c r="S50" s="68">
        <f t="shared" si="11"/>
        <v>0</v>
      </c>
      <c r="T50" s="68"/>
      <c r="U50" s="68"/>
      <c r="V50" s="68"/>
      <c r="W50" s="68"/>
      <c r="X50" s="68">
        <f t="shared" si="11"/>
        <v>38.5</v>
      </c>
      <c r="Y50" s="68">
        <f t="shared" si="11"/>
        <v>77</v>
      </c>
      <c r="Z50" s="408"/>
      <c r="AA50" s="409"/>
      <c r="AB50" s="409"/>
      <c r="AC50" s="410"/>
    </row>
    <row r="51" spans="1:29" ht="45.2" customHeight="1" x14ac:dyDescent="0.25">
      <c r="A51" s="375">
        <v>7</v>
      </c>
      <c r="B51" s="377">
        <v>1</v>
      </c>
      <c r="C51" s="377">
        <v>2</v>
      </c>
      <c r="D51" s="379">
        <v>4</v>
      </c>
      <c r="E51" s="381">
        <v>3</v>
      </c>
      <c r="F51" s="345" t="s">
        <v>154</v>
      </c>
      <c r="G51" s="382" t="s">
        <v>77</v>
      </c>
      <c r="H51" s="383" t="s">
        <v>142</v>
      </c>
      <c r="I51" s="382" t="s">
        <v>17</v>
      </c>
      <c r="J51" s="288" t="s">
        <v>18</v>
      </c>
      <c r="K51" s="382" t="s">
        <v>18</v>
      </c>
      <c r="L51" s="429">
        <f>SUM(M51:O52)</f>
        <v>6.5</v>
      </c>
      <c r="M51" s="430">
        <v>6.5</v>
      </c>
      <c r="N51" s="430">
        <v>0</v>
      </c>
      <c r="O51" s="430">
        <v>0</v>
      </c>
      <c r="P51" s="407">
        <v>1</v>
      </c>
      <c r="Q51" s="407">
        <v>1</v>
      </c>
      <c r="R51" s="407">
        <v>0</v>
      </c>
      <c r="S51" s="407">
        <v>0</v>
      </c>
      <c r="T51" s="407"/>
      <c r="U51" s="407"/>
      <c r="V51" s="407"/>
      <c r="W51" s="407"/>
      <c r="X51" s="407">
        <v>1</v>
      </c>
      <c r="Y51" s="407">
        <v>1</v>
      </c>
      <c r="Z51" s="185" t="s">
        <v>82</v>
      </c>
      <c r="AA51" s="71">
        <v>100</v>
      </c>
      <c r="AB51" s="71">
        <v>100</v>
      </c>
      <c r="AC51" s="71">
        <v>100</v>
      </c>
    </row>
    <row r="52" spans="1:29" ht="45.2" customHeight="1" thickBot="1" x14ac:dyDescent="0.3">
      <c r="A52" s="375"/>
      <c r="B52" s="377"/>
      <c r="C52" s="377"/>
      <c r="D52" s="379"/>
      <c r="E52" s="381"/>
      <c r="F52" s="267"/>
      <c r="G52" s="382"/>
      <c r="H52" s="383"/>
      <c r="I52" s="382"/>
      <c r="J52" s="288"/>
      <c r="K52" s="382"/>
      <c r="L52" s="429"/>
      <c r="M52" s="430"/>
      <c r="N52" s="430"/>
      <c r="O52" s="430"/>
      <c r="P52" s="407"/>
      <c r="Q52" s="407"/>
      <c r="R52" s="407"/>
      <c r="S52" s="407"/>
      <c r="T52" s="407"/>
      <c r="U52" s="407"/>
      <c r="V52" s="407"/>
      <c r="W52" s="407"/>
      <c r="X52" s="407"/>
      <c r="Y52" s="407"/>
      <c r="Z52" s="168" t="s">
        <v>83</v>
      </c>
      <c r="AA52" s="72">
        <v>100</v>
      </c>
      <c r="AB52" s="72">
        <v>100</v>
      </c>
      <c r="AC52" s="72">
        <v>100</v>
      </c>
    </row>
    <row r="53" spans="1:29" ht="45.2" customHeight="1" thickBot="1" x14ac:dyDescent="0.3">
      <c r="A53" s="375"/>
      <c r="B53" s="377"/>
      <c r="C53" s="377"/>
      <c r="D53" s="379"/>
      <c r="E53" s="381"/>
      <c r="F53" s="267"/>
      <c r="G53" s="382"/>
      <c r="H53" s="383"/>
      <c r="I53" s="382"/>
      <c r="J53" s="49" t="s">
        <v>19</v>
      </c>
      <c r="K53" s="18" t="s">
        <v>19</v>
      </c>
      <c r="L53" s="207">
        <f t="shared" ref="L53:Y53" si="12">L51</f>
        <v>6.5</v>
      </c>
      <c r="M53" s="118">
        <f>M51</f>
        <v>6.5</v>
      </c>
      <c r="N53" s="118">
        <f>N51</f>
        <v>0</v>
      </c>
      <c r="O53" s="118">
        <f>O51</f>
        <v>0</v>
      </c>
      <c r="P53" s="118">
        <f t="shared" si="12"/>
        <v>1</v>
      </c>
      <c r="Q53" s="118">
        <f t="shared" si="12"/>
        <v>1</v>
      </c>
      <c r="R53" s="118">
        <f t="shared" si="12"/>
        <v>0</v>
      </c>
      <c r="S53" s="118">
        <f t="shared" si="12"/>
        <v>0</v>
      </c>
      <c r="T53" s="118"/>
      <c r="U53" s="118"/>
      <c r="V53" s="118"/>
      <c r="W53" s="118"/>
      <c r="X53" s="118">
        <f t="shared" si="12"/>
        <v>1</v>
      </c>
      <c r="Y53" s="118">
        <f t="shared" si="12"/>
        <v>1</v>
      </c>
      <c r="Z53" s="327" t="s">
        <v>16</v>
      </c>
      <c r="AA53" s="327"/>
      <c r="AB53" s="327"/>
      <c r="AC53" s="327"/>
    </row>
    <row r="54" spans="1:29" ht="67.5" customHeight="1" x14ac:dyDescent="0.25">
      <c r="A54" s="375"/>
      <c r="B54" s="377"/>
      <c r="C54" s="377"/>
      <c r="D54" s="379"/>
      <c r="E54" s="381"/>
      <c r="F54" s="267"/>
      <c r="G54" s="382" t="s">
        <v>78</v>
      </c>
      <c r="H54" s="384" t="s">
        <v>143</v>
      </c>
      <c r="I54" s="382" t="s">
        <v>17</v>
      </c>
      <c r="J54" s="288" t="s">
        <v>18</v>
      </c>
      <c r="K54" s="406" t="s">
        <v>18</v>
      </c>
      <c r="L54" s="343">
        <f>SUM(M54:O56)</f>
        <v>5.2</v>
      </c>
      <c r="M54" s="340">
        <v>5.2</v>
      </c>
      <c r="N54" s="340">
        <v>0</v>
      </c>
      <c r="O54" s="340">
        <v>0</v>
      </c>
      <c r="P54" s="346">
        <v>2.7</v>
      </c>
      <c r="Q54" s="346">
        <v>2.7</v>
      </c>
      <c r="R54" s="346">
        <v>0</v>
      </c>
      <c r="S54" s="346">
        <v>0</v>
      </c>
      <c r="T54" s="346"/>
      <c r="U54" s="346"/>
      <c r="V54" s="346"/>
      <c r="W54" s="346"/>
      <c r="X54" s="340">
        <v>3</v>
      </c>
      <c r="Y54" s="340">
        <v>3</v>
      </c>
      <c r="Z54" s="180" t="s">
        <v>80</v>
      </c>
      <c r="AA54" s="13">
        <v>100</v>
      </c>
      <c r="AB54" s="13">
        <v>100</v>
      </c>
      <c r="AC54" s="13">
        <v>100</v>
      </c>
    </row>
    <row r="55" spans="1:29" ht="24.75" customHeight="1" x14ac:dyDescent="0.25">
      <c r="A55" s="375"/>
      <c r="B55" s="377"/>
      <c r="C55" s="377"/>
      <c r="D55" s="379"/>
      <c r="E55" s="381"/>
      <c r="F55" s="267"/>
      <c r="G55" s="382"/>
      <c r="H55" s="384"/>
      <c r="I55" s="382"/>
      <c r="J55" s="288"/>
      <c r="K55" s="477"/>
      <c r="L55" s="343"/>
      <c r="M55" s="340"/>
      <c r="N55" s="340"/>
      <c r="O55" s="340"/>
      <c r="P55" s="346"/>
      <c r="Q55" s="346"/>
      <c r="R55" s="346"/>
      <c r="S55" s="346"/>
      <c r="T55" s="346"/>
      <c r="U55" s="346"/>
      <c r="V55" s="346"/>
      <c r="W55" s="346"/>
      <c r="X55" s="340"/>
      <c r="Y55" s="340"/>
      <c r="Z55" s="345" t="s">
        <v>81</v>
      </c>
      <c r="AA55" s="341">
        <v>100</v>
      </c>
      <c r="AB55" s="341">
        <v>100</v>
      </c>
      <c r="AC55" s="341">
        <v>100</v>
      </c>
    </row>
    <row r="56" spans="1:29" ht="19.5" hidden="1" customHeight="1" x14ac:dyDescent="0.25">
      <c r="A56" s="375"/>
      <c r="B56" s="377"/>
      <c r="C56" s="377"/>
      <c r="D56" s="379"/>
      <c r="E56" s="381"/>
      <c r="F56" s="267"/>
      <c r="G56" s="382"/>
      <c r="H56" s="384"/>
      <c r="I56" s="382"/>
      <c r="J56" s="288"/>
      <c r="K56" s="181"/>
      <c r="L56" s="344"/>
      <c r="M56" s="303"/>
      <c r="N56" s="303"/>
      <c r="O56" s="303"/>
      <c r="P56" s="347"/>
      <c r="Q56" s="347"/>
      <c r="R56" s="347"/>
      <c r="S56" s="347"/>
      <c r="T56" s="347"/>
      <c r="U56" s="347"/>
      <c r="V56" s="347"/>
      <c r="W56" s="347"/>
      <c r="X56" s="303"/>
      <c r="Y56" s="303"/>
      <c r="Z56" s="267"/>
      <c r="AA56" s="342"/>
      <c r="AB56" s="342"/>
      <c r="AC56" s="342"/>
    </row>
    <row r="57" spans="1:29" ht="56.25" customHeight="1" thickBot="1" x14ac:dyDescent="0.3">
      <c r="A57" s="375"/>
      <c r="B57" s="377"/>
      <c r="C57" s="377"/>
      <c r="D57" s="379"/>
      <c r="E57" s="381"/>
      <c r="F57" s="267"/>
      <c r="G57" s="382"/>
      <c r="H57" s="384"/>
      <c r="I57" s="382"/>
      <c r="J57" s="170" t="s">
        <v>23</v>
      </c>
      <c r="K57" s="181" t="s">
        <v>23</v>
      </c>
      <c r="L57" s="52">
        <f>SUM(M57:O57)</f>
        <v>0.5</v>
      </c>
      <c r="M57" s="10">
        <v>0.5</v>
      </c>
      <c r="N57" s="10">
        <v>0</v>
      </c>
      <c r="O57" s="10">
        <v>0</v>
      </c>
      <c r="P57" s="128">
        <v>0.5</v>
      </c>
      <c r="Q57" s="128">
        <v>0.5</v>
      </c>
      <c r="R57" s="128">
        <v>0</v>
      </c>
      <c r="S57" s="128">
        <v>0</v>
      </c>
      <c r="T57" s="10"/>
      <c r="U57" s="10"/>
      <c r="V57" s="10"/>
      <c r="W57" s="10"/>
      <c r="X57" s="10">
        <v>0</v>
      </c>
      <c r="Y57" s="10">
        <v>0</v>
      </c>
      <c r="Z57" s="267"/>
      <c r="AA57" s="342"/>
      <c r="AB57" s="342"/>
      <c r="AC57" s="342"/>
    </row>
    <row r="58" spans="1:29" ht="45.2" customHeight="1" thickBot="1" x14ac:dyDescent="0.3">
      <c r="A58" s="375"/>
      <c r="B58" s="377"/>
      <c r="C58" s="377"/>
      <c r="D58" s="379"/>
      <c r="E58" s="381"/>
      <c r="F58" s="267"/>
      <c r="G58" s="382"/>
      <c r="H58" s="384"/>
      <c r="I58" s="382"/>
      <c r="J58" s="49" t="s">
        <v>19</v>
      </c>
      <c r="K58" s="18" t="s">
        <v>19</v>
      </c>
      <c r="L58" s="207">
        <f t="shared" ref="L58:Y58" si="13">SUM(L54:L57)</f>
        <v>5.7</v>
      </c>
      <c r="M58" s="118">
        <f>SUM(M54:M57)</f>
        <v>5.7</v>
      </c>
      <c r="N58" s="118">
        <f>SUM(N54:N57)</f>
        <v>0</v>
      </c>
      <c r="O58" s="118">
        <f>SUM(O54:O57)</f>
        <v>0</v>
      </c>
      <c r="P58" s="118">
        <f t="shared" si="13"/>
        <v>3.2</v>
      </c>
      <c r="Q58" s="118">
        <f t="shared" si="13"/>
        <v>3.2</v>
      </c>
      <c r="R58" s="118">
        <f t="shared" si="13"/>
        <v>0</v>
      </c>
      <c r="S58" s="118">
        <f t="shared" si="13"/>
        <v>0</v>
      </c>
      <c r="T58" s="118"/>
      <c r="U58" s="118"/>
      <c r="V58" s="118"/>
      <c r="W58" s="118"/>
      <c r="X58" s="118">
        <f t="shared" si="13"/>
        <v>3</v>
      </c>
      <c r="Y58" s="118">
        <f t="shared" si="13"/>
        <v>3</v>
      </c>
      <c r="Z58" s="327" t="s">
        <v>16</v>
      </c>
      <c r="AA58" s="327"/>
      <c r="AB58" s="327"/>
      <c r="AC58" s="327"/>
    </row>
    <row r="59" spans="1:29" ht="94.5" customHeight="1" thickBot="1" x14ac:dyDescent="0.3">
      <c r="A59" s="375"/>
      <c r="B59" s="377"/>
      <c r="C59" s="377"/>
      <c r="D59" s="379"/>
      <c r="E59" s="381"/>
      <c r="F59" s="267"/>
      <c r="G59" s="385" t="s">
        <v>79</v>
      </c>
      <c r="H59" s="386" t="s">
        <v>144</v>
      </c>
      <c r="I59" s="385" t="s">
        <v>17</v>
      </c>
      <c r="J59" s="37"/>
      <c r="K59" s="186" t="s">
        <v>18</v>
      </c>
      <c r="L59" s="248">
        <f>SUM(M59:O59)</f>
        <v>5</v>
      </c>
      <c r="M59" s="237">
        <v>5</v>
      </c>
      <c r="N59" s="237">
        <v>0</v>
      </c>
      <c r="O59" s="237">
        <v>0</v>
      </c>
      <c r="P59" s="171">
        <v>7</v>
      </c>
      <c r="Q59" s="171">
        <v>7</v>
      </c>
      <c r="R59" s="171">
        <v>0</v>
      </c>
      <c r="S59" s="171">
        <v>0</v>
      </c>
      <c r="T59" s="171"/>
      <c r="U59" s="171"/>
      <c r="V59" s="171"/>
      <c r="W59" s="171"/>
      <c r="X59" s="171">
        <v>12</v>
      </c>
      <c r="Y59" s="171">
        <v>14</v>
      </c>
      <c r="Z59" s="184" t="s">
        <v>69</v>
      </c>
      <c r="AA59" s="39">
        <v>3</v>
      </c>
      <c r="AB59" s="39">
        <v>5</v>
      </c>
      <c r="AC59" s="39">
        <v>5</v>
      </c>
    </row>
    <row r="60" spans="1:29" ht="57" customHeight="1" thickBot="1" x14ac:dyDescent="0.3">
      <c r="A60" s="375"/>
      <c r="B60" s="377"/>
      <c r="C60" s="377"/>
      <c r="D60" s="379"/>
      <c r="E60" s="381"/>
      <c r="F60" s="267"/>
      <c r="G60" s="385"/>
      <c r="H60" s="386"/>
      <c r="I60" s="385"/>
      <c r="J60" s="37"/>
      <c r="K60" s="18" t="s">
        <v>19</v>
      </c>
      <c r="L60" s="207">
        <f>SUM(L59)</f>
        <v>5</v>
      </c>
      <c r="M60" s="118">
        <f>M59</f>
        <v>5</v>
      </c>
      <c r="N60" s="118">
        <f>N59</f>
        <v>0</v>
      </c>
      <c r="O60" s="118">
        <f>O59</f>
        <v>0</v>
      </c>
      <c r="P60" s="118">
        <f t="shared" ref="P60:Y60" si="14">P59</f>
        <v>7</v>
      </c>
      <c r="Q60" s="118">
        <f t="shared" si="14"/>
        <v>7</v>
      </c>
      <c r="R60" s="118">
        <f t="shared" si="14"/>
        <v>0</v>
      </c>
      <c r="S60" s="118">
        <f t="shared" si="14"/>
        <v>0</v>
      </c>
      <c r="T60" s="118"/>
      <c r="U60" s="118"/>
      <c r="V60" s="118"/>
      <c r="W60" s="118"/>
      <c r="X60" s="118">
        <f t="shared" si="14"/>
        <v>12</v>
      </c>
      <c r="Y60" s="118">
        <f t="shared" si="14"/>
        <v>14</v>
      </c>
      <c r="Z60" s="355"/>
      <c r="AA60" s="356"/>
      <c r="AB60" s="356"/>
      <c r="AC60" s="357"/>
    </row>
    <row r="61" spans="1:29" ht="53.25" customHeight="1" x14ac:dyDescent="0.25">
      <c r="A61" s="375"/>
      <c r="B61" s="377"/>
      <c r="C61" s="377"/>
      <c r="D61" s="379"/>
      <c r="E61" s="381"/>
      <c r="F61" s="267"/>
      <c r="G61" s="385" t="s">
        <v>86</v>
      </c>
      <c r="H61" s="386" t="s">
        <v>145</v>
      </c>
      <c r="I61" s="385" t="s">
        <v>71</v>
      </c>
      <c r="J61" s="37"/>
      <c r="K61" s="403" t="s">
        <v>18</v>
      </c>
      <c r="L61" s="348">
        <f>SUM(M61:O62)</f>
        <v>4</v>
      </c>
      <c r="M61" s="299">
        <v>4</v>
      </c>
      <c r="N61" s="299">
        <v>0</v>
      </c>
      <c r="O61" s="299">
        <v>0</v>
      </c>
      <c r="P61" s="299">
        <v>6</v>
      </c>
      <c r="Q61" s="299">
        <v>6</v>
      </c>
      <c r="R61" s="299">
        <v>0</v>
      </c>
      <c r="S61" s="299">
        <v>0</v>
      </c>
      <c r="T61" s="299"/>
      <c r="U61" s="299"/>
      <c r="V61" s="299"/>
      <c r="W61" s="299"/>
      <c r="X61" s="299">
        <v>8</v>
      </c>
      <c r="Y61" s="299">
        <v>8</v>
      </c>
      <c r="Z61" s="185" t="s">
        <v>42</v>
      </c>
      <c r="AA61" s="15">
        <v>8</v>
      </c>
      <c r="AB61" s="15">
        <v>10</v>
      </c>
      <c r="AC61" s="15">
        <v>10</v>
      </c>
    </row>
    <row r="62" spans="1:29" ht="58.5" customHeight="1" thickBot="1" x14ac:dyDescent="0.3">
      <c r="A62" s="375"/>
      <c r="B62" s="377"/>
      <c r="C62" s="377"/>
      <c r="D62" s="379"/>
      <c r="E62" s="381"/>
      <c r="F62" s="267"/>
      <c r="G62" s="385"/>
      <c r="H62" s="386"/>
      <c r="I62" s="385"/>
      <c r="J62" s="37"/>
      <c r="K62" s="385"/>
      <c r="L62" s="302"/>
      <c r="M62" s="271"/>
      <c r="N62" s="271"/>
      <c r="O62" s="271"/>
      <c r="P62" s="299"/>
      <c r="Q62" s="299"/>
      <c r="R62" s="299"/>
      <c r="S62" s="299"/>
      <c r="T62" s="299"/>
      <c r="U62" s="299"/>
      <c r="V62" s="299"/>
      <c r="W62" s="299"/>
      <c r="X62" s="299"/>
      <c r="Y62" s="299"/>
      <c r="Z62" s="168" t="s">
        <v>40</v>
      </c>
      <c r="AA62" s="167">
        <v>2</v>
      </c>
      <c r="AB62" s="167">
        <v>2</v>
      </c>
      <c r="AC62" s="167">
        <v>2</v>
      </c>
    </row>
    <row r="63" spans="1:29" ht="45.2" customHeight="1" thickBot="1" x14ac:dyDescent="0.3">
      <c r="A63" s="375"/>
      <c r="B63" s="377"/>
      <c r="C63" s="377"/>
      <c r="D63" s="379"/>
      <c r="E63" s="381"/>
      <c r="F63" s="267"/>
      <c r="G63" s="387"/>
      <c r="H63" s="387"/>
      <c r="I63" s="387"/>
      <c r="J63" s="37"/>
      <c r="K63" s="16" t="s">
        <v>19</v>
      </c>
      <c r="L63" s="207">
        <f>SUM(L61)</f>
        <v>4</v>
      </c>
      <c r="M63" s="118">
        <f>SUM(M61)</f>
        <v>4</v>
      </c>
      <c r="N63" s="118">
        <f>SUM(N61)</f>
        <v>0</v>
      </c>
      <c r="O63" s="118">
        <f>SUM(O61)</f>
        <v>0</v>
      </c>
      <c r="P63" s="118">
        <f t="shared" ref="P63:Y63" si="15">P61</f>
        <v>6</v>
      </c>
      <c r="Q63" s="118">
        <f t="shared" si="15"/>
        <v>6</v>
      </c>
      <c r="R63" s="118">
        <f t="shared" si="15"/>
        <v>0</v>
      </c>
      <c r="S63" s="118">
        <f t="shared" si="15"/>
        <v>0</v>
      </c>
      <c r="T63" s="118"/>
      <c r="U63" s="118"/>
      <c r="V63" s="118"/>
      <c r="W63" s="118"/>
      <c r="X63" s="118">
        <f t="shared" si="15"/>
        <v>8</v>
      </c>
      <c r="Y63" s="118">
        <f t="shared" si="15"/>
        <v>8</v>
      </c>
      <c r="Z63" s="328"/>
      <c r="AA63" s="329"/>
      <c r="AB63" s="329"/>
      <c r="AC63" s="330"/>
    </row>
    <row r="64" spans="1:29" ht="57" customHeight="1" x14ac:dyDescent="0.25">
      <c r="A64" s="375"/>
      <c r="B64" s="377"/>
      <c r="C64" s="377"/>
      <c r="D64" s="379"/>
      <c r="E64" s="381"/>
      <c r="F64" s="267"/>
      <c r="G64" s="385" t="s">
        <v>87</v>
      </c>
      <c r="H64" s="381" t="s">
        <v>146</v>
      </c>
      <c r="I64" s="385" t="s">
        <v>17</v>
      </c>
      <c r="J64" s="37"/>
      <c r="K64" s="186" t="s">
        <v>18</v>
      </c>
      <c r="L64" s="249">
        <f>SUM(M64:O64)</f>
        <v>20</v>
      </c>
      <c r="M64" s="250">
        <v>20</v>
      </c>
      <c r="N64" s="250">
        <v>0</v>
      </c>
      <c r="O64" s="250">
        <v>0</v>
      </c>
      <c r="P64" s="250">
        <f>SUM(Q64+S64)</f>
        <v>31</v>
      </c>
      <c r="Q64" s="250">
        <v>31</v>
      </c>
      <c r="R64" s="250">
        <v>31</v>
      </c>
      <c r="S64" s="250">
        <v>0</v>
      </c>
      <c r="T64" s="250"/>
      <c r="U64" s="250"/>
      <c r="V64" s="250"/>
      <c r="W64" s="250"/>
      <c r="X64" s="250">
        <v>35</v>
      </c>
      <c r="Y64" s="250">
        <v>35</v>
      </c>
      <c r="Z64" s="91" t="s">
        <v>72</v>
      </c>
      <c r="AA64" s="92">
        <v>40000</v>
      </c>
      <c r="AB64" s="92">
        <v>50000</v>
      </c>
      <c r="AC64" s="138">
        <v>50000</v>
      </c>
    </row>
    <row r="65" spans="1:29" ht="66.75" customHeight="1" x14ac:dyDescent="0.25">
      <c r="A65" s="375"/>
      <c r="B65" s="377"/>
      <c r="C65" s="377"/>
      <c r="D65" s="379"/>
      <c r="E65" s="381"/>
      <c r="F65" s="267"/>
      <c r="G65" s="387"/>
      <c r="H65" s="387"/>
      <c r="I65" s="387"/>
      <c r="J65" s="37"/>
      <c r="K65" s="403" t="s">
        <v>23</v>
      </c>
      <c r="L65" s="300">
        <f>SUM(M65:O70)</f>
        <v>0</v>
      </c>
      <c r="M65" s="283">
        <v>0</v>
      </c>
      <c r="N65" s="283">
        <v>0</v>
      </c>
      <c r="O65" s="283">
        <v>0</v>
      </c>
      <c r="P65" s="283">
        <f>SUM(R65)</f>
        <v>1</v>
      </c>
      <c r="Q65" s="283">
        <v>1</v>
      </c>
      <c r="R65" s="283">
        <v>1</v>
      </c>
      <c r="S65" s="283">
        <v>0</v>
      </c>
      <c r="T65" s="283"/>
      <c r="U65" s="283"/>
      <c r="V65" s="283"/>
      <c r="W65" s="283"/>
      <c r="X65" s="283">
        <v>2</v>
      </c>
      <c r="Y65" s="369">
        <v>2</v>
      </c>
      <c r="Z65" s="84" t="s">
        <v>73</v>
      </c>
      <c r="AA65" s="93">
        <v>41500</v>
      </c>
      <c r="AB65" s="85">
        <v>45500</v>
      </c>
      <c r="AC65" s="139">
        <v>45500</v>
      </c>
    </row>
    <row r="66" spans="1:29" ht="86.25" customHeight="1" x14ac:dyDescent="0.25">
      <c r="A66" s="375"/>
      <c r="B66" s="377"/>
      <c r="C66" s="377"/>
      <c r="D66" s="379"/>
      <c r="E66" s="381"/>
      <c r="F66" s="267"/>
      <c r="G66" s="387"/>
      <c r="H66" s="387"/>
      <c r="I66" s="387"/>
      <c r="J66" s="37"/>
      <c r="K66" s="385"/>
      <c r="L66" s="301"/>
      <c r="M66" s="271"/>
      <c r="N66" s="271"/>
      <c r="O66" s="271"/>
      <c r="P66" s="297"/>
      <c r="Q66" s="297"/>
      <c r="R66" s="297"/>
      <c r="S66" s="297"/>
      <c r="T66" s="297"/>
      <c r="U66" s="297"/>
      <c r="V66" s="297"/>
      <c r="W66" s="297"/>
      <c r="X66" s="297"/>
      <c r="Y66" s="370"/>
      <c r="Z66" s="86" t="s">
        <v>148</v>
      </c>
      <c r="AA66" s="82">
        <v>4</v>
      </c>
      <c r="AB66" s="85">
        <v>4</v>
      </c>
      <c r="AC66" s="139">
        <v>4</v>
      </c>
    </row>
    <row r="67" spans="1:29" ht="45" customHeight="1" x14ac:dyDescent="0.25">
      <c r="A67" s="375"/>
      <c r="B67" s="377"/>
      <c r="C67" s="377"/>
      <c r="D67" s="379"/>
      <c r="E67" s="381"/>
      <c r="F67" s="267"/>
      <c r="G67" s="387"/>
      <c r="H67" s="387"/>
      <c r="I67" s="387"/>
      <c r="J67" s="37"/>
      <c r="K67" s="385"/>
      <c r="L67" s="301"/>
      <c r="M67" s="271"/>
      <c r="N67" s="271"/>
      <c r="O67" s="271"/>
      <c r="P67" s="297"/>
      <c r="Q67" s="297"/>
      <c r="R67" s="297"/>
      <c r="S67" s="297"/>
      <c r="T67" s="297"/>
      <c r="U67" s="297"/>
      <c r="V67" s="297"/>
      <c r="W67" s="297"/>
      <c r="X67" s="297"/>
      <c r="Y67" s="370"/>
      <c r="Z67" s="86" t="s">
        <v>74</v>
      </c>
      <c r="AA67" s="82">
        <v>4000</v>
      </c>
      <c r="AB67" s="85">
        <v>4000</v>
      </c>
      <c r="AC67" s="139">
        <v>4000</v>
      </c>
    </row>
    <row r="68" spans="1:29" ht="45.2" customHeight="1" x14ac:dyDescent="0.25">
      <c r="A68" s="375"/>
      <c r="B68" s="377"/>
      <c r="C68" s="377"/>
      <c r="D68" s="379"/>
      <c r="E68" s="381"/>
      <c r="F68" s="267"/>
      <c r="G68" s="387"/>
      <c r="H68" s="387"/>
      <c r="I68" s="387"/>
      <c r="J68" s="37"/>
      <c r="K68" s="385"/>
      <c r="L68" s="301"/>
      <c r="M68" s="271"/>
      <c r="N68" s="271"/>
      <c r="O68" s="271"/>
      <c r="P68" s="297"/>
      <c r="Q68" s="297"/>
      <c r="R68" s="297"/>
      <c r="S68" s="297"/>
      <c r="T68" s="297"/>
      <c r="U68" s="297"/>
      <c r="V68" s="297"/>
      <c r="W68" s="297"/>
      <c r="X68" s="297"/>
      <c r="Y68" s="370"/>
      <c r="Z68" s="86" t="s">
        <v>75</v>
      </c>
      <c r="AA68" s="82">
        <v>1</v>
      </c>
      <c r="AB68" s="85">
        <v>1</v>
      </c>
      <c r="AC68" s="139">
        <v>1</v>
      </c>
    </row>
    <row r="69" spans="1:29" ht="45.2" customHeight="1" x14ac:dyDescent="0.25">
      <c r="A69" s="375"/>
      <c r="B69" s="377"/>
      <c r="C69" s="377"/>
      <c r="D69" s="379"/>
      <c r="E69" s="381"/>
      <c r="F69" s="267"/>
      <c r="G69" s="387"/>
      <c r="H69" s="387"/>
      <c r="I69" s="387"/>
      <c r="J69" s="37"/>
      <c r="K69" s="385"/>
      <c r="L69" s="301"/>
      <c r="M69" s="271"/>
      <c r="N69" s="271"/>
      <c r="O69" s="271"/>
      <c r="P69" s="297"/>
      <c r="Q69" s="297"/>
      <c r="R69" s="297"/>
      <c r="S69" s="297"/>
      <c r="T69" s="297"/>
      <c r="U69" s="297"/>
      <c r="V69" s="297"/>
      <c r="W69" s="297"/>
      <c r="X69" s="297"/>
      <c r="Y69" s="370"/>
      <c r="Z69" s="87" t="s">
        <v>147</v>
      </c>
      <c r="AA69" s="94">
        <v>56000</v>
      </c>
      <c r="AB69" s="88">
        <v>56000</v>
      </c>
      <c r="AC69" s="140">
        <v>56000</v>
      </c>
    </row>
    <row r="70" spans="1:29" ht="40.9" customHeight="1" thickBot="1" x14ac:dyDescent="0.3">
      <c r="A70" s="375"/>
      <c r="B70" s="377"/>
      <c r="C70" s="377"/>
      <c r="D70" s="379"/>
      <c r="E70" s="381"/>
      <c r="F70" s="267"/>
      <c r="G70" s="387"/>
      <c r="H70" s="387"/>
      <c r="I70" s="387"/>
      <c r="J70" s="37"/>
      <c r="K70" s="325"/>
      <c r="L70" s="302"/>
      <c r="M70" s="271"/>
      <c r="N70" s="271"/>
      <c r="O70" s="271"/>
      <c r="P70" s="297"/>
      <c r="Q70" s="297"/>
      <c r="R70" s="297"/>
      <c r="S70" s="297"/>
      <c r="T70" s="297"/>
      <c r="U70" s="297"/>
      <c r="V70" s="297"/>
      <c r="W70" s="297"/>
      <c r="X70" s="297"/>
      <c r="Y70" s="370"/>
      <c r="Z70" s="89" t="s">
        <v>76</v>
      </c>
      <c r="AA70" s="95">
        <v>3</v>
      </c>
      <c r="AB70" s="90">
        <v>4</v>
      </c>
      <c r="AC70" s="90">
        <v>4</v>
      </c>
    </row>
    <row r="71" spans="1:29" ht="72" customHeight="1" x14ac:dyDescent="0.25">
      <c r="A71" s="376"/>
      <c r="B71" s="378"/>
      <c r="C71" s="378"/>
      <c r="D71" s="380"/>
      <c r="E71" s="381"/>
      <c r="F71" s="305"/>
      <c r="G71" s="387"/>
      <c r="H71" s="387"/>
      <c r="I71" s="387"/>
      <c r="J71" s="37"/>
      <c r="K71" s="55" t="s">
        <v>19</v>
      </c>
      <c r="L71" s="208">
        <f>SUM(L64:L70)</f>
        <v>20</v>
      </c>
      <c r="M71" s="119">
        <f>SUM(M64:M70)</f>
        <v>20</v>
      </c>
      <c r="N71" s="119">
        <f>SUM(N64:N70)</f>
        <v>0</v>
      </c>
      <c r="O71" s="119">
        <f>SUM(O64:O70)</f>
        <v>0</v>
      </c>
      <c r="P71" s="119">
        <f>P64+P65</f>
        <v>32</v>
      </c>
      <c r="Q71" s="119">
        <f>Q64+Q65</f>
        <v>32</v>
      </c>
      <c r="R71" s="119">
        <f>R64+R65</f>
        <v>32</v>
      </c>
      <c r="S71" s="119">
        <f>S65+S64</f>
        <v>0</v>
      </c>
      <c r="T71" s="119"/>
      <c r="U71" s="119"/>
      <c r="V71" s="119"/>
      <c r="W71" s="119"/>
      <c r="X71" s="119">
        <f t="shared" ref="X71:Y71" si="16">X64+X65</f>
        <v>37</v>
      </c>
      <c r="Y71" s="119">
        <f t="shared" si="16"/>
        <v>37</v>
      </c>
      <c r="Z71" s="366"/>
      <c r="AA71" s="367"/>
      <c r="AB71" s="367"/>
      <c r="AC71" s="368"/>
    </row>
    <row r="72" spans="1:29" ht="45" customHeight="1" x14ac:dyDescent="0.25">
      <c r="A72" s="177"/>
      <c r="B72" s="178"/>
      <c r="C72" s="178"/>
      <c r="D72" s="179"/>
      <c r="E72" s="35"/>
      <c r="F72" s="222"/>
      <c r="G72" s="557" t="s">
        <v>22</v>
      </c>
      <c r="H72" s="558"/>
      <c r="I72" s="559"/>
      <c r="J72" s="202"/>
      <c r="K72" s="223"/>
      <c r="L72" s="61">
        <f>SUM(L53+L58+L60+L63+L71)</f>
        <v>41.2</v>
      </c>
      <c r="M72" s="19">
        <f>SUM(M53+M58+M60+M63+M71)</f>
        <v>41.2</v>
      </c>
      <c r="N72" s="19">
        <f>N53+N58+N60+N71</f>
        <v>0</v>
      </c>
      <c r="O72" s="19">
        <f>O53+O58+O60+O71</f>
        <v>0</v>
      </c>
      <c r="P72" s="19">
        <f>SUM(P53+P58+P60+P63+P71)</f>
        <v>49.2</v>
      </c>
      <c r="Q72" s="19">
        <f t="shared" ref="Q72:Y72" si="17">SUM(Q53+Q58+Q60+Q63+Q71)</f>
        <v>49.2</v>
      </c>
      <c r="R72" s="19">
        <f t="shared" si="17"/>
        <v>32</v>
      </c>
      <c r="S72" s="19">
        <f t="shared" si="17"/>
        <v>0</v>
      </c>
      <c r="T72" s="19"/>
      <c r="U72" s="19"/>
      <c r="V72" s="19"/>
      <c r="W72" s="19"/>
      <c r="X72" s="19">
        <f t="shared" si="17"/>
        <v>61</v>
      </c>
      <c r="Y72" s="19">
        <f t="shared" si="17"/>
        <v>63</v>
      </c>
      <c r="Z72" s="560"/>
      <c r="AA72" s="561"/>
      <c r="AB72" s="561"/>
      <c r="AC72" s="562"/>
    </row>
    <row r="73" spans="1:29" ht="45.2" customHeight="1" x14ac:dyDescent="0.25">
      <c r="A73" s="3">
        <v>7</v>
      </c>
      <c r="B73" s="4">
        <v>1</v>
      </c>
      <c r="C73" s="4">
        <v>2</v>
      </c>
      <c r="D73" s="203">
        <v>4</v>
      </c>
      <c r="E73" s="400" t="s">
        <v>24</v>
      </c>
      <c r="F73" s="400"/>
      <c r="G73" s="400"/>
      <c r="H73" s="400"/>
      <c r="I73" s="400"/>
      <c r="J73" s="319"/>
      <c r="K73" s="56"/>
      <c r="L73" s="53">
        <f>L38+L50+L72</f>
        <v>61.5</v>
      </c>
      <c r="M73" s="40">
        <f>M38+M50+M72</f>
        <v>61.5</v>
      </c>
      <c r="N73" s="40">
        <f ca="1">N38+N50+N72</f>
        <v>0</v>
      </c>
      <c r="O73" s="40">
        <f ca="1">O38+O50+O72</f>
        <v>0</v>
      </c>
      <c r="P73" s="40">
        <f>SUM(P38+P50+P72)</f>
        <v>89.2</v>
      </c>
      <c r="Q73" s="40">
        <f t="shared" ref="Q73:Y73" si="18">SUM(Q38+Q50+Q72)</f>
        <v>89.2</v>
      </c>
      <c r="R73" s="40">
        <f t="shared" si="18"/>
        <v>32</v>
      </c>
      <c r="S73" s="40">
        <f t="shared" si="18"/>
        <v>0</v>
      </c>
      <c r="T73" s="40"/>
      <c r="U73" s="40"/>
      <c r="V73" s="40"/>
      <c r="W73" s="40"/>
      <c r="X73" s="40">
        <f t="shared" si="18"/>
        <v>114.5</v>
      </c>
      <c r="Y73" s="40">
        <f t="shared" si="18"/>
        <v>155</v>
      </c>
      <c r="Z73" s="393" t="s">
        <v>16</v>
      </c>
      <c r="AA73" s="394"/>
      <c r="AB73" s="394"/>
      <c r="AC73" s="395"/>
    </row>
    <row r="74" spans="1:29" ht="45.2" customHeight="1" thickBot="1" x14ac:dyDescent="0.3">
      <c r="A74" s="3">
        <v>7</v>
      </c>
      <c r="B74" s="108">
        <v>1</v>
      </c>
      <c r="C74" s="108">
        <v>2</v>
      </c>
      <c r="D74" s="188"/>
      <c r="E74" s="575" t="s">
        <v>89</v>
      </c>
      <c r="F74" s="576"/>
      <c r="G74" s="576"/>
      <c r="H74" s="576"/>
      <c r="I74" s="576"/>
      <c r="J74" s="141"/>
      <c r="K74" s="142"/>
      <c r="L74" s="143">
        <f>SUM(L73)</f>
        <v>61.5</v>
      </c>
      <c r="M74" s="125">
        <f>M73</f>
        <v>61.5</v>
      </c>
      <c r="N74" s="125">
        <f ca="1">N73</f>
        <v>0</v>
      </c>
      <c r="O74" s="125">
        <f ca="1">O73</f>
        <v>0</v>
      </c>
      <c r="P74" s="125">
        <f>SUM(P73)</f>
        <v>89.2</v>
      </c>
      <c r="Q74" s="125">
        <f t="shared" ref="Q74:Y74" si="19">SUM(Q73)</f>
        <v>89.2</v>
      </c>
      <c r="R74" s="125">
        <f t="shared" si="19"/>
        <v>32</v>
      </c>
      <c r="S74" s="125">
        <f t="shared" si="19"/>
        <v>0</v>
      </c>
      <c r="T74" s="125"/>
      <c r="U74" s="125"/>
      <c r="V74" s="125"/>
      <c r="W74" s="125"/>
      <c r="X74" s="125">
        <f t="shared" si="19"/>
        <v>114.5</v>
      </c>
      <c r="Y74" s="125">
        <f t="shared" si="19"/>
        <v>155</v>
      </c>
      <c r="Z74" s="563"/>
      <c r="AA74" s="564"/>
      <c r="AB74" s="564"/>
      <c r="AC74" s="565"/>
    </row>
    <row r="75" spans="1:29" ht="36.75" customHeight="1" x14ac:dyDescent="0.25">
      <c r="A75" s="3">
        <v>7</v>
      </c>
      <c r="B75" s="4">
        <v>1</v>
      </c>
      <c r="C75" s="4">
        <v>3</v>
      </c>
      <c r="D75" s="203"/>
      <c r="E75" s="46" t="s">
        <v>16</v>
      </c>
      <c r="F75" s="396" t="s">
        <v>90</v>
      </c>
      <c r="G75" s="397"/>
      <c r="H75" s="397"/>
      <c r="I75" s="397"/>
      <c r="J75" s="397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  <c r="Z75" s="398"/>
      <c r="AA75" s="398"/>
      <c r="AB75" s="398"/>
      <c r="AC75" s="399"/>
    </row>
    <row r="76" spans="1:29" ht="46.5" customHeight="1" x14ac:dyDescent="0.25">
      <c r="A76" s="192">
        <v>7</v>
      </c>
      <c r="B76" s="193">
        <v>1</v>
      </c>
      <c r="C76" s="193">
        <v>3</v>
      </c>
      <c r="D76" s="194">
        <v>1</v>
      </c>
      <c r="E76" s="46"/>
      <c r="F76" s="570" t="s">
        <v>91</v>
      </c>
      <c r="G76" s="571"/>
      <c r="H76" s="571"/>
      <c r="I76" s="571"/>
      <c r="J76" s="571"/>
      <c r="K76" s="571"/>
      <c r="L76" s="571"/>
      <c r="M76" s="571"/>
      <c r="N76" s="571"/>
      <c r="O76" s="571"/>
      <c r="P76" s="571"/>
      <c r="Q76" s="571"/>
      <c r="R76" s="571"/>
      <c r="S76" s="571"/>
      <c r="T76" s="571"/>
      <c r="U76" s="571"/>
      <c r="V76" s="571"/>
      <c r="W76" s="571"/>
      <c r="X76" s="571"/>
      <c r="Y76" s="571"/>
      <c r="Z76" s="571"/>
      <c r="AA76" s="571"/>
      <c r="AB76" s="571"/>
      <c r="AC76" s="572"/>
    </row>
    <row r="77" spans="1:29" ht="45.2" customHeight="1" x14ac:dyDescent="0.25">
      <c r="A77" s="485">
        <v>7</v>
      </c>
      <c r="B77" s="312">
        <v>1</v>
      </c>
      <c r="C77" s="312">
        <v>3</v>
      </c>
      <c r="D77" s="487">
        <v>1</v>
      </c>
      <c r="E77" s="273">
        <v>2</v>
      </c>
      <c r="F77" s="488" t="s">
        <v>120</v>
      </c>
      <c r="G77" s="273" t="s">
        <v>111</v>
      </c>
      <c r="H77" s="273" t="s">
        <v>157</v>
      </c>
      <c r="I77" s="406" t="s">
        <v>17</v>
      </c>
      <c r="J77" s="539" t="s">
        <v>18</v>
      </c>
      <c r="K77" s="406" t="s">
        <v>18</v>
      </c>
      <c r="L77" s="541">
        <f>SUM(M77:O78)</f>
        <v>1</v>
      </c>
      <c r="M77" s="543">
        <v>1</v>
      </c>
      <c r="N77" s="543">
        <v>0</v>
      </c>
      <c r="O77" s="543">
        <v>0</v>
      </c>
      <c r="P77" s="351">
        <v>2</v>
      </c>
      <c r="Q77" s="351">
        <v>2</v>
      </c>
      <c r="R77" s="351">
        <v>0</v>
      </c>
      <c r="S77" s="351">
        <v>0</v>
      </c>
      <c r="T77" s="351"/>
      <c r="U77" s="351"/>
      <c r="V77" s="351"/>
      <c r="W77" s="351"/>
      <c r="X77" s="353">
        <v>2</v>
      </c>
      <c r="Y77" s="353">
        <v>2</v>
      </c>
      <c r="Z77" s="96" t="s">
        <v>25</v>
      </c>
      <c r="AA77" s="6">
        <v>4</v>
      </c>
      <c r="AB77" s="6">
        <v>4</v>
      </c>
      <c r="AC77" s="6">
        <v>4</v>
      </c>
    </row>
    <row r="78" spans="1:29" ht="69" customHeight="1" thickBot="1" x14ac:dyDescent="0.3">
      <c r="A78" s="375"/>
      <c r="B78" s="313"/>
      <c r="C78" s="313"/>
      <c r="D78" s="379"/>
      <c r="E78" s="388"/>
      <c r="F78" s="489"/>
      <c r="G78" s="388"/>
      <c r="H78" s="388"/>
      <c r="I78" s="301"/>
      <c r="J78" s="540"/>
      <c r="K78" s="301"/>
      <c r="L78" s="542"/>
      <c r="M78" s="430"/>
      <c r="N78" s="430"/>
      <c r="O78" s="430"/>
      <c r="P78" s="352"/>
      <c r="Q78" s="352"/>
      <c r="R78" s="352"/>
      <c r="S78" s="352"/>
      <c r="T78" s="352"/>
      <c r="U78" s="352"/>
      <c r="V78" s="352"/>
      <c r="W78" s="352"/>
      <c r="X78" s="354"/>
      <c r="Y78" s="354"/>
      <c r="Z78" s="97" t="s">
        <v>92</v>
      </c>
      <c r="AA78" s="57">
        <v>60</v>
      </c>
      <c r="AB78" s="57">
        <v>60</v>
      </c>
      <c r="AC78" s="57">
        <v>60</v>
      </c>
    </row>
    <row r="79" spans="1:29" ht="45.2" customHeight="1" thickBot="1" x14ac:dyDescent="0.3">
      <c r="A79" s="375"/>
      <c r="B79" s="313"/>
      <c r="C79" s="313"/>
      <c r="D79" s="379"/>
      <c r="E79" s="388"/>
      <c r="F79" s="489"/>
      <c r="G79" s="389"/>
      <c r="H79" s="389"/>
      <c r="I79" s="477"/>
      <c r="J79" s="8" t="s">
        <v>19</v>
      </c>
      <c r="K79" s="251" t="s">
        <v>19</v>
      </c>
      <c r="L79" s="252">
        <f>L77</f>
        <v>1</v>
      </c>
      <c r="M79" s="253">
        <f>M77</f>
        <v>1</v>
      </c>
      <c r="N79" s="119">
        <f>N77</f>
        <v>0</v>
      </c>
      <c r="O79" s="119">
        <f>O77</f>
        <v>0</v>
      </c>
      <c r="P79" s="119">
        <f t="shared" ref="P79:Y79" si="20">P77</f>
        <v>2</v>
      </c>
      <c r="Q79" s="119">
        <f t="shared" si="20"/>
        <v>2</v>
      </c>
      <c r="R79" s="119">
        <f t="shared" si="20"/>
        <v>0</v>
      </c>
      <c r="S79" s="119">
        <f t="shared" si="20"/>
        <v>0</v>
      </c>
      <c r="T79" s="119"/>
      <c r="U79" s="119"/>
      <c r="V79" s="119"/>
      <c r="W79" s="119"/>
      <c r="X79" s="119">
        <f t="shared" si="20"/>
        <v>2</v>
      </c>
      <c r="Y79" s="119">
        <f t="shared" si="20"/>
        <v>2</v>
      </c>
      <c r="Z79" s="327" t="s">
        <v>16</v>
      </c>
      <c r="AA79" s="327"/>
      <c r="AB79" s="327"/>
      <c r="AC79" s="327"/>
    </row>
    <row r="80" spans="1:29" ht="47.25" thickBot="1" x14ac:dyDescent="0.3">
      <c r="A80" s="375"/>
      <c r="B80" s="313"/>
      <c r="C80" s="313"/>
      <c r="D80" s="379"/>
      <c r="E80" s="388"/>
      <c r="F80" s="489"/>
      <c r="G80" s="273" t="s">
        <v>112</v>
      </c>
      <c r="H80" s="273" t="s">
        <v>158</v>
      </c>
      <c r="I80" s="544" t="s">
        <v>93</v>
      </c>
      <c r="J80" s="9"/>
      <c r="K80" s="403" t="s">
        <v>18</v>
      </c>
      <c r="L80" s="405">
        <f>SUM(M80:O81)</f>
        <v>0</v>
      </c>
      <c r="M80" s="364">
        <v>0</v>
      </c>
      <c r="N80" s="364">
        <v>0</v>
      </c>
      <c r="O80" s="364">
        <v>0</v>
      </c>
      <c r="P80" s="364">
        <v>1.5</v>
      </c>
      <c r="Q80" s="364">
        <v>1.5</v>
      </c>
      <c r="R80" s="364">
        <v>0</v>
      </c>
      <c r="S80" s="364">
        <v>0</v>
      </c>
      <c r="T80" s="364"/>
      <c r="U80" s="364"/>
      <c r="V80" s="364"/>
      <c r="W80" s="364"/>
      <c r="X80" s="364">
        <v>4</v>
      </c>
      <c r="Y80" s="364">
        <v>4</v>
      </c>
      <c r="Z80" s="185" t="s">
        <v>94</v>
      </c>
      <c r="AA80" s="15">
        <v>1</v>
      </c>
      <c r="AB80" s="15">
        <v>0</v>
      </c>
      <c r="AC80" s="15">
        <v>0</v>
      </c>
    </row>
    <row r="81" spans="1:131" ht="47.25" thickBot="1" x14ac:dyDescent="0.3">
      <c r="A81" s="375"/>
      <c r="B81" s="313"/>
      <c r="C81" s="313"/>
      <c r="D81" s="379"/>
      <c r="E81" s="388"/>
      <c r="F81" s="489"/>
      <c r="G81" s="388"/>
      <c r="H81" s="388"/>
      <c r="I81" s="545"/>
      <c r="J81" s="9"/>
      <c r="K81" s="385"/>
      <c r="L81" s="382"/>
      <c r="M81" s="365"/>
      <c r="N81" s="365"/>
      <c r="O81" s="365"/>
      <c r="P81" s="404"/>
      <c r="Q81" s="404"/>
      <c r="R81" s="404"/>
      <c r="S81" s="365"/>
      <c r="T81" s="365"/>
      <c r="U81" s="365"/>
      <c r="V81" s="365"/>
      <c r="W81" s="365"/>
      <c r="X81" s="365"/>
      <c r="Y81" s="365"/>
      <c r="Z81" s="168" t="s">
        <v>95</v>
      </c>
      <c r="AA81" s="167">
        <v>0</v>
      </c>
      <c r="AB81" s="167">
        <v>1</v>
      </c>
      <c r="AC81" s="167">
        <v>0</v>
      </c>
    </row>
    <row r="82" spans="1:131" ht="42" customHeight="1" thickBot="1" x14ac:dyDescent="0.3">
      <c r="A82" s="375"/>
      <c r="B82" s="313"/>
      <c r="C82" s="313"/>
      <c r="D82" s="379"/>
      <c r="E82" s="388"/>
      <c r="F82" s="489"/>
      <c r="G82" s="305"/>
      <c r="H82" s="305"/>
      <c r="I82" s="477"/>
      <c r="J82" s="9"/>
      <c r="K82" s="254" t="s">
        <v>19</v>
      </c>
      <c r="L82" s="255">
        <f>SUM(L80)</f>
        <v>0</v>
      </c>
      <c r="M82" s="256">
        <f>M80</f>
        <v>0</v>
      </c>
      <c r="N82" s="256">
        <f>N80</f>
        <v>0</v>
      </c>
      <c r="O82" s="256">
        <f>O80</f>
        <v>0</v>
      </c>
      <c r="P82" s="256">
        <f>P80</f>
        <v>1.5</v>
      </c>
      <c r="Q82" s="256">
        <f>Q80</f>
        <v>1.5</v>
      </c>
      <c r="R82" s="256">
        <f>R79+R8</f>
        <v>0</v>
      </c>
      <c r="S82" s="256">
        <f>S79+S80</f>
        <v>0</v>
      </c>
      <c r="T82" s="256"/>
      <c r="U82" s="256"/>
      <c r="V82" s="256"/>
      <c r="W82" s="256"/>
      <c r="X82" s="256">
        <f t="shared" ref="X82:Y82" si="21">X80</f>
        <v>4</v>
      </c>
      <c r="Y82" s="256">
        <f t="shared" si="21"/>
        <v>4</v>
      </c>
      <c r="Z82" s="401"/>
      <c r="AA82" s="402"/>
      <c r="AB82" s="402"/>
      <c r="AC82" s="402"/>
    </row>
    <row r="83" spans="1:131" ht="30.6" customHeight="1" x14ac:dyDescent="0.25">
      <c r="A83" s="376"/>
      <c r="B83" s="314"/>
      <c r="C83" s="314"/>
      <c r="D83" s="379"/>
      <c r="E83" s="388"/>
      <c r="F83" s="489"/>
      <c r="G83" s="390" t="s">
        <v>22</v>
      </c>
      <c r="H83" s="391"/>
      <c r="I83" s="391"/>
      <c r="J83" s="392"/>
      <c r="K83" s="60"/>
      <c r="L83" s="29">
        <f>SUM(M83:O83)</f>
        <v>1</v>
      </c>
      <c r="M83" s="29">
        <f>M79+M82</f>
        <v>1</v>
      </c>
      <c r="N83" s="29">
        <f>N79+N82</f>
        <v>0</v>
      </c>
      <c r="O83" s="29">
        <f>O79+O82</f>
        <v>0</v>
      </c>
      <c r="P83" s="29">
        <f t="shared" ref="P83:Y83" si="22">P79+P82</f>
        <v>3.5</v>
      </c>
      <c r="Q83" s="29">
        <f t="shared" si="22"/>
        <v>3.5</v>
      </c>
      <c r="R83" s="29">
        <f t="shared" si="22"/>
        <v>0</v>
      </c>
      <c r="S83" s="29">
        <f t="shared" si="22"/>
        <v>0</v>
      </c>
      <c r="T83" s="29"/>
      <c r="U83" s="29"/>
      <c r="V83" s="29"/>
      <c r="W83" s="29"/>
      <c r="X83" s="29">
        <f t="shared" si="22"/>
        <v>6</v>
      </c>
      <c r="Y83" s="29">
        <f t="shared" si="22"/>
        <v>6</v>
      </c>
      <c r="Z83" s="363" t="s">
        <v>16</v>
      </c>
      <c r="AA83" s="363"/>
      <c r="AB83" s="363"/>
      <c r="AC83" s="363"/>
    </row>
    <row r="84" spans="1:131" ht="41.45" customHeight="1" x14ac:dyDescent="0.25">
      <c r="A84" s="176"/>
      <c r="B84" s="198"/>
      <c r="C84" s="198"/>
      <c r="D84" s="46"/>
      <c r="E84" s="235"/>
      <c r="F84" s="235"/>
      <c r="G84" s="554" t="s">
        <v>24</v>
      </c>
      <c r="H84" s="555"/>
      <c r="I84" s="556"/>
      <c r="J84" s="201"/>
      <c r="K84" s="130"/>
      <c r="L84" s="131">
        <f>SUM(M84:O84)</f>
        <v>1</v>
      </c>
      <c r="M84" s="131">
        <f>M83</f>
        <v>1</v>
      </c>
      <c r="N84" s="131">
        <f>N83</f>
        <v>0</v>
      </c>
      <c r="O84" s="131">
        <f>O83</f>
        <v>0</v>
      </c>
      <c r="P84" s="131">
        <f>SUM(P83)</f>
        <v>3.5</v>
      </c>
      <c r="Q84" s="131">
        <f t="shared" ref="Q84:Y84" si="23">SUM(Q83)</f>
        <v>3.5</v>
      </c>
      <c r="R84" s="131">
        <f t="shared" si="23"/>
        <v>0</v>
      </c>
      <c r="S84" s="131">
        <f t="shared" si="23"/>
        <v>0</v>
      </c>
      <c r="T84" s="131"/>
      <c r="U84" s="131"/>
      <c r="V84" s="131"/>
      <c r="W84" s="131"/>
      <c r="X84" s="131">
        <f t="shared" si="23"/>
        <v>6</v>
      </c>
      <c r="Y84" s="131">
        <f t="shared" si="23"/>
        <v>6</v>
      </c>
      <c r="Z84" s="536"/>
      <c r="AA84" s="537"/>
      <c r="AB84" s="537"/>
      <c r="AC84" s="538"/>
    </row>
    <row r="85" spans="1:131" s="132" customFormat="1" ht="74.25" customHeight="1" thickBot="1" x14ac:dyDescent="0.3">
      <c r="A85" s="3">
        <v>7</v>
      </c>
      <c r="B85" s="4">
        <v>1</v>
      </c>
      <c r="C85" s="4">
        <v>3</v>
      </c>
      <c r="D85" s="46">
        <v>2</v>
      </c>
      <c r="E85" s="147"/>
      <c r="F85" s="528" t="s">
        <v>96</v>
      </c>
      <c r="G85" s="529"/>
      <c r="H85" s="529"/>
      <c r="I85" s="529"/>
      <c r="J85" s="529"/>
      <c r="K85" s="529"/>
      <c r="L85" s="529"/>
      <c r="M85" s="529"/>
      <c r="N85" s="529"/>
      <c r="O85" s="529"/>
      <c r="P85" s="529"/>
      <c r="Q85" s="529"/>
      <c r="R85" s="529"/>
      <c r="S85" s="529"/>
      <c r="T85" s="529"/>
      <c r="U85" s="529"/>
      <c r="V85" s="529"/>
      <c r="W85" s="529"/>
      <c r="X85" s="529"/>
      <c r="Y85" s="529"/>
      <c r="Z85" s="529"/>
      <c r="AA85" s="529"/>
      <c r="AB85" s="529"/>
      <c r="AC85" s="530"/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58"/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58"/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58"/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58"/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58"/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58"/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  <c r="DO85" s="58"/>
      <c r="DP85" s="58"/>
      <c r="DQ85" s="58"/>
      <c r="DR85" s="58"/>
      <c r="DS85" s="58"/>
      <c r="DT85" s="58"/>
      <c r="DU85" s="58"/>
      <c r="DV85" s="58"/>
      <c r="DW85" s="58"/>
      <c r="DX85" s="58"/>
      <c r="DY85" s="58"/>
      <c r="DZ85" s="58"/>
      <c r="EA85" s="58"/>
    </row>
    <row r="86" spans="1:131" ht="102.75" customHeight="1" x14ac:dyDescent="0.25">
      <c r="A86" s="331">
        <v>7</v>
      </c>
      <c r="B86" s="312">
        <v>1</v>
      </c>
      <c r="C86" s="312">
        <v>3</v>
      </c>
      <c r="D86" s="310">
        <v>2</v>
      </c>
      <c r="E86" s="273">
        <v>1</v>
      </c>
      <c r="F86" s="304" t="s">
        <v>110</v>
      </c>
      <c r="G86" s="535" t="s">
        <v>113</v>
      </c>
      <c r="H86" s="534" t="s">
        <v>159</v>
      </c>
      <c r="I86" s="323" t="s">
        <v>97</v>
      </c>
      <c r="J86" s="129"/>
      <c r="K86" s="15" t="s">
        <v>18</v>
      </c>
      <c r="L86" s="30">
        <f>SUM(M86:O86)</f>
        <v>0</v>
      </c>
      <c r="M86" s="30">
        <v>0</v>
      </c>
      <c r="N86" s="30">
        <v>0</v>
      </c>
      <c r="O86" s="30">
        <v>0</v>
      </c>
      <c r="P86" s="145">
        <f>SUM(Q86:S86)</f>
        <v>25.299999999999997</v>
      </c>
      <c r="Q86" s="145">
        <v>0.4</v>
      </c>
      <c r="R86" s="145">
        <v>0</v>
      </c>
      <c r="S86" s="145">
        <v>24.9</v>
      </c>
      <c r="T86" s="145"/>
      <c r="U86" s="145"/>
      <c r="V86" s="145"/>
      <c r="W86" s="145"/>
      <c r="X86" s="30"/>
      <c r="Y86" s="30"/>
      <c r="Z86" s="185" t="s">
        <v>99</v>
      </c>
      <c r="AA86" s="15">
        <v>80</v>
      </c>
      <c r="AB86" s="15">
        <v>20</v>
      </c>
      <c r="AC86" s="15">
        <v>0</v>
      </c>
    </row>
    <row r="87" spans="1:131" ht="87" customHeight="1" x14ac:dyDescent="0.25">
      <c r="A87" s="332"/>
      <c r="B87" s="313"/>
      <c r="C87" s="313"/>
      <c r="D87" s="310"/>
      <c r="E87" s="267"/>
      <c r="F87" s="267"/>
      <c r="G87" s="276"/>
      <c r="H87" s="267"/>
      <c r="I87" s="271"/>
      <c r="J87" s="16"/>
      <c r="K87" s="186" t="s">
        <v>21</v>
      </c>
      <c r="L87" s="17">
        <f>SUM(M87:O87)</f>
        <v>0</v>
      </c>
      <c r="M87" s="17">
        <v>0</v>
      </c>
      <c r="N87" s="17">
        <v>0</v>
      </c>
      <c r="O87" s="17">
        <v>0</v>
      </c>
      <c r="P87" s="146">
        <f>SUM(Q87:S87)</f>
        <v>281.7</v>
      </c>
      <c r="Q87" s="146">
        <v>4.3</v>
      </c>
      <c r="R87" s="146">
        <v>0</v>
      </c>
      <c r="S87" s="146">
        <v>277.39999999999998</v>
      </c>
      <c r="T87" s="146"/>
      <c r="U87" s="146"/>
      <c r="V87" s="146"/>
      <c r="W87" s="146"/>
      <c r="X87" s="17"/>
      <c r="Y87" s="17"/>
      <c r="Z87" s="182" t="s">
        <v>100</v>
      </c>
      <c r="AA87" s="186">
        <v>80</v>
      </c>
      <c r="AB87" s="186">
        <v>20</v>
      </c>
      <c r="AC87" s="186">
        <v>0</v>
      </c>
    </row>
    <row r="88" spans="1:131" ht="98.25" customHeight="1" thickBot="1" x14ac:dyDescent="0.3">
      <c r="A88" s="332"/>
      <c r="B88" s="313"/>
      <c r="C88" s="313"/>
      <c r="D88" s="310"/>
      <c r="E88" s="267"/>
      <c r="F88" s="267"/>
      <c r="G88" s="274"/>
      <c r="H88" s="274"/>
      <c r="I88" s="274"/>
      <c r="J88" s="16"/>
      <c r="K88" s="167" t="s">
        <v>98</v>
      </c>
      <c r="L88" s="174">
        <f>SUM(M88:O88)</f>
        <v>0</v>
      </c>
      <c r="M88" s="174">
        <v>0</v>
      </c>
      <c r="N88" s="174">
        <v>0</v>
      </c>
      <c r="O88" s="174">
        <v>0</v>
      </c>
      <c r="P88" s="144">
        <f>SUM(Q88:S88)</f>
        <v>14</v>
      </c>
      <c r="Q88" s="144">
        <v>0</v>
      </c>
      <c r="R88" s="144">
        <v>0</v>
      </c>
      <c r="S88" s="144">
        <v>14</v>
      </c>
      <c r="T88" s="144"/>
      <c r="U88" s="144"/>
      <c r="V88" s="144"/>
      <c r="W88" s="144"/>
      <c r="X88" s="174"/>
      <c r="Y88" s="174"/>
      <c r="Z88" s="168" t="s">
        <v>121</v>
      </c>
      <c r="AA88" s="167">
        <v>100</v>
      </c>
      <c r="AB88" s="167">
        <v>0</v>
      </c>
      <c r="AC88" s="167">
        <v>0</v>
      </c>
    </row>
    <row r="89" spans="1:131" s="151" customFormat="1" ht="254.25" customHeight="1" x14ac:dyDescent="0.25">
      <c r="A89" s="333"/>
      <c r="B89" s="314"/>
      <c r="C89" s="314"/>
      <c r="D89" s="311"/>
      <c r="E89" s="305"/>
      <c r="F89" s="305"/>
      <c r="G89" s="272"/>
      <c r="H89" s="272"/>
      <c r="I89" s="272"/>
      <c r="J89" s="37"/>
      <c r="K89" s="55" t="s">
        <v>19</v>
      </c>
      <c r="L89" s="209">
        <f t="shared" ref="L89:S89" si="24">SUM(L86:L88)</f>
        <v>0</v>
      </c>
      <c r="M89" s="115">
        <f t="shared" si="24"/>
        <v>0</v>
      </c>
      <c r="N89" s="115">
        <f t="shared" si="24"/>
        <v>0</v>
      </c>
      <c r="O89" s="115">
        <f t="shared" si="24"/>
        <v>0</v>
      </c>
      <c r="P89" s="115">
        <f t="shared" si="24"/>
        <v>321</v>
      </c>
      <c r="Q89" s="115">
        <f t="shared" si="24"/>
        <v>4.7</v>
      </c>
      <c r="R89" s="115">
        <f t="shared" si="24"/>
        <v>0</v>
      </c>
      <c r="S89" s="115">
        <f t="shared" si="24"/>
        <v>316.29999999999995</v>
      </c>
      <c r="T89" s="115"/>
      <c r="U89" s="115"/>
      <c r="V89" s="115"/>
      <c r="W89" s="115"/>
      <c r="X89" s="115"/>
      <c r="Y89" s="115"/>
      <c r="Z89" s="531"/>
      <c r="AA89" s="532"/>
      <c r="AB89" s="532"/>
      <c r="AC89" s="533"/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58"/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58"/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58"/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58"/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58"/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58"/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  <c r="DO89" s="58"/>
      <c r="DP89" s="58"/>
      <c r="DQ89" s="58"/>
      <c r="DR89" s="58"/>
      <c r="DS89" s="58"/>
      <c r="DT89" s="58"/>
      <c r="DU89" s="58"/>
      <c r="DV89" s="58"/>
      <c r="DW89" s="58"/>
      <c r="DX89" s="58"/>
      <c r="DY89" s="58"/>
      <c r="DZ89" s="58"/>
      <c r="EA89" s="58"/>
    </row>
    <row r="90" spans="1:131" ht="42.6" customHeight="1" x14ac:dyDescent="0.25">
      <c r="A90" s="331">
        <v>7</v>
      </c>
      <c r="B90" s="312">
        <v>1</v>
      </c>
      <c r="C90" s="312">
        <v>3</v>
      </c>
      <c r="D90" s="334">
        <v>2</v>
      </c>
      <c r="E90" s="335">
        <v>2</v>
      </c>
      <c r="F90" s="166"/>
      <c r="G90" s="306" t="s">
        <v>22</v>
      </c>
      <c r="H90" s="307"/>
      <c r="I90" s="308"/>
      <c r="J90" s="148"/>
      <c r="K90" s="149"/>
      <c r="L90" s="150">
        <f>SUM(L89)</f>
        <v>0</v>
      </c>
      <c r="M90" s="150">
        <f>M89</f>
        <v>0</v>
      </c>
      <c r="N90" s="150">
        <f>N89</f>
        <v>0</v>
      </c>
      <c r="O90" s="150">
        <f>O89</f>
        <v>0</v>
      </c>
      <c r="P90" s="260">
        <f>SUM(P89)</f>
        <v>321</v>
      </c>
      <c r="Q90" s="260">
        <f>SUM(Q89)</f>
        <v>4.7</v>
      </c>
      <c r="R90" s="260">
        <f>SUM(R89)</f>
        <v>0</v>
      </c>
      <c r="S90" s="260">
        <f>SUM(S89)</f>
        <v>316.29999999999995</v>
      </c>
      <c r="T90" s="150"/>
      <c r="U90" s="150"/>
      <c r="V90" s="150"/>
      <c r="W90" s="150"/>
      <c r="X90" s="150">
        <f t="shared" ref="X90:Y90" si="25">SUM(X89)</f>
        <v>0</v>
      </c>
      <c r="Y90" s="150">
        <f t="shared" si="25"/>
        <v>0</v>
      </c>
      <c r="Z90" s="358"/>
      <c r="AA90" s="359"/>
      <c r="AB90" s="359"/>
      <c r="AC90" s="360"/>
    </row>
    <row r="91" spans="1:131" ht="85.5" customHeight="1" x14ac:dyDescent="0.25">
      <c r="A91" s="332"/>
      <c r="B91" s="313"/>
      <c r="C91" s="313"/>
      <c r="D91" s="310"/>
      <c r="E91" s="336"/>
      <c r="F91" s="267" t="s">
        <v>114</v>
      </c>
      <c r="G91" s="309" t="s">
        <v>115</v>
      </c>
      <c r="H91" s="273" t="s">
        <v>160</v>
      </c>
      <c r="I91" s="270" t="s">
        <v>27</v>
      </c>
      <c r="J91" s="16"/>
      <c r="K91" s="321" t="s">
        <v>18</v>
      </c>
      <c r="L91" s="300">
        <f>SUM(M91+O91)</f>
        <v>0.5</v>
      </c>
      <c r="M91" s="283">
        <v>0.5</v>
      </c>
      <c r="N91" s="283">
        <v>0</v>
      </c>
      <c r="O91" s="283">
        <v>0</v>
      </c>
      <c r="P91" s="283">
        <v>15</v>
      </c>
      <c r="Q91" s="283">
        <v>15</v>
      </c>
      <c r="R91" s="283">
        <v>0</v>
      </c>
      <c r="S91" s="283">
        <v>0</v>
      </c>
      <c r="T91" s="283"/>
      <c r="U91" s="283"/>
      <c r="V91" s="283"/>
      <c r="W91" s="283"/>
      <c r="X91" s="283">
        <v>12</v>
      </c>
      <c r="Y91" s="283">
        <v>12</v>
      </c>
      <c r="Z91" s="185" t="s">
        <v>101</v>
      </c>
      <c r="AA91" s="15">
        <v>2</v>
      </c>
      <c r="AB91" s="15">
        <v>2</v>
      </c>
      <c r="AC91" s="15">
        <v>2</v>
      </c>
    </row>
    <row r="92" spans="1:131" ht="114.75" customHeight="1" thickBot="1" x14ac:dyDescent="0.3">
      <c r="A92" s="332"/>
      <c r="B92" s="313"/>
      <c r="C92" s="313"/>
      <c r="D92" s="310"/>
      <c r="E92" s="336"/>
      <c r="F92" s="267"/>
      <c r="G92" s="276"/>
      <c r="H92" s="274"/>
      <c r="I92" s="274"/>
      <c r="J92" s="152"/>
      <c r="K92" s="322"/>
      <c r="L92" s="303"/>
      <c r="M92" s="298"/>
      <c r="N92" s="298"/>
      <c r="O92" s="298"/>
      <c r="P92" s="284"/>
      <c r="Q92" s="284"/>
      <c r="R92" s="284"/>
      <c r="S92" s="284"/>
      <c r="T92" s="284"/>
      <c r="U92" s="284"/>
      <c r="V92" s="284"/>
      <c r="W92" s="284"/>
      <c r="X92" s="284"/>
      <c r="Y92" s="284"/>
      <c r="Z92" s="64" t="s">
        <v>152</v>
      </c>
      <c r="AA92" s="39">
        <v>1</v>
      </c>
      <c r="AB92" s="39">
        <v>0</v>
      </c>
      <c r="AC92" s="39">
        <v>0</v>
      </c>
    </row>
    <row r="93" spans="1:131" s="27" customFormat="1" ht="69" customHeight="1" thickBot="1" x14ac:dyDescent="0.3">
      <c r="A93" s="332"/>
      <c r="B93" s="313"/>
      <c r="C93" s="313"/>
      <c r="D93" s="310"/>
      <c r="E93" s="336"/>
      <c r="F93" s="267"/>
      <c r="G93" s="277"/>
      <c r="H93" s="272"/>
      <c r="I93" s="272"/>
      <c r="J93" s="16"/>
      <c r="K93" s="16" t="s">
        <v>19</v>
      </c>
      <c r="L93" s="210">
        <f>SUM(L91)</f>
        <v>0.5</v>
      </c>
      <c r="M93" s="154">
        <f>M91</f>
        <v>0.5</v>
      </c>
      <c r="N93" s="154">
        <f>N91</f>
        <v>0</v>
      </c>
      <c r="O93" s="154">
        <f>O91</f>
        <v>0</v>
      </c>
      <c r="P93" s="154">
        <f>P91</f>
        <v>15</v>
      </c>
      <c r="Q93" s="154">
        <f>Q91</f>
        <v>15</v>
      </c>
      <c r="R93" s="154">
        <f>R8</f>
        <v>0</v>
      </c>
      <c r="S93" s="154">
        <f t="shared" ref="S93:Y93" si="26">S91</f>
        <v>0</v>
      </c>
      <c r="T93" s="154"/>
      <c r="U93" s="154"/>
      <c r="V93" s="154"/>
      <c r="W93" s="154"/>
      <c r="X93" s="154">
        <f t="shared" si="26"/>
        <v>12</v>
      </c>
      <c r="Y93" s="154">
        <f t="shared" si="26"/>
        <v>12</v>
      </c>
      <c r="Z93" s="361"/>
      <c r="AA93" s="362"/>
      <c r="AB93" s="362"/>
      <c r="AC93" s="362"/>
      <c r="AD93" s="58"/>
      <c r="AE93" s="58"/>
      <c r="AF93" s="58"/>
      <c r="AG93" s="58"/>
      <c r="AH93" s="58"/>
      <c r="AI93" s="58"/>
      <c r="AJ93" s="58"/>
      <c r="AK93" s="58"/>
      <c r="AL93" s="58"/>
      <c r="AM93" s="58"/>
      <c r="AN93" s="58"/>
      <c r="AO93" s="58"/>
      <c r="AP93" s="58"/>
      <c r="AQ93" s="58"/>
      <c r="AR93" s="58"/>
      <c r="AS93" s="58"/>
      <c r="AT93" s="58"/>
      <c r="AU93" s="58"/>
      <c r="AV93" s="58"/>
      <c r="AW93" s="58"/>
      <c r="AX93" s="58"/>
      <c r="AY93" s="58"/>
      <c r="AZ93" s="58"/>
      <c r="BA93" s="58"/>
      <c r="BB93" s="58"/>
      <c r="BC93" s="58"/>
      <c r="BD93" s="58"/>
      <c r="BE93" s="58"/>
      <c r="BF93" s="58"/>
      <c r="BG93" s="58"/>
      <c r="BH93" s="58"/>
      <c r="BI93" s="58"/>
      <c r="BJ93" s="58"/>
      <c r="BK93" s="58"/>
      <c r="BL93" s="58"/>
      <c r="BM93" s="58"/>
      <c r="BN93" s="58"/>
      <c r="BO93" s="58"/>
      <c r="BP93" s="58"/>
      <c r="BQ93" s="58"/>
      <c r="BR93" s="58"/>
      <c r="BS93" s="58"/>
      <c r="BT93" s="58"/>
      <c r="BU93" s="58"/>
      <c r="BV93" s="58"/>
      <c r="BW93" s="58"/>
      <c r="BX93" s="58"/>
      <c r="BY93" s="58"/>
      <c r="BZ93" s="58"/>
      <c r="CA93" s="58"/>
      <c r="CB93" s="58"/>
      <c r="CC93" s="58"/>
      <c r="CD93" s="58"/>
      <c r="CE93" s="58"/>
      <c r="CF93" s="58"/>
      <c r="CG93" s="58"/>
      <c r="CH93" s="58"/>
      <c r="CI93" s="58"/>
      <c r="CJ93" s="58"/>
      <c r="CK93" s="58"/>
      <c r="CL93" s="58"/>
      <c r="CM93" s="58"/>
      <c r="CN93" s="58"/>
      <c r="CO93" s="58"/>
      <c r="CP93" s="58"/>
      <c r="CQ93" s="58"/>
      <c r="CR93" s="58"/>
      <c r="CS93" s="58"/>
      <c r="CT93" s="58"/>
      <c r="CU93" s="58"/>
      <c r="CV93" s="58"/>
      <c r="CW93" s="58"/>
      <c r="CX93" s="58"/>
      <c r="CY93" s="58"/>
      <c r="CZ93" s="58"/>
      <c r="DA93" s="58"/>
      <c r="DB93" s="58"/>
      <c r="DC93" s="58"/>
      <c r="DD93" s="58"/>
      <c r="DE93" s="58"/>
      <c r="DF93" s="58"/>
      <c r="DG93" s="58"/>
      <c r="DH93" s="58"/>
      <c r="DI93" s="58"/>
      <c r="DJ93" s="58"/>
      <c r="DK93" s="58"/>
      <c r="DL93" s="58"/>
      <c r="DM93" s="58"/>
      <c r="DN93" s="58"/>
      <c r="DO93" s="58"/>
      <c r="DP93" s="58"/>
      <c r="DQ93" s="58"/>
      <c r="DR93" s="58"/>
      <c r="DS93" s="58"/>
      <c r="DT93" s="58"/>
      <c r="DU93" s="58"/>
      <c r="DV93" s="58"/>
      <c r="DW93" s="58"/>
      <c r="DX93" s="58"/>
      <c r="DY93" s="58"/>
      <c r="DZ93" s="58"/>
      <c r="EA93" s="58"/>
    </row>
    <row r="94" spans="1:131" ht="114" customHeight="1" x14ac:dyDescent="0.25">
      <c r="A94" s="332"/>
      <c r="B94" s="313"/>
      <c r="C94" s="313"/>
      <c r="D94" s="310"/>
      <c r="E94" s="336"/>
      <c r="F94" s="267"/>
      <c r="G94" s="309" t="s">
        <v>116</v>
      </c>
      <c r="H94" s="326" t="s">
        <v>161</v>
      </c>
      <c r="I94" s="325" t="s">
        <v>27</v>
      </c>
      <c r="J94" s="153"/>
      <c r="K94" s="323" t="s">
        <v>18</v>
      </c>
      <c r="L94" s="300">
        <f>SUM(O94+M94)</f>
        <v>20</v>
      </c>
      <c r="M94" s="296">
        <v>20</v>
      </c>
      <c r="N94" s="296">
        <v>0</v>
      </c>
      <c r="O94" s="296">
        <v>0</v>
      </c>
      <c r="P94" s="296">
        <v>20</v>
      </c>
      <c r="Q94" s="296">
        <v>20</v>
      </c>
      <c r="R94" s="296">
        <v>0</v>
      </c>
      <c r="S94" s="296">
        <v>0</v>
      </c>
      <c r="T94" s="296"/>
      <c r="U94" s="296"/>
      <c r="V94" s="296"/>
      <c r="W94" s="296"/>
      <c r="X94" s="296">
        <v>20</v>
      </c>
      <c r="Y94" s="296">
        <v>20</v>
      </c>
      <c r="Z94" s="185" t="s">
        <v>102</v>
      </c>
      <c r="AA94" s="15">
        <v>100</v>
      </c>
      <c r="AB94" s="15">
        <v>100</v>
      </c>
      <c r="AC94" s="15">
        <v>100</v>
      </c>
    </row>
    <row r="95" spans="1:131" ht="69" customHeight="1" x14ac:dyDescent="0.25">
      <c r="A95" s="332"/>
      <c r="B95" s="313"/>
      <c r="C95" s="313"/>
      <c r="D95" s="310"/>
      <c r="E95" s="336"/>
      <c r="F95" s="267"/>
      <c r="G95" s="276"/>
      <c r="H95" s="274"/>
      <c r="I95" s="274"/>
      <c r="J95" s="37"/>
      <c r="K95" s="271"/>
      <c r="L95" s="301"/>
      <c r="M95" s="297"/>
      <c r="N95" s="297"/>
      <c r="O95" s="297"/>
      <c r="P95" s="299"/>
      <c r="Q95" s="299"/>
      <c r="R95" s="299"/>
      <c r="S95" s="299"/>
      <c r="T95" s="297"/>
      <c r="U95" s="297"/>
      <c r="V95" s="297"/>
      <c r="W95" s="297"/>
      <c r="X95" s="297"/>
      <c r="Y95" s="297"/>
      <c r="Z95" s="182" t="s">
        <v>103</v>
      </c>
      <c r="AA95" s="186">
        <v>100</v>
      </c>
      <c r="AB95" s="186">
        <v>100</v>
      </c>
      <c r="AC95" s="186">
        <v>100</v>
      </c>
    </row>
    <row r="96" spans="1:131" ht="69" customHeight="1" x14ac:dyDescent="0.25">
      <c r="A96" s="332"/>
      <c r="B96" s="313"/>
      <c r="C96" s="313"/>
      <c r="D96" s="310"/>
      <c r="E96" s="336"/>
      <c r="F96" s="267"/>
      <c r="G96" s="276"/>
      <c r="H96" s="274"/>
      <c r="I96" s="274"/>
      <c r="J96" s="37"/>
      <c r="K96" s="271"/>
      <c r="L96" s="301"/>
      <c r="M96" s="297"/>
      <c r="N96" s="297"/>
      <c r="O96" s="297"/>
      <c r="P96" s="299"/>
      <c r="Q96" s="299"/>
      <c r="R96" s="299"/>
      <c r="S96" s="299"/>
      <c r="T96" s="297"/>
      <c r="U96" s="297"/>
      <c r="V96" s="297"/>
      <c r="W96" s="297"/>
      <c r="X96" s="297"/>
      <c r="Y96" s="297"/>
      <c r="Z96" s="182" t="s">
        <v>104</v>
      </c>
      <c r="AA96" s="186">
        <v>100</v>
      </c>
      <c r="AB96" s="186">
        <v>100</v>
      </c>
      <c r="AC96" s="186">
        <v>100</v>
      </c>
    </row>
    <row r="97" spans="1:29" ht="91.5" customHeight="1" thickBot="1" x14ac:dyDescent="0.3">
      <c r="A97" s="332"/>
      <c r="B97" s="313"/>
      <c r="C97" s="313"/>
      <c r="D97" s="310"/>
      <c r="E97" s="336"/>
      <c r="F97" s="267"/>
      <c r="G97" s="276"/>
      <c r="H97" s="274"/>
      <c r="I97" s="274"/>
      <c r="J97" s="37"/>
      <c r="K97" s="324"/>
      <c r="L97" s="302"/>
      <c r="M97" s="298"/>
      <c r="N97" s="298"/>
      <c r="O97" s="298"/>
      <c r="P97" s="284"/>
      <c r="Q97" s="284"/>
      <c r="R97" s="284"/>
      <c r="S97" s="284"/>
      <c r="T97" s="298"/>
      <c r="U97" s="298"/>
      <c r="V97" s="298"/>
      <c r="W97" s="298"/>
      <c r="X97" s="298"/>
      <c r="Y97" s="298"/>
      <c r="Z97" s="168" t="s">
        <v>105</v>
      </c>
      <c r="AA97" s="167">
        <v>100</v>
      </c>
      <c r="AB97" s="167">
        <v>100</v>
      </c>
      <c r="AC97" s="167">
        <v>100</v>
      </c>
    </row>
    <row r="98" spans="1:29" ht="69" customHeight="1" thickBot="1" x14ac:dyDescent="0.3">
      <c r="A98" s="332"/>
      <c r="B98" s="313"/>
      <c r="C98" s="313"/>
      <c r="D98" s="310"/>
      <c r="E98" s="336"/>
      <c r="F98" s="267"/>
      <c r="G98" s="277"/>
      <c r="H98" s="272"/>
      <c r="I98" s="272"/>
      <c r="J98" s="37"/>
      <c r="K98" s="121" t="s">
        <v>19</v>
      </c>
      <c r="L98" s="118">
        <f>SUM(L94)</f>
        <v>20</v>
      </c>
      <c r="M98" s="122">
        <f>M94</f>
        <v>20</v>
      </c>
      <c r="N98" s="122">
        <f>N94</f>
        <v>0</v>
      </c>
      <c r="O98" s="122">
        <f>O94</f>
        <v>0</v>
      </c>
      <c r="P98" s="118">
        <f t="shared" ref="P98:Y98" si="27">P94</f>
        <v>20</v>
      </c>
      <c r="Q98" s="118">
        <f t="shared" si="27"/>
        <v>20</v>
      </c>
      <c r="R98" s="118">
        <f t="shared" si="27"/>
        <v>0</v>
      </c>
      <c r="S98" s="118">
        <f t="shared" si="27"/>
        <v>0</v>
      </c>
      <c r="T98" s="118"/>
      <c r="U98" s="118"/>
      <c r="V98" s="118"/>
      <c r="W98" s="118"/>
      <c r="X98" s="118">
        <f t="shared" si="27"/>
        <v>20</v>
      </c>
      <c r="Y98" s="118">
        <f t="shared" si="27"/>
        <v>20</v>
      </c>
      <c r="Z98" s="328"/>
      <c r="AA98" s="329"/>
      <c r="AB98" s="329"/>
      <c r="AC98" s="330"/>
    </row>
    <row r="99" spans="1:29" ht="101.25" customHeight="1" x14ac:dyDescent="0.25">
      <c r="A99" s="332"/>
      <c r="B99" s="313"/>
      <c r="C99" s="313"/>
      <c r="D99" s="310"/>
      <c r="E99" s="336"/>
      <c r="F99" s="267"/>
      <c r="G99" s="275" t="s">
        <v>117</v>
      </c>
      <c r="H99" s="273" t="s">
        <v>162</v>
      </c>
      <c r="I99" s="270" t="s">
        <v>27</v>
      </c>
      <c r="J99" s="37"/>
      <c r="K99" s="323" t="s">
        <v>18</v>
      </c>
      <c r="L99" s="348">
        <f>SUM(M99+O99)</f>
        <v>73.400000000000006</v>
      </c>
      <c r="M99" s="296">
        <v>73.400000000000006</v>
      </c>
      <c r="N99" s="296">
        <v>0</v>
      </c>
      <c r="O99" s="296">
        <v>0</v>
      </c>
      <c r="P99" s="296">
        <v>42</v>
      </c>
      <c r="Q99" s="296">
        <v>42</v>
      </c>
      <c r="R99" s="296">
        <v>0</v>
      </c>
      <c r="S99" s="296">
        <v>0</v>
      </c>
      <c r="T99" s="337"/>
      <c r="U99" s="337"/>
      <c r="V99" s="296"/>
      <c r="W99" s="296"/>
      <c r="X99" s="296">
        <v>16</v>
      </c>
      <c r="Y99" s="296">
        <v>16</v>
      </c>
      <c r="Z99" s="185" t="s">
        <v>124</v>
      </c>
      <c r="AA99" s="15">
        <v>100</v>
      </c>
      <c r="AB99" s="15">
        <v>100</v>
      </c>
      <c r="AC99" s="15">
        <v>100</v>
      </c>
    </row>
    <row r="100" spans="1:29" ht="116.25" customHeight="1" x14ac:dyDescent="0.25">
      <c r="A100" s="332"/>
      <c r="B100" s="313"/>
      <c r="C100" s="313"/>
      <c r="D100" s="310"/>
      <c r="E100" s="336"/>
      <c r="F100" s="267"/>
      <c r="G100" s="276"/>
      <c r="H100" s="274"/>
      <c r="I100" s="271"/>
      <c r="J100" s="37"/>
      <c r="K100" s="271"/>
      <c r="L100" s="546"/>
      <c r="M100" s="297"/>
      <c r="N100" s="297"/>
      <c r="O100" s="297"/>
      <c r="P100" s="299"/>
      <c r="Q100" s="299"/>
      <c r="R100" s="299"/>
      <c r="S100" s="299"/>
      <c r="T100" s="338"/>
      <c r="U100" s="338"/>
      <c r="V100" s="299"/>
      <c r="W100" s="299"/>
      <c r="X100" s="299"/>
      <c r="Y100" s="299"/>
      <c r="Z100" s="63" t="s">
        <v>125</v>
      </c>
      <c r="AA100" s="15">
        <v>10</v>
      </c>
      <c r="AB100" s="15">
        <v>10</v>
      </c>
      <c r="AC100" s="15">
        <v>10</v>
      </c>
    </row>
    <row r="101" spans="1:29" ht="118.5" customHeight="1" thickBot="1" x14ac:dyDescent="0.3">
      <c r="A101" s="332"/>
      <c r="B101" s="313"/>
      <c r="C101" s="313"/>
      <c r="D101" s="310"/>
      <c r="E101" s="184"/>
      <c r="F101" s="267"/>
      <c r="G101" s="276"/>
      <c r="H101" s="274"/>
      <c r="I101" s="271"/>
      <c r="J101" s="37"/>
      <c r="K101" s="324"/>
      <c r="L101" s="547"/>
      <c r="M101" s="298"/>
      <c r="N101" s="298"/>
      <c r="O101" s="298"/>
      <c r="P101" s="284"/>
      <c r="Q101" s="284"/>
      <c r="R101" s="284"/>
      <c r="S101" s="284"/>
      <c r="T101" s="339"/>
      <c r="U101" s="339"/>
      <c r="V101" s="284"/>
      <c r="W101" s="284"/>
      <c r="X101" s="284"/>
      <c r="Y101" s="284"/>
      <c r="Z101" s="184" t="s">
        <v>156</v>
      </c>
      <c r="AA101" s="39">
        <v>100</v>
      </c>
      <c r="AB101" s="39">
        <v>0</v>
      </c>
      <c r="AC101" s="39">
        <v>0</v>
      </c>
    </row>
    <row r="102" spans="1:29" ht="69" customHeight="1" thickBot="1" x14ac:dyDescent="0.3">
      <c r="A102" s="332"/>
      <c r="B102" s="313"/>
      <c r="C102" s="313"/>
      <c r="D102" s="310"/>
      <c r="E102" s="184"/>
      <c r="F102" s="267"/>
      <c r="G102" s="277"/>
      <c r="H102" s="272"/>
      <c r="I102" s="272"/>
      <c r="J102" s="37"/>
      <c r="K102" s="123" t="s">
        <v>106</v>
      </c>
      <c r="L102" s="118">
        <f t="shared" ref="L102" si="28">SUM(L99)</f>
        <v>73.400000000000006</v>
      </c>
      <c r="M102" s="118">
        <f>M99</f>
        <v>73.400000000000006</v>
      </c>
      <c r="N102" s="118">
        <f ca="1">N99:N102</f>
        <v>0</v>
      </c>
      <c r="O102" s="118">
        <f>O99</f>
        <v>0</v>
      </c>
      <c r="P102" s="118">
        <f>P99</f>
        <v>42</v>
      </c>
      <c r="Q102" s="118">
        <f>Q99</f>
        <v>42</v>
      </c>
      <c r="R102" s="118">
        <f>R99</f>
        <v>0</v>
      </c>
      <c r="S102" s="118">
        <f>S99</f>
        <v>0</v>
      </c>
      <c r="T102" s="118"/>
      <c r="U102" s="118"/>
      <c r="V102" s="118"/>
      <c r="W102" s="118"/>
      <c r="X102" s="118">
        <f t="shared" ref="X102:Y102" si="29">X99</f>
        <v>16</v>
      </c>
      <c r="Y102" s="118">
        <f t="shared" si="29"/>
        <v>16</v>
      </c>
      <c r="Z102" s="328"/>
      <c r="AA102" s="329"/>
      <c r="AB102" s="329"/>
      <c r="AC102" s="330"/>
    </row>
    <row r="103" spans="1:29" ht="45.2" customHeight="1" x14ac:dyDescent="0.25">
      <c r="A103" s="333"/>
      <c r="B103" s="314"/>
      <c r="C103" s="314"/>
      <c r="D103" s="311"/>
      <c r="E103" s="185"/>
      <c r="F103" s="173"/>
      <c r="G103" s="316" t="s">
        <v>22</v>
      </c>
      <c r="H103" s="317"/>
      <c r="I103" s="318"/>
      <c r="J103" s="65"/>
      <c r="K103" s="65"/>
      <c r="L103" s="66">
        <f>SUM(L102,L98,L93)</f>
        <v>93.9</v>
      </c>
      <c r="M103" s="66">
        <f>M93+M98+M102</f>
        <v>93.9</v>
      </c>
      <c r="N103" s="66">
        <f ca="1">N93+N98+N102</f>
        <v>0</v>
      </c>
      <c r="O103" s="66">
        <f>O93+O98+O102</f>
        <v>0</v>
      </c>
      <c r="P103" s="66">
        <f>SUM(P93+P98+P102)</f>
        <v>77</v>
      </c>
      <c r="Q103" s="66">
        <f t="shared" ref="Q103:Y103" si="30">SUM(Q93+Q98+Q102)</f>
        <v>77</v>
      </c>
      <c r="R103" s="66">
        <f t="shared" si="30"/>
        <v>0</v>
      </c>
      <c r="S103" s="66">
        <f t="shared" si="30"/>
        <v>0</v>
      </c>
      <c r="T103" s="66"/>
      <c r="U103" s="66"/>
      <c r="V103" s="66"/>
      <c r="W103" s="66"/>
      <c r="X103" s="66">
        <f t="shared" si="30"/>
        <v>48</v>
      </c>
      <c r="Y103" s="66">
        <f t="shared" si="30"/>
        <v>48</v>
      </c>
      <c r="Z103" s="280"/>
      <c r="AA103" s="281"/>
      <c r="AB103" s="281"/>
      <c r="AC103" s="282"/>
    </row>
    <row r="104" spans="1:29" ht="45.2" customHeight="1" thickBot="1" x14ac:dyDescent="0.3">
      <c r="A104" s="3">
        <v>7</v>
      </c>
      <c r="B104" s="4">
        <v>1</v>
      </c>
      <c r="C104" s="4">
        <v>3</v>
      </c>
      <c r="D104" s="203">
        <v>2</v>
      </c>
      <c r="E104" s="319" t="s">
        <v>24</v>
      </c>
      <c r="F104" s="320"/>
      <c r="G104" s="320"/>
      <c r="H104" s="320"/>
      <c r="I104" s="320"/>
      <c r="J104" s="320"/>
      <c r="K104" s="56"/>
      <c r="L104" s="7">
        <f>SUM(L103+L90)</f>
        <v>93.9</v>
      </c>
      <c r="M104" s="7">
        <f>M90+M103</f>
        <v>93.9</v>
      </c>
      <c r="N104" s="7">
        <f ca="1">N90+N103</f>
        <v>0</v>
      </c>
      <c r="O104" s="7">
        <f>O90+O103</f>
        <v>0</v>
      </c>
      <c r="P104" s="7">
        <f>SUM(P90+P103)</f>
        <v>398</v>
      </c>
      <c r="Q104" s="7">
        <f t="shared" ref="Q104:Y104" si="31">SUM(Q90+Q103)</f>
        <v>81.7</v>
      </c>
      <c r="R104" s="7">
        <f t="shared" si="31"/>
        <v>0</v>
      </c>
      <c r="S104" s="7">
        <f t="shared" si="31"/>
        <v>316.29999999999995</v>
      </c>
      <c r="T104" s="7"/>
      <c r="U104" s="7"/>
      <c r="V104" s="7"/>
      <c r="W104" s="7"/>
      <c r="X104" s="7">
        <f t="shared" si="31"/>
        <v>48</v>
      </c>
      <c r="Y104" s="7">
        <f t="shared" si="31"/>
        <v>48</v>
      </c>
      <c r="Z104" s="349" t="s">
        <v>16</v>
      </c>
      <c r="AA104" s="349"/>
      <c r="AB104" s="349"/>
      <c r="AC104" s="350"/>
    </row>
    <row r="105" spans="1:29" ht="45.2" customHeight="1" thickBot="1" x14ac:dyDescent="0.3">
      <c r="A105" s="3">
        <v>7</v>
      </c>
      <c r="B105" s="4">
        <v>1</v>
      </c>
      <c r="C105" s="4">
        <v>3</v>
      </c>
      <c r="D105" s="294" t="s">
        <v>26</v>
      </c>
      <c r="E105" s="295"/>
      <c r="F105" s="295"/>
      <c r="G105" s="295"/>
      <c r="H105" s="295"/>
      <c r="I105" s="295"/>
      <c r="J105" s="295"/>
      <c r="K105" s="124"/>
      <c r="L105" s="125">
        <f>SUM(L104+L84)</f>
        <v>94.9</v>
      </c>
      <c r="M105" s="125">
        <f>M84+M104</f>
        <v>94.9</v>
      </c>
      <c r="N105" s="125">
        <f ca="1">N84+N104</f>
        <v>0</v>
      </c>
      <c r="O105" s="125">
        <f>O84+O104</f>
        <v>0</v>
      </c>
      <c r="P105" s="125">
        <f t="shared" ref="P105:Y105" si="32">SUM(P84+P104)</f>
        <v>401.5</v>
      </c>
      <c r="Q105" s="125">
        <f t="shared" si="32"/>
        <v>85.2</v>
      </c>
      <c r="R105" s="125">
        <f t="shared" si="32"/>
        <v>0</v>
      </c>
      <c r="S105" s="125">
        <f t="shared" si="32"/>
        <v>316.29999999999995</v>
      </c>
      <c r="T105" s="125"/>
      <c r="U105" s="125"/>
      <c r="V105" s="125"/>
      <c r="W105" s="125"/>
      <c r="X105" s="125">
        <f t="shared" si="32"/>
        <v>54</v>
      </c>
      <c r="Y105" s="125">
        <f t="shared" si="32"/>
        <v>54</v>
      </c>
      <c r="Z105" s="278" t="s">
        <v>16</v>
      </c>
      <c r="AA105" s="278"/>
      <c r="AB105" s="278"/>
      <c r="AC105" s="279"/>
    </row>
    <row r="106" spans="1:29" ht="45.2" customHeight="1" x14ac:dyDescent="0.25">
      <c r="A106" s="192">
        <v>7</v>
      </c>
      <c r="B106" s="291" t="s">
        <v>28</v>
      </c>
      <c r="C106" s="292"/>
      <c r="D106" s="292"/>
      <c r="E106" s="292"/>
      <c r="F106" s="292"/>
      <c r="G106" s="292"/>
      <c r="H106" s="292"/>
      <c r="I106" s="292"/>
      <c r="J106" s="293"/>
      <c r="K106" s="54"/>
      <c r="L106" s="169">
        <f>SUM(L105+L74+L27)</f>
        <v>1302.4000000000001</v>
      </c>
      <c r="M106" s="45">
        <f>M27+M74+M105</f>
        <v>885.5</v>
      </c>
      <c r="N106" s="45">
        <f ca="1">N27+N74+N105</f>
        <v>0</v>
      </c>
      <c r="O106" s="239">
        <f>SUM(O27)</f>
        <v>416.9</v>
      </c>
      <c r="P106" s="45">
        <f>P27+P74+P105</f>
        <v>1468.1000000000001</v>
      </c>
      <c r="Q106" s="45">
        <f>Q27+Q74+Q105</f>
        <v>997.3</v>
      </c>
      <c r="R106" s="45">
        <f>R27+R74+R105</f>
        <v>32</v>
      </c>
      <c r="S106" s="45">
        <f t="shared" ref="S106:Y106" si="33">SUM(S27+S74+S105)</f>
        <v>470.79999999999995</v>
      </c>
      <c r="T106" s="45"/>
      <c r="U106" s="45"/>
      <c r="V106" s="45"/>
      <c r="W106" s="45"/>
      <c r="X106" s="45">
        <f t="shared" si="33"/>
        <v>168.5</v>
      </c>
      <c r="Y106" s="45">
        <f t="shared" si="33"/>
        <v>209</v>
      </c>
      <c r="Z106" s="261" t="s">
        <v>16</v>
      </c>
      <c r="AA106" s="262"/>
      <c r="AB106" s="262"/>
      <c r="AC106" s="263"/>
    </row>
    <row r="107" spans="1:29" ht="68.849999999999994" customHeight="1" x14ac:dyDescent="0.35">
      <c r="A107" s="58"/>
      <c r="B107" s="58"/>
      <c r="C107" s="58"/>
      <c r="D107" s="58"/>
      <c r="E107" s="58"/>
      <c r="F107" s="59"/>
      <c r="G107" s="58"/>
      <c r="H107" s="58"/>
      <c r="I107" s="58"/>
      <c r="J107" s="58"/>
      <c r="K107" s="58"/>
      <c r="L107" s="58"/>
      <c r="M107" s="58"/>
      <c r="N107" s="42"/>
      <c r="O107" s="43"/>
      <c r="P107" s="44"/>
      <c r="Q107" s="42"/>
      <c r="R107" s="42"/>
    </row>
    <row r="108" spans="1:29" ht="30" customHeight="1" x14ac:dyDescent="0.25">
      <c r="A108" s="288" t="s">
        <v>29</v>
      </c>
      <c r="B108" s="289"/>
      <c r="C108" s="289"/>
      <c r="D108" s="289"/>
      <c r="E108" s="289"/>
      <c r="F108" s="289"/>
      <c r="G108" s="289"/>
      <c r="H108" s="289"/>
      <c r="I108" s="289"/>
      <c r="J108" s="289"/>
      <c r="K108" s="289"/>
      <c r="L108" s="289"/>
      <c r="M108" s="289"/>
      <c r="N108" s="289"/>
      <c r="O108" s="289"/>
      <c r="P108" s="289"/>
      <c r="Q108" s="289"/>
      <c r="R108" s="289"/>
      <c r="S108" s="289"/>
      <c r="T108" s="289"/>
      <c r="U108" s="289"/>
      <c r="V108" s="289"/>
      <c r="W108" s="289"/>
      <c r="X108" s="289"/>
      <c r="Y108" s="290"/>
    </row>
    <row r="109" spans="1:29" ht="140.1" customHeight="1" x14ac:dyDescent="0.25">
      <c r="A109" s="288" t="s">
        <v>30</v>
      </c>
      <c r="B109" s="289"/>
      <c r="C109" s="289"/>
      <c r="D109" s="289"/>
      <c r="E109" s="289"/>
      <c r="F109" s="289"/>
      <c r="G109" s="289"/>
      <c r="H109" s="289"/>
      <c r="I109" s="289"/>
      <c r="J109" s="290"/>
      <c r="K109" s="288" t="s">
        <v>153</v>
      </c>
      <c r="L109" s="268"/>
      <c r="M109" s="268"/>
      <c r="N109" s="268"/>
      <c r="O109" s="269"/>
      <c r="P109" s="288" t="s">
        <v>149</v>
      </c>
      <c r="Q109" s="289"/>
      <c r="R109" s="289"/>
      <c r="S109" s="290"/>
      <c r="T109" s="288" t="s">
        <v>150</v>
      </c>
      <c r="U109" s="289"/>
      <c r="V109" s="289"/>
      <c r="W109" s="290"/>
      <c r="X109" s="62" t="s">
        <v>48</v>
      </c>
      <c r="Y109" s="62" t="s">
        <v>151</v>
      </c>
    </row>
    <row r="110" spans="1:29" ht="30" customHeight="1" x14ac:dyDescent="0.25">
      <c r="A110" s="291" t="s">
        <v>31</v>
      </c>
      <c r="B110" s="292"/>
      <c r="C110" s="292"/>
      <c r="D110" s="292"/>
      <c r="E110" s="292"/>
      <c r="F110" s="292"/>
      <c r="G110" s="292"/>
      <c r="H110" s="292"/>
      <c r="I110" s="292"/>
      <c r="J110" s="293"/>
      <c r="K110" s="315">
        <f>SUM(K111:O113)</f>
        <v>718.8</v>
      </c>
      <c r="L110" s="268"/>
      <c r="M110" s="268"/>
      <c r="N110" s="268"/>
      <c r="O110" s="269"/>
      <c r="P110" s="285">
        <f>SUM(P111:S113)</f>
        <v>354.1</v>
      </c>
      <c r="Q110" s="286"/>
      <c r="R110" s="286"/>
      <c r="S110" s="287"/>
      <c r="T110" s="285"/>
      <c r="U110" s="286"/>
      <c r="V110" s="286"/>
      <c r="W110" s="287"/>
      <c r="X110" s="45">
        <f>SUM(X111:X113)</f>
        <v>163.5</v>
      </c>
      <c r="Y110" s="45">
        <f>SUM(Y111:Y113)</f>
        <v>169</v>
      </c>
    </row>
    <row r="111" spans="1:29" ht="30" customHeight="1" x14ac:dyDescent="0.25">
      <c r="A111" s="371" t="s">
        <v>34</v>
      </c>
      <c r="B111" s="372"/>
      <c r="C111" s="372"/>
      <c r="D111" s="372"/>
      <c r="E111" s="372"/>
      <c r="F111" s="372"/>
      <c r="G111" s="372"/>
      <c r="H111" s="372"/>
      <c r="I111" s="372"/>
      <c r="J111" s="373"/>
      <c r="K111" s="264">
        <f>SUM(L14+L19+L23)</f>
        <v>381.2</v>
      </c>
      <c r="L111" s="268"/>
      <c r="M111" s="268"/>
      <c r="N111" s="268"/>
      <c r="O111" s="269"/>
      <c r="P111" s="264">
        <f>SUM(P13+P19+P23)</f>
        <v>89.6</v>
      </c>
      <c r="Q111" s="265"/>
      <c r="R111" s="265"/>
      <c r="S111" s="266"/>
      <c r="T111" s="264"/>
      <c r="U111" s="265"/>
      <c r="V111" s="265"/>
      <c r="W111" s="266"/>
      <c r="X111" s="98">
        <f>SUM(X13+X19+X23)</f>
        <v>0</v>
      </c>
      <c r="Y111" s="98">
        <f>SUM(Y13+Y19+Y23)</f>
        <v>0</v>
      </c>
    </row>
    <row r="112" spans="1:29" ht="30" customHeight="1" x14ac:dyDescent="0.25">
      <c r="A112" s="371" t="s">
        <v>35</v>
      </c>
      <c r="B112" s="372"/>
      <c r="C112" s="372"/>
      <c r="D112" s="372"/>
      <c r="E112" s="372"/>
      <c r="F112" s="372"/>
      <c r="G112" s="372"/>
      <c r="H112" s="372"/>
      <c r="I112" s="372"/>
      <c r="J112" s="373"/>
      <c r="K112" s="264">
        <f>SUM(L57+L65)</f>
        <v>0.5</v>
      </c>
      <c r="L112" s="268"/>
      <c r="M112" s="268"/>
      <c r="N112" s="268"/>
      <c r="O112" s="269"/>
      <c r="P112" s="264">
        <f>SUM(P65+P57)</f>
        <v>1.5</v>
      </c>
      <c r="Q112" s="265"/>
      <c r="R112" s="265"/>
      <c r="S112" s="266"/>
      <c r="T112" s="264"/>
      <c r="U112" s="265"/>
      <c r="V112" s="265"/>
      <c r="W112" s="266"/>
      <c r="X112" s="98">
        <f>SUM(X65+X57)</f>
        <v>2</v>
      </c>
      <c r="Y112" s="98">
        <f>SUM(Y65+Y57)</f>
        <v>2</v>
      </c>
    </row>
    <row r="113" spans="1:26" ht="30" customHeight="1" x14ac:dyDescent="0.25">
      <c r="A113" s="371" t="s">
        <v>36</v>
      </c>
      <c r="B113" s="372"/>
      <c r="C113" s="372"/>
      <c r="D113" s="372"/>
      <c r="E113" s="372"/>
      <c r="F113" s="372"/>
      <c r="G113" s="372"/>
      <c r="H113" s="372"/>
      <c r="I113" s="372"/>
      <c r="J113" s="373"/>
      <c r="K113" s="264">
        <f>SUM(L11+L17+L21+L30+L39+L45+L48+L51+L54+L59+L61+L64+L77+L80+L86+L91+L94+L99)</f>
        <v>337.1</v>
      </c>
      <c r="L113" s="268"/>
      <c r="M113" s="268"/>
      <c r="N113" s="268"/>
      <c r="O113" s="269"/>
      <c r="P113" s="264">
        <f>SUM(P11+P17+P21+P30+P39+P45+P48+P51+P54+P59+P61+P64+P77+P80+P86+P91+P94+P99)</f>
        <v>263</v>
      </c>
      <c r="Q113" s="265"/>
      <c r="R113" s="265"/>
      <c r="S113" s="266"/>
      <c r="T113" s="264"/>
      <c r="U113" s="265"/>
      <c r="V113" s="265"/>
      <c r="W113" s="266"/>
      <c r="X113" s="98">
        <f>SUM(X11+X17+X21+X30+X39+X45+X48+X51+X54+X59+X61+X64+X77+X80+X86+X91+X94+X99)</f>
        <v>161.5</v>
      </c>
      <c r="Y113" s="98">
        <f>SUM(Y11+Y17+Y21+Y30+Y39+Y45+Y48+Y51+Y54+Y59+Y61+Y64+Y77+Y80+Y86+Y91+Y94+Y99)</f>
        <v>167</v>
      </c>
    </row>
    <row r="114" spans="1:26" ht="30" customHeight="1" x14ac:dyDescent="0.25">
      <c r="A114" s="291" t="s">
        <v>32</v>
      </c>
      <c r="B114" s="292"/>
      <c r="C114" s="292"/>
      <c r="D114" s="292"/>
      <c r="E114" s="292"/>
      <c r="F114" s="292"/>
      <c r="G114" s="292"/>
      <c r="H114" s="292"/>
      <c r="I114" s="292"/>
      <c r="J114" s="293"/>
      <c r="K114" s="315">
        <f>K115+K116</f>
        <v>583.59999999999991</v>
      </c>
      <c r="L114" s="268"/>
      <c r="M114" s="268"/>
      <c r="N114" s="268"/>
      <c r="O114" s="269"/>
      <c r="P114" s="285">
        <f>SUM(P115:S116)</f>
        <v>1114</v>
      </c>
      <c r="Q114" s="286"/>
      <c r="R114" s="286"/>
      <c r="S114" s="287"/>
      <c r="T114" s="285"/>
      <c r="U114" s="286"/>
      <c r="V114" s="286"/>
      <c r="W114" s="287"/>
      <c r="X114" s="45">
        <f>SUM(X115:X116)</f>
        <v>5</v>
      </c>
      <c r="Y114" s="45">
        <f>SUM(Y115:Y116)</f>
        <v>40</v>
      </c>
    </row>
    <row r="115" spans="1:26" ht="30" customHeight="1" x14ac:dyDescent="0.25">
      <c r="A115" s="371" t="s">
        <v>37</v>
      </c>
      <c r="B115" s="372"/>
      <c r="C115" s="372"/>
      <c r="D115" s="372"/>
      <c r="E115" s="372"/>
      <c r="F115" s="372"/>
      <c r="G115" s="372"/>
      <c r="H115" s="372"/>
      <c r="I115" s="372"/>
      <c r="J115" s="373"/>
      <c r="K115" s="264">
        <f>SUM(L12+L18+L22+L44+L47+L87)</f>
        <v>583.59999999999991</v>
      </c>
      <c r="L115" s="268"/>
      <c r="M115" s="268"/>
      <c r="N115" s="268"/>
      <c r="O115" s="269"/>
      <c r="P115" s="264">
        <f>SUM(P12+P18+P22+P44+P47+P87)</f>
        <v>1100</v>
      </c>
      <c r="Q115" s="265"/>
      <c r="R115" s="265"/>
      <c r="S115" s="266"/>
      <c r="T115" s="264"/>
      <c r="U115" s="265"/>
      <c r="V115" s="265"/>
      <c r="W115" s="266"/>
      <c r="X115" s="98">
        <f>SUM(X12+X18+X22+X44+X47+X87)</f>
        <v>5</v>
      </c>
      <c r="Y115" s="98">
        <f>SUM(Y12+Y18+Y22+Y44+Y47+Y87)</f>
        <v>40</v>
      </c>
    </row>
    <row r="116" spans="1:26" ht="30" customHeight="1" x14ac:dyDescent="0.35">
      <c r="A116" s="371" t="s">
        <v>107</v>
      </c>
      <c r="B116" s="374"/>
      <c r="C116" s="374"/>
      <c r="D116" s="374"/>
      <c r="E116" s="374"/>
      <c r="F116" s="374"/>
      <c r="G116" s="99"/>
      <c r="H116" s="99"/>
      <c r="I116" s="99"/>
      <c r="J116" s="100"/>
      <c r="K116" s="548">
        <f>M88</f>
        <v>0</v>
      </c>
      <c r="L116" s="549"/>
      <c r="M116" s="549"/>
      <c r="N116" s="549"/>
      <c r="O116" s="550"/>
      <c r="P116" s="264">
        <f>SUM(P88)</f>
        <v>14</v>
      </c>
      <c r="Q116" s="268"/>
      <c r="R116" s="268"/>
      <c r="S116" s="269"/>
      <c r="T116" s="264"/>
      <c r="U116" s="268"/>
      <c r="V116" s="268"/>
      <c r="W116" s="269"/>
      <c r="X116" s="98">
        <f>SUM(X88)</f>
        <v>0</v>
      </c>
      <c r="Y116" s="98">
        <f>SUM(Y88)</f>
        <v>0</v>
      </c>
    </row>
    <row r="117" spans="1:26" ht="30" customHeight="1" x14ac:dyDescent="0.25">
      <c r="A117" s="291" t="s">
        <v>33</v>
      </c>
      <c r="B117" s="292"/>
      <c r="C117" s="292"/>
      <c r="D117" s="292"/>
      <c r="E117" s="292"/>
      <c r="F117" s="292"/>
      <c r="G117" s="292"/>
      <c r="H117" s="292"/>
      <c r="I117" s="292"/>
      <c r="J117" s="293"/>
      <c r="K117" s="315">
        <f>K110+K114</f>
        <v>1302.3999999999999</v>
      </c>
      <c r="L117" s="268"/>
      <c r="M117" s="268"/>
      <c r="N117" s="268"/>
      <c r="O117" s="269"/>
      <c r="P117" s="285">
        <f>SUM(P110+P114)</f>
        <v>1468.1</v>
      </c>
      <c r="Q117" s="286"/>
      <c r="R117" s="286"/>
      <c r="S117" s="287"/>
      <c r="T117" s="285"/>
      <c r="U117" s="286"/>
      <c r="V117" s="286"/>
      <c r="W117" s="287"/>
      <c r="X117" s="45">
        <f>SUM(X114+X110)</f>
        <v>168.5</v>
      </c>
      <c r="Y117" s="45">
        <f>SUM(Y110+Y114)</f>
        <v>209</v>
      </c>
    </row>
    <row r="118" spans="1:26" s="58" customFormat="1" ht="14.45" customHeight="1" x14ac:dyDescent="0.25">
      <c r="F118" s="59"/>
      <c r="Z118" s="59"/>
    </row>
    <row r="119" spans="1:26" s="58" customFormat="1" ht="31.35" customHeight="1" x14ac:dyDescent="0.4">
      <c r="F119" s="59"/>
      <c r="M119" s="257"/>
      <c r="R119" s="69"/>
      <c r="S119" s="70"/>
      <c r="T119" s="70"/>
      <c r="U119" s="70"/>
      <c r="V119" s="70"/>
      <c r="W119" s="70"/>
      <c r="X119" s="69"/>
      <c r="Y119" s="69"/>
      <c r="Z119" s="59"/>
    </row>
    <row r="120" spans="1:26" s="58" customFormat="1" ht="14.45" customHeight="1" x14ac:dyDescent="0.4">
      <c r="F120" s="59"/>
      <c r="R120" s="70"/>
      <c r="S120" s="70"/>
      <c r="T120" s="70"/>
      <c r="U120" s="70"/>
      <c r="V120" s="70"/>
      <c r="W120" s="70"/>
      <c r="X120" s="70"/>
      <c r="Y120" s="70"/>
      <c r="Z120" s="59"/>
    </row>
    <row r="121" spans="1:26" s="58" customFormat="1" ht="14.45" customHeight="1" x14ac:dyDescent="0.25">
      <c r="F121" s="59"/>
      <c r="Z121" s="59"/>
    </row>
    <row r="122" spans="1:26" s="58" customFormat="1" ht="14.45" customHeight="1" x14ac:dyDescent="0.25">
      <c r="F122" s="59"/>
      <c r="Z122" s="59"/>
    </row>
    <row r="123" spans="1:26" s="58" customFormat="1" ht="14.45" customHeight="1" x14ac:dyDescent="0.25">
      <c r="F123" s="59"/>
      <c r="Z123" s="59"/>
    </row>
    <row r="124" spans="1:26" s="58" customFormat="1" ht="14.45" customHeight="1" x14ac:dyDescent="0.25">
      <c r="F124" s="59"/>
      <c r="Z124" s="59"/>
    </row>
    <row r="125" spans="1:26" s="58" customFormat="1" ht="14.45" customHeight="1" x14ac:dyDescent="0.25">
      <c r="F125" s="59"/>
      <c r="Z125" s="59"/>
    </row>
    <row r="126" spans="1:26" s="58" customFormat="1" ht="14.45" customHeight="1" x14ac:dyDescent="0.25">
      <c r="F126" s="59"/>
      <c r="Z126" s="59"/>
    </row>
    <row r="127" spans="1:26" s="58" customFormat="1" ht="14.45" customHeight="1" x14ac:dyDescent="0.25">
      <c r="F127" s="59"/>
      <c r="Z127" s="59"/>
    </row>
    <row r="128" spans="1:26" s="58" customFormat="1" ht="14.45" customHeight="1" x14ac:dyDescent="0.25">
      <c r="F128" s="59"/>
      <c r="Z128" s="59"/>
    </row>
    <row r="129" spans="6:26" s="58" customFormat="1" ht="14.45" customHeight="1" x14ac:dyDescent="0.25">
      <c r="F129" s="59"/>
      <c r="Z129" s="59"/>
    </row>
    <row r="130" spans="6:26" s="58" customFormat="1" ht="14.45" customHeight="1" x14ac:dyDescent="0.25">
      <c r="F130" s="59"/>
      <c r="Z130" s="59"/>
    </row>
    <row r="131" spans="6:26" s="58" customFormat="1" ht="14.45" customHeight="1" x14ac:dyDescent="0.25">
      <c r="F131" s="59"/>
      <c r="Z131" s="59"/>
    </row>
    <row r="132" spans="6:26" s="58" customFormat="1" ht="14.45" customHeight="1" x14ac:dyDescent="0.25">
      <c r="F132" s="59"/>
      <c r="Z132" s="59"/>
    </row>
    <row r="133" spans="6:26" s="58" customFormat="1" ht="14.45" customHeight="1" x14ac:dyDescent="0.25">
      <c r="F133" s="59"/>
      <c r="Z133" s="59"/>
    </row>
    <row r="134" spans="6:26" s="58" customFormat="1" ht="14.45" customHeight="1" x14ac:dyDescent="0.25">
      <c r="F134" s="59"/>
      <c r="Z134" s="59"/>
    </row>
    <row r="135" spans="6:26" s="58" customFormat="1" ht="14.45" customHeight="1" x14ac:dyDescent="0.25">
      <c r="F135" s="59"/>
      <c r="Z135" s="59"/>
    </row>
    <row r="136" spans="6:26" s="58" customFormat="1" ht="14.45" customHeight="1" x14ac:dyDescent="0.25">
      <c r="F136" s="59"/>
      <c r="Z136" s="59"/>
    </row>
    <row r="137" spans="6:26" s="58" customFormat="1" ht="14.45" customHeight="1" x14ac:dyDescent="0.25">
      <c r="F137" s="59"/>
      <c r="Z137" s="59"/>
    </row>
    <row r="138" spans="6:26" s="58" customFormat="1" ht="14.45" customHeight="1" x14ac:dyDescent="0.25">
      <c r="F138" s="59"/>
      <c r="Z138" s="59"/>
    </row>
    <row r="139" spans="6:26" s="58" customFormat="1" ht="14.45" customHeight="1" x14ac:dyDescent="0.25">
      <c r="F139" s="59"/>
      <c r="Z139" s="59"/>
    </row>
    <row r="140" spans="6:26" s="58" customFormat="1" ht="14.45" customHeight="1" x14ac:dyDescent="0.25">
      <c r="F140" s="59"/>
      <c r="Z140" s="59"/>
    </row>
    <row r="141" spans="6:26" s="58" customFormat="1" ht="14.45" customHeight="1" x14ac:dyDescent="0.25">
      <c r="F141" s="59"/>
      <c r="Z141" s="59"/>
    </row>
    <row r="142" spans="6:26" s="58" customFormat="1" ht="14.45" customHeight="1" x14ac:dyDescent="0.25">
      <c r="F142" s="59"/>
      <c r="Z142" s="59"/>
    </row>
    <row r="143" spans="6:26" s="58" customFormat="1" ht="14.45" customHeight="1" x14ac:dyDescent="0.25">
      <c r="F143" s="59"/>
      <c r="Z143" s="59"/>
    </row>
    <row r="144" spans="6:26" s="58" customFormat="1" ht="14.45" customHeight="1" x14ac:dyDescent="0.25">
      <c r="F144" s="59"/>
      <c r="Z144" s="59"/>
    </row>
    <row r="145" spans="6:26" s="58" customFormat="1" ht="14.45" customHeight="1" x14ac:dyDescent="0.25">
      <c r="F145" s="59"/>
      <c r="Z145" s="59"/>
    </row>
    <row r="146" spans="6:26" s="58" customFormat="1" ht="14.45" customHeight="1" x14ac:dyDescent="0.25">
      <c r="F146" s="59"/>
      <c r="Z146" s="59"/>
    </row>
    <row r="147" spans="6:26" s="58" customFormat="1" ht="14.45" customHeight="1" x14ac:dyDescent="0.25">
      <c r="F147" s="59"/>
      <c r="Z147" s="59"/>
    </row>
    <row r="148" spans="6:26" s="58" customFormat="1" ht="14.45" customHeight="1" x14ac:dyDescent="0.25">
      <c r="F148" s="59"/>
      <c r="Z148" s="59"/>
    </row>
    <row r="149" spans="6:26" s="58" customFormat="1" ht="14.45" customHeight="1" x14ac:dyDescent="0.25">
      <c r="F149" s="59"/>
      <c r="Z149" s="59"/>
    </row>
    <row r="150" spans="6:26" s="58" customFormat="1" ht="14.45" customHeight="1" x14ac:dyDescent="0.25">
      <c r="F150" s="59"/>
      <c r="Z150" s="59"/>
    </row>
    <row r="151" spans="6:26" s="58" customFormat="1" ht="14.45" customHeight="1" x14ac:dyDescent="0.25">
      <c r="F151" s="59"/>
      <c r="Z151" s="59"/>
    </row>
    <row r="152" spans="6:26" s="58" customFormat="1" ht="14.45" customHeight="1" x14ac:dyDescent="0.25">
      <c r="F152" s="59"/>
      <c r="Z152" s="59"/>
    </row>
    <row r="153" spans="6:26" s="58" customFormat="1" ht="14.45" customHeight="1" x14ac:dyDescent="0.25">
      <c r="F153" s="59"/>
      <c r="Z153" s="59"/>
    </row>
    <row r="154" spans="6:26" s="58" customFormat="1" ht="14.45" customHeight="1" x14ac:dyDescent="0.25">
      <c r="F154" s="59"/>
      <c r="Z154" s="59"/>
    </row>
    <row r="155" spans="6:26" s="58" customFormat="1" ht="14.45" customHeight="1" x14ac:dyDescent="0.25">
      <c r="F155" s="59"/>
      <c r="Z155" s="59"/>
    </row>
    <row r="156" spans="6:26" s="58" customFormat="1" ht="14.45" customHeight="1" x14ac:dyDescent="0.25">
      <c r="F156" s="59"/>
      <c r="Z156" s="59"/>
    </row>
    <row r="157" spans="6:26" s="58" customFormat="1" ht="14.45" customHeight="1" x14ac:dyDescent="0.25">
      <c r="F157" s="59"/>
      <c r="Z157" s="59"/>
    </row>
    <row r="158" spans="6:26" s="58" customFormat="1" ht="14.45" customHeight="1" x14ac:dyDescent="0.25">
      <c r="F158" s="59"/>
      <c r="Z158" s="59"/>
    </row>
    <row r="159" spans="6:26" s="58" customFormat="1" ht="14.45" customHeight="1" x14ac:dyDescent="0.25">
      <c r="F159" s="59"/>
      <c r="Z159" s="59"/>
    </row>
    <row r="160" spans="6:26" s="58" customFormat="1" ht="14.45" customHeight="1" x14ac:dyDescent="0.25">
      <c r="F160" s="59"/>
      <c r="Z160" s="59"/>
    </row>
    <row r="161" spans="6:26" s="58" customFormat="1" ht="14.45" customHeight="1" x14ac:dyDescent="0.25">
      <c r="F161" s="59"/>
      <c r="Z161" s="59"/>
    </row>
    <row r="162" spans="6:26" s="58" customFormat="1" ht="14.45" customHeight="1" x14ac:dyDescent="0.25">
      <c r="F162" s="59"/>
      <c r="Z162" s="59"/>
    </row>
    <row r="163" spans="6:26" s="58" customFormat="1" ht="14.45" customHeight="1" x14ac:dyDescent="0.25">
      <c r="F163" s="59"/>
      <c r="Z163" s="59"/>
    </row>
    <row r="164" spans="6:26" s="58" customFormat="1" ht="14.45" customHeight="1" x14ac:dyDescent="0.25">
      <c r="F164" s="59"/>
      <c r="Z164" s="59"/>
    </row>
    <row r="165" spans="6:26" s="58" customFormat="1" ht="14.45" customHeight="1" x14ac:dyDescent="0.25">
      <c r="F165" s="59"/>
      <c r="Z165" s="59"/>
    </row>
    <row r="166" spans="6:26" s="58" customFormat="1" ht="14.45" customHeight="1" x14ac:dyDescent="0.25">
      <c r="F166" s="59"/>
      <c r="Z166" s="59"/>
    </row>
    <row r="167" spans="6:26" s="58" customFormat="1" ht="14.45" customHeight="1" x14ac:dyDescent="0.25">
      <c r="F167" s="59"/>
      <c r="Z167" s="59"/>
    </row>
    <row r="168" spans="6:26" s="58" customFormat="1" ht="14.45" customHeight="1" x14ac:dyDescent="0.25">
      <c r="F168" s="59"/>
      <c r="Z168" s="59"/>
    </row>
    <row r="169" spans="6:26" s="58" customFormat="1" ht="14.45" customHeight="1" x14ac:dyDescent="0.25">
      <c r="F169" s="59"/>
      <c r="Z169" s="59"/>
    </row>
    <row r="170" spans="6:26" s="58" customFormat="1" ht="14.45" customHeight="1" x14ac:dyDescent="0.25">
      <c r="F170" s="59"/>
      <c r="Z170" s="59"/>
    </row>
    <row r="171" spans="6:26" s="58" customFormat="1" ht="14.45" customHeight="1" x14ac:dyDescent="0.25">
      <c r="F171" s="59"/>
      <c r="Z171" s="59"/>
    </row>
    <row r="172" spans="6:26" s="58" customFormat="1" ht="14.45" customHeight="1" x14ac:dyDescent="0.25">
      <c r="F172" s="59"/>
      <c r="Z172" s="59"/>
    </row>
    <row r="173" spans="6:26" s="58" customFormat="1" ht="14.45" customHeight="1" x14ac:dyDescent="0.25">
      <c r="F173" s="59"/>
      <c r="Z173" s="59"/>
    </row>
    <row r="174" spans="6:26" s="58" customFormat="1" ht="14.45" customHeight="1" x14ac:dyDescent="0.25">
      <c r="F174" s="59"/>
      <c r="Z174" s="59"/>
    </row>
    <row r="175" spans="6:26" s="58" customFormat="1" ht="14.45" customHeight="1" x14ac:dyDescent="0.25">
      <c r="F175" s="59"/>
      <c r="Z175" s="59"/>
    </row>
    <row r="176" spans="6:26" s="58" customFormat="1" ht="14.45" customHeight="1" x14ac:dyDescent="0.25">
      <c r="F176" s="59"/>
      <c r="Z176" s="59"/>
    </row>
    <row r="177" spans="6:26" s="58" customFormat="1" ht="14.45" customHeight="1" x14ac:dyDescent="0.25">
      <c r="F177" s="59"/>
      <c r="Z177" s="59"/>
    </row>
    <row r="178" spans="6:26" s="58" customFormat="1" ht="14.45" customHeight="1" x14ac:dyDescent="0.25">
      <c r="F178" s="59"/>
      <c r="Z178" s="59"/>
    </row>
    <row r="179" spans="6:26" s="58" customFormat="1" ht="14.45" customHeight="1" x14ac:dyDescent="0.25">
      <c r="F179" s="59"/>
      <c r="Z179" s="59"/>
    </row>
    <row r="180" spans="6:26" s="58" customFormat="1" ht="14.45" customHeight="1" x14ac:dyDescent="0.25">
      <c r="F180" s="59"/>
      <c r="Z180" s="59"/>
    </row>
    <row r="181" spans="6:26" s="58" customFormat="1" ht="14.45" customHeight="1" x14ac:dyDescent="0.25">
      <c r="F181" s="59"/>
      <c r="Z181" s="59"/>
    </row>
    <row r="182" spans="6:26" s="58" customFormat="1" ht="14.45" customHeight="1" x14ac:dyDescent="0.25">
      <c r="F182" s="59"/>
      <c r="Z182" s="59"/>
    </row>
    <row r="183" spans="6:26" s="58" customFormat="1" ht="14.45" customHeight="1" x14ac:dyDescent="0.25">
      <c r="F183" s="59"/>
      <c r="Z183" s="59"/>
    </row>
    <row r="184" spans="6:26" s="58" customFormat="1" ht="14.45" customHeight="1" x14ac:dyDescent="0.25">
      <c r="F184" s="59"/>
      <c r="Z184" s="59"/>
    </row>
    <row r="185" spans="6:26" s="58" customFormat="1" ht="14.45" customHeight="1" x14ac:dyDescent="0.25">
      <c r="F185" s="59"/>
      <c r="Z185" s="59"/>
    </row>
    <row r="186" spans="6:26" s="58" customFormat="1" ht="14.45" customHeight="1" x14ac:dyDescent="0.25">
      <c r="F186" s="59"/>
      <c r="Z186" s="59"/>
    </row>
    <row r="187" spans="6:26" s="58" customFormat="1" ht="14.45" customHeight="1" x14ac:dyDescent="0.25">
      <c r="F187" s="59"/>
      <c r="Z187" s="59"/>
    </row>
    <row r="188" spans="6:26" s="58" customFormat="1" ht="14.45" customHeight="1" x14ac:dyDescent="0.25">
      <c r="F188" s="59"/>
      <c r="Z188" s="59"/>
    </row>
    <row r="189" spans="6:26" s="58" customFormat="1" ht="14.45" customHeight="1" x14ac:dyDescent="0.25">
      <c r="F189" s="59"/>
      <c r="Z189" s="59"/>
    </row>
    <row r="190" spans="6:26" s="58" customFormat="1" ht="14.45" customHeight="1" x14ac:dyDescent="0.25">
      <c r="F190" s="59"/>
      <c r="Z190" s="59"/>
    </row>
    <row r="191" spans="6:26" s="58" customFormat="1" ht="14.45" customHeight="1" x14ac:dyDescent="0.25">
      <c r="F191" s="59"/>
      <c r="Z191" s="59"/>
    </row>
    <row r="192" spans="6:26" s="58" customFormat="1" ht="14.45" customHeight="1" x14ac:dyDescent="0.25">
      <c r="F192" s="59"/>
      <c r="Z192" s="59"/>
    </row>
    <row r="193" spans="6:26" s="58" customFormat="1" ht="14.45" customHeight="1" x14ac:dyDescent="0.25">
      <c r="F193" s="59"/>
      <c r="Z193" s="59"/>
    </row>
    <row r="194" spans="6:26" s="58" customFormat="1" ht="14.45" customHeight="1" x14ac:dyDescent="0.25">
      <c r="F194" s="59"/>
      <c r="Z194" s="59"/>
    </row>
    <row r="195" spans="6:26" s="58" customFormat="1" ht="14.45" customHeight="1" x14ac:dyDescent="0.25">
      <c r="F195" s="59"/>
      <c r="Z195" s="59"/>
    </row>
    <row r="196" spans="6:26" s="58" customFormat="1" ht="14.45" customHeight="1" x14ac:dyDescent="0.25">
      <c r="F196" s="59"/>
      <c r="Z196" s="59"/>
    </row>
    <row r="197" spans="6:26" s="58" customFormat="1" ht="14.45" customHeight="1" x14ac:dyDescent="0.25">
      <c r="F197" s="59"/>
      <c r="Z197" s="59"/>
    </row>
    <row r="198" spans="6:26" s="58" customFormat="1" ht="14.45" customHeight="1" x14ac:dyDescent="0.25">
      <c r="F198" s="59"/>
      <c r="Z198" s="59"/>
    </row>
    <row r="199" spans="6:26" s="58" customFormat="1" ht="14.45" customHeight="1" x14ac:dyDescent="0.25">
      <c r="F199" s="59"/>
      <c r="Z199" s="59"/>
    </row>
    <row r="200" spans="6:26" s="58" customFormat="1" ht="14.45" customHeight="1" x14ac:dyDescent="0.25">
      <c r="F200" s="59"/>
      <c r="Z200" s="59"/>
    </row>
    <row r="201" spans="6:26" s="58" customFormat="1" ht="14.45" customHeight="1" x14ac:dyDescent="0.25">
      <c r="F201" s="59"/>
      <c r="Z201" s="59"/>
    </row>
    <row r="202" spans="6:26" s="58" customFormat="1" ht="14.45" customHeight="1" x14ac:dyDescent="0.25">
      <c r="F202" s="59"/>
      <c r="Z202" s="59"/>
    </row>
    <row r="203" spans="6:26" s="58" customFormat="1" ht="14.45" customHeight="1" x14ac:dyDescent="0.25">
      <c r="F203" s="59"/>
      <c r="Z203" s="59"/>
    </row>
    <row r="204" spans="6:26" s="58" customFormat="1" ht="14.45" customHeight="1" x14ac:dyDescent="0.25">
      <c r="F204" s="59"/>
      <c r="Z204" s="59"/>
    </row>
    <row r="205" spans="6:26" s="58" customFormat="1" ht="14.45" customHeight="1" x14ac:dyDescent="0.25">
      <c r="F205" s="59"/>
      <c r="Z205" s="59"/>
    </row>
    <row r="206" spans="6:26" s="58" customFormat="1" ht="14.45" customHeight="1" x14ac:dyDescent="0.25">
      <c r="F206" s="59"/>
      <c r="Z206" s="59"/>
    </row>
    <row r="207" spans="6:26" s="58" customFormat="1" ht="14.45" customHeight="1" x14ac:dyDescent="0.25">
      <c r="F207" s="59"/>
      <c r="Z207" s="59"/>
    </row>
    <row r="208" spans="6:26" s="58" customFormat="1" ht="14.45" customHeight="1" x14ac:dyDescent="0.25">
      <c r="F208" s="59"/>
      <c r="Z208" s="59"/>
    </row>
    <row r="209" spans="6:26" s="58" customFormat="1" ht="14.45" customHeight="1" x14ac:dyDescent="0.25">
      <c r="F209" s="59"/>
      <c r="Z209" s="59"/>
    </row>
    <row r="210" spans="6:26" s="58" customFormat="1" ht="14.45" customHeight="1" x14ac:dyDescent="0.25">
      <c r="F210" s="59"/>
      <c r="Z210" s="59"/>
    </row>
    <row r="211" spans="6:26" s="58" customFormat="1" ht="14.45" customHeight="1" x14ac:dyDescent="0.25">
      <c r="F211" s="59"/>
      <c r="Z211" s="59"/>
    </row>
    <row r="212" spans="6:26" s="58" customFormat="1" ht="14.45" customHeight="1" x14ac:dyDescent="0.25">
      <c r="F212" s="59"/>
      <c r="Z212" s="59"/>
    </row>
    <row r="213" spans="6:26" s="58" customFormat="1" ht="14.45" customHeight="1" x14ac:dyDescent="0.25">
      <c r="F213" s="59"/>
      <c r="Z213" s="59"/>
    </row>
    <row r="214" spans="6:26" s="58" customFormat="1" ht="14.45" customHeight="1" x14ac:dyDescent="0.25">
      <c r="F214" s="59"/>
      <c r="Z214" s="59"/>
    </row>
    <row r="215" spans="6:26" s="58" customFormat="1" ht="14.45" customHeight="1" x14ac:dyDescent="0.25">
      <c r="F215" s="59"/>
      <c r="Z215" s="59"/>
    </row>
    <row r="216" spans="6:26" s="58" customFormat="1" ht="14.45" customHeight="1" x14ac:dyDescent="0.25">
      <c r="F216" s="59"/>
      <c r="Z216" s="59"/>
    </row>
    <row r="217" spans="6:26" s="58" customFormat="1" ht="14.45" customHeight="1" x14ac:dyDescent="0.25">
      <c r="F217" s="59"/>
      <c r="Z217" s="59"/>
    </row>
    <row r="218" spans="6:26" s="58" customFormat="1" ht="14.45" customHeight="1" x14ac:dyDescent="0.25">
      <c r="F218" s="59"/>
      <c r="Z218" s="59"/>
    </row>
    <row r="219" spans="6:26" s="58" customFormat="1" ht="14.45" customHeight="1" x14ac:dyDescent="0.25">
      <c r="F219" s="59"/>
      <c r="Z219" s="59"/>
    </row>
    <row r="220" spans="6:26" s="58" customFormat="1" ht="14.45" customHeight="1" x14ac:dyDescent="0.25">
      <c r="F220" s="59"/>
      <c r="Z220" s="59"/>
    </row>
    <row r="221" spans="6:26" s="58" customFormat="1" ht="14.45" customHeight="1" x14ac:dyDescent="0.25">
      <c r="F221" s="59"/>
      <c r="Z221" s="59"/>
    </row>
    <row r="222" spans="6:26" s="58" customFormat="1" ht="14.45" customHeight="1" x14ac:dyDescent="0.25">
      <c r="F222" s="59"/>
      <c r="Z222" s="59"/>
    </row>
    <row r="223" spans="6:26" s="58" customFormat="1" ht="14.45" customHeight="1" x14ac:dyDescent="0.25">
      <c r="F223" s="59"/>
      <c r="Z223" s="59"/>
    </row>
    <row r="224" spans="6:26" s="58" customFormat="1" ht="14.45" customHeight="1" x14ac:dyDescent="0.25">
      <c r="F224" s="59"/>
      <c r="Z224" s="59"/>
    </row>
    <row r="225" spans="6:26" s="58" customFormat="1" ht="14.45" customHeight="1" x14ac:dyDescent="0.25">
      <c r="F225" s="59"/>
      <c r="Z225" s="59"/>
    </row>
    <row r="226" spans="6:26" s="58" customFormat="1" ht="14.45" customHeight="1" x14ac:dyDescent="0.25">
      <c r="F226" s="59"/>
      <c r="Z226" s="59"/>
    </row>
    <row r="227" spans="6:26" s="58" customFormat="1" ht="14.45" customHeight="1" x14ac:dyDescent="0.25">
      <c r="F227" s="59"/>
      <c r="Z227" s="59"/>
    </row>
    <row r="228" spans="6:26" s="58" customFormat="1" ht="14.45" customHeight="1" x14ac:dyDescent="0.25">
      <c r="F228" s="59"/>
      <c r="Z228" s="59"/>
    </row>
    <row r="229" spans="6:26" s="58" customFormat="1" ht="14.45" customHeight="1" x14ac:dyDescent="0.25">
      <c r="F229" s="59"/>
      <c r="Z229" s="59"/>
    </row>
    <row r="230" spans="6:26" s="58" customFormat="1" ht="14.45" customHeight="1" x14ac:dyDescent="0.25">
      <c r="F230" s="59"/>
      <c r="Z230" s="59"/>
    </row>
    <row r="231" spans="6:26" s="58" customFormat="1" ht="14.45" customHeight="1" x14ac:dyDescent="0.25">
      <c r="F231" s="59"/>
      <c r="Z231" s="59"/>
    </row>
    <row r="232" spans="6:26" s="58" customFormat="1" ht="14.45" customHeight="1" x14ac:dyDescent="0.25">
      <c r="F232" s="59"/>
      <c r="Z232" s="59"/>
    </row>
    <row r="233" spans="6:26" s="58" customFormat="1" ht="14.45" customHeight="1" x14ac:dyDescent="0.25">
      <c r="F233" s="59"/>
      <c r="Z233" s="59"/>
    </row>
    <row r="234" spans="6:26" s="58" customFormat="1" ht="14.45" customHeight="1" x14ac:dyDescent="0.25">
      <c r="F234" s="59"/>
      <c r="Z234" s="59"/>
    </row>
    <row r="235" spans="6:26" s="58" customFormat="1" ht="14.45" customHeight="1" x14ac:dyDescent="0.25">
      <c r="F235" s="59"/>
      <c r="Z235" s="59"/>
    </row>
    <row r="236" spans="6:26" s="58" customFormat="1" ht="14.45" customHeight="1" x14ac:dyDescent="0.25">
      <c r="F236" s="59"/>
      <c r="Z236" s="59"/>
    </row>
    <row r="237" spans="6:26" s="58" customFormat="1" ht="14.45" customHeight="1" x14ac:dyDescent="0.25">
      <c r="F237" s="59"/>
      <c r="Z237" s="59"/>
    </row>
    <row r="238" spans="6:26" s="58" customFormat="1" ht="14.45" customHeight="1" x14ac:dyDescent="0.25">
      <c r="F238" s="59"/>
      <c r="Z238" s="59"/>
    </row>
    <row r="239" spans="6:26" s="58" customFormat="1" ht="14.45" customHeight="1" x14ac:dyDescent="0.25">
      <c r="F239" s="59"/>
      <c r="Z239" s="59"/>
    </row>
    <row r="240" spans="6:26" s="58" customFormat="1" ht="14.45" customHeight="1" x14ac:dyDescent="0.25">
      <c r="F240" s="59"/>
      <c r="Z240" s="59"/>
    </row>
    <row r="241" spans="6:26" s="58" customFormat="1" ht="14.45" customHeight="1" x14ac:dyDescent="0.25">
      <c r="F241" s="59"/>
      <c r="Z241" s="59"/>
    </row>
    <row r="242" spans="6:26" s="58" customFormat="1" ht="14.45" customHeight="1" x14ac:dyDescent="0.25">
      <c r="F242" s="59"/>
      <c r="Z242" s="59"/>
    </row>
    <row r="243" spans="6:26" s="58" customFormat="1" ht="14.45" customHeight="1" x14ac:dyDescent="0.25">
      <c r="F243" s="59"/>
      <c r="Z243" s="59"/>
    </row>
    <row r="244" spans="6:26" s="58" customFormat="1" ht="14.45" customHeight="1" x14ac:dyDescent="0.25">
      <c r="F244" s="59"/>
      <c r="Z244" s="59"/>
    </row>
    <row r="245" spans="6:26" s="58" customFormat="1" ht="14.45" customHeight="1" x14ac:dyDescent="0.25">
      <c r="F245" s="59"/>
      <c r="Z245" s="59"/>
    </row>
    <row r="246" spans="6:26" s="58" customFormat="1" ht="14.45" customHeight="1" x14ac:dyDescent="0.25">
      <c r="F246" s="59"/>
      <c r="Z246" s="59"/>
    </row>
    <row r="247" spans="6:26" s="58" customFormat="1" ht="14.45" customHeight="1" x14ac:dyDescent="0.25">
      <c r="F247" s="59"/>
      <c r="Z247" s="59"/>
    </row>
    <row r="248" spans="6:26" s="58" customFormat="1" ht="14.45" customHeight="1" x14ac:dyDescent="0.25">
      <c r="F248" s="59"/>
      <c r="Z248" s="59"/>
    </row>
    <row r="249" spans="6:26" s="58" customFormat="1" ht="14.45" customHeight="1" x14ac:dyDescent="0.25">
      <c r="F249" s="59"/>
      <c r="Z249" s="59"/>
    </row>
    <row r="250" spans="6:26" s="58" customFormat="1" ht="14.45" customHeight="1" x14ac:dyDescent="0.25">
      <c r="F250" s="59"/>
      <c r="Z250" s="59"/>
    </row>
    <row r="251" spans="6:26" s="58" customFormat="1" ht="14.45" customHeight="1" x14ac:dyDescent="0.25">
      <c r="F251" s="59"/>
      <c r="Z251" s="59"/>
    </row>
    <row r="252" spans="6:26" s="58" customFormat="1" ht="14.45" customHeight="1" x14ac:dyDescent="0.25">
      <c r="F252" s="59"/>
      <c r="Z252" s="59"/>
    </row>
    <row r="253" spans="6:26" s="58" customFormat="1" ht="14.45" customHeight="1" x14ac:dyDescent="0.25">
      <c r="F253" s="59"/>
      <c r="Z253" s="59"/>
    </row>
    <row r="254" spans="6:26" s="58" customFormat="1" ht="14.45" customHeight="1" x14ac:dyDescent="0.25">
      <c r="F254" s="59"/>
      <c r="Z254" s="59"/>
    </row>
    <row r="255" spans="6:26" s="58" customFormat="1" ht="14.45" customHeight="1" x14ac:dyDescent="0.25">
      <c r="F255" s="59"/>
      <c r="Z255" s="59"/>
    </row>
    <row r="256" spans="6:26" s="58" customFormat="1" ht="14.45" customHeight="1" x14ac:dyDescent="0.25">
      <c r="F256" s="59"/>
      <c r="Z256" s="59"/>
    </row>
    <row r="257" spans="6:26" s="58" customFormat="1" ht="14.45" customHeight="1" x14ac:dyDescent="0.25">
      <c r="F257" s="59"/>
      <c r="Z257" s="59"/>
    </row>
    <row r="258" spans="6:26" s="58" customFormat="1" ht="14.45" customHeight="1" x14ac:dyDescent="0.25">
      <c r="F258" s="59"/>
      <c r="Z258" s="59"/>
    </row>
    <row r="259" spans="6:26" s="58" customFormat="1" ht="14.45" customHeight="1" x14ac:dyDescent="0.25">
      <c r="F259" s="59"/>
      <c r="Z259" s="59"/>
    </row>
    <row r="260" spans="6:26" s="58" customFormat="1" ht="14.45" customHeight="1" x14ac:dyDescent="0.25">
      <c r="F260" s="59"/>
      <c r="Z260" s="59"/>
    </row>
    <row r="261" spans="6:26" s="58" customFormat="1" ht="14.45" customHeight="1" x14ac:dyDescent="0.25">
      <c r="F261" s="59"/>
      <c r="Z261" s="59"/>
    </row>
    <row r="262" spans="6:26" s="58" customFormat="1" ht="14.45" customHeight="1" x14ac:dyDescent="0.25">
      <c r="F262" s="59"/>
      <c r="Z262" s="59"/>
    </row>
    <row r="263" spans="6:26" s="58" customFormat="1" ht="14.45" customHeight="1" x14ac:dyDescent="0.25">
      <c r="F263" s="59"/>
      <c r="Z263" s="59"/>
    </row>
    <row r="264" spans="6:26" s="58" customFormat="1" ht="14.45" customHeight="1" x14ac:dyDescent="0.25">
      <c r="F264" s="59"/>
      <c r="Z264" s="59"/>
    </row>
    <row r="265" spans="6:26" s="58" customFormat="1" ht="14.45" customHeight="1" x14ac:dyDescent="0.25">
      <c r="F265" s="59"/>
      <c r="Z265" s="59"/>
    </row>
    <row r="266" spans="6:26" s="58" customFormat="1" ht="14.45" customHeight="1" x14ac:dyDescent="0.25">
      <c r="F266" s="59"/>
      <c r="Z266" s="59"/>
    </row>
    <row r="267" spans="6:26" s="58" customFormat="1" ht="14.45" customHeight="1" x14ac:dyDescent="0.25">
      <c r="F267" s="59"/>
      <c r="Z267" s="59"/>
    </row>
    <row r="268" spans="6:26" s="58" customFormat="1" ht="14.45" customHeight="1" x14ac:dyDescent="0.25">
      <c r="F268" s="59"/>
      <c r="Z268" s="59"/>
    </row>
    <row r="269" spans="6:26" s="58" customFormat="1" ht="14.45" customHeight="1" x14ac:dyDescent="0.25">
      <c r="F269" s="59"/>
      <c r="Z269" s="59"/>
    </row>
    <row r="270" spans="6:26" s="58" customFormat="1" ht="14.45" customHeight="1" x14ac:dyDescent="0.25">
      <c r="F270" s="59"/>
      <c r="Z270" s="59"/>
    </row>
    <row r="271" spans="6:26" s="58" customFormat="1" ht="14.45" customHeight="1" x14ac:dyDescent="0.25">
      <c r="F271" s="59"/>
      <c r="Z271" s="59"/>
    </row>
    <row r="272" spans="6:26" s="58" customFormat="1" ht="14.45" customHeight="1" x14ac:dyDescent="0.25">
      <c r="F272" s="59"/>
      <c r="Z272" s="59"/>
    </row>
    <row r="273" spans="6:26" s="58" customFormat="1" ht="14.45" customHeight="1" x14ac:dyDescent="0.25">
      <c r="F273" s="59"/>
      <c r="Z273" s="59"/>
    </row>
    <row r="274" spans="6:26" s="58" customFormat="1" ht="14.45" customHeight="1" x14ac:dyDescent="0.25">
      <c r="F274" s="59"/>
      <c r="Z274" s="59"/>
    </row>
    <row r="275" spans="6:26" s="58" customFormat="1" ht="14.45" customHeight="1" x14ac:dyDescent="0.25">
      <c r="F275" s="59"/>
      <c r="Z275" s="59"/>
    </row>
    <row r="276" spans="6:26" s="58" customFormat="1" ht="14.45" customHeight="1" x14ac:dyDescent="0.25">
      <c r="F276" s="59"/>
      <c r="Z276" s="59"/>
    </row>
    <row r="277" spans="6:26" s="58" customFormat="1" ht="14.45" customHeight="1" x14ac:dyDescent="0.25">
      <c r="F277" s="59"/>
      <c r="Z277" s="59"/>
    </row>
    <row r="278" spans="6:26" s="58" customFormat="1" ht="14.45" customHeight="1" x14ac:dyDescent="0.25">
      <c r="F278" s="59"/>
      <c r="Z278" s="59"/>
    </row>
    <row r="279" spans="6:26" s="58" customFormat="1" ht="14.45" customHeight="1" x14ac:dyDescent="0.25">
      <c r="F279" s="59"/>
      <c r="Z279" s="59"/>
    </row>
    <row r="280" spans="6:26" s="58" customFormat="1" ht="14.45" customHeight="1" x14ac:dyDescent="0.25">
      <c r="F280" s="59"/>
      <c r="Z280" s="59"/>
    </row>
    <row r="281" spans="6:26" s="58" customFormat="1" ht="14.45" customHeight="1" x14ac:dyDescent="0.25">
      <c r="F281" s="59"/>
      <c r="Z281" s="59"/>
    </row>
    <row r="282" spans="6:26" s="58" customFormat="1" ht="14.45" customHeight="1" x14ac:dyDescent="0.25">
      <c r="F282" s="59"/>
      <c r="Z282" s="59"/>
    </row>
    <row r="283" spans="6:26" s="58" customFormat="1" ht="14.45" customHeight="1" x14ac:dyDescent="0.25">
      <c r="F283" s="59"/>
      <c r="Z283" s="59"/>
    </row>
    <row r="284" spans="6:26" s="58" customFormat="1" ht="14.45" customHeight="1" x14ac:dyDescent="0.25">
      <c r="F284" s="59"/>
      <c r="Z284" s="59"/>
    </row>
    <row r="285" spans="6:26" s="58" customFormat="1" ht="14.45" customHeight="1" x14ac:dyDescent="0.25">
      <c r="F285" s="59"/>
      <c r="Z285" s="59"/>
    </row>
    <row r="286" spans="6:26" s="58" customFormat="1" ht="14.45" customHeight="1" x14ac:dyDescent="0.25">
      <c r="F286" s="59"/>
      <c r="Z286" s="59"/>
    </row>
    <row r="287" spans="6:26" s="58" customFormat="1" ht="14.45" customHeight="1" x14ac:dyDescent="0.25">
      <c r="F287" s="59"/>
      <c r="Z287" s="59"/>
    </row>
    <row r="288" spans="6:26" s="58" customFormat="1" ht="14.45" customHeight="1" x14ac:dyDescent="0.25">
      <c r="F288" s="59"/>
      <c r="Z288" s="59"/>
    </row>
    <row r="289" spans="6:26" s="58" customFormat="1" ht="14.45" customHeight="1" x14ac:dyDescent="0.25">
      <c r="F289" s="59"/>
      <c r="Z289" s="59"/>
    </row>
    <row r="290" spans="6:26" s="58" customFormat="1" ht="14.45" customHeight="1" x14ac:dyDescent="0.25">
      <c r="F290" s="59"/>
      <c r="Z290" s="59"/>
    </row>
    <row r="291" spans="6:26" s="58" customFormat="1" ht="14.45" customHeight="1" x14ac:dyDescent="0.25">
      <c r="F291" s="59"/>
      <c r="Z291" s="59"/>
    </row>
    <row r="292" spans="6:26" s="58" customFormat="1" ht="14.45" customHeight="1" x14ac:dyDescent="0.25">
      <c r="F292" s="59"/>
      <c r="Z292" s="59"/>
    </row>
    <row r="293" spans="6:26" s="58" customFormat="1" ht="14.45" customHeight="1" x14ac:dyDescent="0.25">
      <c r="F293" s="59"/>
      <c r="Z293" s="59"/>
    </row>
    <row r="294" spans="6:26" s="58" customFormat="1" ht="14.45" customHeight="1" x14ac:dyDescent="0.25">
      <c r="F294" s="59"/>
      <c r="Z294" s="59"/>
    </row>
    <row r="295" spans="6:26" s="58" customFormat="1" ht="14.45" customHeight="1" x14ac:dyDescent="0.25">
      <c r="F295" s="59"/>
      <c r="Z295" s="59"/>
    </row>
    <row r="296" spans="6:26" s="58" customFormat="1" ht="14.45" customHeight="1" x14ac:dyDescent="0.25">
      <c r="F296" s="59"/>
      <c r="Z296" s="59"/>
    </row>
    <row r="297" spans="6:26" s="58" customFormat="1" ht="14.45" customHeight="1" x14ac:dyDescent="0.25">
      <c r="F297" s="59"/>
      <c r="Z297" s="59"/>
    </row>
    <row r="298" spans="6:26" s="58" customFormat="1" ht="14.45" customHeight="1" x14ac:dyDescent="0.25">
      <c r="F298" s="59"/>
      <c r="Z298" s="59"/>
    </row>
    <row r="299" spans="6:26" s="58" customFormat="1" ht="14.45" customHeight="1" x14ac:dyDescent="0.25">
      <c r="F299" s="59"/>
      <c r="Z299" s="59"/>
    </row>
    <row r="300" spans="6:26" s="58" customFormat="1" ht="14.45" customHeight="1" x14ac:dyDescent="0.25">
      <c r="F300" s="59"/>
      <c r="Z300" s="59"/>
    </row>
    <row r="301" spans="6:26" s="58" customFormat="1" ht="14.45" customHeight="1" x14ac:dyDescent="0.25">
      <c r="F301" s="59"/>
      <c r="Z301" s="59"/>
    </row>
    <row r="302" spans="6:26" s="58" customFormat="1" ht="14.45" customHeight="1" x14ac:dyDescent="0.25">
      <c r="F302" s="59"/>
      <c r="Z302" s="59"/>
    </row>
    <row r="303" spans="6:26" s="58" customFormat="1" ht="14.45" customHeight="1" x14ac:dyDescent="0.25">
      <c r="F303" s="59"/>
      <c r="Z303" s="59"/>
    </row>
    <row r="304" spans="6:26" s="58" customFormat="1" ht="14.45" customHeight="1" x14ac:dyDescent="0.25">
      <c r="F304" s="59"/>
      <c r="Z304" s="59"/>
    </row>
    <row r="305" spans="6:26" s="58" customFormat="1" ht="14.45" customHeight="1" x14ac:dyDescent="0.25">
      <c r="F305" s="59"/>
      <c r="Z305" s="59"/>
    </row>
    <row r="306" spans="6:26" s="58" customFormat="1" ht="14.45" customHeight="1" x14ac:dyDescent="0.25">
      <c r="F306" s="59"/>
      <c r="Z306" s="59"/>
    </row>
    <row r="307" spans="6:26" s="58" customFormat="1" ht="14.45" customHeight="1" x14ac:dyDescent="0.25">
      <c r="F307" s="59"/>
      <c r="Z307" s="59"/>
    </row>
    <row r="308" spans="6:26" s="58" customFormat="1" ht="14.45" customHeight="1" x14ac:dyDescent="0.25">
      <c r="F308" s="59"/>
      <c r="Z308" s="59"/>
    </row>
    <row r="309" spans="6:26" s="58" customFormat="1" ht="14.45" customHeight="1" x14ac:dyDescent="0.25">
      <c r="F309" s="59"/>
      <c r="Z309" s="59"/>
    </row>
    <row r="310" spans="6:26" s="58" customFormat="1" ht="14.45" customHeight="1" x14ac:dyDescent="0.25">
      <c r="F310" s="59"/>
      <c r="Z310" s="59"/>
    </row>
    <row r="311" spans="6:26" s="58" customFormat="1" ht="14.45" customHeight="1" x14ac:dyDescent="0.25">
      <c r="F311" s="59"/>
      <c r="Z311" s="59"/>
    </row>
    <row r="312" spans="6:26" s="58" customFormat="1" ht="14.45" customHeight="1" x14ac:dyDescent="0.25">
      <c r="F312" s="59"/>
      <c r="Z312" s="59"/>
    </row>
    <row r="313" spans="6:26" s="58" customFormat="1" ht="14.45" customHeight="1" x14ac:dyDescent="0.25">
      <c r="F313" s="59"/>
      <c r="Z313" s="59"/>
    </row>
    <row r="314" spans="6:26" s="58" customFormat="1" ht="14.45" customHeight="1" x14ac:dyDescent="0.25">
      <c r="F314" s="59"/>
      <c r="Z314" s="59"/>
    </row>
    <row r="315" spans="6:26" s="58" customFormat="1" ht="14.45" customHeight="1" x14ac:dyDescent="0.25">
      <c r="F315" s="59"/>
      <c r="Z315" s="59"/>
    </row>
    <row r="316" spans="6:26" s="58" customFormat="1" ht="14.45" customHeight="1" x14ac:dyDescent="0.25">
      <c r="F316" s="59"/>
      <c r="Z316" s="59"/>
    </row>
    <row r="317" spans="6:26" s="58" customFormat="1" ht="14.45" customHeight="1" x14ac:dyDescent="0.25">
      <c r="F317" s="59"/>
      <c r="Z317" s="59"/>
    </row>
    <row r="318" spans="6:26" s="58" customFormat="1" ht="14.45" customHeight="1" x14ac:dyDescent="0.25">
      <c r="F318" s="59"/>
      <c r="Z318" s="59"/>
    </row>
    <row r="319" spans="6:26" s="58" customFormat="1" ht="14.45" customHeight="1" x14ac:dyDescent="0.25">
      <c r="F319" s="59"/>
      <c r="Z319" s="59"/>
    </row>
    <row r="320" spans="6:26" s="58" customFormat="1" ht="14.45" customHeight="1" x14ac:dyDescent="0.25">
      <c r="F320" s="59"/>
      <c r="Z320" s="59"/>
    </row>
    <row r="321" spans="6:26" s="58" customFormat="1" ht="14.45" customHeight="1" x14ac:dyDescent="0.25">
      <c r="F321" s="59"/>
      <c r="Z321" s="59"/>
    </row>
    <row r="322" spans="6:26" s="58" customFormat="1" ht="14.45" customHeight="1" x14ac:dyDescent="0.25">
      <c r="F322" s="59"/>
      <c r="Z322" s="59"/>
    </row>
    <row r="323" spans="6:26" s="58" customFormat="1" ht="14.45" customHeight="1" x14ac:dyDescent="0.25">
      <c r="F323" s="59"/>
      <c r="Z323" s="59"/>
    </row>
    <row r="324" spans="6:26" s="58" customFormat="1" ht="14.45" customHeight="1" x14ac:dyDescent="0.25">
      <c r="F324" s="59"/>
      <c r="Z324" s="59"/>
    </row>
    <row r="325" spans="6:26" s="58" customFormat="1" ht="14.45" customHeight="1" x14ac:dyDescent="0.25">
      <c r="F325" s="59"/>
      <c r="Z325" s="59"/>
    </row>
    <row r="326" spans="6:26" s="58" customFormat="1" ht="14.45" customHeight="1" x14ac:dyDescent="0.25">
      <c r="F326" s="59"/>
      <c r="Z326" s="59"/>
    </row>
    <row r="327" spans="6:26" s="58" customFormat="1" ht="14.45" customHeight="1" x14ac:dyDescent="0.25">
      <c r="F327" s="59"/>
      <c r="Z327" s="59"/>
    </row>
    <row r="328" spans="6:26" s="58" customFormat="1" ht="14.45" customHeight="1" x14ac:dyDescent="0.25">
      <c r="F328" s="59"/>
      <c r="Z328" s="59"/>
    </row>
    <row r="329" spans="6:26" s="58" customFormat="1" ht="14.45" customHeight="1" x14ac:dyDescent="0.25">
      <c r="F329" s="59"/>
      <c r="Z329" s="59"/>
    </row>
    <row r="330" spans="6:26" s="58" customFormat="1" ht="14.45" customHeight="1" x14ac:dyDescent="0.25">
      <c r="F330" s="59"/>
      <c r="Z330" s="59"/>
    </row>
    <row r="331" spans="6:26" s="58" customFormat="1" ht="14.45" customHeight="1" x14ac:dyDescent="0.25">
      <c r="F331" s="59"/>
      <c r="Z331" s="59"/>
    </row>
    <row r="332" spans="6:26" s="58" customFormat="1" ht="14.45" customHeight="1" x14ac:dyDescent="0.25">
      <c r="F332" s="59"/>
      <c r="Z332" s="59"/>
    </row>
    <row r="333" spans="6:26" s="58" customFormat="1" ht="14.45" customHeight="1" x14ac:dyDescent="0.25">
      <c r="F333" s="59"/>
      <c r="Z333" s="59"/>
    </row>
    <row r="334" spans="6:26" s="58" customFormat="1" ht="14.45" customHeight="1" x14ac:dyDescent="0.25">
      <c r="F334" s="59"/>
      <c r="Z334" s="59"/>
    </row>
    <row r="335" spans="6:26" s="58" customFormat="1" ht="14.45" customHeight="1" x14ac:dyDescent="0.25">
      <c r="F335" s="59"/>
      <c r="Z335" s="59"/>
    </row>
    <row r="336" spans="6:26" s="58" customFormat="1" ht="14.45" customHeight="1" x14ac:dyDescent="0.25">
      <c r="F336" s="59"/>
      <c r="Z336" s="59"/>
    </row>
    <row r="337" spans="6:26" s="58" customFormat="1" ht="14.45" customHeight="1" x14ac:dyDescent="0.25">
      <c r="F337" s="59"/>
      <c r="Z337" s="59"/>
    </row>
    <row r="338" spans="6:26" s="58" customFormat="1" ht="14.45" customHeight="1" x14ac:dyDescent="0.25">
      <c r="F338" s="59"/>
      <c r="Z338" s="59"/>
    </row>
    <row r="339" spans="6:26" s="58" customFormat="1" ht="14.45" customHeight="1" x14ac:dyDescent="0.25">
      <c r="F339" s="59"/>
      <c r="Z339" s="59"/>
    </row>
    <row r="340" spans="6:26" s="58" customFormat="1" ht="14.45" customHeight="1" x14ac:dyDescent="0.25">
      <c r="F340" s="59"/>
      <c r="Z340" s="59"/>
    </row>
    <row r="341" spans="6:26" s="58" customFormat="1" ht="14.45" customHeight="1" x14ac:dyDescent="0.25">
      <c r="F341" s="59"/>
      <c r="Z341" s="59"/>
    </row>
    <row r="342" spans="6:26" s="58" customFormat="1" ht="14.45" customHeight="1" x14ac:dyDescent="0.25">
      <c r="F342" s="59"/>
      <c r="Z342" s="59"/>
    </row>
    <row r="343" spans="6:26" s="58" customFormat="1" ht="14.45" customHeight="1" x14ac:dyDescent="0.25">
      <c r="F343" s="59"/>
      <c r="Z343" s="59"/>
    </row>
    <row r="344" spans="6:26" s="58" customFormat="1" ht="14.45" customHeight="1" x14ac:dyDescent="0.25">
      <c r="F344" s="59"/>
      <c r="Z344" s="59"/>
    </row>
    <row r="345" spans="6:26" s="58" customFormat="1" ht="14.45" customHeight="1" x14ac:dyDescent="0.25">
      <c r="F345" s="59"/>
      <c r="Z345" s="59"/>
    </row>
    <row r="346" spans="6:26" s="58" customFormat="1" ht="14.45" customHeight="1" x14ac:dyDescent="0.25">
      <c r="F346" s="59"/>
      <c r="Z346" s="59"/>
    </row>
    <row r="347" spans="6:26" s="58" customFormat="1" ht="14.45" customHeight="1" x14ac:dyDescent="0.25">
      <c r="F347" s="59"/>
      <c r="Z347" s="59"/>
    </row>
    <row r="348" spans="6:26" s="58" customFormat="1" ht="14.45" customHeight="1" x14ac:dyDescent="0.25">
      <c r="F348" s="59"/>
      <c r="Z348" s="59"/>
    </row>
    <row r="349" spans="6:26" s="58" customFormat="1" ht="14.45" customHeight="1" x14ac:dyDescent="0.25">
      <c r="F349" s="59"/>
      <c r="Z349" s="59"/>
    </row>
    <row r="350" spans="6:26" s="58" customFormat="1" ht="14.45" customHeight="1" x14ac:dyDescent="0.25">
      <c r="F350" s="59"/>
      <c r="Z350" s="59"/>
    </row>
    <row r="351" spans="6:26" s="58" customFormat="1" ht="14.45" customHeight="1" x14ac:dyDescent="0.25">
      <c r="F351" s="59"/>
      <c r="Z351" s="59"/>
    </row>
    <row r="352" spans="6:26" s="58" customFormat="1" ht="14.45" customHeight="1" x14ac:dyDescent="0.25">
      <c r="F352" s="59"/>
      <c r="Z352" s="59"/>
    </row>
    <row r="353" spans="6:26" s="58" customFormat="1" ht="14.45" customHeight="1" x14ac:dyDescent="0.25">
      <c r="F353" s="59"/>
      <c r="Z353" s="59"/>
    </row>
    <row r="354" spans="6:26" s="58" customFormat="1" ht="14.45" customHeight="1" x14ac:dyDescent="0.25">
      <c r="F354" s="59"/>
      <c r="Z354" s="59"/>
    </row>
    <row r="355" spans="6:26" s="58" customFormat="1" ht="14.45" customHeight="1" x14ac:dyDescent="0.25">
      <c r="F355" s="59"/>
      <c r="Z355" s="59"/>
    </row>
    <row r="356" spans="6:26" s="58" customFormat="1" ht="14.45" customHeight="1" x14ac:dyDescent="0.25">
      <c r="F356" s="59"/>
      <c r="Z356" s="59"/>
    </row>
    <row r="357" spans="6:26" s="58" customFormat="1" ht="14.45" customHeight="1" x14ac:dyDescent="0.25">
      <c r="F357" s="59"/>
      <c r="Z357" s="59"/>
    </row>
    <row r="358" spans="6:26" s="58" customFormat="1" ht="14.45" customHeight="1" x14ac:dyDescent="0.25">
      <c r="F358" s="59"/>
      <c r="Z358" s="59"/>
    </row>
    <row r="359" spans="6:26" s="58" customFormat="1" ht="14.45" customHeight="1" x14ac:dyDescent="0.25">
      <c r="F359" s="59"/>
      <c r="Z359" s="59"/>
    </row>
    <row r="360" spans="6:26" s="58" customFormat="1" ht="14.45" customHeight="1" x14ac:dyDescent="0.25">
      <c r="F360" s="59"/>
      <c r="Z360" s="59"/>
    </row>
    <row r="361" spans="6:26" s="58" customFormat="1" ht="14.45" customHeight="1" x14ac:dyDescent="0.25">
      <c r="F361" s="59"/>
      <c r="Z361" s="59"/>
    </row>
    <row r="362" spans="6:26" s="58" customFormat="1" ht="14.45" customHeight="1" x14ac:dyDescent="0.25">
      <c r="F362" s="59"/>
      <c r="Z362" s="59"/>
    </row>
    <row r="363" spans="6:26" s="58" customFormat="1" ht="14.45" customHeight="1" x14ac:dyDescent="0.25">
      <c r="F363" s="59"/>
      <c r="Z363" s="59"/>
    </row>
    <row r="364" spans="6:26" s="58" customFormat="1" ht="14.45" customHeight="1" x14ac:dyDescent="0.25">
      <c r="F364" s="59"/>
      <c r="Z364" s="59"/>
    </row>
    <row r="365" spans="6:26" s="58" customFormat="1" ht="14.45" customHeight="1" x14ac:dyDescent="0.25">
      <c r="F365" s="59"/>
      <c r="Z365" s="59"/>
    </row>
    <row r="366" spans="6:26" s="58" customFormat="1" ht="14.45" customHeight="1" x14ac:dyDescent="0.25">
      <c r="F366" s="59"/>
      <c r="Z366" s="59"/>
    </row>
    <row r="367" spans="6:26" s="58" customFormat="1" ht="14.45" customHeight="1" x14ac:dyDescent="0.25">
      <c r="F367" s="59"/>
      <c r="Z367" s="59"/>
    </row>
    <row r="368" spans="6:26" s="58" customFormat="1" ht="14.45" customHeight="1" x14ac:dyDescent="0.25">
      <c r="F368" s="59"/>
      <c r="Z368" s="59"/>
    </row>
    <row r="369" spans="6:26" s="58" customFormat="1" ht="14.45" customHeight="1" x14ac:dyDescent="0.25">
      <c r="F369" s="59"/>
      <c r="Z369" s="59"/>
    </row>
    <row r="370" spans="6:26" s="58" customFormat="1" ht="14.45" customHeight="1" x14ac:dyDescent="0.25">
      <c r="F370" s="59"/>
      <c r="Z370" s="59"/>
    </row>
    <row r="371" spans="6:26" s="58" customFormat="1" ht="14.45" customHeight="1" x14ac:dyDescent="0.25">
      <c r="F371" s="59"/>
      <c r="Z371" s="59"/>
    </row>
    <row r="372" spans="6:26" s="58" customFormat="1" ht="14.45" customHeight="1" x14ac:dyDescent="0.25">
      <c r="F372" s="59"/>
      <c r="Z372" s="59"/>
    </row>
    <row r="373" spans="6:26" s="58" customFormat="1" ht="14.45" customHeight="1" x14ac:dyDescent="0.25">
      <c r="F373" s="59"/>
      <c r="Z373" s="59"/>
    </row>
    <row r="374" spans="6:26" s="58" customFormat="1" ht="14.45" customHeight="1" x14ac:dyDescent="0.25">
      <c r="F374" s="59"/>
      <c r="Z374" s="59"/>
    </row>
    <row r="375" spans="6:26" s="58" customFormat="1" ht="14.45" customHeight="1" x14ac:dyDescent="0.25">
      <c r="F375" s="59"/>
      <c r="Z375" s="59"/>
    </row>
    <row r="376" spans="6:26" s="58" customFormat="1" ht="14.45" customHeight="1" x14ac:dyDescent="0.25">
      <c r="F376" s="59"/>
      <c r="Z376" s="59"/>
    </row>
    <row r="377" spans="6:26" s="58" customFormat="1" ht="14.45" customHeight="1" x14ac:dyDescent="0.25">
      <c r="F377" s="59"/>
      <c r="Z377" s="59"/>
    </row>
    <row r="378" spans="6:26" s="58" customFormat="1" ht="14.45" customHeight="1" x14ac:dyDescent="0.25">
      <c r="F378" s="59"/>
      <c r="Z378" s="59"/>
    </row>
    <row r="379" spans="6:26" s="58" customFormat="1" ht="14.45" customHeight="1" x14ac:dyDescent="0.25">
      <c r="F379" s="59"/>
      <c r="Z379" s="59"/>
    </row>
    <row r="380" spans="6:26" s="58" customFormat="1" ht="14.45" customHeight="1" x14ac:dyDescent="0.25">
      <c r="F380" s="59"/>
      <c r="Z380" s="59"/>
    </row>
    <row r="381" spans="6:26" s="58" customFormat="1" ht="14.45" customHeight="1" x14ac:dyDescent="0.25">
      <c r="F381" s="59"/>
      <c r="Z381" s="59"/>
    </row>
    <row r="382" spans="6:26" s="58" customFormat="1" ht="14.45" customHeight="1" x14ac:dyDescent="0.25">
      <c r="F382" s="59"/>
      <c r="Z382" s="59"/>
    </row>
    <row r="383" spans="6:26" s="58" customFormat="1" ht="14.45" customHeight="1" x14ac:dyDescent="0.25">
      <c r="F383" s="59"/>
      <c r="Z383" s="59"/>
    </row>
    <row r="384" spans="6:26" s="58" customFormat="1" ht="14.45" customHeight="1" x14ac:dyDescent="0.25">
      <c r="F384" s="59"/>
      <c r="Z384" s="59"/>
    </row>
    <row r="385" spans="6:26" s="58" customFormat="1" ht="14.45" customHeight="1" x14ac:dyDescent="0.25">
      <c r="F385" s="59"/>
      <c r="Z385" s="59"/>
    </row>
    <row r="386" spans="6:26" s="58" customFormat="1" ht="14.45" customHeight="1" x14ac:dyDescent="0.25">
      <c r="F386" s="59"/>
      <c r="Z386" s="59"/>
    </row>
    <row r="387" spans="6:26" s="58" customFormat="1" ht="14.45" customHeight="1" x14ac:dyDescent="0.25">
      <c r="F387" s="59"/>
      <c r="Z387" s="59"/>
    </row>
    <row r="388" spans="6:26" s="58" customFormat="1" ht="14.45" customHeight="1" x14ac:dyDescent="0.25">
      <c r="F388" s="59"/>
      <c r="Z388" s="59"/>
    </row>
    <row r="389" spans="6:26" s="58" customFormat="1" ht="14.45" customHeight="1" x14ac:dyDescent="0.25">
      <c r="F389" s="59"/>
      <c r="Z389" s="59"/>
    </row>
    <row r="390" spans="6:26" s="58" customFormat="1" ht="14.45" customHeight="1" x14ac:dyDescent="0.25">
      <c r="F390" s="59"/>
      <c r="Z390" s="59"/>
    </row>
    <row r="391" spans="6:26" s="58" customFormat="1" ht="14.45" customHeight="1" x14ac:dyDescent="0.25">
      <c r="F391" s="59"/>
      <c r="Z391" s="59"/>
    </row>
    <row r="392" spans="6:26" s="58" customFormat="1" ht="14.45" customHeight="1" x14ac:dyDescent="0.25">
      <c r="F392" s="59"/>
      <c r="Z392" s="59"/>
    </row>
    <row r="393" spans="6:26" s="58" customFormat="1" ht="14.45" customHeight="1" x14ac:dyDescent="0.25">
      <c r="F393" s="59"/>
      <c r="Z393" s="59"/>
    </row>
    <row r="394" spans="6:26" s="58" customFormat="1" ht="14.45" customHeight="1" x14ac:dyDescent="0.25">
      <c r="F394" s="59"/>
      <c r="Z394" s="59"/>
    </row>
    <row r="395" spans="6:26" s="58" customFormat="1" ht="14.45" customHeight="1" x14ac:dyDescent="0.25">
      <c r="F395" s="59"/>
      <c r="Z395" s="59"/>
    </row>
    <row r="396" spans="6:26" s="58" customFormat="1" ht="14.45" customHeight="1" x14ac:dyDescent="0.25">
      <c r="F396" s="59"/>
      <c r="Z396" s="59"/>
    </row>
    <row r="397" spans="6:26" s="58" customFormat="1" ht="14.45" customHeight="1" x14ac:dyDescent="0.25">
      <c r="F397" s="59"/>
      <c r="Z397" s="59"/>
    </row>
    <row r="398" spans="6:26" s="58" customFormat="1" ht="14.45" customHeight="1" x14ac:dyDescent="0.25">
      <c r="F398" s="59"/>
      <c r="Z398" s="59"/>
    </row>
    <row r="399" spans="6:26" s="58" customFormat="1" ht="14.45" customHeight="1" x14ac:dyDescent="0.25">
      <c r="F399" s="59"/>
      <c r="Z399" s="59"/>
    </row>
    <row r="400" spans="6:26" s="58" customFormat="1" ht="14.45" customHeight="1" x14ac:dyDescent="0.25">
      <c r="F400" s="59"/>
      <c r="Z400" s="59"/>
    </row>
    <row r="401" spans="6:26" s="58" customFormat="1" ht="14.45" customHeight="1" x14ac:dyDescent="0.25">
      <c r="F401" s="59"/>
      <c r="Z401" s="59"/>
    </row>
    <row r="402" spans="6:26" s="58" customFormat="1" ht="14.45" customHeight="1" x14ac:dyDescent="0.25">
      <c r="F402" s="59"/>
      <c r="Z402" s="59"/>
    </row>
    <row r="403" spans="6:26" s="58" customFormat="1" ht="14.45" customHeight="1" x14ac:dyDescent="0.25">
      <c r="F403" s="59"/>
      <c r="Z403" s="59"/>
    </row>
    <row r="404" spans="6:26" s="58" customFormat="1" ht="14.45" customHeight="1" x14ac:dyDescent="0.25">
      <c r="F404" s="59"/>
      <c r="Z404" s="59"/>
    </row>
    <row r="405" spans="6:26" s="58" customFormat="1" ht="14.45" customHeight="1" x14ac:dyDescent="0.25">
      <c r="F405" s="59"/>
      <c r="Z405" s="59"/>
    </row>
    <row r="406" spans="6:26" s="58" customFormat="1" ht="14.45" customHeight="1" x14ac:dyDescent="0.25">
      <c r="F406" s="59"/>
      <c r="Z406" s="59"/>
    </row>
    <row r="407" spans="6:26" s="58" customFormat="1" ht="14.45" customHeight="1" x14ac:dyDescent="0.25">
      <c r="F407" s="59"/>
      <c r="Z407" s="59"/>
    </row>
    <row r="408" spans="6:26" s="58" customFormat="1" ht="14.45" customHeight="1" x14ac:dyDescent="0.25">
      <c r="F408" s="59"/>
      <c r="Z408" s="59"/>
    </row>
    <row r="409" spans="6:26" s="58" customFormat="1" ht="14.45" customHeight="1" x14ac:dyDescent="0.25">
      <c r="F409" s="59"/>
      <c r="Z409" s="59"/>
    </row>
    <row r="410" spans="6:26" s="58" customFormat="1" ht="14.45" customHeight="1" x14ac:dyDescent="0.25">
      <c r="F410" s="59"/>
      <c r="Z410" s="59"/>
    </row>
    <row r="411" spans="6:26" s="58" customFormat="1" ht="14.45" customHeight="1" x14ac:dyDescent="0.25">
      <c r="F411" s="59"/>
      <c r="Z411" s="59"/>
    </row>
    <row r="412" spans="6:26" s="58" customFormat="1" ht="14.45" customHeight="1" x14ac:dyDescent="0.25">
      <c r="F412" s="59"/>
      <c r="Z412" s="59"/>
    </row>
    <row r="413" spans="6:26" s="58" customFormat="1" ht="14.45" customHeight="1" x14ac:dyDescent="0.25">
      <c r="F413" s="59"/>
      <c r="Z413" s="59"/>
    </row>
    <row r="414" spans="6:26" s="58" customFormat="1" ht="14.45" customHeight="1" x14ac:dyDescent="0.25">
      <c r="F414" s="59"/>
      <c r="Z414" s="59"/>
    </row>
    <row r="415" spans="6:26" s="58" customFormat="1" ht="14.45" customHeight="1" x14ac:dyDescent="0.25">
      <c r="F415" s="59"/>
      <c r="Z415" s="59"/>
    </row>
    <row r="416" spans="6:26" s="58" customFormat="1" ht="14.45" customHeight="1" x14ac:dyDescent="0.25">
      <c r="F416" s="59"/>
      <c r="Z416" s="59"/>
    </row>
    <row r="417" spans="6:26" s="58" customFormat="1" ht="14.45" customHeight="1" x14ac:dyDescent="0.25">
      <c r="F417" s="59"/>
      <c r="Z417" s="59"/>
    </row>
    <row r="418" spans="6:26" s="58" customFormat="1" ht="14.45" customHeight="1" x14ac:dyDescent="0.25">
      <c r="F418" s="59"/>
      <c r="Z418" s="59"/>
    </row>
    <row r="419" spans="6:26" s="58" customFormat="1" ht="14.45" customHeight="1" x14ac:dyDescent="0.25">
      <c r="F419" s="59"/>
      <c r="Z419" s="59"/>
    </row>
    <row r="420" spans="6:26" s="58" customFormat="1" ht="14.45" customHeight="1" x14ac:dyDescent="0.25">
      <c r="F420" s="59"/>
      <c r="Z420" s="59"/>
    </row>
    <row r="421" spans="6:26" s="58" customFormat="1" ht="14.45" customHeight="1" x14ac:dyDescent="0.25">
      <c r="F421" s="59"/>
      <c r="Z421" s="59"/>
    </row>
    <row r="422" spans="6:26" s="58" customFormat="1" ht="14.45" customHeight="1" x14ac:dyDescent="0.25">
      <c r="F422" s="59"/>
      <c r="Z422" s="59"/>
    </row>
    <row r="423" spans="6:26" s="58" customFormat="1" ht="14.45" customHeight="1" x14ac:dyDescent="0.25">
      <c r="F423" s="59"/>
      <c r="Z423" s="59"/>
    </row>
    <row r="424" spans="6:26" s="58" customFormat="1" ht="14.45" customHeight="1" x14ac:dyDescent="0.25">
      <c r="F424" s="59"/>
      <c r="Z424" s="59"/>
    </row>
    <row r="425" spans="6:26" s="58" customFormat="1" ht="14.45" customHeight="1" x14ac:dyDescent="0.25">
      <c r="F425" s="59"/>
      <c r="Z425" s="59"/>
    </row>
    <row r="426" spans="6:26" s="58" customFormat="1" ht="14.45" customHeight="1" x14ac:dyDescent="0.25">
      <c r="F426" s="59"/>
      <c r="Z426" s="59"/>
    </row>
    <row r="427" spans="6:26" s="58" customFormat="1" ht="14.45" customHeight="1" x14ac:dyDescent="0.25">
      <c r="F427" s="59"/>
      <c r="Z427" s="59"/>
    </row>
    <row r="428" spans="6:26" s="58" customFormat="1" ht="14.45" customHeight="1" x14ac:dyDescent="0.25">
      <c r="F428" s="59"/>
      <c r="Z428" s="59"/>
    </row>
    <row r="429" spans="6:26" s="58" customFormat="1" ht="14.45" customHeight="1" x14ac:dyDescent="0.25">
      <c r="F429" s="59"/>
      <c r="Z429" s="59"/>
    </row>
    <row r="430" spans="6:26" s="58" customFormat="1" ht="14.45" customHeight="1" x14ac:dyDescent="0.25">
      <c r="F430" s="59"/>
      <c r="Z430" s="59"/>
    </row>
    <row r="431" spans="6:26" s="58" customFormat="1" ht="14.45" customHeight="1" x14ac:dyDescent="0.25">
      <c r="F431" s="59"/>
      <c r="Z431" s="59"/>
    </row>
    <row r="432" spans="6:26" s="58" customFormat="1" ht="14.45" customHeight="1" x14ac:dyDescent="0.25">
      <c r="F432" s="59"/>
      <c r="Z432" s="59"/>
    </row>
    <row r="433" spans="6:26" s="58" customFormat="1" ht="14.45" customHeight="1" x14ac:dyDescent="0.25">
      <c r="F433" s="59"/>
      <c r="Z433" s="59"/>
    </row>
    <row r="434" spans="6:26" s="58" customFormat="1" ht="14.45" customHeight="1" x14ac:dyDescent="0.25">
      <c r="F434" s="59"/>
      <c r="Z434" s="59"/>
    </row>
    <row r="435" spans="6:26" s="58" customFormat="1" ht="14.45" customHeight="1" x14ac:dyDescent="0.25">
      <c r="F435" s="59"/>
      <c r="Z435" s="59"/>
    </row>
    <row r="436" spans="6:26" s="58" customFormat="1" ht="14.45" customHeight="1" x14ac:dyDescent="0.25">
      <c r="F436" s="59"/>
      <c r="Z436" s="59"/>
    </row>
    <row r="437" spans="6:26" s="58" customFormat="1" ht="14.45" customHeight="1" x14ac:dyDescent="0.25">
      <c r="F437" s="59"/>
      <c r="Z437" s="59"/>
    </row>
    <row r="438" spans="6:26" s="58" customFormat="1" ht="14.45" customHeight="1" x14ac:dyDescent="0.25">
      <c r="F438" s="59"/>
      <c r="Z438" s="59"/>
    </row>
    <row r="439" spans="6:26" s="58" customFormat="1" ht="14.45" customHeight="1" x14ac:dyDescent="0.25">
      <c r="F439" s="59"/>
      <c r="Z439" s="59"/>
    </row>
    <row r="440" spans="6:26" s="58" customFormat="1" ht="14.45" customHeight="1" x14ac:dyDescent="0.25">
      <c r="F440" s="59"/>
      <c r="Z440" s="59"/>
    </row>
    <row r="441" spans="6:26" s="58" customFormat="1" ht="14.45" customHeight="1" x14ac:dyDescent="0.25">
      <c r="F441" s="59"/>
      <c r="Z441" s="59"/>
    </row>
    <row r="442" spans="6:26" s="58" customFormat="1" ht="14.45" customHeight="1" x14ac:dyDescent="0.25">
      <c r="F442" s="59"/>
      <c r="Z442" s="59"/>
    </row>
    <row r="443" spans="6:26" s="58" customFormat="1" ht="14.45" customHeight="1" x14ac:dyDescent="0.25">
      <c r="F443" s="59"/>
      <c r="Z443" s="59"/>
    </row>
    <row r="444" spans="6:26" s="58" customFormat="1" ht="14.45" customHeight="1" x14ac:dyDescent="0.25">
      <c r="F444" s="59"/>
      <c r="Z444" s="59"/>
    </row>
    <row r="445" spans="6:26" s="58" customFormat="1" ht="14.45" customHeight="1" x14ac:dyDescent="0.25">
      <c r="F445" s="59"/>
      <c r="Z445" s="59"/>
    </row>
    <row r="446" spans="6:26" s="58" customFormat="1" ht="14.45" customHeight="1" x14ac:dyDescent="0.25">
      <c r="F446" s="59"/>
      <c r="Z446" s="59"/>
    </row>
    <row r="447" spans="6:26" s="58" customFormat="1" ht="14.45" customHeight="1" x14ac:dyDescent="0.25">
      <c r="F447" s="59"/>
      <c r="Z447" s="59"/>
    </row>
    <row r="448" spans="6:26" s="58" customFormat="1" ht="14.45" customHeight="1" x14ac:dyDescent="0.25">
      <c r="F448" s="59"/>
      <c r="Z448" s="59"/>
    </row>
    <row r="449" spans="6:26" s="58" customFormat="1" ht="14.45" customHeight="1" x14ac:dyDescent="0.25">
      <c r="F449" s="59"/>
      <c r="Z449" s="59"/>
    </row>
    <row r="450" spans="6:26" s="58" customFormat="1" ht="14.45" customHeight="1" x14ac:dyDescent="0.25">
      <c r="F450" s="59"/>
      <c r="Z450" s="59"/>
    </row>
    <row r="451" spans="6:26" s="58" customFormat="1" ht="14.45" customHeight="1" x14ac:dyDescent="0.25">
      <c r="F451" s="59"/>
      <c r="Z451" s="59"/>
    </row>
    <row r="452" spans="6:26" s="58" customFormat="1" ht="14.45" customHeight="1" x14ac:dyDescent="0.25">
      <c r="F452" s="59"/>
      <c r="Z452" s="59"/>
    </row>
    <row r="453" spans="6:26" s="58" customFormat="1" ht="14.45" customHeight="1" x14ac:dyDescent="0.25">
      <c r="F453" s="59"/>
      <c r="Z453" s="59"/>
    </row>
    <row r="454" spans="6:26" s="58" customFormat="1" ht="14.45" customHeight="1" x14ac:dyDescent="0.25">
      <c r="F454" s="59"/>
      <c r="Z454" s="59"/>
    </row>
    <row r="455" spans="6:26" s="58" customFormat="1" ht="14.45" customHeight="1" x14ac:dyDescent="0.25">
      <c r="F455" s="59"/>
      <c r="Z455" s="59"/>
    </row>
    <row r="456" spans="6:26" s="58" customFormat="1" ht="14.45" customHeight="1" x14ac:dyDescent="0.25">
      <c r="F456" s="59"/>
      <c r="Z456" s="59"/>
    </row>
    <row r="457" spans="6:26" s="58" customFormat="1" ht="14.45" customHeight="1" x14ac:dyDescent="0.25">
      <c r="F457" s="59"/>
      <c r="Z457" s="59"/>
    </row>
    <row r="458" spans="6:26" s="58" customFormat="1" ht="14.45" customHeight="1" x14ac:dyDescent="0.25">
      <c r="F458" s="59"/>
      <c r="Z458" s="59"/>
    </row>
    <row r="459" spans="6:26" s="58" customFormat="1" ht="14.45" customHeight="1" x14ac:dyDescent="0.25">
      <c r="F459" s="59"/>
      <c r="Z459" s="59"/>
    </row>
    <row r="460" spans="6:26" s="58" customFormat="1" ht="14.45" customHeight="1" x14ac:dyDescent="0.25">
      <c r="F460" s="59"/>
      <c r="Z460" s="59"/>
    </row>
    <row r="461" spans="6:26" s="58" customFormat="1" ht="14.45" customHeight="1" x14ac:dyDescent="0.25">
      <c r="F461" s="59"/>
      <c r="Z461" s="59"/>
    </row>
    <row r="462" spans="6:26" s="58" customFormat="1" ht="14.45" customHeight="1" x14ac:dyDescent="0.25">
      <c r="F462" s="59"/>
      <c r="Z462" s="59"/>
    </row>
    <row r="463" spans="6:26" s="58" customFormat="1" ht="14.45" customHeight="1" x14ac:dyDescent="0.25">
      <c r="F463" s="59"/>
      <c r="Z463" s="59"/>
    </row>
    <row r="464" spans="6:26" s="58" customFormat="1" ht="14.45" customHeight="1" x14ac:dyDescent="0.25">
      <c r="F464" s="59"/>
      <c r="Z464" s="59"/>
    </row>
    <row r="465" spans="6:26" s="58" customFormat="1" ht="14.45" customHeight="1" x14ac:dyDescent="0.25">
      <c r="F465" s="59"/>
      <c r="Z465" s="59"/>
    </row>
    <row r="466" spans="6:26" s="58" customFormat="1" ht="14.45" customHeight="1" x14ac:dyDescent="0.25">
      <c r="F466" s="59"/>
      <c r="Z466" s="59"/>
    </row>
    <row r="467" spans="6:26" s="58" customFormat="1" ht="14.45" customHeight="1" x14ac:dyDescent="0.25">
      <c r="F467" s="59"/>
      <c r="Z467" s="59"/>
    </row>
    <row r="468" spans="6:26" s="58" customFormat="1" ht="14.45" customHeight="1" x14ac:dyDescent="0.25">
      <c r="F468" s="59"/>
      <c r="Z468" s="59"/>
    </row>
    <row r="469" spans="6:26" s="58" customFormat="1" ht="14.45" customHeight="1" x14ac:dyDescent="0.25">
      <c r="F469" s="59"/>
      <c r="Z469" s="59"/>
    </row>
    <row r="470" spans="6:26" s="58" customFormat="1" ht="14.45" customHeight="1" x14ac:dyDescent="0.25">
      <c r="F470" s="59"/>
      <c r="Z470" s="59"/>
    </row>
    <row r="471" spans="6:26" s="58" customFormat="1" ht="14.45" customHeight="1" x14ac:dyDescent="0.25">
      <c r="F471" s="59"/>
      <c r="Z471" s="59"/>
    </row>
    <row r="472" spans="6:26" s="58" customFormat="1" ht="14.45" customHeight="1" x14ac:dyDescent="0.25">
      <c r="F472" s="59"/>
      <c r="Z472" s="59"/>
    </row>
    <row r="473" spans="6:26" s="58" customFormat="1" ht="14.45" customHeight="1" x14ac:dyDescent="0.25">
      <c r="F473" s="59"/>
      <c r="Z473" s="59"/>
    </row>
    <row r="474" spans="6:26" s="58" customFormat="1" ht="14.45" customHeight="1" x14ac:dyDescent="0.25">
      <c r="F474" s="59"/>
      <c r="Z474" s="59"/>
    </row>
    <row r="475" spans="6:26" s="58" customFormat="1" ht="14.45" customHeight="1" x14ac:dyDescent="0.25">
      <c r="F475" s="59"/>
      <c r="Z475" s="59"/>
    </row>
    <row r="476" spans="6:26" s="58" customFormat="1" ht="14.45" customHeight="1" x14ac:dyDescent="0.25">
      <c r="F476" s="59"/>
      <c r="Z476" s="59"/>
    </row>
    <row r="477" spans="6:26" s="58" customFormat="1" ht="14.45" customHeight="1" x14ac:dyDescent="0.25">
      <c r="F477" s="59"/>
      <c r="Z477" s="59"/>
    </row>
    <row r="478" spans="6:26" s="58" customFormat="1" ht="14.45" customHeight="1" x14ac:dyDescent="0.25">
      <c r="F478" s="59"/>
      <c r="Z478" s="59"/>
    </row>
    <row r="479" spans="6:26" s="58" customFormat="1" ht="14.45" customHeight="1" x14ac:dyDescent="0.25">
      <c r="F479" s="59"/>
      <c r="Z479" s="59"/>
    </row>
    <row r="480" spans="6:26" s="58" customFormat="1" ht="14.45" customHeight="1" x14ac:dyDescent="0.25">
      <c r="F480" s="59"/>
      <c r="Z480" s="59"/>
    </row>
    <row r="481" spans="6:26" s="58" customFormat="1" ht="14.45" customHeight="1" x14ac:dyDescent="0.25">
      <c r="F481" s="59"/>
      <c r="Z481" s="59"/>
    </row>
    <row r="482" spans="6:26" s="58" customFormat="1" ht="14.45" customHeight="1" x14ac:dyDescent="0.25">
      <c r="F482" s="59"/>
      <c r="Z482" s="59"/>
    </row>
    <row r="483" spans="6:26" s="58" customFormat="1" ht="14.45" customHeight="1" x14ac:dyDescent="0.25">
      <c r="F483" s="59"/>
      <c r="Z483" s="59"/>
    </row>
    <row r="484" spans="6:26" s="58" customFormat="1" ht="14.45" customHeight="1" x14ac:dyDescent="0.25">
      <c r="F484" s="59"/>
      <c r="Z484" s="59"/>
    </row>
    <row r="485" spans="6:26" s="58" customFormat="1" ht="14.45" customHeight="1" x14ac:dyDescent="0.25">
      <c r="F485" s="59"/>
      <c r="Z485" s="59"/>
    </row>
    <row r="486" spans="6:26" s="58" customFormat="1" ht="14.45" customHeight="1" x14ac:dyDescent="0.25">
      <c r="F486" s="59"/>
      <c r="Z486" s="59"/>
    </row>
    <row r="487" spans="6:26" s="58" customFormat="1" ht="14.45" customHeight="1" x14ac:dyDescent="0.25">
      <c r="F487" s="59"/>
      <c r="Z487" s="59"/>
    </row>
    <row r="488" spans="6:26" s="58" customFormat="1" ht="14.45" customHeight="1" x14ac:dyDescent="0.25">
      <c r="F488" s="59"/>
      <c r="Z488" s="59"/>
    </row>
    <row r="489" spans="6:26" s="58" customFormat="1" ht="14.45" customHeight="1" x14ac:dyDescent="0.25">
      <c r="F489" s="59"/>
      <c r="Z489" s="59"/>
    </row>
    <row r="490" spans="6:26" s="58" customFormat="1" ht="14.45" customHeight="1" x14ac:dyDescent="0.25">
      <c r="F490" s="59"/>
      <c r="Z490" s="59"/>
    </row>
    <row r="491" spans="6:26" s="58" customFormat="1" ht="14.45" customHeight="1" x14ac:dyDescent="0.25">
      <c r="F491" s="59"/>
      <c r="Z491" s="59"/>
    </row>
    <row r="492" spans="6:26" s="58" customFormat="1" ht="14.45" customHeight="1" x14ac:dyDescent="0.25">
      <c r="F492" s="59"/>
      <c r="Z492" s="59"/>
    </row>
    <row r="493" spans="6:26" s="58" customFormat="1" ht="14.45" customHeight="1" x14ac:dyDescent="0.25">
      <c r="F493" s="59"/>
      <c r="Z493" s="59"/>
    </row>
    <row r="494" spans="6:26" s="58" customFormat="1" ht="14.45" customHeight="1" x14ac:dyDescent="0.25">
      <c r="F494" s="59"/>
      <c r="Z494" s="59"/>
    </row>
    <row r="495" spans="6:26" s="58" customFormat="1" ht="14.45" customHeight="1" x14ac:dyDescent="0.25">
      <c r="F495" s="59"/>
      <c r="Z495" s="59"/>
    </row>
    <row r="496" spans="6:26" s="58" customFormat="1" ht="14.45" customHeight="1" x14ac:dyDescent="0.25">
      <c r="F496" s="59"/>
      <c r="Z496" s="59"/>
    </row>
    <row r="497" spans="6:26" s="58" customFormat="1" ht="14.45" customHeight="1" x14ac:dyDescent="0.25">
      <c r="F497" s="59"/>
      <c r="Z497" s="59"/>
    </row>
    <row r="498" spans="6:26" s="58" customFormat="1" ht="14.45" customHeight="1" x14ac:dyDescent="0.25">
      <c r="F498" s="59"/>
      <c r="Z498" s="59"/>
    </row>
    <row r="499" spans="6:26" s="58" customFormat="1" ht="14.45" customHeight="1" x14ac:dyDescent="0.25">
      <c r="F499" s="59"/>
      <c r="Z499" s="59"/>
    </row>
    <row r="500" spans="6:26" s="58" customFormat="1" ht="14.45" customHeight="1" x14ac:dyDescent="0.25">
      <c r="F500" s="59"/>
      <c r="Z500" s="59"/>
    </row>
    <row r="501" spans="6:26" s="58" customFormat="1" ht="14.45" customHeight="1" x14ac:dyDescent="0.25">
      <c r="F501" s="59"/>
      <c r="Z501" s="59"/>
    </row>
    <row r="502" spans="6:26" s="58" customFormat="1" ht="14.45" customHeight="1" x14ac:dyDescent="0.25">
      <c r="F502" s="59"/>
      <c r="Z502" s="59"/>
    </row>
    <row r="503" spans="6:26" s="58" customFormat="1" ht="14.45" customHeight="1" x14ac:dyDescent="0.25">
      <c r="F503" s="59"/>
      <c r="Z503" s="59"/>
    </row>
    <row r="504" spans="6:26" s="58" customFormat="1" ht="14.45" customHeight="1" x14ac:dyDescent="0.25">
      <c r="F504" s="59"/>
      <c r="Z504" s="59"/>
    </row>
    <row r="505" spans="6:26" s="58" customFormat="1" ht="14.45" customHeight="1" x14ac:dyDescent="0.25">
      <c r="F505" s="59"/>
      <c r="Z505" s="59"/>
    </row>
    <row r="506" spans="6:26" s="58" customFormat="1" ht="14.45" customHeight="1" x14ac:dyDescent="0.25">
      <c r="F506" s="59"/>
      <c r="Z506" s="59"/>
    </row>
    <row r="507" spans="6:26" s="58" customFormat="1" ht="14.45" customHeight="1" x14ac:dyDescent="0.25">
      <c r="F507" s="59"/>
      <c r="Z507" s="59"/>
    </row>
    <row r="508" spans="6:26" s="58" customFormat="1" ht="14.45" customHeight="1" x14ac:dyDescent="0.25">
      <c r="F508" s="59"/>
      <c r="Z508" s="59"/>
    </row>
    <row r="509" spans="6:26" s="58" customFormat="1" ht="14.45" customHeight="1" x14ac:dyDescent="0.25">
      <c r="F509" s="59"/>
      <c r="Z509" s="59"/>
    </row>
    <row r="510" spans="6:26" s="58" customFormat="1" ht="14.45" customHeight="1" x14ac:dyDescent="0.25">
      <c r="F510" s="59"/>
      <c r="Z510" s="59"/>
    </row>
    <row r="511" spans="6:26" s="58" customFormat="1" ht="14.45" customHeight="1" x14ac:dyDescent="0.25">
      <c r="F511" s="59"/>
      <c r="Z511" s="59"/>
    </row>
    <row r="512" spans="6:26" s="58" customFormat="1" ht="14.45" customHeight="1" x14ac:dyDescent="0.25">
      <c r="F512" s="59"/>
      <c r="Z512" s="59"/>
    </row>
    <row r="513" spans="6:26" s="58" customFormat="1" ht="14.45" customHeight="1" x14ac:dyDescent="0.25">
      <c r="F513" s="59"/>
      <c r="Z513" s="59"/>
    </row>
    <row r="514" spans="6:26" s="58" customFormat="1" ht="14.45" customHeight="1" x14ac:dyDescent="0.25">
      <c r="F514" s="59"/>
      <c r="Z514" s="59"/>
    </row>
    <row r="515" spans="6:26" s="58" customFormat="1" ht="14.45" customHeight="1" x14ac:dyDescent="0.25">
      <c r="F515" s="59"/>
      <c r="Z515" s="59"/>
    </row>
    <row r="516" spans="6:26" s="58" customFormat="1" ht="14.45" customHeight="1" x14ac:dyDescent="0.25">
      <c r="F516" s="59"/>
      <c r="Z516" s="59"/>
    </row>
    <row r="517" spans="6:26" s="58" customFormat="1" ht="14.45" customHeight="1" x14ac:dyDescent="0.25">
      <c r="F517" s="59"/>
      <c r="Z517" s="59"/>
    </row>
    <row r="518" spans="6:26" s="58" customFormat="1" ht="14.45" customHeight="1" x14ac:dyDescent="0.25">
      <c r="F518" s="59"/>
      <c r="Z518" s="59"/>
    </row>
    <row r="519" spans="6:26" s="58" customFormat="1" ht="14.45" customHeight="1" x14ac:dyDescent="0.25">
      <c r="F519" s="59"/>
      <c r="Z519" s="59"/>
    </row>
    <row r="520" spans="6:26" s="58" customFormat="1" ht="14.45" customHeight="1" x14ac:dyDescent="0.25">
      <c r="F520" s="59"/>
      <c r="Z520" s="59"/>
    </row>
    <row r="521" spans="6:26" s="58" customFormat="1" ht="14.45" customHeight="1" x14ac:dyDescent="0.25">
      <c r="F521" s="59"/>
      <c r="Z521" s="59"/>
    </row>
    <row r="522" spans="6:26" s="58" customFormat="1" ht="14.45" customHeight="1" x14ac:dyDescent="0.25">
      <c r="F522" s="59"/>
      <c r="Z522" s="59"/>
    </row>
    <row r="523" spans="6:26" s="58" customFormat="1" ht="14.45" customHeight="1" x14ac:dyDescent="0.25">
      <c r="F523" s="59"/>
      <c r="Z523" s="59"/>
    </row>
    <row r="524" spans="6:26" s="58" customFormat="1" ht="14.45" customHeight="1" x14ac:dyDescent="0.25">
      <c r="F524" s="59"/>
      <c r="Z524" s="59"/>
    </row>
    <row r="525" spans="6:26" s="58" customFormat="1" ht="14.45" customHeight="1" x14ac:dyDescent="0.25">
      <c r="F525" s="59"/>
      <c r="Z525" s="59"/>
    </row>
    <row r="526" spans="6:26" s="58" customFormat="1" ht="14.45" customHeight="1" x14ac:dyDescent="0.25">
      <c r="F526" s="59"/>
      <c r="Z526" s="59"/>
    </row>
    <row r="527" spans="6:26" s="58" customFormat="1" ht="14.45" customHeight="1" x14ac:dyDescent="0.25">
      <c r="F527" s="59"/>
      <c r="Z527" s="59"/>
    </row>
    <row r="528" spans="6:26" s="58" customFormat="1" ht="14.45" customHeight="1" x14ac:dyDescent="0.25">
      <c r="F528" s="59"/>
      <c r="Z528" s="59"/>
    </row>
    <row r="529" spans="6:26" s="58" customFormat="1" ht="14.45" customHeight="1" x14ac:dyDescent="0.25">
      <c r="F529" s="59"/>
      <c r="Z529" s="59"/>
    </row>
    <row r="530" spans="6:26" s="58" customFormat="1" ht="14.45" customHeight="1" x14ac:dyDescent="0.25">
      <c r="F530" s="59"/>
      <c r="Z530" s="59"/>
    </row>
    <row r="531" spans="6:26" s="58" customFormat="1" ht="14.45" customHeight="1" x14ac:dyDescent="0.25">
      <c r="F531" s="59"/>
      <c r="Z531" s="59"/>
    </row>
    <row r="532" spans="6:26" s="58" customFormat="1" ht="14.45" customHeight="1" x14ac:dyDescent="0.25">
      <c r="F532" s="59"/>
      <c r="Z532" s="59"/>
    </row>
    <row r="533" spans="6:26" s="58" customFormat="1" ht="14.45" customHeight="1" x14ac:dyDescent="0.25">
      <c r="F533" s="59"/>
      <c r="Z533" s="59"/>
    </row>
    <row r="534" spans="6:26" s="58" customFormat="1" ht="14.45" customHeight="1" x14ac:dyDescent="0.25">
      <c r="F534" s="59"/>
      <c r="Z534" s="59"/>
    </row>
    <row r="535" spans="6:26" s="58" customFormat="1" ht="14.45" customHeight="1" x14ac:dyDescent="0.25">
      <c r="F535" s="59"/>
      <c r="Z535" s="59"/>
    </row>
    <row r="536" spans="6:26" s="58" customFormat="1" ht="14.45" customHeight="1" x14ac:dyDescent="0.25">
      <c r="F536" s="59"/>
      <c r="Z536" s="59"/>
    </row>
    <row r="537" spans="6:26" s="58" customFormat="1" ht="14.45" customHeight="1" x14ac:dyDescent="0.25">
      <c r="F537" s="59"/>
      <c r="Z537" s="59"/>
    </row>
    <row r="538" spans="6:26" s="58" customFormat="1" ht="14.45" customHeight="1" x14ac:dyDescent="0.25">
      <c r="F538" s="59"/>
      <c r="Z538" s="59"/>
    </row>
    <row r="539" spans="6:26" s="58" customFormat="1" ht="14.45" customHeight="1" x14ac:dyDescent="0.25">
      <c r="F539" s="59"/>
      <c r="Z539" s="59"/>
    </row>
    <row r="540" spans="6:26" s="58" customFormat="1" ht="14.45" customHeight="1" x14ac:dyDescent="0.25">
      <c r="F540" s="59"/>
      <c r="Z540" s="59"/>
    </row>
    <row r="541" spans="6:26" s="58" customFormat="1" ht="14.45" customHeight="1" x14ac:dyDescent="0.25">
      <c r="F541" s="59"/>
      <c r="Z541" s="59"/>
    </row>
    <row r="542" spans="6:26" s="58" customFormat="1" ht="14.45" customHeight="1" x14ac:dyDescent="0.25">
      <c r="F542" s="59"/>
      <c r="Z542" s="59"/>
    </row>
    <row r="543" spans="6:26" s="58" customFormat="1" ht="14.45" customHeight="1" x14ac:dyDescent="0.25">
      <c r="F543" s="59"/>
      <c r="Z543" s="59"/>
    </row>
    <row r="544" spans="6:26" s="58" customFormat="1" ht="14.45" customHeight="1" x14ac:dyDescent="0.25">
      <c r="F544" s="59"/>
      <c r="Z544" s="59"/>
    </row>
    <row r="545" spans="6:26" s="58" customFormat="1" ht="14.45" customHeight="1" x14ac:dyDescent="0.25">
      <c r="F545" s="59"/>
      <c r="Z545" s="59"/>
    </row>
    <row r="546" spans="6:26" s="58" customFormat="1" ht="14.45" customHeight="1" x14ac:dyDescent="0.25">
      <c r="F546" s="59"/>
      <c r="Z546" s="59"/>
    </row>
    <row r="547" spans="6:26" s="58" customFormat="1" ht="14.45" customHeight="1" x14ac:dyDescent="0.25">
      <c r="F547" s="59"/>
      <c r="Z547" s="59"/>
    </row>
    <row r="548" spans="6:26" s="58" customFormat="1" ht="14.45" customHeight="1" x14ac:dyDescent="0.25">
      <c r="F548" s="59"/>
      <c r="Z548" s="59"/>
    </row>
    <row r="549" spans="6:26" s="58" customFormat="1" ht="14.45" customHeight="1" x14ac:dyDescent="0.25">
      <c r="F549" s="59"/>
      <c r="Z549" s="59"/>
    </row>
    <row r="550" spans="6:26" s="58" customFormat="1" ht="14.45" customHeight="1" x14ac:dyDescent="0.25">
      <c r="F550" s="59"/>
      <c r="Z550" s="59"/>
    </row>
    <row r="551" spans="6:26" s="58" customFormat="1" ht="14.45" customHeight="1" x14ac:dyDescent="0.25">
      <c r="F551" s="59"/>
      <c r="Z551" s="59"/>
    </row>
    <row r="552" spans="6:26" s="58" customFormat="1" ht="14.45" customHeight="1" x14ac:dyDescent="0.25">
      <c r="F552" s="59"/>
      <c r="Z552" s="59"/>
    </row>
    <row r="553" spans="6:26" s="58" customFormat="1" ht="14.45" customHeight="1" x14ac:dyDescent="0.25">
      <c r="F553" s="59"/>
      <c r="Z553" s="59"/>
    </row>
    <row r="554" spans="6:26" s="58" customFormat="1" ht="14.45" customHeight="1" x14ac:dyDescent="0.25">
      <c r="F554" s="59"/>
      <c r="Z554" s="59"/>
    </row>
    <row r="555" spans="6:26" s="58" customFormat="1" ht="14.45" customHeight="1" x14ac:dyDescent="0.25">
      <c r="F555" s="59"/>
      <c r="Z555" s="59"/>
    </row>
    <row r="556" spans="6:26" s="58" customFormat="1" ht="14.45" customHeight="1" x14ac:dyDescent="0.25">
      <c r="F556" s="59"/>
      <c r="Z556" s="59"/>
    </row>
    <row r="557" spans="6:26" s="58" customFormat="1" ht="14.45" customHeight="1" x14ac:dyDescent="0.25">
      <c r="F557" s="59"/>
      <c r="Z557" s="59"/>
    </row>
    <row r="558" spans="6:26" s="58" customFormat="1" ht="14.45" customHeight="1" x14ac:dyDescent="0.25">
      <c r="F558" s="59"/>
      <c r="Z558" s="59"/>
    </row>
    <row r="559" spans="6:26" s="58" customFormat="1" ht="14.45" customHeight="1" x14ac:dyDescent="0.25">
      <c r="F559" s="59"/>
      <c r="Z559" s="59"/>
    </row>
    <row r="560" spans="6:26" s="58" customFormat="1" ht="14.45" customHeight="1" x14ac:dyDescent="0.25">
      <c r="F560" s="59"/>
      <c r="Z560" s="59"/>
    </row>
    <row r="561" spans="6:26" s="58" customFormat="1" ht="14.45" customHeight="1" x14ac:dyDescent="0.25">
      <c r="F561" s="59"/>
      <c r="Z561" s="59"/>
    </row>
    <row r="562" spans="6:26" s="58" customFormat="1" ht="14.45" customHeight="1" x14ac:dyDescent="0.25">
      <c r="F562" s="59"/>
      <c r="Z562" s="59"/>
    </row>
    <row r="563" spans="6:26" s="58" customFormat="1" ht="14.45" customHeight="1" x14ac:dyDescent="0.25">
      <c r="F563" s="59"/>
      <c r="Z563" s="59"/>
    </row>
    <row r="564" spans="6:26" s="58" customFormat="1" ht="14.45" customHeight="1" x14ac:dyDescent="0.25">
      <c r="F564" s="59"/>
      <c r="Z564" s="59"/>
    </row>
    <row r="565" spans="6:26" s="58" customFormat="1" ht="14.45" customHeight="1" x14ac:dyDescent="0.25">
      <c r="F565" s="59"/>
      <c r="Z565" s="59"/>
    </row>
    <row r="566" spans="6:26" s="58" customFormat="1" ht="14.45" customHeight="1" x14ac:dyDescent="0.25">
      <c r="F566" s="59"/>
      <c r="Z566" s="59"/>
    </row>
    <row r="567" spans="6:26" s="58" customFormat="1" ht="14.45" customHeight="1" x14ac:dyDescent="0.25">
      <c r="F567" s="59"/>
      <c r="Z567" s="59"/>
    </row>
    <row r="568" spans="6:26" s="58" customFormat="1" ht="14.45" customHeight="1" x14ac:dyDescent="0.25">
      <c r="F568" s="59"/>
      <c r="Z568" s="59"/>
    </row>
    <row r="569" spans="6:26" s="58" customFormat="1" ht="14.45" customHeight="1" x14ac:dyDescent="0.25">
      <c r="F569" s="59"/>
      <c r="Z569" s="59"/>
    </row>
    <row r="570" spans="6:26" s="58" customFormat="1" ht="14.45" customHeight="1" x14ac:dyDescent="0.25">
      <c r="F570" s="59"/>
      <c r="Z570" s="59"/>
    </row>
    <row r="571" spans="6:26" s="58" customFormat="1" ht="14.45" customHeight="1" x14ac:dyDescent="0.25">
      <c r="F571" s="59"/>
      <c r="Z571" s="59"/>
    </row>
    <row r="572" spans="6:26" s="58" customFormat="1" ht="14.45" customHeight="1" x14ac:dyDescent="0.25">
      <c r="F572" s="59"/>
      <c r="Z572" s="59"/>
    </row>
    <row r="573" spans="6:26" s="58" customFormat="1" ht="14.45" customHeight="1" x14ac:dyDescent="0.25">
      <c r="F573" s="59"/>
      <c r="Z573" s="59"/>
    </row>
    <row r="574" spans="6:26" s="58" customFormat="1" ht="14.45" customHeight="1" x14ac:dyDescent="0.25">
      <c r="F574" s="59"/>
      <c r="Z574" s="59"/>
    </row>
    <row r="575" spans="6:26" s="58" customFormat="1" ht="14.45" customHeight="1" x14ac:dyDescent="0.25">
      <c r="F575" s="59"/>
      <c r="Z575" s="59"/>
    </row>
    <row r="576" spans="6:26" s="58" customFormat="1" ht="14.45" customHeight="1" x14ac:dyDescent="0.25">
      <c r="F576" s="59"/>
      <c r="Z576" s="59"/>
    </row>
    <row r="577" spans="6:26" s="58" customFormat="1" ht="14.45" customHeight="1" x14ac:dyDescent="0.25">
      <c r="F577" s="59"/>
      <c r="Z577" s="59"/>
    </row>
    <row r="578" spans="6:26" s="58" customFormat="1" ht="14.45" customHeight="1" x14ac:dyDescent="0.25">
      <c r="F578" s="59"/>
      <c r="Z578" s="59"/>
    </row>
    <row r="579" spans="6:26" s="58" customFormat="1" ht="14.45" customHeight="1" x14ac:dyDescent="0.25">
      <c r="F579" s="59"/>
      <c r="Z579" s="59"/>
    </row>
    <row r="580" spans="6:26" s="58" customFormat="1" ht="14.45" customHeight="1" x14ac:dyDescent="0.25">
      <c r="F580" s="59"/>
      <c r="Z580" s="59"/>
    </row>
    <row r="581" spans="6:26" s="58" customFormat="1" ht="14.45" customHeight="1" x14ac:dyDescent="0.25">
      <c r="F581" s="59"/>
      <c r="Z581" s="59"/>
    </row>
    <row r="582" spans="6:26" s="58" customFormat="1" ht="14.45" customHeight="1" x14ac:dyDescent="0.25">
      <c r="F582" s="59"/>
      <c r="Z582" s="59"/>
    </row>
    <row r="583" spans="6:26" s="58" customFormat="1" ht="14.45" customHeight="1" x14ac:dyDescent="0.25">
      <c r="F583" s="59"/>
      <c r="Z583" s="59"/>
    </row>
    <row r="584" spans="6:26" s="58" customFormat="1" ht="14.45" customHeight="1" x14ac:dyDescent="0.25">
      <c r="F584" s="59"/>
      <c r="Z584" s="59"/>
    </row>
    <row r="585" spans="6:26" s="58" customFormat="1" ht="14.45" customHeight="1" x14ac:dyDescent="0.25">
      <c r="F585" s="59"/>
      <c r="Z585" s="59"/>
    </row>
    <row r="586" spans="6:26" s="58" customFormat="1" ht="14.45" customHeight="1" x14ac:dyDescent="0.25">
      <c r="F586" s="59"/>
      <c r="Z586" s="59"/>
    </row>
    <row r="587" spans="6:26" s="58" customFormat="1" ht="14.45" customHeight="1" x14ac:dyDescent="0.25">
      <c r="F587" s="59"/>
      <c r="Z587" s="59"/>
    </row>
    <row r="588" spans="6:26" s="58" customFormat="1" ht="14.45" customHeight="1" x14ac:dyDescent="0.25">
      <c r="F588" s="59"/>
      <c r="Z588" s="59"/>
    </row>
    <row r="589" spans="6:26" s="58" customFormat="1" ht="14.45" customHeight="1" x14ac:dyDescent="0.25">
      <c r="F589" s="59"/>
      <c r="Z589" s="59"/>
    </row>
    <row r="590" spans="6:26" s="58" customFormat="1" ht="14.45" customHeight="1" x14ac:dyDescent="0.25">
      <c r="F590" s="59"/>
      <c r="Z590" s="59"/>
    </row>
    <row r="591" spans="6:26" s="58" customFormat="1" ht="14.45" customHeight="1" x14ac:dyDescent="0.25">
      <c r="F591" s="59"/>
      <c r="Z591" s="59"/>
    </row>
    <row r="592" spans="6:26" s="58" customFormat="1" ht="14.45" customHeight="1" x14ac:dyDescent="0.25">
      <c r="F592" s="59"/>
      <c r="Z592" s="59"/>
    </row>
    <row r="593" spans="6:26" s="58" customFormat="1" ht="14.45" customHeight="1" x14ac:dyDescent="0.25">
      <c r="F593" s="59"/>
      <c r="Z593" s="59"/>
    </row>
    <row r="594" spans="6:26" s="58" customFormat="1" ht="14.45" customHeight="1" x14ac:dyDescent="0.25">
      <c r="F594" s="59"/>
      <c r="Z594" s="59"/>
    </row>
    <row r="595" spans="6:26" s="58" customFormat="1" ht="14.45" customHeight="1" x14ac:dyDescent="0.25">
      <c r="F595" s="59"/>
      <c r="Z595" s="59"/>
    </row>
    <row r="596" spans="6:26" s="58" customFormat="1" ht="14.45" customHeight="1" x14ac:dyDescent="0.25">
      <c r="F596" s="59"/>
      <c r="Z596" s="59"/>
    </row>
    <row r="597" spans="6:26" s="58" customFormat="1" ht="14.45" customHeight="1" x14ac:dyDescent="0.25">
      <c r="F597" s="59"/>
      <c r="Z597" s="59"/>
    </row>
    <row r="598" spans="6:26" s="58" customFormat="1" ht="14.45" customHeight="1" x14ac:dyDescent="0.25">
      <c r="F598" s="59"/>
      <c r="Z598" s="59"/>
    </row>
    <row r="599" spans="6:26" s="58" customFormat="1" ht="14.45" customHeight="1" x14ac:dyDescent="0.25">
      <c r="F599" s="59"/>
      <c r="Z599" s="59"/>
    </row>
    <row r="600" spans="6:26" s="58" customFormat="1" ht="14.45" customHeight="1" x14ac:dyDescent="0.25">
      <c r="F600" s="59"/>
      <c r="Z600" s="59"/>
    </row>
    <row r="601" spans="6:26" s="58" customFormat="1" ht="14.45" customHeight="1" x14ac:dyDescent="0.25">
      <c r="F601" s="59"/>
      <c r="Z601" s="59"/>
    </row>
    <row r="602" spans="6:26" s="58" customFormat="1" ht="14.45" customHeight="1" x14ac:dyDescent="0.25">
      <c r="F602" s="59"/>
      <c r="Z602" s="59"/>
    </row>
    <row r="603" spans="6:26" s="58" customFormat="1" ht="14.45" customHeight="1" x14ac:dyDescent="0.25">
      <c r="F603" s="59"/>
      <c r="Z603" s="59"/>
    </row>
    <row r="604" spans="6:26" s="58" customFormat="1" ht="14.45" customHeight="1" x14ac:dyDescent="0.25">
      <c r="F604" s="59"/>
      <c r="Z604" s="59"/>
    </row>
    <row r="605" spans="6:26" s="58" customFormat="1" ht="14.45" customHeight="1" x14ac:dyDescent="0.25">
      <c r="F605" s="59"/>
      <c r="Z605" s="59"/>
    </row>
    <row r="606" spans="6:26" s="58" customFormat="1" ht="14.45" customHeight="1" x14ac:dyDescent="0.25">
      <c r="F606" s="59"/>
      <c r="Z606" s="59"/>
    </row>
    <row r="607" spans="6:26" s="58" customFormat="1" ht="14.45" customHeight="1" x14ac:dyDescent="0.25">
      <c r="F607" s="59"/>
      <c r="Z607" s="59"/>
    </row>
    <row r="608" spans="6:26" s="58" customFormat="1" ht="14.45" customHeight="1" x14ac:dyDescent="0.25">
      <c r="F608" s="59"/>
      <c r="Z608" s="59"/>
    </row>
    <row r="609" spans="6:26" s="58" customFormat="1" ht="14.45" customHeight="1" x14ac:dyDescent="0.25">
      <c r="F609" s="59"/>
      <c r="Z609" s="59"/>
    </row>
    <row r="610" spans="6:26" s="58" customFormat="1" ht="14.45" customHeight="1" x14ac:dyDescent="0.25">
      <c r="F610" s="59"/>
      <c r="Z610" s="59"/>
    </row>
    <row r="611" spans="6:26" s="58" customFormat="1" ht="14.45" customHeight="1" x14ac:dyDescent="0.25">
      <c r="F611" s="59"/>
      <c r="Z611" s="59"/>
    </row>
    <row r="612" spans="6:26" s="58" customFormat="1" ht="14.45" customHeight="1" x14ac:dyDescent="0.25">
      <c r="F612" s="59"/>
      <c r="Z612" s="59"/>
    </row>
    <row r="613" spans="6:26" s="58" customFormat="1" ht="14.45" customHeight="1" x14ac:dyDescent="0.25">
      <c r="F613" s="59"/>
      <c r="Z613" s="59"/>
    </row>
    <row r="614" spans="6:26" s="58" customFormat="1" ht="14.45" customHeight="1" x14ac:dyDescent="0.25">
      <c r="F614" s="59"/>
      <c r="Z614" s="59"/>
    </row>
    <row r="615" spans="6:26" s="58" customFormat="1" ht="14.45" customHeight="1" x14ac:dyDescent="0.25">
      <c r="F615" s="59"/>
      <c r="Z615" s="59"/>
    </row>
    <row r="616" spans="6:26" s="58" customFormat="1" ht="14.45" customHeight="1" x14ac:dyDescent="0.25">
      <c r="F616" s="59"/>
      <c r="Z616" s="59"/>
    </row>
    <row r="617" spans="6:26" s="58" customFormat="1" ht="14.45" customHeight="1" x14ac:dyDescent="0.25">
      <c r="F617" s="59"/>
      <c r="Z617" s="59"/>
    </row>
    <row r="618" spans="6:26" s="58" customFormat="1" ht="14.45" customHeight="1" x14ac:dyDescent="0.25">
      <c r="F618" s="59"/>
      <c r="Z618" s="59"/>
    </row>
    <row r="619" spans="6:26" s="58" customFormat="1" ht="14.45" customHeight="1" x14ac:dyDescent="0.25">
      <c r="F619" s="59"/>
      <c r="Z619" s="59"/>
    </row>
    <row r="620" spans="6:26" s="58" customFormat="1" ht="14.45" customHeight="1" x14ac:dyDescent="0.25">
      <c r="F620" s="59"/>
      <c r="Z620" s="59"/>
    </row>
    <row r="621" spans="6:26" s="58" customFormat="1" ht="14.45" customHeight="1" x14ac:dyDescent="0.25">
      <c r="F621" s="59"/>
      <c r="Z621" s="59"/>
    </row>
    <row r="622" spans="6:26" s="58" customFormat="1" ht="14.45" customHeight="1" x14ac:dyDescent="0.25">
      <c r="F622" s="59"/>
      <c r="Z622" s="59"/>
    </row>
    <row r="623" spans="6:26" s="58" customFormat="1" ht="14.45" customHeight="1" x14ac:dyDescent="0.25">
      <c r="F623" s="59"/>
      <c r="Z623" s="59"/>
    </row>
    <row r="624" spans="6:26" s="58" customFormat="1" ht="14.45" customHeight="1" x14ac:dyDescent="0.25">
      <c r="F624" s="59"/>
      <c r="Z624" s="59"/>
    </row>
    <row r="625" spans="6:26" s="58" customFormat="1" ht="14.45" customHeight="1" x14ac:dyDescent="0.25">
      <c r="F625" s="59"/>
      <c r="Z625" s="59"/>
    </row>
    <row r="626" spans="6:26" s="58" customFormat="1" ht="14.45" customHeight="1" x14ac:dyDescent="0.25">
      <c r="F626" s="59"/>
      <c r="Z626" s="59"/>
    </row>
    <row r="627" spans="6:26" s="58" customFormat="1" ht="14.45" customHeight="1" x14ac:dyDescent="0.25">
      <c r="F627" s="59"/>
      <c r="Z627" s="59"/>
    </row>
    <row r="628" spans="6:26" s="58" customFormat="1" ht="14.45" customHeight="1" x14ac:dyDescent="0.25">
      <c r="F628" s="59"/>
      <c r="Z628" s="59"/>
    </row>
    <row r="629" spans="6:26" s="58" customFormat="1" ht="14.45" customHeight="1" x14ac:dyDescent="0.25">
      <c r="F629" s="59"/>
      <c r="Z629" s="59"/>
    </row>
    <row r="630" spans="6:26" s="58" customFormat="1" ht="14.45" customHeight="1" x14ac:dyDescent="0.25">
      <c r="F630" s="59"/>
      <c r="Z630" s="59"/>
    </row>
    <row r="631" spans="6:26" s="58" customFormat="1" ht="14.45" customHeight="1" x14ac:dyDescent="0.25">
      <c r="F631" s="59"/>
      <c r="Z631" s="59"/>
    </row>
    <row r="632" spans="6:26" s="58" customFormat="1" ht="14.45" customHeight="1" x14ac:dyDescent="0.25">
      <c r="F632" s="59"/>
      <c r="Z632" s="59"/>
    </row>
    <row r="633" spans="6:26" s="58" customFormat="1" ht="14.45" customHeight="1" x14ac:dyDescent="0.25">
      <c r="F633" s="59"/>
      <c r="Z633" s="59"/>
    </row>
    <row r="634" spans="6:26" s="58" customFormat="1" ht="14.45" customHeight="1" x14ac:dyDescent="0.25">
      <c r="F634" s="59"/>
      <c r="Z634" s="59"/>
    </row>
    <row r="635" spans="6:26" s="58" customFormat="1" ht="14.45" customHeight="1" x14ac:dyDescent="0.25">
      <c r="F635" s="59"/>
      <c r="Z635" s="59"/>
    </row>
    <row r="636" spans="6:26" s="58" customFormat="1" ht="14.45" customHeight="1" x14ac:dyDescent="0.25">
      <c r="F636" s="59"/>
      <c r="Z636" s="59"/>
    </row>
    <row r="637" spans="6:26" s="58" customFormat="1" ht="14.45" customHeight="1" x14ac:dyDescent="0.25">
      <c r="F637" s="59"/>
      <c r="Z637" s="59"/>
    </row>
    <row r="638" spans="6:26" s="58" customFormat="1" ht="14.45" customHeight="1" x14ac:dyDescent="0.25">
      <c r="F638" s="59"/>
      <c r="Z638" s="59"/>
    </row>
    <row r="639" spans="6:26" s="58" customFormat="1" ht="14.45" customHeight="1" x14ac:dyDescent="0.25">
      <c r="F639" s="59"/>
      <c r="Z639" s="59"/>
    </row>
    <row r="640" spans="6:26" s="58" customFormat="1" ht="14.45" customHeight="1" x14ac:dyDescent="0.25">
      <c r="F640" s="59"/>
      <c r="Z640" s="59"/>
    </row>
    <row r="641" spans="6:26" s="58" customFormat="1" ht="14.45" customHeight="1" x14ac:dyDescent="0.25">
      <c r="F641" s="59"/>
      <c r="Z641" s="59"/>
    </row>
    <row r="642" spans="6:26" s="58" customFormat="1" ht="14.45" customHeight="1" x14ac:dyDescent="0.25">
      <c r="F642" s="59"/>
      <c r="Z642" s="59"/>
    </row>
    <row r="643" spans="6:26" s="58" customFormat="1" ht="14.45" customHeight="1" x14ac:dyDescent="0.25">
      <c r="F643" s="59"/>
      <c r="Z643" s="59"/>
    </row>
    <row r="644" spans="6:26" s="58" customFormat="1" ht="14.45" customHeight="1" x14ac:dyDescent="0.25">
      <c r="F644" s="59"/>
      <c r="Z644" s="59"/>
    </row>
    <row r="645" spans="6:26" s="58" customFormat="1" ht="14.45" customHeight="1" x14ac:dyDescent="0.25">
      <c r="F645" s="59"/>
      <c r="Z645" s="59"/>
    </row>
    <row r="646" spans="6:26" s="58" customFormat="1" ht="14.45" customHeight="1" x14ac:dyDescent="0.25">
      <c r="F646" s="59"/>
      <c r="Z646" s="59"/>
    </row>
    <row r="647" spans="6:26" s="58" customFormat="1" ht="14.45" customHeight="1" x14ac:dyDescent="0.25">
      <c r="F647" s="59"/>
      <c r="Z647" s="59"/>
    </row>
    <row r="648" spans="6:26" s="58" customFormat="1" ht="14.45" customHeight="1" x14ac:dyDescent="0.25">
      <c r="F648" s="59"/>
      <c r="Z648" s="59"/>
    </row>
    <row r="649" spans="6:26" s="58" customFormat="1" ht="14.45" customHeight="1" x14ac:dyDescent="0.25">
      <c r="F649" s="59"/>
      <c r="Z649" s="59"/>
    </row>
    <row r="650" spans="6:26" s="58" customFormat="1" ht="14.45" customHeight="1" x14ac:dyDescent="0.25">
      <c r="F650" s="59"/>
      <c r="Z650" s="59"/>
    </row>
    <row r="651" spans="6:26" s="58" customFormat="1" ht="14.45" customHeight="1" x14ac:dyDescent="0.25">
      <c r="F651" s="59"/>
      <c r="Z651" s="59"/>
    </row>
    <row r="652" spans="6:26" s="58" customFormat="1" ht="14.45" customHeight="1" x14ac:dyDescent="0.25">
      <c r="F652" s="59"/>
      <c r="Z652" s="59"/>
    </row>
    <row r="653" spans="6:26" s="58" customFormat="1" ht="14.45" customHeight="1" x14ac:dyDescent="0.25">
      <c r="F653" s="59"/>
      <c r="Z653" s="59"/>
    </row>
    <row r="654" spans="6:26" s="58" customFormat="1" ht="14.45" customHeight="1" x14ac:dyDescent="0.25">
      <c r="F654" s="59"/>
      <c r="Z654" s="59"/>
    </row>
    <row r="655" spans="6:26" s="58" customFormat="1" ht="14.45" customHeight="1" x14ac:dyDescent="0.25">
      <c r="F655" s="59"/>
      <c r="Z655" s="59"/>
    </row>
    <row r="656" spans="6:26" s="58" customFormat="1" ht="14.45" customHeight="1" x14ac:dyDescent="0.25">
      <c r="F656" s="59"/>
      <c r="Z656" s="59"/>
    </row>
    <row r="657" spans="6:26" s="58" customFormat="1" ht="14.45" customHeight="1" x14ac:dyDescent="0.25">
      <c r="F657" s="59"/>
      <c r="Z657" s="59"/>
    </row>
    <row r="658" spans="6:26" s="58" customFormat="1" ht="14.45" customHeight="1" x14ac:dyDescent="0.25">
      <c r="F658" s="59"/>
      <c r="Z658" s="59"/>
    </row>
    <row r="659" spans="6:26" s="58" customFormat="1" ht="14.45" customHeight="1" x14ac:dyDescent="0.25">
      <c r="F659" s="59"/>
      <c r="Z659" s="59"/>
    </row>
    <row r="660" spans="6:26" s="58" customFormat="1" ht="14.45" customHeight="1" x14ac:dyDescent="0.25">
      <c r="F660" s="59"/>
      <c r="Z660" s="59"/>
    </row>
    <row r="661" spans="6:26" s="58" customFormat="1" ht="14.45" customHeight="1" x14ac:dyDescent="0.25">
      <c r="F661" s="59"/>
      <c r="Z661" s="59"/>
    </row>
    <row r="662" spans="6:26" s="58" customFormat="1" ht="14.45" customHeight="1" x14ac:dyDescent="0.25">
      <c r="F662" s="59"/>
      <c r="Z662" s="59"/>
    </row>
    <row r="663" spans="6:26" s="58" customFormat="1" ht="14.45" customHeight="1" x14ac:dyDescent="0.25">
      <c r="F663" s="59"/>
      <c r="Z663" s="59"/>
    </row>
    <row r="664" spans="6:26" s="58" customFormat="1" ht="14.45" customHeight="1" x14ac:dyDescent="0.25">
      <c r="F664" s="59"/>
      <c r="Z664" s="59"/>
    </row>
    <row r="665" spans="6:26" s="58" customFormat="1" ht="14.45" customHeight="1" x14ac:dyDescent="0.25">
      <c r="F665" s="59"/>
      <c r="Z665" s="59"/>
    </row>
    <row r="666" spans="6:26" s="58" customFormat="1" ht="14.45" customHeight="1" x14ac:dyDescent="0.25">
      <c r="F666" s="59"/>
      <c r="Z666" s="59"/>
    </row>
    <row r="667" spans="6:26" s="58" customFormat="1" ht="14.45" customHeight="1" x14ac:dyDescent="0.25">
      <c r="F667" s="59"/>
      <c r="Z667" s="59"/>
    </row>
    <row r="668" spans="6:26" s="58" customFormat="1" ht="14.45" customHeight="1" x14ac:dyDescent="0.25">
      <c r="F668" s="59"/>
      <c r="Z668" s="59"/>
    </row>
    <row r="669" spans="6:26" s="58" customFormat="1" ht="14.45" customHeight="1" x14ac:dyDescent="0.25">
      <c r="F669" s="59"/>
      <c r="Z669" s="59"/>
    </row>
    <row r="670" spans="6:26" s="58" customFormat="1" ht="14.45" customHeight="1" x14ac:dyDescent="0.25">
      <c r="F670" s="59"/>
      <c r="Z670" s="59"/>
    </row>
    <row r="671" spans="6:26" s="58" customFormat="1" ht="14.45" customHeight="1" x14ac:dyDescent="0.25">
      <c r="F671" s="59"/>
      <c r="Z671" s="59"/>
    </row>
    <row r="672" spans="6:26" s="58" customFormat="1" ht="14.45" customHeight="1" x14ac:dyDescent="0.25">
      <c r="F672" s="59"/>
      <c r="Z672" s="59"/>
    </row>
    <row r="673" spans="6:26" s="58" customFormat="1" ht="14.45" customHeight="1" x14ac:dyDescent="0.25">
      <c r="F673" s="59"/>
      <c r="Z673" s="59"/>
    </row>
    <row r="674" spans="6:26" s="58" customFormat="1" ht="14.45" customHeight="1" x14ac:dyDescent="0.25">
      <c r="F674" s="59"/>
      <c r="Z674" s="59"/>
    </row>
    <row r="675" spans="6:26" s="58" customFormat="1" ht="14.45" customHeight="1" x14ac:dyDescent="0.25">
      <c r="F675" s="59"/>
      <c r="Z675" s="59"/>
    </row>
    <row r="676" spans="6:26" s="58" customFormat="1" ht="14.45" customHeight="1" x14ac:dyDescent="0.25">
      <c r="F676" s="59"/>
      <c r="Z676" s="59"/>
    </row>
    <row r="677" spans="6:26" s="58" customFormat="1" ht="14.45" customHeight="1" x14ac:dyDescent="0.25">
      <c r="F677" s="59"/>
      <c r="Z677" s="59"/>
    </row>
    <row r="678" spans="6:26" s="58" customFormat="1" ht="14.45" customHeight="1" x14ac:dyDescent="0.25">
      <c r="F678" s="59"/>
      <c r="Z678" s="59"/>
    </row>
    <row r="679" spans="6:26" s="58" customFormat="1" ht="14.45" customHeight="1" x14ac:dyDescent="0.25">
      <c r="F679" s="59"/>
      <c r="Z679" s="59"/>
    </row>
    <row r="680" spans="6:26" s="58" customFormat="1" ht="14.45" customHeight="1" x14ac:dyDescent="0.25">
      <c r="F680" s="59"/>
      <c r="Z680" s="59"/>
    </row>
    <row r="681" spans="6:26" s="58" customFormat="1" ht="14.45" customHeight="1" x14ac:dyDescent="0.25">
      <c r="F681" s="59"/>
      <c r="Z681" s="59"/>
    </row>
    <row r="682" spans="6:26" s="58" customFormat="1" ht="14.45" customHeight="1" x14ac:dyDescent="0.25">
      <c r="F682" s="59"/>
      <c r="Z682" s="59"/>
    </row>
    <row r="683" spans="6:26" s="58" customFormat="1" ht="14.45" customHeight="1" x14ac:dyDescent="0.25">
      <c r="F683" s="59"/>
      <c r="Z683" s="59"/>
    </row>
    <row r="684" spans="6:26" s="58" customFormat="1" ht="14.45" customHeight="1" x14ac:dyDescent="0.25">
      <c r="F684" s="59"/>
      <c r="Z684" s="59"/>
    </row>
    <row r="685" spans="6:26" s="58" customFormat="1" ht="14.45" customHeight="1" x14ac:dyDescent="0.25">
      <c r="F685" s="59"/>
      <c r="Z685" s="59"/>
    </row>
    <row r="686" spans="6:26" s="58" customFormat="1" ht="14.45" customHeight="1" x14ac:dyDescent="0.25">
      <c r="F686" s="59"/>
      <c r="Z686" s="59"/>
    </row>
    <row r="687" spans="6:26" s="58" customFormat="1" ht="14.45" customHeight="1" x14ac:dyDescent="0.25">
      <c r="F687" s="59"/>
      <c r="Z687" s="59"/>
    </row>
    <row r="688" spans="6:26" s="58" customFormat="1" ht="14.45" customHeight="1" x14ac:dyDescent="0.25">
      <c r="F688" s="59"/>
      <c r="Z688" s="59"/>
    </row>
    <row r="689" spans="6:26" s="58" customFormat="1" ht="14.45" customHeight="1" x14ac:dyDescent="0.25">
      <c r="F689" s="59"/>
      <c r="Z689" s="59"/>
    </row>
    <row r="690" spans="6:26" s="58" customFormat="1" ht="14.45" customHeight="1" x14ac:dyDescent="0.25">
      <c r="F690" s="59"/>
      <c r="Z690" s="59"/>
    </row>
    <row r="691" spans="6:26" s="58" customFormat="1" ht="14.45" customHeight="1" x14ac:dyDescent="0.25">
      <c r="F691" s="59"/>
      <c r="Z691" s="59"/>
    </row>
    <row r="692" spans="6:26" s="58" customFormat="1" ht="14.45" customHeight="1" x14ac:dyDescent="0.25">
      <c r="F692" s="59"/>
      <c r="Z692" s="59"/>
    </row>
    <row r="693" spans="6:26" s="58" customFormat="1" ht="14.45" customHeight="1" x14ac:dyDescent="0.25">
      <c r="F693" s="59"/>
      <c r="Z693" s="59"/>
    </row>
    <row r="694" spans="6:26" s="58" customFormat="1" ht="14.45" customHeight="1" x14ac:dyDescent="0.25">
      <c r="F694" s="59"/>
      <c r="Z694" s="59"/>
    </row>
    <row r="695" spans="6:26" s="58" customFormat="1" ht="14.45" customHeight="1" x14ac:dyDescent="0.25">
      <c r="F695" s="59"/>
      <c r="Z695" s="59"/>
    </row>
    <row r="696" spans="6:26" s="58" customFormat="1" ht="14.45" customHeight="1" x14ac:dyDescent="0.25">
      <c r="F696" s="59"/>
      <c r="Z696" s="59"/>
    </row>
    <row r="697" spans="6:26" s="58" customFormat="1" ht="14.45" customHeight="1" x14ac:dyDescent="0.25">
      <c r="F697" s="59"/>
      <c r="Z697" s="59"/>
    </row>
    <row r="698" spans="6:26" s="58" customFormat="1" ht="14.45" customHeight="1" x14ac:dyDescent="0.25">
      <c r="F698" s="59"/>
      <c r="Z698" s="59"/>
    </row>
    <row r="699" spans="6:26" s="58" customFormat="1" ht="14.45" customHeight="1" x14ac:dyDescent="0.25">
      <c r="F699" s="59"/>
      <c r="Z699" s="59"/>
    </row>
    <row r="700" spans="6:26" s="58" customFormat="1" ht="14.45" customHeight="1" x14ac:dyDescent="0.25">
      <c r="F700" s="59"/>
      <c r="Z700" s="59"/>
    </row>
    <row r="701" spans="6:26" s="58" customFormat="1" ht="14.45" customHeight="1" x14ac:dyDescent="0.25">
      <c r="F701" s="59"/>
      <c r="Z701" s="59"/>
    </row>
    <row r="702" spans="6:26" s="58" customFormat="1" ht="14.45" customHeight="1" x14ac:dyDescent="0.25">
      <c r="F702" s="59"/>
      <c r="Z702" s="59"/>
    </row>
    <row r="703" spans="6:26" s="58" customFormat="1" ht="14.45" customHeight="1" x14ac:dyDescent="0.25">
      <c r="F703" s="59"/>
      <c r="Z703" s="59"/>
    </row>
    <row r="704" spans="6:26" s="58" customFormat="1" ht="14.45" customHeight="1" x14ac:dyDescent="0.25">
      <c r="F704" s="59"/>
      <c r="Z704" s="59"/>
    </row>
    <row r="705" spans="6:26" s="58" customFormat="1" ht="14.45" customHeight="1" x14ac:dyDescent="0.25">
      <c r="F705" s="59"/>
      <c r="Z705" s="59"/>
    </row>
    <row r="706" spans="6:26" s="58" customFormat="1" ht="14.45" customHeight="1" x14ac:dyDescent="0.25">
      <c r="F706" s="59"/>
      <c r="Z706" s="59"/>
    </row>
    <row r="707" spans="6:26" s="58" customFormat="1" ht="14.45" customHeight="1" x14ac:dyDescent="0.25">
      <c r="F707" s="59"/>
      <c r="Z707" s="59"/>
    </row>
    <row r="708" spans="6:26" s="58" customFormat="1" ht="14.45" customHeight="1" x14ac:dyDescent="0.25">
      <c r="F708" s="59"/>
      <c r="Z708" s="59"/>
    </row>
    <row r="709" spans="6:26" s="58" customFormat="1" ht="14.45" customHeight="1" x14ac:dyDescent="0.25">
      <c r="F709" s="59"/>
      <c r="Z709" s="59"/>
    </row>
    <row r="710" spans="6:26" s="58" customFormat="1" ht="14.45" customHeight="1" x14ac:dyDescent="0.25">
      <c r="F710" s="59"/>
      <c r="Z710" s="59"/>
    </row>
    <row r="711" spans="6:26" s="58" customFormat="1" ht="14.45" customHeight="1" x14ac:dyDescent="0.25">
      <c r="F711" s="59"/>
      <c r="Z711" s="59"/>
    </row>
    <row r="712" spans="6:26" s="58" customFormat="1" ht="14.45" customHeight="1" x14ac:dyDescent="0.25">
      <c r="F712" s="59"/>
      <c r="Z712" s="59"/>
    </row>
    <row r="713" spans="6:26" s="58" customFormat="1" ht="14.45" customHeight="1" x14ac:dyDescent="0.25">
      <c r="F713" s="59"/>
      <c r="Z713" s="59"/>
    </row>
    <row r="714" spans="6:26" s="58" customFormat="1" ht="14.45" customHeight="1" x14ac:dyDescent="0.25">
      <c r="F714" s="59"/>
      <c r="Z714" s="59"/>
    </row>
    <row r="715" spans="6:26" s="58" customFormat="1" ht="14.45" customHeight="1" x14ac:dyDescent="0.25">
      <c r="F715" s="59"/>
      <c r="Z715" s="59"/>
    </row>
    <row r="716" spans="6:26" s="58" customFormat="1" ht="14.45" customHeight="1" x14ac:dyDescent="0.25">
      <c r="F716" s="59"/>
      <c r="Z716" s="59"/>
    </row>
    <row r="717" spans="6:26" s="58" customFormat="1" ht="14.45" customHeight="1" x14ac:dyDescent="0.25">
      <c r="F717" s="59"/>
      <c r="Z717" s="59"/>
    </row>
    <row r="718" spans="6:26" s="58" customFormat="1" ht="14.45" customHeight="1" x14ac:dyDescent="0.25">
      <c r="F718" s="59"/>
      <c r="Z718" s="59"/>
    </row>
    <row r="719" spans="6:26" s="58" customFormat="1" ht="14.45" customHeight="1" x14ac:dyDescent="0.25">
      <c r="F719" s="59"/>
      <c r="Z719" s="59"/>
    </row>
    <row r="720" spans="6:26" s="58" customFormat="1" ht="14.45" customHeight="1" x14ac:dyDescent="0.25">
      <c r="F720" s="59"/>
      <c r="Z720" s="59"/>
    </row>
    <row r="721" spans="6:26" s="58" customFormat="1" ht="14.45" customHeight="1" x14ac:dyDescent="0.25">
      <c r="F721" s="59"/>
      <c r="Z721" s="59"/>
    </row>
    <row r="722" spans="6:26" s="58" customFormat="1" ht="14.45" customHeight="1" x14ac:dyDescent="0.25">
      <c r="F722" s="59"/>
      <c r="Z722" s="59"/>
    </row>
    <row r="723" spans="6:26" s="58" customFormat="1" ht="14.45" customHeight="1" x14ac:dyDescent="0.25">
      <c r="F723" s="59"/>
      <c r="Z723" s="59"/>
    </row>
    <row r="724" spans="6:26" s="58" customFormat="1" ht="14.45" customHeight="1" x14ac:dyDescent="0.25">
      <c r="F724" s="59"/>
      <c r="Z724" s="59"/>
    </row>
    <row r="725" spans="6:26" s="58" customFormat="1" ht="14.45" customHeight="1" x14ac:dyDescent="0.25">
      <c r="F725" s="59"/>
      <c r="Z725" s="59"/>
    </row>
    <row r="726" spans="6:26" s="58" customFormat="1" ht="14.45" customHeight="1" x14ac:dyDescent="0.25">
      <c r="F726" s="59"/>
      <c r="Z726" s="59"/>
    </row>
    <row r="727" spans="6:26" s="58" customFormat="1" ht="14.45" customHeight="1" x14ac:dyDescent="0.25">
      <c r="F727" s="59"/>
      <c r="Z727" s="59"/>
    </row>
    <row r="728" spans="6:26" s="58" customFormat="1" ht="14.45" customHeight="1" x14ac:dyDescent="0.25">
      <c r="F728" s="59"/>
      <c r="Z728" s="59"/>
    </row>
    <row r="729" spans="6:26" s="58" customFormat="1" ht="14.45" customHeight="1" x14ac:dyDescent="0.25">
      <c r="F729" s="59"/>
      <c r="Z729" s="59"/>
    </row>
    <row r="730" spans="6:26" s="58" customFormat="1" ht="14.45" customHeight="1" x14ac:dyDescent="0.25">
      <c r="F730" s="59"/>
      <c r="Z730" s="59"/>
    </row>
    <row r="731" spans="6:26" s="58" customFormat="1" ht="14.45" customHeight="1" x14ac:dyDescent="0.25">
      <c r="F731" s="59"/>
      <c r="Z731" s="59"/>
    </row>
    <row r="732" spans="6:26" s="58" customFormat="1" ht="14.45" customHeight="1" x14ac:dyDescent="0.25">
      <c r="F732" s="59"/>
      <c r="Z732" s="59"/>
    </row>
    <row r="733" spans="6:26" s="58" customFormat="1" ht="14.45" customHeight="1" x14ac:dyDescent="0.25">
      <c r="F733" s="59"/>
      <c r="Z733" s="59"/>
    </row>
    <row r="734" spans="6:26" s="58" customFormat="1" ht="14.45" customHeight="1" x14ac:dyDescent="0.25">
      <c r="F734" s="59"/>
      <c r="Z734" s="59"/>
    </row>
    <row r="735" spans="6:26" s="58" customFormat="1" ht="14.45" customHeight="1" x14ac:dyDescent="0.25">
      <c r="F735" s="59"/>
      <c r="Z735" s="59"/>
    </row>
    <row r="736" spans="6:26" s="58" customFormat="1" ht="14.45" customHeight="1" x14ac:dyDescent="0.25">
      <c r="F736" s="59"/>
      <c r="Z736" s="59"/>
    </row>
    <row r="737" spans="6:26" s="58" customFormat="1" ht="14.45" customHeight="1" x14ac:dyDescent="0.25">
      <c r="F737" s="59"/>
      <c r="Z737" s="59"/>
    </row>
    <row r="738" spans="6:26" s="58" customFormat="1" ht="14.45" customHeight="1" x14ac:dyDescent="0.25">
      <c r="F738" s="59"/>
      <c r="Z738" s="59"/>
    </row>
    <row r="739" spans="6:26" s="58" customFormat="1" ht="14.45" customHeight="1" x14ac:dyDescent="0.25">
      <c r="F739" s="59"/>
      <c r="Z739" s="59"/>
    </row>
    <row r="740" spans="6:26" s="58" customFormat="1" ht="14.45" customHeight="1" x14ac:dyDescent="0.25">
      <c r="F740" s="59"/>
      <c r="Z740" s="59"/>
    </row>
    <row r="741" spans="6:26" s="58" customFormat="1" ht="14.45" customHeight="1" x14ac:dyDescent="0.25">
      <c r="F741" s="59"/>
      <c r="Z741" s="59"/>
    </row>
    <row r="742" spans="6:26" s="58" customFormat="1" ht="14.45" customHeight="1" x14ac:dyDescent="0.25">
      <c r="F742" s="59"/>
      <c r="Z742" s="59"/>
    </row>
    <row r="743" spans="6:26" s="58" customFormat="1" ht="14.45" customHeight="1" x14ac:dyDescent="0.25">
      <c r="F743" s="59"/>
      <c r="Z743" s="59"/>
    </row>
    <row r="744" spans="6:26" s="58" customFormat="1" ht="14.45" customHeight="1" x14ac:dyDescent="0.25">
      <c r="F744" s="59"/>
      <c r="Z744" s="59"/>
    </row>
    <row r="745" spans="6:26" s="58" customFormat="1" ht="14.45" customHeight="1" x14ac:dyDescent="0.25">
      <c r="F745" s="59"/>
      <c r="Z745" s="59"/>
    </row>
    <row r="746" spans="6:26" s="58" customFormat="1" ht="14.45" customHeight="1" x14ac:dyDescent="0.25">
      <c r="F746" s="59"/>
      <c r="Z746" s="59"/>
    </row>
    <row r="747" spans="6:26" s="58" customFormat="1" ht="14.45" customHeight="1" x14ac:dyDescent="0.25">
      <c r="F747" s="59"/>
      <c r="Z747" s="59"/>
    </row>
    <row r="748" spans="6:26" s="58" customFormat="1" ht="14.45" customHeight="1" x14ac:dyDescent="0.25">
      <c r="F748" s="59"/>
      <c r="Z748" s="59"/>
    </row>
    <row r="749" spans="6:26" s="58" customFormat="1" ht="14.45" customHeight="1" x14ac:dyDescent="0.25">
      <c r="F749" s="59"/>
      <c r="Z749" s="59"/>
    </row>
    <row r="750" spans="6:26" s="58" customFormat="1" ht="14.45" customHeight="1" x14ac:dyDescent="0.25">
      <c r="F750" s="59"/>
      <c r="Z750" s="59"/>
    </row>
    <row r="751" spans="6:26" s="58" customFormat="1" ht="14.45" customHeight="1" x14ac:dyDescent="0.25">
      <c r="F751" s="59"/>
      <c r="Z751" s="59"/>
    </row>
    <row r="752" spans="6:26" s="58" customFormat="1" ht="14.45" customHeight="1" x14ac:dyDescent="0.25">
      <c r="F752" s="59"/>
      <c r="Z752" s="59"/>
    </row>
    <row r="753" spans="6:26" s="58" customFormat="1" ht="14.45" customHeight="1" x14ac:dyDescent="0.25">
      <c r="F753" s="59"/>
      <c r="Z753" s="59"/>
    </row>
    <row r="754" spans="6:26" s="58" customFormat="1" ht="14.45" customHeight="1" x14ac:dyDescent="0.25">
      <c r="F754" s="59"/>
      <c r="Z754" s="59"/>
    </row>
    <row r="755" spans="6:26" s="58" customFormat="1" ht="14.45" customHeight="1" x14ac:dyDescent="0.25">
      <c r="F755" s="59"/>
      <c r="Z755" s="59"/>
    </row>
    <row r="756" spans="6:26" s="58" customFormat="1" ht="14.45" customHeight="1" x14ac:dyDescent="0.25">
      <c r="F756" s="59"/>
      <c r="Z756" s="59"/>
    </row>
    <row r="757" spans="6:26" s="58" customFormat="1" ht="14.45" customHeight="1" x14ac:dyDescent="0.25">
      <c r="F757" s="59"/>
      <c r="Z757" s="59"/>
    </row>
    <row r="758" spans="6:26" s="58" customFormat="1" ht="14.45" customHeight="1" x14ac:dyDescent="0.25">
      <c r="F758" s="59"/>
      <c r="Z758" s="59"/>
    </row>
    <row r="759" spans="6:26" s="58" customFormat="1" ht="14.45" customHeight="1" x14ac:dyDescent="0.25">
      <c r="F759" s="59"/>
      <c r="Z759" s="59"/>
    </row>
    <row r="760" spans="6:26" s="58" customFormat="1" ht="14.45" customHeight="1" x14ac:dyDescent="0.25">
      <c r="F760" s="59"/>
      <c r="Z760" s="59"/>
    </row>
    <row r="761" spans="6:26" s="58" customFormat="1" ht="14.45" customHeight="1" x14ac:dyDescent="0.25">
      <c r="F761" s="59"/>
      <c r="Z761" s="59"/>
    </row>
    <row r="762" spans="6:26" s="58" customFormat="1" ht="14.45" customHeight="1" x14ac:dyDescent="0.25">
      <c r="F762" s="59"/>
      <c r="Z762" s="59"/>
    </row>
    <row r="763" spans="6:26" s="58" customFormat="1" ht="14.45" customHeight="1" x14ac:dyDescent="0.25">
      <c r="F763" s="59"/>
      <c r="Z763" s="59"/>
    </row>
    <row r="764" spans="6:26" s="58" customFormat="1" ht="14.45" customHeight="1" x14ac:dyDescent="0.25">
      <c r="F764" s="59"/>
      <c r="Z764" s="59"/>
    </row>
    <row r="765" spans="6:26" s="58" customFormat="1" ht="14.45" customHeight="1" x14ac:dyDescent="0.25">
      <c r="F765" s="59"/>
      <c r="Z765" s="59"/>
    </row>
    <row r="766" spans="6:26" s="58" customFormat="1" ht="14.45" customHeight="1" x14ac:dyDescent="0.25">
      <c r="F766" s="59"/>
      <c r="Z766" s="59"/>
    </row>
    <row r="767" spans="6:26" s="58" customFormat="1" ht="14.45" customHeight="1" x14ac:dyDescent="0.25">
      <c r="F767" s="59"/>
      <c r="Z767" s="59"/>
    </row>
    <row r="768" spans="6:26" s="58" customFormat="1" ht="14.45" customHeight="1" x14ac:dyDescent="0.25">
      <c r="F768" s="59"/>
      <c r="Z768" s="59"/>
    </row>
    <row r="769" spans="6:26" s="58" customFormat="1" ht="14.45" customHeight="1" x14ac:dyDescent="0.25">
      <c r="F769" s="59"/>
      <c r="Z769" s="59"/>
    </row>
    <row r="770" spans="6:26" s="58" customFormat="1" ht="14.45" customHeight="1" x14ac:dyDescent="0.25">
      <c r="F770" s="59"/>
      <c r="Z770" s="59"/>
    </row>
    <row r="771" spans="6:26" s="58" customFormat="1" ht="14.45" customHeight="1" x14ac:dyDescent="0.25">
      <c r="F771" s="59"/>
      <c r="Z771" s="59"/>
    </row>
    <row r="772" spans="6:26" s="58" customFormat="1" ht="14.45" customHeight="1" x14ac:dyDescent="0.25">
      <c r="F772" s="59"/>
      <c r="Z772" s="59"/>
    </row>
    <row r="773" spans="6:26" s="58" customFormat="1" ht="14.45" customHeight="1" x14ac:dyDescent="0.25">
      <c r="F773" s="59"/>
      <c r="Z773" s="59"/>
    </row>
    <row r="774" spans="6:26" s="58" customFormat="1" ht="14.45" customHeight="1" x14ac:dyDescent="0.25">
      <c r="F774" s="59"/>
      <c r="Z774" s="59"/>
    </row>
    <row r="775" spans="6:26" s="58" customFormat="1" ht="14.45" customHeight="1" x14ac:dyDescent="0.25">
      <c r="F775" s="59"/>
      <c r="Z775" s="59"/>
    </row>
    <row r="776" spans="6:26" s="58" customFormat="1" ht="14.45" customHeight="1" x14ac:dyDescent="0.25">
      <c r="F776" s="59"/>
      <c r="Z776" s="59"/>
    </row>
    <row r="777" spans="6:26" s="58" customFormat="1" ht="14.45" customHeight="1" x14ac:dyDescent="0.25">
      <c r="F777" s="59"/>
      <c r="Z777" s="59"/>
    </row>
    <row r="778" spans="6:26" s="58" customFormat="1" ht="14.45" customHeight="1" x14ac:dyDescent="0.25">
      <c r="F778" s="59"/>
      <c r="Z778" s="59"/>
    </row>
    <row r="779" spans="6:26" s="58" customFormat="1" ht="14.45" customHeight="1" x14ac:dyDescent="0.25">
      <c r="F779" s="59"/>
      <c r="Z779" s="59"/>
    </row>
    <row r="780" spans="6:26" s="58" customFormat="1" ht="14.45" customHeight="1" x14ac:dyDescent="0.25">
      <c r="F780" s="59"/>
      <c r="Z780" s="59"/>
    </row>
    <row r="781" spans="6:26" s="58" customFormat="1" ht="14.45" customHeight="1" x14ac:dyDescent="0.25">
      <c r="F781" s="59"/>
      <c r="Z781" s="59"/>
    </row>
    <row r="782" spans="6:26" s="58" customFormat="1" ht="14.45" customHeight="1" x14ac:dyDescent="0.25">
      <c r="F782" s="59"/>
      <c r="Z782" s="59"/>
    </row>
    <row r="783" spans="6:26" s="58" customFormat="1" ht="14.45" customHeight="1" x14ac:dyDescent="0.25">
      <c r="F783" s="59"/>
      <c r="Z783" s="59"/>
    </row>
    <row r="784" spans="6:26" s="58" customFormat="1" ht="14.45" customHeight="1" x14ac:dyDescent="0.25">
      <c r="F784" s="59"/>
      <c r="Z784" s="59"/>
    </row>
    <row r="785" spans="6:26" s="58" customFormat="1" ht="14.45" customHeight="1" x14ac:dyDescent="0.25">
      <c r="F785" s="59"/>
      <c r="Z785" s="59"/>
    </row>
    <row r="786" spans="6:26" s="58" customFormat="1" ht="14.45" customHeight="1" x14ac:dyDescent="0.25">
      <c r="F786" s="59"/>
      <c r="Z786" s="59"/>
    </row>
    <row r="787" spans="6:26" s="58" customFormat="1" ht="14.45" customHeight="1" x14ac:dyDescent="0.25">
      <c r="F787" s="59"/>
      <c r="Z787" s="59"/>
    </row>
    <row r="788" spans="6:26" s="58" customFormat="1" ht="14.45" customHeight="1" x14ac:dyDescent="0.25">
      <c r="F788" s="59"/>
      <c r="Z788" s="59"/>
    </row>
    <row r="789" spans="6:26" s="58" customFormat="1" ht="14.45" customHeight="1" x14ac:dyDescent="0.25">
      <c r="F789" s="59"/>
      <c r="Z789" s="59"/>
    </row>
    <row r="790" spans="6:26" s="58" customFormat="1" ht="14.45" customHeight="1" x14ac:dyDescent="0.25">
      <c r="F790" s="59"/>
      <c r="Z790" s="59"/>
    </row>
    <row r="791" spans="6:26" s="58" customFormat="1" ht="14.45" customHeight="1" x14ac:dyDescent="0.25">
      <c r="F791" s="59"/>
      <c r="Z791" s="59"/>
    </row>
    <row r="792" spans="6:26" s="58" customFormat="1" ht="14.45" customHeight="1" x14ac:dyDescent="0.25">
      <c r="F792" s="59"/>
      <c r="Z792" s="59"/>
    </row>
    <row r="793" spans="6:26" s="58" customFormat="1" ht="14.45" customHeight="1" x14ac:dyDescent="0.25">
      <c r="F793" s="59"/>
      <c r="Z793" s="59"/>
    </row>
    <row r="794" spans="6:26" s="58" customFormat="1" ht="14.45" customHeight="1" x14ac:dyDescent="0.25">
      <c r="F794" s="59"/>
      <c r="Z794" s="59"/>
    </row>
    <row r="795" spans="6:26" s="58" customFormat="1" ht="14.45" customHeight="1" x14ac:dyDescent="0.25">
      <c r="F795" s="59"/>
      <c r="Z795" s="59"/>
    </row>
    <row r="796" spans="6:26" s="58" customFormat="1" ht="14.45" customHeight="1" x14ac:dyDescent="0.25">
      <c r="F796" s="59"/>
      <c r="Z796" s="59"/>
    </row>
    <row r="797" spans="6:26" s="58" customFormat="1" ht="14.45" customHeight="1" x14ac:dyDescent="0.25">
      <c r="F797" s="59"/>
      <c r="Z797" s="59"/>
    </row>
    <row r="798" spans="6:26" s="58" customFormat="1" ht="14.45" customHeight="1" x14ac:dyDescent="0.25">
      <c r="F798" s="59"/>
      <c r="Z798" s="59"/>
    </row>
    <row r="799" spans="6:26" s="58" customFormat="1" ht="14.45" customHeight="1" x14ac:dyDescent="0.25">
      <c r="F799" s="59"/>
      <c r="Z799" s="59"/>
    </row>
    <row r="800" spans="6:26" s="58" customFormat="1" ht="14.45" customHeight="1" x14ac:dyDescent="0.25">
      <c r="F800" s="59"/>
      <c r="Z800" s="59"/>
    </row>
  </sheetData>
  <mergeCells count="412">
    <mergeCell ref="L99:L101"/>
    <mergeCell ref="K116:O116"/>
    <mergeCell ref="F8:AC8"/>
    <mergeCell ref="O13:O15"/>
    <mergeCell ref="N30:N36"/>
    <mergeCell ref="O30:O36"/>
    <mergeCell ref="Z47:Z48"/>
    <mergeCell ref="AA47:AA48"/>
    <mergeCell ref="AB47:AB48"/>
    <mergeCell ref="AC47:AC48"/>
    <mergeCell ref="G84:I84"/>
    <mergeCell ref="G72:I72"/>
    <mergeCell ref="Z72:AC72"/>
    <mergeCell ref="Z74:AC74"/>
    <mergeCell ref="G25:K25"/>
    <mergeCell ref="F76:AC76"/>
    <mergeCell ref="I27:K27"/>
    <mergeCell ref="E74:I74"/>
    <mergeCell ref="E39:E50"/>
    <mergeCell ref="K51:K52"/>
    <mergeCell ref="I44:I46"/>
    <mergeCell ref="H44:H46"/>
    <mergeCell ref="G44:G46"/>
    <mergeCell ref="K30:K36"/>
    <mergeCell ref="F85:AC85"/>
    <mergeCell ref="Z89:AC89"/>
    <mergeCell ref="I86:I89"/>
    <mergeCell ref="H86:H89"/>
    <mergeCell ref="G86:G89"/>
    <mergeCell ref="A77:A83"/>
    <mergeCell ref="B77:B83"/>
    <mergeCell ref="C77:C83"/>
    <mergeCell ref="D77:D83"/>
    <mergeCell ref="P77:P78"/>
    <mergeCell ref="Z84:AC84"/>
    <mergeCell ref="I77:I79"/>
    <mergeCell ref="J77:J78"/>
    <mergeCell ref="L77:L78"/>
    <mergeCell ref="M77:M78"/>
    <mergeCell ref="U77:U78"/>
    <mergeCell ref="V77:V78"/>
    <mergeCell ref="W77:W78"/>
    <mergeCell ref="I80:I82"/>
    <mergeCell ref="N77:N78"/>
    <mergeCell ref="O77:O78"/>
    <mergeCell ref="U80:U81"/>
    <mergeCell ref="E77:E83"/>
    <mergeCell ref="F77:F83"/>
    <mergeCell ref="K54:K55"/>
    <mergeCell ref="G47:G49"/>
    <mergeCell ref="Z37:AC37"/>
    <mergeCell ref="H39:H43"/>
    <mergeCell ref="G39:G43"/>
    <mergeCell ref="Z38:AC38"/>
    <mergeCell ref="G38:J38"/>
    <mergeCell ref="Z46:AC46"/>
    <mergeCell ref="Z43:AC43"/>
    <mergeCell ref="M39:M42"/>
    <mergeCell ref="N39:N42"/>
    <mergeCell ref="O39:O42"/>
    <mergeCell ref="P39:P42"/>
    <mergeCell ref="Q39:Q42"/>
    <mergeCell ref="R39:R42"/>
    <mergeCell ref="S39:S42"/>
    <mergeCell ref="T39:T42"/>
    <mergeCell ref="U39:U42"/>
    <mergeCell ref="V39:V42"/>
    <mergeCell ref="W39:W42"/>
    <mergeCell ref="X39:X42"/>
    <mergeCell ref="M51:M52"/>
    <mergeCell ref="Y51:Y52"/>
    <mergeCell ref="P51:P52"/>
    <mergeCell ref="B39:B50"/>
    <mergeCell ref="A39:A50"/>
    <mergeCell ref="D39:D50"/>
    <mergeCell ref="C39:C50"/>
    <mergeCell ref="K13:K15"/>
    <mergeCell ref="G21:G24"/>
    <mergeCell ref="G11:G16"/>
    <mergeCell ref="G17:G19"/>
    <mergeCell ref="F39:F50"/>
    <mergeCell ref="I39:I43"/>
    <mergeCell ref="A11:A26"/>
    <mergeCell ref="B11:B26"/>
    <mergeCell ref="C11:C26"/>
    <mergeCell ref="G50:J50"/>
    <mergeCell ref="I47:I49"/>
    <mergeCell ref="H47:H49"/>
    <mergeCell ref="P13:P14"/>
    <mergeCell ref="V13:V14"/>
    <mergeCell ref="W13:W14"/>
    <mergeCell ref="X13:X14"/>
    <mergeCell ref="Y13:Y14"/>
    <mergeCell ref="Y39:Y42"/>
    <mergeCell ref="K39:K42"/>
    <mergeCell ref="I30:I37"/>
    <mergeCell ref="U13:U14"/>
    <mergeCell ref="T13:T14"/>
    <mergeCell ref="S13:S14"/>
    <mergeCell ref="R13:R14"/>
    <mergeCell ref="Q30:Q36"/>
    <mergeCell ref="R30:R36"/>
    <mergeCell ref="S30:S36"/>
    <mergeCell ref="M13:M15"/>
    <mergeCell ref="F26:K26"/>
    <mergeCell ref="M30:M36"/>
    <mergeCell ref="P30:P36"/>
    <mergeCell ref="X1:AC4"/>
    <mergeCell ref="A4:W4"/>
    <mergeCell ref="A3:W3"/>
    <mergeCell ref="A2:W2"/>
    <mergeCell ref="A30:A38"/>
    <mergeCell ref="B30:B38"/>
    <mergeCell ref="C30:C38"/>
    <mergeCell ref="D30:D38"/>
    <mergeCell ref="E30:E38"/>
    <mergeCell ref="F30:F38"/>
    <mergeCell ref="Y5:Y7"/>
    <mergeCell ref="L5:O5"/>
    <mergeCell ref="U6:V6"/>
    <mergeCell ref="W6:W7"/>
    <mergeCell ref="A5:A7"/>
    <mergeCell ref="B5:B7"/>
    <mergeCell ref="C5:C7"/>
    <mergeCell ref="D5:D7"/>
    <mergeCell ref="E5:E7"/>
    <mergeCell ref="F5:F7"/>
    <mergeCell ref="D11:D26"/>
    <mergeCell ref="E11:E26"/>
    <mergeCell ref="F11:F25"/>
    <mergeCell ref="Q13:Q14"/>
    <mergeCell ref="Z24:AC24"/>
    <mergeCell ref="H21:H24"/>
    <mergeCell ref="I21:I24"/>
    <mergeCell ref="Z25:AC25"/>
    <mergeCell ref="K5:K7"/>
    <mergeCell ref="Z32:Z34"/>
    <mergeCell ref="AA32:AA34"/>
    <mergeCell ref="P6:P7"/>
    <mergeCell ref="Q6:R6"/>
    <mergeCell ref="S6:S7"/>
    <mergeCell ref="T6:T7"/>
    <mergeCell ref="H5:H7"/>
    <mergeCell ref="I5:I7"/>
    <mergeCell ref="J5:J7"/>
    <mergeCell ref="Z6:Z7"/>
    <mergeCell ref="I11:I16"/>
    <mergeCell ref="H11:H16"/>
    <mergeCell ref="Z16:AC16"/>
    <mergeCell ref="Z20:AC20"/>
    <mergeCell ref="I17:I20"/>
    <mergeCell ref="H17:H20"/>
    <mergeCell ref="AA6:AC6"/>
    <mergeCell ref="T30:T36"/>
    <mergeCell ref="U30:U36"/>
    <mergeCell ref="AB32:AB34"/>
    <mergeCell ref="AC32:AC34"/>
    <mergeCell ref="AC35:AC36"/>
    <mergeCell ref="AB35:AB36"/>
    <mergeCell ref="V30:V36"/>
    <mergeCell ref="W30:W36"/>
    <mergeCell ref="L39:L42"/>
    <mergeCell ref="L30:L36"/>
    <mergeCell ref="J30:J34"/>
    <mergeCell ref="X30:X36"/>
    <mergeCell ref="Y30:Y36"/>
    <mergeCell ref="W51:W52"/>
    <mergeCell ref="V51:V52"/>
    <mergeCell ref="U51:U52"/>
    <mergeCell ref="T51:T52"/>
    <mergeCell ref="S51:S52"/>
    <mergeCell ref="R51:R52"/>
    <mergeCell ref="Z50:AC50"/>
    <mergeCell ref="G5:G7"/>
    <mergeCell ref="X5:X7"/>
    <mergeCell ref="P5:S5"/>
    <mergeCell ref="T5:W5"/>
    <mergeCell ref="F28:AC28"/>
    <mergeCell ref="Z5:AC5"/>
    <mergeCell ref="L6:L7"/>
    <mergeCell ref="M6:N6"/>
    <mergeCell ref="O6:O7"/>
    <mergeCell ref="G30:G37"/>
    <mergeCell ref="H30:H37"/>
    <mergeCell ref="L51:L52"/>
    <mergeCell ref="Q51:Q52"/>
    <mergeCell ref="X51:X52"/>
    <mergeCell ref="O51:O52"/>
    <mergeCell ref="N51:N52"/>
    <mergeCell ref="Z49:AC49"/>
    <mergeCell ref="K65:K70"/>
    <mergeCell ref="M65:M70"/>
    <mergeCell ref="S61:S62"/>
    <mergeCell ref="M61:M62"/>
    <mergeCell ref="K61:K62"/>
    <mergeCell ref="N61:N62"/>
    <mergeCell ref="Y61:Y62"/>
    <mergeCell ref="X61:X62"/>
    <mergeCell ref="X54:X56"/>
    <mergeCell ref="R61:R62"/>
    <mergeCell ref="Q61:Q62"/>
    <mergeCell ref="P61:P62"/>
    <mergeCell ref="O61:O62"/>
    <mergeCell ref="N65:N70"/>
    <mergeCell ref="O65:O70"/>
    <mergeCell ref="T54:T56"/>
    <mergeCell ref="U54:U56"/>
    <mergeCell ref="V54:V56"/>
    <mergeCell ref="W54:W56"/>
    <mergeCell ref="W61:W62"/>
    <mergeCell ref="V61:V62"/>
    <mergeCell ref="U61:U62"/>
    <mergeCell ref="T61:T62"/>
    <mergeCell ref="Y54:Y56"/>
    <mergeCell ref="G77:G79"/>
    <mergeCell ref="G83:J83"/>
    <mergeCell ref="H80:H82"/>
    <mergeCell ref="G80:G82"/>
    <mergeCell ref="Z73:AC73"/>
    <mergeCell ref="F75:AC75"/>
    <mergeCell ref="E73:J73"/>
    <mergeCell ref="Z82:AC82"/>
    <mergeCell ref="V80:V81"/>
    <mergeCell ref="W80:W81"/>
    <mergeCell ref="K80:K81"/>
    <mergeCell ref="M80:M81"/>
    <mergeCell ref="N80:N81"/>
    <mergeCell ref="O80:O81"/>
    <mergeCell ref="P80:P81"/>
    <mergeCell ref="S80:S81"/>
    <mergeCell ref="T80:T81"/>
    <mergeCell ref="Q80:Q81"/>
    <mergeCell ref="R80:R81"/>
    <mergeCell ref="L80:L81"/>
    <mergeCell ref="H77:H79"/>
    <mergeCell ref="K77:K78"/>
    <mergeCell ref="A51:A71"/>
    <mergeCell ref="B51:B71"/>
    <mergeCell ref="C51:C71"/>
    <mergeCell ref="D51:D71"/>
    <mergeCell ref="E51:E71"/>
    <mergeCell ref="F51:F71"/>
    <mergeCell ref="J51:J52"/>
    <mergeCell ref="I51:I53"/>
    <mergeCell ref="G51:G53"/>
    <mergeCell ref="H51:H53"/>
    <mergeCell ref="I54:I58"/>
    <mergeCell ref="H54:H58"/>
    <mergeCell ref="G59:G60"/>
    <mergeCell ref="H59:H60"/>
    <mergeCell ref="I59:I60"/>
    <mergeCell ref="G54:G58"/>
    <mergeCell ref="G61:G63"/>
    <mergeCell ref="G64:G71"/>
    <mergeCell ref="H64:H71"/>
    <mergeCell ref="I64:I71"/>
    <mergeCell ref="I61:I63"/>
    <mergeCell ref="H61:H63"/>
    <mergeCell ref="J54:J56"/>
    <mergeCell ref="T112:W112"/>
    <mergeCell ref="A112:J112"/>
    <mergeCell ref="A111:J111"/>
    <mergeCell ref="P111:S111"/>
    <mergeCell ref="K115:O115"/>
    <mergeCell ref="K117:O117"/>
    <mergeCell ref="A116:F116"/>
    <mergeCell ref="P116:S116"/>
    <mergeCell ref="T116:W116"/>
    <mergeCell ref="A117:J117"/>
    <mergeCell ref="P117:S117"/>
    <mergeCell ref="T117:W117"/>
    <mergeCell ref="A113:J113"/>
    <mergeCell ref="P113:S113"/>
    <mergeCell ref="T113:W113"/>
    <mergeCell ref="A114:J114"/>
    <mergeCell ref="P114:S114"/>
    <mergeCell ref="T114:W114"/>
    <mergeCell ref="A115:J115"/>
    <mergeCell ref="P115:S115"/>
    <mergeCell ref="T115:W115"/>
    <mergeCell ref="K113:O113"/>
    <mergeCell ref="K114:O114"/>
    <mergeCell ref="Z104:AC104"/>
    <mergeCell ref="Z79:AC79"/>
    <mergeCell ref="T77:T78"/>
    <mergeCell ref="S77:S78"/>
    <mergeCell ref="R77:R78"/>
    <mergeCell ref="Q77:Q78"/>
    <mergeCell ref="Y77:Y78"/>
    <mergeCell ref="X77:X78"/>
    <mergeCell ref="Z58:AC58"/>
    <mergeCell ref="Y99:Y101"/>
    <mergeCell ref="Z60:AC60"/>
    <mergeCell ref="W91:W92"/>
    <mergeCell ref="V91:V92"/>
    <mergeCell ref="U91:U92"/>
    <mergeCell ref="Z90:AC90"/>
    <mergeCell ref="Z98:AC98"/>
    <mergeCell ref="Z93:AC93"/>
    <mergeCell ref="Z83:AC83"/>
    <mergeCell ref="X80:X81"/>
    <mergeCell ref="Y80:Y81"/>
    <mergeCell ref="Z71:AC71"/>
    <mergeCell ref="W65:W70"/>
    <mergeCell ref="X65:X70"/>
    <mergeCell ref="Y65:Y70"/>
    <mergeCell ref="O54:O56"/>
    <mergeCell ref="AC55:AC57"/>
    <mergeCell ref="Q65:Q70"/>
    <mergeCell ref="R65:R70"/>
    <mergeCell ref="S65:S70"/>
    <mergeCell ref="T65:T70"/>
    <mergeCell ref="L54:L56"/>
    <mergeCell ref="M54:M56"/>
    <mergeCell ref="N54:N56"/>
    <mergeCell ref="P65:P70"/>
    <mergeCell ref="Z55:Z57"/>
    <mergeCell ref="AA55:AA57"/>
    <mergeCell ref="AB55:AB57"/>
    <mergeCell ref="P54:P56"/>
    <mergeCell ref="Q54:Q56"/>
    <mergeCell ref="R54:R56"/>
    <mergeCell ref="S54:S56"/>
    <mergeCell ref="L65:L70"/>
    <mergeCell ref="L61:L62"/>
    <mergeCell ref="Z53:AC53"/>
    <mergeCell ref="Z63:AC63"/>
    <mergeCell ref="U65:U70"/>
    <mergeCell ref="V65:V70"/>
    <mergeCell ref="A86:A89"/>
    <mergeCell ref="A90:A103"/>
    <mergeCell ref="B90:B103"/>
    <mergeCell ref="C90:C103"/>
    <mergeCell ref="D90:D103"/>
    <mergeCell ref="E90:E100"/>
    <mergeCell ref="Z102:AC102"/>
    <mergeCell ref="K99:K101"/>
    <mergeCell ref="M99:M101"/>
    <mergeCell ref="N99:N101"/>
    <mergeCell ref="O99:O101"/>
    <mergeCell ref="P99:P101"/>
    <mergeCell ref="Q99:Q101"/>
    <mergeCell ref="R99:R101"/>
    <mergeCell ref="S99:S101"/>
    <mergeCell ref="T99:T101"/>
    <mergeCell ref="U99:U101"/>
    <mergeCell ref="V99:V101"/>
    <mergeCell ref="W99:W101"/>
    <mergeCell ref="X99:X101"/>
    <mergeCell ref="F86:F89"/>
    <mergeCell ref="G90:I90"/>
    <mergeCell ref="G91:G93"/>
    <mergeCell ref="N91:N92"/>
    <mergeCell ref="P110:S110"/>
    <mergeCell ref="E86:E89"/>
    <mergeCell ref="D86:D89"/>
    <mergeCell ref="C86:C89"/>
    <mergeCell ref="K109:O109"/>
    <mergeCell ref="K110:O110"/>
    <mergeCell ref="G103:I103"/>
    <mergeCell ref="A110:J110"/>
    <mergeCell ref="O91:O92"/>
    <mergeCell ref="E104:J104"/>
    <mergeCell ref="K91:K92"/>
    <mergeCell ref="M91:M92"/>
    <mergeCell ref="B86:B89"/>
    <mergeCell ref="K94:K97"/>
    <mergeCell ref="I94:I98"/>
    <mergeCell ref="H94:H98"/>
    <mergeCell ref="G94:G98"/>
    <mergeCell ref="O94:O97"/>
    <mergeCell ref="N94:N97"/>
    <mergeCell ref="I91:I93"/>
    <mergeCell ref="H91:H93"/>
    <mergeCell ref="Y94:Y97"/>
    <mergeCell ref="X94:X97"/>
    <mergeCell ref="W94:W97"/>
    <mergeCell ref="T91:T92"/>
    <mergeCell ref="S91:S92"/>
    <mergeCell ref="R91:R92"/>
    <mergeCell ref="S94:S97"/>
    <mergeCell ref="R94:R97"/>
    <mergeCell ref="Q94:Q97"/>
    <mergeCell ref="P94:P97"/>
    <mergeCell ref="Q91:Q92"/>
    <mergeCell ref="P91:P92"/>
    <mergeCell ref="L94:L97"/>
    <mergeCell ref="L91:L92"/>
    <mergeCell ref="Z106:AC106"/>
    <mergeCell ref="T111:W111"/>
    <mergeCell ref="P112:S112"/>
    <mergeCell ref="F91:F102"/>
    <mergeCell ref="K111:O111"/>
    <mergeCell ref="K112:O112"/>
    <mergeCell ref="I99:I102"/>
    <mergeCell ref="H99:H102"/>
    <mergeCell ref="G99:G102"/>
    <mergeCell ref="Z105:AC105"/>
    <mergeCell ref="Z103:AC103"/>
    <mergeCell ref="Y91:Y92"/>
    <mergeCell ref="X91:X92"/>
    <mergeCell ref="T110:W110"/>
    <mergeCell ref="A108:Y108"/>
    <mergeCell ref="T109:W109"/>
    <mergeCell ref="A109:J109"/>
    <mergeCell ref="P109:S109"/>
    <mergeCell ref="B106:J106"/>
    <mergeCell ref="D105:J105"/>
    <mergeCell ref="V94:V97"/>
    <mergeCell ref="U94:U97"/>
    <mergeCell ref="T94:T97"/>
    <mergeCell ref="M94:M97"/>
  </mergeCells>
  <pageMargins left="0.25" right="0.25" top="0.75" bottom="0.75" header="0.3" footer="0.3"/>
  <pageSetup paperSize="8" scale="39" fitToHeight="0" orientation="landscape" r:id="rId1"/>
  <rowBreaks count="1" manualBreakCount="1">
    <brk id="50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Programa - 07</vt:lpstr>
      <vt:lpstr>'Programa - 07'!Print_Titles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Gabrielė Martusevičienė</dc:creator>
  <cp:lastModifiedBy>Vilma Kavaliova</cp:lastModifiedBy>
  <cp:lastPrinted>2022-02-08T07:20:34Z</cp:lastPrinted>
  <dcterms:created xsi:type="dcterms:W3CDTF">2017-10-10T13:17:26Z</dcterms:created>
  <dcterms:modified xsi:type="dcterms:W3CDTF">2022-02-08T07:33:42Z</dcterms:modified>
</cp:coreProperties>
</file>