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v.kavaliova\Desktop\2022-2024 SVP projektas_2022-01-27\"/>
    </mc:Choice>
  </mc:AlternateContent>
  <xr:revisionPtr revIDLastSave="0" documentId="8_{56B5F3B7-F3A3-41D3-8D80-8A3DF3C312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apas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71" i="1" l="1"/>
  <c r="P12" i="1"/>
  <c r="Q12" i="1"/>
  <c r="R12" i="1"/>
  <c r="W12" i="1"/>
  <c r="X12" i="1"/>
  <c r="O12" i="1"/>
  <c r="L52" i="1" l="1"/>
  <c r="M52" i="1"/>
  <c r="N52" i="1"/>
  <c r="K52" i="1"/>
  <c r="K71" i="1"/>
  <c r="L57" i="1"/>
  <c r="M57" i="1"/>
  <c r="N57" i="1"/>
  <c r="K57" i="1"/>
  <c r="L54" i="1"/>
  <c r="M54" i="1"/>
  <c r="N54" i="1"/>
  <c r="K54" i="1"/>
  <c r="L50" i="1"/>
  <c r="M50" i="1"/>
  <c r="N50" i="1"/>
  <c r="K50" i="1"/>
  <c r="L48" i="1"/>
  <c r="M48" i="1"/>
  <c r="N48" i="1"/>
  <c r="K48" i="1"/>
  <c r="L46" i="1"/>
  <c r="M46" i="1"/>
  <c r="N46" i="1"/>
  <c r="K46" i="1"/>
  <c r="L43" i="1"/>
  <c r="M43" i="1"/>
  <c r="N43" i="1"/>
  <c r="K43" i="1"/>
  <c r="L39" i="1"/>
  <c r="M39" i="1"/>
  <c r="N39" i="1"/>
  <c r="K39" i="1"/>
  <c r="L37" i="1"/>
  <c r="M37" i="1"/>
  <c r="N37" i="1"/>
  <c r="K37" i="1"/>
  <c r="L35" i="1"/>
  <c r="M35" i="1"/>
  <c r="N35" i="1"/>
  <c r="K35" i="1"/>
  <c r="L31" i="1"/>
  <c r="L40" i="1" s="1"/>
  <c r="M31" i="1"/>
  <c r="N31" i="1"/>
  <c r="K31" i="1"/>
  <c r="K40" i="1" s="1"/>
  <c r="M27" i="1"/>
  <c r="N27" i="1"/>
  <c r="L23" i="1"/>
  <c r="K23" i="1"/>
  <c r="L20" i="1"/>
  <c r="K20" i="1"/>
  <c r="L15" i="1"/>
  <c r="M15" i="1"/>
  <c r="N15" i="1"/>
  <c r="K15" i="1"/>
  <c r="L12" i="1"/>
  <c r="L18" i="1" s="1"/>
  <c r="L28" i="1" s="1"/>
  <c r="M12" i="1"/>
  <c r="N12" i="1"/>
  <c r="K12" i="1"/>
  <c r="K18" i="1" s="1"/>
  <c r="N40" i="1" l="1"/>
  <c r="N59" i="1" s="1"/>
  <c r="M40" i="1"/>
  <c r="K28" i="1"/>
  <c r="K27" i="1"/>
  <c r="L27" i="1"/>
  <c r="L59" i="1"/>
  <c r="L60" i="1" s="1"/>
  <c r="L61" i="1" s="1"/>
  <c r="L58" i="1"/>
  <c r="N58" i="1"/>
  <c r="M58" i="1"/>
  <c r="N18" i="1"/>
  <c r="N28" i="1" s="1"/>
  <c r="M18" i="1"/>
  <c r="M28" i="1" s="1"/>
  <c r="K58" i="1"/>
  <c r="K59" i="1" s="1"/>
  <c r="K60" i="1" s="1"/>
  <c r="K61" i="1" s="1"/>
  <c r="M59" i="1" l="1"/>
  <c r="M60" i="1" s="1"/>
  <c r="M61" i="1" s="1"/>
  <c r="N60" i="1"/>
  <c r="N61" i="1" s="1"/>
  <c r="P57" i="1"/>
  <c r="Q57" i="1"/>
  <c r="R57" i="1"/>
  <c r="W57" i="1"/>
  <c r="X57" i="1"/>
  <c r="O57" i="1"/>
  <c r="O67" i="1" l="1"/>
  <c r="P17" i="1"/>
  <c r="Q17" i="1"/>
  <c r="R17" i="1"/>
  <c r="W17" i="1"/>
  <c r="X17" i="1"/>
  <c r="O17" i="1"/>
  <c r="Q23" i="1" l="1"/>
  <c r="R23" i="1"/>
  <c r="W23" i="1"/>
  <c r="X23" i="1"/>
  <c r="P23" i="1"/>
  <c r="O23" i="1"/>
  <c r="P43" i="1" l="1"/>
  <c r="Q43" i="1"/>
  <c r="R43" i="1"/>
  <c r="W43" i="1"/>
  <c r="X43" i="1"/>
  <c r="O43" i="1"/>
  <c r="O69" i="1" l="1"/>
  <c r="K69" i="1"/>
  <c r="X67" i="1"/>
  <c r="X65" i="1" s="1"/>
  <c r="W67" i="1"/>
  <c r="W65" i="1" s="1"/>
  <c r="O65" i="1"/>
  <c r="K67" i="1"/>
  <c r="K65" i="1" s="1"/>
  <c r="O54" i="1"/>
  <c r="P54" i="1"/>
  <c r="Q54" i="1"/>
  <c r="R54" i="1"/>
  <c r="W54" i="1"/>
  <c r="X54" i="1"/>
  <c r="O52" i="1"/>
  <c r="P52" i="1"/>
  <c r="Q52" i="1"/>
  <c r="R52" i="1"/>
  <c r="W52" i="1"/>
  <c r="X52" i="1"/>
  <c r="O50" i="1"/>
  <c r="P50" i="1"/>
  <c r="Q50" i="1"/>
  <c r="R50" i="1"/>
  <c r="W50" i="1"/>
  <c r="X50" i="1"/>
  <c r="O48" i="1"/>
  <c r="P48" i="1"/>
  <c r="Q48" i="1"/>
  <c r="R48" i="1"/>
  <c r="W48" i="1"/>
  <c r="X48" i="1"/>
  <c r="O46" i="1"/>
  <c r="P46" i="1"/>
  <c r="Q46" i="1"/>
  <c r="Q58" i="1" s="1"/>
  <c r="R46" i="1"/>
  <c r="R58" i="1" s="1"/>
  <c r="W46" i="1"/>
  <c r="X46" i="1"/>
  <c r="O39" i="1"/>
  <c r="P39" i="1"/>
  <c r="Q39" i="1"/>
  <c r="R39" i="1"/>
  <c r="W39" i="1"/>
  <c r="X39" i="1"/>
  <c r="O37" i="1"/>
  <c r="P37" i="1"/>
  <c r="Q37" i="1"/>
  <c r="R37" i="1"/>
  <c r="W37" i="1"/>
  <c r="X37" i="1"/>
  <c r="O35" i="1"/>
  <c r="P35" i="1"/>
  <c r="Q35" i="1"/>
  <c r="R35" i="1"/>
  <c r="W35" i="1"/>
  <c r="X35" i="1"/>
  <c r="O31" i="1"/>
  <c r="P31" i="1"/>
  <c r="Q31" i="1"/>
  <c r="R31" i="1"/>
  <c r="W31" i="1"/>
  <c r="X31" i="1"/>
  <c r="O20" i="1"/>
  <c r="O27" i="1" s="1"/>
  <c r="P20" i="1"/>
  <c r="P27" i="1" s="1"/>
  <c r="Q20" i="1"/>
  <c r="Q27" i="1" s="1"/>
  <c r="R20" i="1"/>
  <c r="R27" i="1" s="1"/>
  <c r="W20" i="1"/>
  <c r="W27" i="1" s="1"/>
  <c r="X20" i="1"/>
  <c r="X27" i="1" s="1"/>
  <c r="O15" i="1"/>
  <c r="P15" i="1"/>
  <c r="Q15" i="1"/>
  <c r="R15" i="1"/>
  <c r="W15" i="1"/>
  <c r="X15" i="1"/>
  <c r="X58" i="1" l="1"/>
  <c r="P58" i="1"/>
  <c r="W58" i="1"/>
  <c r="O58" i="1"/>
  <c r="W18" i="1"/>
  <c r="W28" i="1" s="1"/>
  <c r="R18" i="1"/>
  <c r="R28" i="1" s="1"/>
  <c r="Q40" i="1"/>
  <c r="Q18" i="1"/>
  <c r="Q28" i="1" s="1"/>
  <c r="O18" i="1"/>
  <c r="O28" i="1" s="1"/>
  <c r="X18" i="1"/>
  <c r="X28" i="1" s="1"/>
  <c r="P18" i="1"/>
  <c r="P28" i="1" s="1"/>
  <c r="R40" i="1"/>
  <c r="O40" i="1"/>
  <c r="P40" i="1"/>
  <c r="X40" i="1"/>
  <c r="W40" i="1"/>
  <c r="X71" i="1"/>
  <c r="X69" i="1" s="1"/>
  <c r="X72" i="1" s="1"/>
  <c r="W71" i="1"/>
  <c r="W69" i="1" s="1"/>
  <c r="W72" i="1" s="1"/>
  <c r="Q59" i="1"/>
  <c r="O72" i="1"/>
  <c r="K72" i="1"/>
  <c r="R59" i="1" l="1"/>
  <c r="R60" i="1" s="1"/>
  <c r="R61" i="1" s="1"/>
  <c r="P59" i="1"/>
  <c r="P60" i="1" s="1"/>
  <c r="P61" i="1" s="1"/>
  <c r="O59" i="1"/>
  <c r="O60" i="1" s="1"/>
  <c r="O61" i="1" s="1"/>
  <c r="Q60" i="1"/>
  <c r="Q61" i="1" s="1"/>
  <c r="W59" i="1"/>
  <c r="W60" i="1" s="1"/>
  <c r="W61" i="1" s="1"/>
  <c r="X59" i="1"/>
  <c r="X60" i="1" s="1"/>
  <c r="X61" i="1" s="1"/>
</calcChain>
</file>

<file path=xl/sharedStrings.xml><?xml version="1.0" encoding="utf-8"?>
<sst xmlns="http://schemas.openxmlformats.org/spreadsheetml/2006/main" count="174" uniqueCount="106">
  <si>
    <t>06. Aplinkos apsaugos programa , 06</t>
  </si>
  <si>
    <t>TIKSLŲ, UŽDAVINIŲ, PRIEMONIŲ, VEIKLŲ, VEIKLŲ IŠLAIDŲ IR PRODUKTŲ KRITERIJŲ SUVESTINĖ</t>
  </si>
  <si>
    <t>Programos kodas</t>
  </si>
  <si>
    <t>Prioriteto kodas</t>
  </si>
  <si>
    <t>Strateginio tikslo kodas</t>
  </si>
  <si>
    <t>Uždavinio kodas</t>
  </si>
  <si>
    <t>Priemonės kodas</t>
  </si>
  <si>
    <t>Pavadinimas</t>
  </si>
  <si>
    <t>Veiklos kodas</t>
  </si>
  <si>
    <t>Veiklos pavadinimas</t>
  </si>
  <si>
    <t>Veiklos vykdytojas</t>
  </si>
  <si>
    <t>Finansavimo šaltinis</t>
  </si>
  <si>
    <t>2022-ųjų metų lėšų projektas (tūkst. Eur.)</t>
  </si>
  <si>
    <t>2023-ųjų metų lėšų projektas (tūkst. Eur.)</t>
  </si>
  <si>
    <t>Veiklos rodiklis</t>
  </si>
  <si>
    <t>Iš viso</t>
  </si>
  <si>
    <t>Išlaidoms</t>
  </si>
  <si>
    <t>Turtui įsigyti ir finansiniams įsipareigojimams vykdyti</t>
  </si>
  <si>
    <t>Planas</t>
  </si>
  <si>
    <t>Iš jų darbo užmokesčiui</t>
  </si>
  <si>
    <t>2022-ieji metai</t>
  </si>
  <si>
    <t>2023-ieji metai</t>
  </si>
  <si>
    <t/>
  </si>
  <si>
    <t>3.3. Kurti žaliosios savivaldybės modelį</t>
  </si>
  <si>
    <t>3.3.2. Įdiegti žiedinės ekonomikos procesus</t>
  </si>
  <si>
    <t>3.3.2.1.1.</t>
  </si>
  <si>
    <t>Renata Jakienė</t>
  </si>
  <si>
    <t>AAP</t>
  </si>
  <si>
    <t>SBB</t>
  </si>
  <si>
    <t>Viso:</t>
  </si>
  <si>
    <t>ESF</t>
  </si>
  <si>
    <t>3.3.2.1. Parengti žiedinės ekonomikos procesų įgyvendinimo programą ir užtikrinti sklandų jos vykdymą</t>
  </si>
  <si>
    <t>Priimta į sąvartyną komunalinių atliekų, tūkst.t.</t>
  </si>
  <si>
    <t>3.3.2.1.2.</t>
  </si>
  <si>
    <t>Projekto įgyvendinimas, proc.</t>
  </si>
  <si>
    <t>Iš viso priemonei:</t>
  </si>
  <si>
    <t>3.3.2.2. Didinti bendruomenės sąmoningumą ekologijos, tvarumo ir darnumo srityse</t>
  </si>
  <si>
    <t>3.3.2.2.1.</t>
  </si>
  <si>
    <t>3.3.2.2.2.</t>
  </si>
  <si>
    <t>Iš viso uždaviniui:</t>
  </si>
  <si>
    <t>3.3.4. Užtikrinti visapusišką aplinkos būklės stebėseną (kraštovaizdžio, paplūdimių bei vandens priežiūrą) taršą ribojančių priemonių taikymą, siekiant užtikrinti kokybės išsaugojimą</t>
  </si>
  <si>
    <t>3.3.4.1. Vykdyti aplinkos elementų stebėseną</t>
  </si>
  <si>
    <t>3.3.4.1.1.</t>
  </si>
  <si>
    <t>Suteikta Mėlynųjų vėliavų, vnt.</t>
  </si>
  <si>
    <t>3.3.4.1.2.</t>
  </si>
  <si>
    <t>Sutarties įgyvendinimas, proc.</t>
  </si>
  <si>
    <t>3.3.4.1.3.</t>
  </si>
  <si>
    <t>3.3.4.1.4.</t>
  </si>
  <si>
    <t>3.3.4.2. Sukurti priemones aplinkos būklės kokybės gerinimui bei išsaugojimui</t>
  </si>
  <si>
    <t>3.3.4.2.1.</t>
  </si>
  <si>
    <t>3.3.4.2.2.</t>
  </si>
  <si>
    <t>3.3.4.2.3.</t>
  </si>
  <si>
    <t>3.3.4.2.4.</t>
  </si>
  <si>
    <t>Ekstremalių įvykių likvidavimas, vnt.</t>
  </si>
  <si>
    <t>3.3.4.2.5.</t>
  </si>
  <si>
    <t>Įgyvendinti želdinių priežiūros projektai, vnt.</t>
  </si>
  <si>
    <t>3.3.4.2.6.</t>
  </si>
  <si>
    <t>Sudaryta sutarčių, vnt.</t>
  </si>
  <si>
    <t>3.3.4.2.7.</t>
  </si>
  <si>
    <t>Iškirstas likvidinės medienos kiekis, m3</t>
  </si>
  <si>
    <t>Iš viso tikslui:</t>
  </si>
  <si>
    <t>Iš viso programai:</t>
  </si>
  <si>
    <t>Finansavimo šaltinių suvestinė</t>
  </si>
  <si>
    <t>Savivaldybės lėšos iš viso:</t>
  </si>
  <si>
    <t>2023-ųjų metų lėšų projektas</t>
  </si>
  <si>
    <t>Finansavimo šaltiniai</t>
  </si>
  <si>
    <t>Kiti šaltiniai:</t>
  </si>
  <si>
    <t>Iš viso:</t>
  </si>
  <si>
    <t>Ankstesnių metų biudžeto lėšos SVA</t>
  </si>
  <si>
    <t>Savivaldybės biudžeto lėšos SBB</t>
  </si>
  <si>
    <t>Savivaldybės biudžeto lėšos, kompensuotos iš tarptautinių finansinės paramos mechanizmų SBE</t>
  </si>
  <si>
    <t>Europos sąjungos paramos lėšos ESF</t>
  </si>
  <si>
    <t>Aplinkos apsaugos rėmimo specialioji programa AAP</t>
  </si>
  <si>
    <t>2022 - 2024 METŲ STRATEGINIO VEIKLOS PLANO</t>
  </si>
  <si>
    <t>Asignavimai 2021-iesiems metams (tūkst. Eur)</t>
  </si>
  <si>
    <t>Lėšų poreikis biudžetiniams 2022-iesiems metams (tūkst. Eur)</t>
  </si>
  <si>
    <t>2022-ųjų metų skirti asignavimai (tūkst. Eur.)</t>
  </si>
  <si>
    <t>2024-ieji metai</t>
  </si>
  <si>
    <t>3.3.2.1.3.</t>
  </si>
  <si>
    <t>Parengtas savivaldybės atliekų tvarkymo planas</t>
  </si>
  <si>
    <t>Asignavimai 2021-iesiems metams tūkst. Eur.</t>
  </si>
  <si>
    <t>Lėšų poreikis biudžėtiniams 2022-iems metams tūkst. Eur.</t>
  </si>
  <si>
    <t>2022-ųjų metų asignavimai tūkst. Eur.</t>
  </si>
  <si>
    <t>2024-ųjų metų lėšų projektas</t>
  </si>
  <si>
    <t>Sutvarkyta bešeimininkių atliekų, t</t>
  </si>
  <si>
    <t>Gamtosauginių mokyklos programų koordinavimas</t>
  </si>
  <si>
    <t xml:space="preserve">Gamtosauginių mokyklos programų koordinavimas, sk. </t>
  </si>
  <si>
    <t>Atliekų tvarkymas</t>
  </si>
  <si>
    <t xml:space="preserve"> Projekto „Komunalinių atliekų tvarkymo infrastruktūros plėtra“</t>
  </si>
  <si>
    <t xml:space="preserve"> Savivaldybės atliekų tvarkymo planas</t>
  </si>
  <si>
    <t>Aplinkos apsaugos informacijos viešinimas</t>
  </si>
  <si>
    <t>Mėlynosios vėliavos koordinavimas</t>
  </si>
  <si>
    <t xml:space="preserve">Atliktų  monitoringų sk. </t>
  </si>
  <si>
    <t xml:space="preserve"> Kvapų sklidimo iš nuotekų stočių mažinimas</t>
  </si>
  <si>
    <t xml:space="preserve"> Kuršių marių vandens stebėsena</t>
  </si>
  <si>
    <t xml:space="preserve"> Požeminio vandens stebėsena</t>
  </si>
  <si>
    <t xml:space="preserve"> Gyvūnų sugavimo, karantinavimo, kastracijos ir eutanazijos, bei gaišenų surinkimo ir utilizavimo paslauga</t>
  </si>
  <si>
    <t xml:space="preserve"> Kopų apsauga</t>
  </si>
  <si>
    <t xml:space="preserve"> Jūrinių erelių stebėsena</t>
  </si>
  <si>
    <t>Ekstremalių ekologinių situacijų, avarijų, įvykių likvidavimas</t>
  </si>
  <si>
    <t>Želdinių priežiūra</t>
  </si>
  <si>
    <t>Apsaugos priemonių nuo žvėrių pažeidimų įsigijimas</t>
  </si>
  <si>
    <t xml:space="preserve"> Savivaldybei priklausomų miškų priežiūra</t>
  </si>
  <si>
    <t xml:space="preserve">Atliktas monitoringas, vnt. </t>
  </si>
  <si>
    <t xml:space="preserve">Želdinių komisijos nario atlygis, vnt. </t>
  </si>
  <si>
    <t xml:space="preserve">Neringos savivaldybės
2022–2024 metų strateginio veiklos plano
12 priedas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</si>
</sst>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4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6"/>
      <color theme="1"/>
      <name val="Times New Roman"/>
      <family val="1"/>
      <charset val="186"/>
    </font>
    <font>
      <sz val="18"/>
      <color theme="1"/>
      <name val="Times New Roman"/>
      <family val="1"/>
      <charset val="186"/>
    </font>
    <font>
      <sz val="15"/>
      <color theme="1"/>
      <name val="Times New Roman"/>
      <family val="1"/>
      <charset val="186"/>
    </font>
    <font>
      <sz val="16"/>
      <color theme="1"/>
      <name val="Calibri"/>
      <family val="2"/>
      <charset val="186"/>
      <scheme val="minor"/>
    </font>
    <font>
      <sz val="15"/>
      <color theme="1"/>
      <name val="Calibri"/>
      <family val="2"/>
      <charset val="186"/>
      <scheme val="minor"/>
    </font>
    <font>
      <b/>
      <sz val="15"/>
      <color theme="1"/>
      <name val="Times New Roman"/>
      <family val="1"/>
      <charset val="186"/>
    </font>
    <font>
      <b/>
      <sz val="16"/>
      <color theme="1"/>
      <name val="Times New Roman"/>
      <family val="1"/>
      <charset val="186"/>
    </font>
    <font>
      <sz val="14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0"/>
      <color indexed="8"/>
      <name val="Calibri"/>
      <family val="2"/>
      <charset val="186"/>
    </font>
    <font>
      <b/>
      <sz val="10"/>
      <color indexed="8"/>
      <name val="Times New Roman"/>
      <family val="1"/>
      <charset val="186"/>
    </font>
    <font>
      <b/>
      <sz val="10"/>
      <name val="Times New Roman"/>
      <family val="1"/>
      <charset val="186"/>
    </font>
    <font>
      <sz val="16"/>
      <color indexed="8"/>
      <name val="Times New Roman"/>
      <family val="1"/>
      <charset val="186"/>
    </font>
    <font>
      <sz val="14"/>
      <color indexed="8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8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3" fillId="0" borderId="17" xfId="0" applyFont="1" applyBorder="1" applyAlignment="1">
      <alignment wrapText="1"/>
    </xf>
    <xf numFmtId="0" fontId="4" fillId="9" borderId="17" xfId="0" applyFont="1" applyFill="1" applyBorder="1"/>
    <xf numFmtId="0" fontId="7" fillId="5" borderId="17" xfId="0" applyFont="1" applyFill="1" applyBorder="1"/>
    <xf numFmtId="0" fontId="12" fillId="0" borderId="17" xfId="0" applyFont="1" applyBorder="1" applyAlignment="1">
      <alignment wrapText="1"/>
    </xf>
    <xf numFmtId="0" fontId="3" fillId="0" borderId="17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wrapText="1"/>
    </xf>
    <xf numFmtId="0" fontId="11" fillId="8" borderId="11" xfId="0" applyFont="1" applyFill="1" applyBorder="1" applyAlignment="1">
      <alignment horizontal="center"/>
    </xf>
    <xf numFmtId="0" fontId="11" fillId="8" borderId="13" xfId="0" applyFont="1" applyFill="1" applyBorder="1" applyAlignment="1">
      <alignment horizontal="center"/>
    </xf>
    <xf numFmtId="0" fontId="11" fillId="8" borderId="12" xfId="0" applyFont="1" applyFill="1" applyBorder="1" applyAlignment="1">
      <alignment horizontal="center"/>
    </xf>
    <xf numFmtId="0" fontId="11" fillId="8" borderId="17" xfId="0" applyFont="1" applyFill="1" applyBorder="1" applyAlignment="1">
      <alignment horizontal="center"/>
    </xf>
    <xf numFmtId="0" fontId="12" fillId="0" borderId="17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textRotation="90" wrapText="1"/>
    </xf>
    <xf numFmtId="0" fontId="2" fillId="3" borderId="8" xfId="0" applyFont="1" applyFill="1" applyBorder="1" applyAlignment="1">
      <alignment horizontal="center" vertical="center" textRotation="90" wrapText="1"/>
    </xf>
    <xf numFmtId="0" fontId="2" fillId="3" borderId="15" xfId="0" applyFont="1" applyFill="1" applyBorder="1" applyAlignment="1">
      <alignment horizontal="center" vertical="center" textRotation="90" wrapText="1"/>
    </xf>
    <xf numFmtId="0" fontId="9" fillId="10" borderId="17" xfId="0" applyFont="1" applyFill="1" applyBorder="1" applyAlignment="1">
      <alignment horizontal="right" vertical="center"/>
    </xf>
    <xf numFmtId="0" fontId="6" fillId="10" borderId="17" xfId="0" applyFont="1" applyFill="1" applyBorder="1" applyAlignment="1">
      <alignment horizontal="center"/>
    </xf>
    <xf numFmtId="0" fontId="12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3" fillId="0" borderId="17" xfId="0" applyFont="1" applyBorder="1" applyAlignment="1">
      <alignment horizontal="center" vertical="center" wrapText="1"/>
    </xf>
    <xf numFmtId="0" fontId="13" fillId="0" borderId="0" xfId="0" applyFont="1"/>
    <xf numFmtId="0" fontId="13" fillId="0" borderId="0" xfId="0" applyFont="1" applyAlignment="1">
      <alignment wrapText="1"/>
    </xf>
    <xf numFmtId="0" fontId="13" fillId="2" borderId="0" xfId="0" applyFont="1" applyFill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6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Fill="1" applyBorder="1" applyAlignment="1">
      <alignment horizontal="left" wrapText="1"/>
    </xf>
    <xf numFmtId="0" fontId="3" fillId="0" borderId="17" xfId="0" applyFont="1" applyBorder="1" applyAlignment="1">
      <alignment vertical="center"/>
    </xf>
    <xf numFmtId="0" fontId="3" fillId="8" borderId="17" xfId="0" applyFont="1" applyFill="1" applyBorder="1" applyAlignment="1">
      <alignment horizontal="center"/>
    </xf>
    <xf numFmtId="0" fontId="3" fillId="0" borderId="17" xfId="0" applyFont="1" applyBorder="1" applyAlignment="1">
      <alignment vertical="center" wrapText="1"/>
    </xf>
    <xf numFmtId="0" fontId="3" fillId="0" borderId="17" xfId="0" applyFont="1" applyBorder="1"/>
    <xf numFmtId="0" fontId="12" fillId="0" borderId="17" xfId="0" applyFont="1" applyBorder="1"/>
    <xf numFmtId="0" fontId="3" fillId="0" borderId="17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16" fillId="6" borderId="17" xfId="0" applyFont="1" applyFill="1" applyBorder="1" applyAlignment="1">
      <alignment horizontal="left" vertical="center"/>
    </xf>
    <xf numFmtId="0" fontId="16" fillId="7" borderId="17" xfId="0" applyFont="1" applyFill="1" applyBorder="1" applyAlignment="1">
      <alignment horizontal="left" vertical="center"/>
    </xf>
    <xf numFmtId="0" fontId="12" fillId="0" borderId="17" xfId="0" applyFont="1" applyBorder="1" applyAlignment="1">
      <alignment horizontal="right"/>
    </xf>
    <xf numFmtId="0" fontId="12" fillId="5" borderId="17" xfId="0" applyFont="1" applyFill="1" applyBorder="1" applyAlignment="1">
      <alignment horizontal="right"/>
    </xf>
    <xf numFmtId="2" fontId="12" fillId="5" borderId="17" xfId="0" applyNumberFormat="1" applyFont="1" applyFill="1" applyBorder="1" applyAlignment="1">
      <alignment horizontal="center"/>
    </xf>
    <xf numFmtId="0" fontId="12" fillId="5" borderId="17" xfId="0" applyFont="1" applyFill="1" applyBorder="1" applyAlignment="1">
      <alignment horizontal="center"/>
    </xf>
    <xf numFmtId="0" fontId="12" fillId="5" borderId="17" xfId="0" applyFont="1" applyFill="1" applyBorder="1"/>
    <xf numFmtId="2" fontId="12" fillId="0" borderId="17" xfId="0" applyNumberFormat="1" applyFont="1" applyBorder="1" applyAlignment="1">
      <alignment horizontal="center"/>
    </xf>
    <xf numFmtId="2" fontId="12" fillId="0" borderId="11" xfId="0" applyNumberFormat="1" applyFont="1" applyBorder="1" applyAlignment="1">
      <alignment horizontal="center"/>
    </xf>
    <xf numFmtId="2" fontId="12" fillId="0" borderId="13" xfId="0" applyNumberFormat="1" applyFont="1" applyBorder="1" applyAlignment="1">
      <alignment horizontal="center"/>
    </xf>
    <xf numFmtId="2" fontId="12" fillId="0" borderId="12" xfId="0" applyNumberFormat="1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164" fontId="12" fillId="0" borderId="17" xfId="0" applyNumberFormat="1" applyFont="1" applyBorder="1" applyAlignment="1">
      <alignment horizontal="center"/>
    </xf>
    <xf numFmtId="0" fontId="17" fillId="6" borderId="11" xfId="0" applyFont="1" applyFill="1" applyBorder="1" applyAlignment="1">
      <alignment horizontal="left" vertical="center"/>
    </xf>
    <xf numFmtId="0" fontId="17" fillId="6" borderId="13" xfId="0" applyFont="1" applyFill="1" applyBorder="1" applyAlignment="1">
      <alignment horizontal="left" vertical="center"/>
    </xf>
    <xf numFmtId="0" fontId="17" fillId="6" borderId="12" xfId="0" applyFont="1" applyFill="1" applyBorder="1" applyAlignment="1">
      <alignment horizontal="left" vertical="center"/>
    </xf>
    <xf numFmtId="0" fontId="17" fillId="7" borderId="11" xfId="0" applyFont="1" applyFill="1" applyBorder="1" applyAlignment="1">
      <alignment horizontal="left" vertical="center"/>
    </xf>
    <xf numFmtId="0" fontId="17" fillId="7" borderId="13" xfId="0" applyFont="1" applyFill="1" applyBorder="1" applyAlignment="1">
      <alignment horizontal="left" vertical="center"/>
    </xf>
    <xf numFmtId="0" fontId="17" fillId="7" borderId="12" xfId="0" applyFont="1" applyFill="1" applyBorder="1" applyAlignment="1">
      <alignment horizontal="left" vertical="center"/>
    </xf>
    <xf numFmtId="0" fontId="18" fillId="3" borderId="3" xfId="0" applyFont="1" applyFill="1" applyBorder="1" applyAlignment="1">
      <alignment horizontal="center" vertical="center" textRotation="90" wrapText="1"/>
    </xf>
    <xf numFmtId="49" fontId="18" fillId="3" borderId="3" xfId="0" applyNumberFormat="1" applyFont="1" applyFill="1" applyBorder="1" applyAlignment="1">
      <alignment horizontal="center" vertical="center" textRotation="90" wrapText="1"/>
    </xf>
    <xf numFmtId="0" fontId="18" fillId="3" borderId="3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 vertical="center" wrapText="1"/>
    </xf>
    <xf numFmtId="0" fontId="18" fillId="4" borderId="5" xfId="0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 textRotation="90" wrapText="1"/>
    </xf>
    <xf numFmtId="49" fontId="18" fillId="3" borderId="9" xfId="0" applyNumberFormat="1" applyFont="1" applyFill="1" applyBorder="1" applyAlignment="1">
      <alignment horizontal="center" vertical="center" textRotation="90" wrapText="1"/>
    </xf>
    <xf numFmtId="0" fontId="18" fillId="3" borderId="9" xfId="0" applyFont="1" applyFill="1" applyBorder="1" applyAlignment="1">
      <alignment horizontal="center" vertical="center" wrapText="1"/>
    </xf>
    <xf numFmtId="0" fontId="18" fillId="3" borderId="10" xfId="0" applyFont="1" applyFill="1" applyBorder="1" applyAlignment="1">
      <alignment horizontal="center" vertical="center" textRotation="90" wrapText="1"/>
    </xf>
    <xf numFmtId="0" fontId="18" fillId="3" borderId="11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center" vertical="center" wrapText="1"/>
    </xf>
    <xf numFmtId="0" fontId="18" fillId="4" borderId="10" xfId="0" applyFont="1" applyFill="1" applyBorder="1" applyAlignment="1">
      <alignment horizontal="center" vertical="center" textRotation="90" wrapText="1"/>
    </xf>
    <xf numFmtId="0" fontId="18" fillId="4" borderId="11" xfId="0" applyFont="1" applyFill="1" applyBorder="1" applyAlignment="1">
      <alignment horizontal="center" vertical="center" wrapText="1"/>
    </xf>
    <xf numFmtId="0" fontId="18" fillId="4" borderId="12" xfId="0" applyFont="1" applyFill="1" applyBorder="1" applyAlignment="1">
      <alignment horizontal="center" vertical="center" wrapText="1"/>
    </xf>
    <xf numFmtId="0" fontId="18" fillId="3" borderId="10" xfId="0" applyFont="1" applyFill="1" applyBorder="1" applyAlignment="1">
      <alignment horizontal="center" textRotation="90" wrapText="1"/>
    </xf>
    <xf numFmtId="0" fontId="18" fillId="3" borderId="10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center" vertical="center" wrapText="1"/>
    </xf>
    <xf numFmtId="0" fontId="18" fillId="3" borderId="14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textRotation="90" wrapText="1"/>
    </xf>
    <xf numFmtId="49" fontId="18" fillId="3" borderId="16" xfId="0" applyNumberFormat="1" applyFont="1" applyFill="1" applyBorder="1" applyAlignment="1">
      <alignment horizontal="center" vertical="center" textRotation="90" wrapText="1"/>
    </xf>
    <xf numFmtId="0" fontId="18" fillId="3" borderId="16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textRotation="90" wrapText="1"/>
    </xf>
    <xf numFmtId="0" fontId="18" fillId="4" borderId="16" xfId="0" applyFont="1" applyFill="1" applyBorder="1" applyAlignment="1">
      <alignment horizontal="center" vertical="center" textRotation="90" wrapText="1"/>
    </xf>
    <xf numFmtId="0" fontId="18" fillId="4" borderId="17" xfId="0" applyFont="1" applyFill="1" applyBorder="1" applyAlignment="1">
      <alignment horizontal="center" vertical="center" textRotation="90" wrapText="1"/>
    </xf>
    <xf numFmtId="0" fontId="18" fillId="3" borderId="16" xfId="0" applyFont="1" applyFill="1" applyBorder="1" applyAlignment="1">
      <alignment horizontal="center" textRotation="90" wrapText="1"/>
    </xf>
    <xf numFmtId="0" fontId="18" fillId="3" borderId="18" xfId="0" applyFont="1" applyFill="1" applyBorder="1" applyAlignment="1">
      <alignment horizontal="center" vertical="center" textRotation="90" wrapText="1"/>
    </xf>
    <xf numFmtId="0" fontId="19" fillId="5" borderId="17" xfId="0" applyFont="1" applyFill="1" applyBorder="1" applyAlignment="1">
      <alignment horizontal="left" vertical="center" wrapText="1"/>
    </xf>
    <xf numFmtId="0" fontId="20" fillId="6" borderId="17" xfId="0" applyFont="1" applyFill="1" applyBorder="1" applyAlignment="1">
      <alignment horizontal="left" vertical="center"/>
    </xf>
    <xf numFmtId="0" fontId="20" fillId="7" borderId="17" xfId="0" applyFont="1" applyFill="1" applyBorder="1" applyAlignment="1">
      <alignment horizontal="left" vertical="center"/>
    </xf>
    <xf numFmtId="0" fontId="12" fillId="5" borderId="17" xfId="0" applyFont="1" applyFill="1" applyBorder="1" applyAlignment="1">
      <alignment horizontal="center" vertical="center"/>
    </xf>
    <xf numFmtId="0" fontId="12" fillId="8" borderId="17" xfId="0" applyFont="1" applyFill="1" applyBorder="1" applyAlignment="1">
      <alignment horizontal="center" vertical="center"/>
    </xf>
    <xf numFmtId="0" fontId="12" fillId="9" borderId="17" xfId="0" applyFont="1" applyFill="1" applyBorder="1" applyAlignment="1">
      <alignment horizontal="center" vertical="center"/>
    </xf>
    <xf numFmtId="0" fontId="12" fillId="8" borderId="17" xfId="0" applyFont="1" applyFill="1" applyBorder="1"/>
    <xf numFmtId="0" fontId="12" fillId="9" borderId="17" xfId="0" applyFont="1" applyFill="1" applyBorder="1"/>
    <xf numFmtId="0" fontId="12" fillId="0" borderId="12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21" fillId="8" borderId="17" xfId="0" applyFont="1" applyFill="1" applyBorder="1"/>
    <xf numFmtId="0" fontId="12" fillId="8" borderId="17" xfId="0" applyFont="1" applyFill="1" applyBorder="1" applyAlignment="1">
      <alignment horizontal="center"/>
    </xf>
    <xf numFmtId="0" fontId="12" fillId="0" borderId="10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0" fontId="12" fillId="8" borderId="11" xfId="0" applyFont="1" applyFill="1" applyBorder="1" applyAlignment="1">
      <alignment horizontal="center"/>
    </xf>
    <xf numFmtId="0" fontId="12" fillId="8" borderId="13" xfId="0" applyFont="1" applyFill="1" applyBorder="1" applyAlignment="1">
      <alignment horizontal="center"/>
    </xf>
    <xf numFmtId="0" fontId="12" fillId="8" borderId="12" xfId="0" applyFont="1" applyFill="1" applyBorder="1" applyAlignment="1">
      <alignment horizontal="center"/>
    </xf>
    <xf numFmtId="0" fontId="12" fillId="0" borderId="17" xfId="0" applyFont="1" applyFill="1" applyBorder="1"/>
    <xf numFmtId="0" fontId="21" fillId="10" borderId="17" xfId="0" applyFont="1" applyFill="1" applyBorder="1" applyAlignment="1">
      <alignment horizontal="right" vertical="center"/>
    </xf>
    <xf numFmtId="0" fontId="12" fillId="10" borderId="11" xfId="0" applyFont="1" applyFill="1" applyBorder="1" applyAlignment="1">
      <alignment horizontal="center"/>
    </xf>
    <xf numFmtId="0" fontId="12" fillId="10" borderId="13" xfId="0" applyFont="1" applyFill="1" applyBorder="1" applyAlignment="1">
      <alignment horizontal="center"/>
    </xf>
    <xf numFmtId="0" fontId="12" fillId="10" borderId="12" xfId="0" applyFont="1" applyFill="1" applyBorder="1" applyAlignment="1">
      <alignment horizontal="center"/>
    </xf>
    <xf numFmtId="0" fontId="21" fillId="9" borderId="17" xfId="0" applyFont="1" applyFill="1" applyBorder="1" applyAlignment="1">
      <alignment horizontal="right"/>
    </xf>
    <xf numFmtId="0" fontId="12" fillId="9" borderId="17" xfId="0" applyFont="1" applyFill="1" applyBorder="1" applyAlignment="1">
      <alignment horizontal="center"/>
    </xf>
    <xf numFmtId="0" fontId="12" fillId="0" borderId="17" xfId="0" applyFont="1" applyBorder="1" applyAlignment="1">
      <alignment horizontal="left" vertical="center"/>
    </xf>
    <xf numFmtId="0" fontId="12" fillId="0" borderId="17" xfId="0" applyFont="1" applyBorder="1" applyAlignment="1">
      <alignment horizontal="left" vertical="center" wrapText="1"/>
    </xf>
    <xf numFmtId="0" fontId="12" fillId="0" borderId="10" xfId="0" applyFont="1" applyFill="1" applyBorder="1" applyAlignment="1">
      <alignment horizontal="left" vertical="center" wrapText="1"/>
    </xf>
    <xf numFmtId="0" fontId="12" fillId="0" borderId="16" xfId="0" applyFont="1" applyFill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1" fillId="9" borderId="17" xfId="0" applyFont="1" applyFill="1" applyBorder="1" applyAlignment="1">
      <alignment horizontal="left"/>
    </xf>
    <xf numFmtId="0" fontId="22" fillId="8" borderId="17" xfId="0" applyFont="1" applyFill="1" applyBorder="1"/>
    <xf numFmtId="0" fontId="3" fillId="8" borderId="17" xfId="0" applyFont="1" applyFill="1" applyBorder="1" applyAlignment="1">
      <alignment horizontal="center" vertical="center"/>
    </xf>
    <xf numFmtId="164" fontId="3" fillId="0" borderId="17" xfId="0" applyNumberFormat="1" applyFont="1" applyBorder="1" applyAlignment="1">
      <alignment horizontal="center" vertical="center"/>
    </xf>
    <xf numFmtId="164" fontId="3" fillId="8" borderId="17" xfId="0" applyNumberFormat="1" applyFont="1" applyFill="1" applyBorder="1" applyAlignment="1">
      <alignment horizontal="center" vertical="center"/>
    </xf>
    <xf numFmtId="164" fontId="3" fillId="0" borderId="17" xfId="0" applyNumberFormat="1" applyFont="1" applyFill="1" applyBorder="1" applyAlignment="1">
      <alignment horizontal="center" vertical="center"/>
    </xf>
    <xf numFmtId="164" fontId="3" fillId="10" borderId="17" xfId="0" applyNumberFormat="1" applyFont="1" applyFill="1" applyBorder="1" applyAlignment="1">
      <alignment horizontal="center" vertical="center"/>
    </xf>
    <xf numFmtId="164" fontId="3" fillId="9" borderId="17" xfId="0" applyNumberFormat="1" applyFont="1" applyFill="1" applyBorder="1" applyAlignment="1">
      <alignment horizontal="center" vertical="center"/>
    </xf>
    <xf numFmtId="0" fontId="12" fillId="0" borderId="17" xfId="0" applyFont="1" applyBorder="1" applyAlignment="1">
      <alignment horizontal="left" wrapText="1"/>
    </xf>
    <xf numFmtId="0" fontId="3" fillId="8" borderId="17" xfId="0" applyFont="1" applyFill="1" applyBorder="1" applyAlignment="1">
      <alignment horizontal="center" vertical="center"/>
    </xf>
    <xf numFmtId="0" fontId="3" fillId="9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0" fillId="0" borderId="1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7" xfId="0" applyFont="1" applyFill="1" applyBorder="1"/>
    <xf numFmtId="0" fontId="3" fillId="0" borderId="17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22" fillId="10" borderId="11" xfId="0" applyFont="1" applyFill="1" applyBorder="1" applyAlignment="1">
      <alignment horizontal="right"/>
    </xf>
    <xf numFmtId="0" fontId="22" fillId="10" borderId="13" xfId="0" applyFont="1" applyFill="1" applyBorder="1" applyAlignment="1">
      <alignment horizontal="right"/>
    </xf>
    <xf numFmtId="0" fontId="22" fillId="10" borderId="12" xfId="0" applyFont="1" applyFill="1" applyBorder="1" applyAlignment="1">
      <alignment horizontal="right"/>
    </xf>
    <xf numFmtId="0" fontId="3" fillId="10" borderId="17" xfId="0" applyFont="1" applyFill="1" applyBorder="1" applyAlignment="1">
      <alignment horizontal="center" vertical="center"/>
    </xf>
    <xf numFmtId="0" fontId="3" fillId="10" borderId="17" xfId="0" applyFont="1" applyFill="1" applyBorder="1" applyAlignment="1">
      <alignment horizontal="center"/>
    </xf>
    <xf numFmtId="0" fontId="3" fillId="8" borderId="17" xfId="0" applyFont="1" applyFill="1" applyBorder="1"/>
    <xf numFmtId="0" fontId="3" fillId="9" borderId="17" xfId="0" applyFont="1" applyFill="1" applyBorder="1"/>
    <xf numFmtId="0" fontId="22" fillId="9" borderId="17" xfId="0" applyFont="1" applyFill="1" applyBorder="1" applyAlignment="1">
      <alignment horizontal="right"/>
    </xf>
    <xf numFmtId="0" fontId="3" fillId="9" borderId="17" xfId="0" applyFont="1" applyFill="1" applyBorder="1" applyAlignment="1">
      <alignment horizontal="center" vertical="center"/>
    </xf>
    <xf numFmtId="0" fontId="3" fillId="9" borderId="17" xfId="0" applyFont="1" applyFill="1" applyBorder="1" applyAlignment="1">
      <alignment horizontal="center"/>
    </xf>
    <xf numFmtId="0" fontId="0" fillId="8" borderId="17" xfId="0" applyFont="1" applyFill="1" applyBorder="1"/>
    <xf numFmtId="0" fontId="22" fillId="8" borderId="11" xfId="0" applyFont="1" applyFill="1" applyBorder="1" applyAlignment="1">
      <alignment horizontal="right"/>
    </xf>
    <xf numFmtId="0" fontId="22" fillId="8" borderId="13" xfId="0" applyFont="1" applyFill="1" applyBorder="1" applyAlignment="1">
      <alignment horizontal="right"/>
    </xf>
    <xf numFmtId="0" fontId="22" fillId="8" borderId="12" xfId="0" applyFont="1" applyFill="1" applyBorder="1" applyAlignment="1">
      <alignment horizontal="right"/>
    </xf>
    <xf numFmtId="0" fontId="3" fillId="8" borderId="11" xfId="0" applyFont="1" applyFill="1" applyBorder="1" applyAlignment="1">
      <alignment horizontal="center"/>
    </xf>
    <xf numFmtId="0" fontId="3" fillId="8" borderId="13" xfId="0" applyFont="1" applyFill="1" applyBorder="1" applyAlignment="1">
      <alignment horizontal="center"/>
    </xf>
    <xf numFmtId="0" fontId="3" fillId="8" borderId="12" xfId="0" applyFont="1" applyFill="1" applyBorder="1" applyAlignment="1">
      <alignment horizontal="center"/>
    </xf>
    <xf numFmtId="0" fontId="22" fillId="5" borderId="11" xfId="0" applyFont="1" applyFill="1" applyBorder="1" applyAlignment="1">
      <alignment horizontal="right"/>
    </xf>
    <xf numFmtId="0" fontId="22" fillId="5" borderId="13" xfId="0" applyFont="1" applyFill="1" applyBorder="1" applyAlignment="1">
      <alignment horizontal="right"/>
    </xf>
    <xf numFmtId="0" fontId="22" fillId="5" borderId="12" xfId="0" applyFont="1" applyFill="1" applyBorder="1" applyAlignment="1">
      <alignment horizontal="right"/>
    </xf>
    <xf numFmtId="164" fontId="3" fillId="5" borderId="17" xfId="0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3" fillId="5" borderId="12" xfId="0" applyFont="1" applyFill="1" applyBorder="1" applyAlignment="1">
      <alignment horizontal="center"/>
    </xf>
    <xf numFmtId="0" fontId="3" fillId="0" borderId="17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164" fontId="12" fillId="5" borderId="17" xfId="0" applyNumberFormat="1" applyFont="1" applyFill="1" applyBorder="1" applyAlignment="1">
      <alignment horizontal="center"/>
    </xf>
    <xf numFmtId="164" fontId="12" fillId="0" borderId="11" xfId="0" applyNumberFormat="1" applyFont="1" applyBorder="1" applyAlignment="1">
      <alignment horizontal="center"/>
    </xf>
    <xf numFmtId="164" fontId="12" fillId="0" borderId="13" xfId="0" applyNumberFormat="1" applyFont="1" applyBorder="1" applyAlignment="1">
      <alignment horizontal="center"/>
    </xf>
    <xf numFmtId="164" fontId="12" fillId="0" borderId="12" xfId="0" applyNumberFormat="1" applyFont="1" applyBorder="1" applyAlignment="1">
      <alignment horizontal="center"/>
    </xf>
    <xf numFmtId="0" fontId="3" fillId="8" borderId="11" xfId="0" applyFont="1" applyFill="1" applyBorder="1" applyAlignment="1">
      <alignment horizontal="center"/>
    </xf>
    <xf numFmtId="0" fontId="3" fillId="8" borderId="13" xfId="0" applyFont="1" applyFill="1" applyBorder="1" applyAlignment="1">
      <alignment horizontal="center"/>
    </xf>
    <xf numFmtId="0" fontId="3" fillId="8" borderId="12" xfId="0" applyFont="1" applyFill="1" applyBorder="1" applyAlignment="1">
      <alignment horizontal="center"/>
    </xf>
    <xf numFmtId="0" fontId="3" fillId="10" borderId="11" xfId="0" applyFont="1" applyFill="1" applyBorder="1" applyAlignment="1">
      <alignment horizontal="center"/>
    </xf>
    <xf numFmtId="0" fontId="3" fillId="10" borderId="13" xfId="0" applyFont="1" applyFill="1" applyBorder="1" applyAlignment="1">
      <alignment horizontal="center"/>
    </xf>
    <xf numFmtId="0" fontId="3" fillId="10" borderId="12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 wrapText="1"/>
    </xf>
    <xf numFmtId="0" fontId="0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left" wrapText="1"/>
    </xf>
    <xf numFmtId="0" fontId="3" fillId="0" borderId="17" xfId="0" applyFont="1" applyBorder="1" applyAlignment="1">
      <alignment horizontal="left"/>
    </xf>
    <xf numFmtId="0" fontId="12" fillId="0" borderId="17" xfId="0" applyFont="1" applyBorder="1" applyAlignment="1">
      <alignment horizontal="left"/>
    </xf>
    <xf numFmtId="0" fontId="20" fillId="0" borderId="0" xfId="0" applyFont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12" fillId="0" borderId="17" xfId="0" applyFont="1" applyBorder="1" applyAlignment="1">
      <alignment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40"/>
  <sheetViews>
    <sheetView tabSelected="1" topLeftCell="A52" zoomScale="90" zoomScaleNormal="90" workbookViewId="0">
      <selection activeCell="J19" sqref="J19"/>
    </sheetView>
  </sheetViews>
  <sheetFormatPr defaultRowHeight="15" x14ac:dyDescent="0.25"/>
  <cols>
    <col min="1" max="1" width="5" customWidth="1"/>
    <col min="2" max="2" width="4.5703125" customWidth="1"/>
    <col min="3" max="3" width="3.85546875" customWidth="1"/>
    <col min="4" max="4" width="3.5703125" customWidth="1"/>
    <col min="5" max="5" width="4.28515625" customWidth="1"/>
    <col min="6" max="6" width="27.7109375" customWidth="1"/>
    <col min="7" max="7" width="12.140625" customWidth="1"/>
    <col min="8" max="8" width="33.140625" customWidth="1"/>
    <col min="9" max="9" width="18.7109375" customWidth="1"/>
    <col min="10" max="10" width="8.140625" customWidth="1"/>
    <col min="11" max="11" width="9.28515625" customWidth="1"/>
    <col min="12" max="12" width="9.140625" customWidth="1"/>
    <col min="13" max="13" width="7.28515625" customWidth="1"/>
    <col min="14" max="14" width="8" customWidth="1"/>
    <col min="15" max="15" width="10.140625" customWidth="1"/>
    <col min="16" max="16" width="9" customWidth="1"/>
    <col min="19" max="19" width="7.28515625" customWidth="1"/>
    <col min="20" max="20" width="7.42578125" customWidth="1"/>
    <col min="21" max="21" width="6.7109375" customWidth="1"/>
    <col min="22" max="22" width="7" customWidth="1"/>
    <col min="23" max="23" width="9.7109375" customWidth="1"/>
    <col min="24" max="24" width="9.42578125" customWidth="1"/>
    <col min="25" max="25" width="27" customWidth="1"/>
    <col min="26" max="26" width="7.42578125" customWidth="1"/>
    <col min="27" max="27" width="6.7109375" customWidth="1"/>
    <col min="28" max="28" width="7" customWidth="1"/>
  </cols>
  <sheetData>
    <row r="1" spans="1:29" s="1" customFormat="1" ht="54.75" customHeight="1" x14ac:dyDescent="0.25">
      <c r="A1" s="28"/>
      <c r="B1" s="28"/>
      <c r="C1" s="28"/>
      <c r="D1" s="28"/>
      <c r="E1" s="28"/>
      <c r="F1" s="29"/>
      <c r="G1" s="28"/>
      <c r="H1" s="28"/>
      <c r="I1" s="28"/>
      <c r="J1" s="28"/>
      <c r="K1" s="28"/>
      <c r="L1" s="28"/>
      <c r="M1" s="28"/>
      <c r="N1" s="28"/>
      <c r="O1" s="30"/>
      <c r="P1" s="30"/>
      <c r="Q1" s="30"/>
      <c r="R1" s="30"/>
      <c r="S1" s="30"/>
      <c r="T1" s="28"/>
      <c r="U1" s="28"/>
      <c r="V1" s="28"/>
      <c r="W1" s="195" t="s">
        <v>105</v>
      </c>
      <c r="X1" s="195"/>
      <c r="Y1" s="195"/>
      <c r="Z1" s="195"/>
      <c r="AA1" s="195"/>
      <c r="AB1" s="195"/>
    </row>
    <row r="2" spans="1:29" s="1" customFormat="1" ht="40.5" customHeight="1" x14ac:dyDescent="0.25">
      <c r="A2" s="31" t="s">
        <v>73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195"/>
      <c r="X2" s="195"/>
      <c r="Y2" s="195"/>
      <c r="Z2" s="195"/>
      <c r="AA2" s="195"/>
      <c r="AB2" s="195"/>
    </row>
    <row r="3" spans="1:29" s="1" customFormat="1" ht="27" customHeight="1" x14ac:dyDescent="0.25">
      <c r="A3" s="32" t="s">
        <v>0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195"/>
      <c r="X3" s="195"/>
      <c r="Y3" s="195"/>
      <c r="Z3" s="195"/>
      <c r="AA3" s="195"/>
      <c r="AB3" s="195"/>
    </row>
    <row r="4" spans="1:29" s="1" customFormat="1" ht="34.5" customHeight="1" thickBot="1" x14ac:dyDescent="0.3">
      <c r="A4" s="33" t="s">
        <v>1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196"/>
      <c r="X4" s="196"/>
      <c r="Y4" s="196"/>
      <c r="Z4" s="196"/>
      <c r="AA4" s="196"/>
      <c r="AB4" s="196"/>
    </row>
    <row r="5" spans="1:29" s="1" customFormat="1" ht="114" customHeight="1" x14ac:dyDescent="0.25">
      <c r="A5" s="20" t="s">
        <v>2</v>
      </c>
      <c r="B5" s="66" t="s">
        <v>3</v>
      </c>
      <c r="C5" s="66" t="s">
        <v>4</v>
      </c>
      <c r="D5" s="67" t="s">
        <v>5</v>
      </c>
      <c r="E5" s="67" t="s">
        <v>6</v>
      </c>
      <c r="F5" s="68" t="s">
        <v>7</v>
      </c>
      <c r="G5" s="68" t="s">
        <v>8</v>
      </c>
      <c r="H5" s="68" t="s">
        <v>9</v>
      </c>
      <c r="I5" s="68" t="s">
        <v>10</v>
      </c>
      <c r="J5" s="66" t="s">
        <v>11</v>
      </c>
      <c r="K5" s="69" t="s">
        <v>74</v>
      </c>
      <c r="L5" s="70"/>
      <c r="M5" s="70"/>
      <c r="N5" s="71"/>
      <c r="O5" s="72" t="s">
        <v>75</v>
      </c>
      <c r="P5" s="73"/>
      <c r="Q5" s="73"/>
      <c r="R5" s="74"/>
      <c r="S5" s="69" t="s">
        <v>76</v>
      </c>
      <c r="T5" s="70"/>
      <c r="U5" s="70"/>
      <c r="V5" s="71"/>
      <c r="W5" s="66" t="s">
        <v>12</v>
      </c>
      <c r="X5" s="66" t="s">
        <v>13</v>
      </c>
      <c r="Y5" s="69" t="s">
        <v>14</v>
      </c>
      <c r="Z5" s="70"/>
      <c r="AA5" s="70"/>
      <c r="AB5" s="75"/>
    </row>
    <row r="6" spans="1:29" s="1" customFormat="1" ht="23.1" customHeight="1" x14ac:dyDescent="0.25">
      <c r="A6" s="21"/>
      <c r="B6" s="76"/>
      <c r="C6" s="76"/>
      <c r="D6" s="77"/>
      <c r="E6" s="77"/>
      <c r="F6" s="78"/>
      <c r="G6" s="78"/>
      <c r="H6" s="78"/>
      <c r="I6" s="78"/>
      <c r="J6" s="76"/>
      <c r="K6" s="79" t="s">
        <v>15</v>
      </c>
      <c r="L6" s="80" t="s">
        <v>16</v>
      </c>
      <c r="M6" s="81"/>
      <c r="N6" s="79" t="s">
        <v>17</v>
      </c>
      <c r="O6" s="82" t="s">
        <v>15</v>
      </c>
      <c r="P6" s="83" t="s">
        <v>16</v>
      </c>
      <c r="Q6" s="84"/>
      <c r="R6" s="82" t="s">
        <v>17</v>
      </c>
      <c r="S6" s="82" t="s">
        <v>15</v>
      </c>
      <c r="T6" s="80" t="s">
        <v>16</v>
      </c>
      <c r="U6" s="81"/>
      <c r="V6" s="85" t="s">
        <v>17</v>
      </c>
      <c r="W6" s="76"/>
      <c r="X6" s="76"/>
      <c r="Y6" s="86" t="s">
        <v>7</v>
      </c>
      <c r="Z6" s="80" t="s">
        <v>18</v>
      </c>
      <c r="AA6" s="87"/>
      <c r="AB6" s="88"/>
    </row>
    <row r="7" spans="1:29" s="1" customFormat="1" ht="115.5" customHeight="1" x14ac:dyDescent="0.25">
      <c r="A7" s="22"/>
      <c r="B7" s="89"/>
      <c r="C7" s="89"/>
      <c r="D7" s="90"/>
      <c r="E7" s="90"/>
      <c r="F7" s="91"/>
      <c r="G7" s="91"/>
      <c r="H7" s="91"/>
      <c r="I7" s="91"/>
      <c r="J7" s="89"/>
      <c r="K7" s="89"/>
      <c r="L7" s="92" t="s">
        <v>15</v>
      </c>
      <c r="M7" s="92" t="s">
        <v>19</v>
      </c>
      <c r="N7" s="89"/>
      <c r="O7" s="93"/>
      <c r="P7" s="94" t="s">
        <v>15</v>
      </c>
      <c r="Q7" s="94" t="s">
        <v>19</v>
      </c>
      <c r="R7" s="93"/>
      <c r="S7" s="93"/>
      <c r="T7" s="92" t="s">
        <v>15</v>
      </c>
      <c r="U7" s="92" t="s">
        <v>19</v>
      </c>
      <c r="V7" s="95"/>
      <c r="W7" s="89"/>
      <c r="X7" s="89"/>
      <c r="Y7" s="91"/>
      <c r="Z7" s="92" t="s">
        <v>20</v>
      </c>
      <c r="AA7" s="92" t="s">
        <v>21</v>
      </c>
      <c r="AB7" s="96" t="s">
        <v>77</v>
      </c>
    </row>
    <row r="8" spans="1:29" s="1" customFormat="1" ht="24.95" customHeight="1" x14ac:dyDescent="0.25">
      <c r="A8" s="97">
        <v>6</v>
      </c>
      <c r="B8" s="98">
        <v>3</v>
      </c>
      <c r="C8" s="98">
        <v>3</v>
      </c>
      <c r="D8" s="98" t="s">
        <v>22</v>
      </c>
      <c r="E8" s="47" t="s">
        <v>22</v>
      </c>
      <c r="F8" s="60" t="s">
        <v>23</v>
      </c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2"/>
    </row>
    <row r="9" spans="1:29" s="1" customFormat="1" ht="24.95" customHeight="1" x14ac:dyDescent="0.25">
      <c r="A9" s="97">
        <v>6</v>
      </c>
      <c r="B9" s="98">
        <v>3</v>
      </c>
      <c r="C9" s="98">
        <v>3</v>
      </c>
      <c r="D9" s="99">
        <v>2</v>
      </c>
      <c r="E9" s="48"/>
      <c r="F9" s="63" t="s">
        <v>24</v>
      </c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5"/>
    </row>
    <row r="10" spans="1:29" ht="36.75" customHeight="1" x14ac:dyDescent="0.3">
      <c r="A10" s="100">
        <v>6</v>
      </c>
      <c r="B10" s="101">
        <v>3</v>
      </c>
      <c r="C10" s="101">
        <v>3</v>
      </c>
      <c r="D10" s="102">
        <v>2</v>
      </c>
      <c r="E10" s="19">
        <v>1</v>
      </c>
      <c r="F10" s="25" t="s">
        <v>31</v>
      </c>
      <c r="G10" s="105" t="s">
        <v>25</v>
      </c>
      <c r="H10" s="123" t="s">
        <v>87</v>
      </c>
      <c r="I10" s="106" t="s">
        <v>26</v>
      </c>
      <c r="J10" s="44" t="s">
        <v>28</v>
      </c>
      <c r="K10" s="131">
        <v>369</v>
      </c>
      <c r="L10" s="131">
        <v>369</v>
      </c>
      <c r="M10" s="131">
        <v>0</v>
      </c>
      <c r="N10" s="131">
        <v>0</v>
      </c>
      <c r="O10" s="131">
        <v>370</v>
      </c>
      <c r="P10" s="131">
        <v>370</v>
      </c>
      <c r="Q10" s="131">
        <v>0</v>
      </c>
      <c r="R10" s="131">
        <v>0</v>
      </c>
      <c r="S10" s="131"/>
      <c r="T10" s="131"/>
      <c r="U10" s="131"/>
      <c r="V10" s="131"/>
      <c r="W10" s="131">
        <v>370</v>
      </c>
      <c r="X10" s="131">
        <v>370</v>
      </c>
      <c r="Y10" s="10" t="s">
        <v>32</v>
      </c>
      <c r="Z10" s="12">
        <v>2</v>
      </c>
      <c r="AA10" s="12">
        <v>2</v>
      </c>
      <c r="AB10" s="12">
        <v>2</v>
      </c>
      <c r="AC10" s="6"/>
    </row>
    <row r="11" spans="1:29" ht="36.75" customHeight="1" x14ac:dyDescent="0.3">
      <c r="A11" s="100"/>
      <c r="B11" s="101"/>
      <c r="C11" s="101"/>
      <c r="D11" s="102"/>
      <c r="E11" s="19"/>
      <c r="F11" s="25"/>
      <c r="G11" s="105"/>
      <c r="H11" s="123"/>
      <c r="I11" s="107"/>
      <c r="J11" s="44" t="s">
        <v>27</v>
      </c>
      <c r="K11" s="131">
        <v>0</v>
      </c>
      <c r="L11" s="131">
        <v>0</v>
      </c>
      <c r="M11" s="131">
        <v>0</v>
      </c>
      <c r="N11" s="131">
        <v>0</v>
      </c>
      <c r="O11" s="131">
        <v>3.6</v>
      </c>
      <c r="P11" s="131">
        <v>3.6</v>
      </c>
      <c r="Q11" s="131">
        <v>0</v>
      </c>
      <c r="R11" s="131">
        <v>0</v>
      </c>
      <c r="S11" s="131"/>
      <c r="T11" s="131"/>
      <c r="U11" s="131"/>
      <c r="V11" s="131"/>
      <c r="W11" s="131">
        <v>3</v>
      </c>
      <c r="X11" s="131">
        <v>3</v>
      </c>
      <c r="Y11" s="10" t="s">
        <v>84</v>
      </c>
      <c r="Z11" s="12">
        <v>5</v>
      </c>
      <c r="AA11" s="12">
        <v>3</v>
      </c>
      <c r="AB11" s="12">
        <v>3</v>
      </c>
      <c r="AC11" s="6"/>
    </row>
    <row r="12" spans="1:29" ht="27" customHeight="1" x14ac:dyDescent="0.3">
      <c r="A12" s="100"/>
      <c r="B12" s="101"/>
      <c r="C12" s="101"/>
      <c r="D12" s="102"/>
      <c r="E12" s="19"/>
      <c r="F12" s="25"/>
      <c r="G12" s="105"/>
      <c r="H12" s="123"/>
      <c r="I12" s="108"/>
      <c r="J12" s="109" t="s">
        <v>29</v>
      </c>
      <c r="K12" s="132">
        <f>SUM(K10)</f>
        <v>369</v>
      </c>
      <c r="L12" s="132">
        <f t="shared" ref="L12:N12" si="0">SUM(L10)</f>
        <v>369</v>
      </c>
      <c r="M12" s="132">
        <f t="shared" si="0"/>
        <v>0</v>
      </c>
      <c r="N12" s="132">
        <f t="shared" si="0"/>
        <v>0</v>
      </c>
      <c r="O12" s="132">
        <f>SUM(O10+O11)</f>
        <v>373.6</v>
      </c>
      <c r="P12" s="132">
        <f t="shared" ref="P12:X12" si="1">SUM(P10+P11)</f>
        <v>373.6</v>
      </c>
      <c r="Q12" s="132">
        <f t="shared" si="1"/>
        <v>0</v>
      </c>
      <c r="R12" s="132">
        <f t="shared" si="1"/>
        <v>0</v>
      </c>
      <c r="S12" s="132"/>
      <c r="T12" s="132"/>
      <c r="U12" s="132"/>
      <c r="V12" s="132"/>
      <c r="W12" s="132">
        <f t="shared" si="1"/>
        <v>373</v>
      </c>
      <c r="X12" s="132">
        <f t="shared" si="1"/>
        <v>373</v>
      </c>
      <c r="Y12" s="110"/>
      <c r="Z12" s="110"/>
      <c r="AA12" s="110"/>
      <c r="AB12" s="110"/>
      <c r="AC12" s="6"/>
    </row>
    <row r="13" spans="1:29" ht="26.25" customHeight="1" x14ac:dyDescent="0.3">
      <c r="A13" s="100"/>
      <c r="B13" s="101"/>
      <c r="C13" s="101"/>
      <c r="D13" s="102"/>
      <c r="E13" s="19"/>
      <c r="F13" s="25"/>
      <c r="G13" s="105" t="s">
        <v>33</v>
      </c>
      <c r="H13" s="124" t="s">
        <v>88</v>
      </c>
      <c r="I13" s="106" t="s">
        <v>26</v>
      </c>
      <c r="J13" s="44" t="s">
        <v>30</v>
      </c>
      <c r="K13" s="131">
        <v>0</v>
      </c>
      <c r="L13" s="131">
        <v>0</v>
      </c>
      <c r="M13" s="131">
        <v>0</v>
      </c>
      <c r="N13" s="131">
        <v>0</v>
      </c>
      <c r="O13" s="131">
        <v>0</v>
      </c>
      <c r="P13" s="131">
        <v>0</v>
      </c>
      <c r="Q13" s="131">
        <v>0</v>
      </c>
      <c r="R13" s="131">
        <v>0</v>
      </c>
      <c r="S13" s="131"/>
      <c r="T13" s="131"/>
      <c r="U13" s="131"/>
      <c r="V13" s="131"/>
      <c r="W13" s="131">
        <v>0</v>
      </c>
      <c r="X13" s="131">
        <v>0</v>
      </c>
      <c r="Y13" s="35" t="s">
        <v>34</v>
      </c>
      <c r="Z13" s="36">
        <v>100</v>
      </c>
      <c r="AA13" s="36">
        <v>0</v>
      </c>
      <c r="AB13" s="36">
        <v>0</v>
      </c>
      <c r="AC13" s="6"/>
    </row>
    <row r="14" spans="1:29" ht="19.5" x14ac:dyDescent="0.3">
      <c r="A14" s="100"/>
      <c r="B14" s="101"/>
      <c r="C14" s="101"/>
      <c r="D14" s="102"/>
      <c r="E14" s="19"/>
      <c r="F14" s="25"/>
      <c r="G14" s="105"/>
      <c r="H14" s="124"/>
      <c r="I14" s="107"/>
      <c r="J14" s="44" t="s">
        <v>28</v>
      </c>
      <c r="K14" s="131">
        <v>30</v>
      </c>
      <c r="L14" s="131">
        <v>30</v>
      </c>
      <c r="M14" s="131">
        <v>0</v>
      </c>
      <c r="N14" s="131">
        <v>0</v>
      </c>
      <c r="O14" s="131">
        <v>10</v>
      </c>
      <c r="P14" s="131">
        <v>10</v>
      </c>
      <c r="Q14" s="131">
        <v>0</v>
      </c>
      <c r="R14" s="131">
        <v>0</v>
      </c>
      <c r="S14" s="131"/>
      <c r="T14" s="131"/>
      <c r="U14" s="131"/>
      <c r="V14" s="131"/>
      <c r="W14" s="131">
        <v>0</v>
      </c>
      <c r="X14" s="131">
        <v>0</v>
      </c>
      <c r="Y14" s="37"/>
      <c r="Z14" s="38"/>
      <c r="AA14" s="38"/>
      <c r="AB14" s="38"/>
      <c r="AC14" s="6"/>
    </row>
    <row r="15" spans="1:29" ht="24" customHeight="1" x14ac:dyDescent="0.3">
      <c r="A15" s="100"/>
      <c r="B15" s="101"/>
      <c r="C15" s="101"/>
      <c r="D15" s="102"/>
      <c r="E15" s="19"/>
      <c r="F15" s="25"/>
      <c r="G15" s="105"/>
      <c r="H15" s="124"/>
      <c r="I15" s="108"/>
      <c r="J15" s="109" t="s">
        <v>29</v>
      </c>
      <c r="K15" s="132">
        <f>SUM(K14)</f>
        <v>30</v>
      </c>
      <c r="L15" s="132">
        <f t="shared" ref="L15:N15" si="2">SUM(L14)</f>
        <v>30</v>
      </c>
      <c r="M15" s="132">
        <f t="shared" si="2"/>
        <v>0</v>
      </c>
      <c r="N15" s="132">
        <f t="shared" si="2"/>
        <v>0</v>
      </c>
      <c r="O15" s="132">
        <f t="shared" ref="O15:X15" si="3">SUM(O13:O14)</f>
        <v>10</v>
      </c>
      <c r="P15" s="132">
        <f t="shared" si="3"/>
        <v>10</v>
      </c>
      <c r="Q15" s="132">
        <f t="shared" si="3"/>
        <v>0</v>
      </c>
      <c r="R15" s="132">
        <f t="shared" si="3"/>
        <v>0</v>
      </c>
      <c r="S15" s="132"/>
      <c r="T15" s="132"/>
      <c r="U15" s="132"/>
      <c r="V15" s="132"/>
      <c r="W15" s="132">
        <f t="shared" si="3"/>
        <v>0</v>
      </c>
      <c r="X15" s="132">
        <f t="shared" si="3"/>
        <v>0</v>
      </c>
      <c r="Y15" s="162"/>
      <c r="Z15" s="163"/>
      <c r="AA15" s="163"/>
      <c r="AB15" s="164"/>
      <c r="AC15" s="6"/>
    </row>
    <row r="16" spans="1:29" ht="34.5" customHeight="1" x14ac:dyDescent="0.3">
      <c r="A16" s="100"/>
      <c r="B16" s="101"/>
      <c r="C16" s="101"/>
      <c r="D16" s="102"/>
      <c r="E16" s="19"/>
      <c r="F16" s="25"/>
      <c r="G16" s="106" t="s">
        <v>78</v>
      </c>
      <c r="H16" s="125" t="s">
        <v>89</v>
      </c>
      <c r="I16" s="106" t="s">
        <v>26</v>
      </c>
      <c r="J16" s="116" t="s">
        <v>28</v>
      </c>
      <c r="K16" s="133">
        <v>0</v>
      </c>
      <c r="L16" s="133">
        <v>0</v>
      </c>
      <c r="M16" s="133">
        <v>0</v>
      </c>
      <c r="N16" s="133">
        <v>0</v>
      </c>
      <c r="O16" s="133">
        <v>10</v>
      </c>
      <c r="P16" s="133">
        <v>10</v>
      </c>
      <c r="Q16" s="133">
        <v>0</v>
      </c>
      <c r="R16" s="133">
        <v>0</v>
      </c>
      <c r="S16" s="133"/>
      <c r="T16" s="133"/>
      <c r="U16" s="133"/>
      <c r="V16" s="133"/>
      <c r="W16" s="133">
        <v>0</v>
      </c>
      <c r="X16" s="133">
        <v>0</v>
      </c>
      <c r="Y16" s="39" t="s">
        <v>79</v>
      </c>
      <c r="Z16" s="144">
        <v>1</v>
      </c>
      <c r="AA16" s="144">
        <v>0</v>
      </c>
      <c r="AB16" s="144">
        <v>0</v>
      </c>
      <c r="AC16" s="6"/>
    </row>
    <row r="17" spans="1:29" ht="21" customHeight="1" x14ac:dyDescent="0.3">
      <c r="A17" s="100"/>
      <c r="B17" s="101"/>
      <c r="C17" s="101"/>
      <c r="D17" s="102"/>
      <c r="E17" s="19"/>
      <c r="F17" s="25"/>
      <c r="G17" s="108"/>
      <c r="H17" s="126"/>
      <c r="I17" s="108"/>
      <c r="J17" s="109" t="s">
        <v>29</v>
      </c>
      <c r="K17" s="132">
        <v>0</v>
      </c>
      <c r="L17" s="132">
        <v>0</v>
      </c>
      <c r="M17" s="132">
        <v>0</v>
      </c>
      <c r="N17" s="132">
        <v>0</v>
      </c>
      <c r="O17" s="132">
        <f>SUM(O16)</f>
        <v>10</v>
      </c>
      <c r="P17" s="132">
        <f t="shared" ref="P17:X17" si="4">SUM(P16)</f>
        <v>10</v>
      </c>
      <c r="Q17" s="132">
        <f t="shared" si="4"/>
        <v>0</v>
      </c>
      <c r="R17" s="132">
        <f t="shared" si="4"/>
        <v>0</v>
      </c>
      <c r="S17" s="132"/>
      <c r="T17" s="132"/>
      <c r="U17" s="132"/>
      <c r="V17" s="132"/>
      <c r="W17" s="132">
        <f t="shared" si="4"/>
        <v>0</v>
      </c>
      <c r="X17" s="132">
        <f t="shared" si="4"/>
        <v>0</v>
      </c>
      <c r="Y17" s="182"/>
      <c r="Z17" s="183"/>
      <c r="AA17" s="183"/>
      <c r="AB17" s="184"/>
      <c r="AC17" s="6"/>
    </row>
    <row r="18" spans="1:29" ht="24.75" customHeight="1" x14ac:dyDescent="0.3">
      <c r="A18" s="100"/>
      <c r="B18" s="101"/>
      <c r="C18" s="101"/>
      <c r="D18" s="102"/>
      <c r="E18" s="19"/>
      <c r="F18" s="25"/>
      <c r="G18" s="117" t="s">
        <v>35</v>
      </c>
      <c r="H18" s="117"/>
      <c r="I18" s="117"/>
      <c r="J18" s="117"/>
      <c r="K18" s="134">
        <f>SUM(K12+K15+K17)</f>
        <v>399</v>
      </c>
      <c r="L18" s="134">
        <f t="shared" ref="L18:N18" si="5">SUM(L12+L15+L17)</f>
        <v>399</v>
      </c>
      <c r="M18" s="134">
        <f t="shared" si="5"/>
        <v>0</v>
      </c>
      <c r="N18" s="134">
        <f t="shared" si="5"/>
        <v>0</v>
      </c>
      <c r="O18" s="134">
        <f>SUM(O12+O15+O17)</f>
        <v>393.6</v>
      </c>
      <c r="P18" s="134">
        <f t="shared" ref="P18:X18" si="6">SUM(P12+P15+P17)</f>
        <v>393.6</v>
      </c>
      <c r="Q18" s="134">
        <f t="shared" si="6"/>
        <v>0</v>
      </c>
      <c r="R18" s="134">
        <f t="shared" si="6"/>
        <v>0</v>
      </c>
      <c r="S18" s="134"/>
      <c r="T18" s="134"/>
      <c r="U18" s="134"/>
      <c r="V18" s="134"/>
      <c r="W18" s="134">
        <f t="shared" si="6"/>
        <v>373</v>
      </c>
      <c r="X18" s="134">
        <f t="shared" si="6"/>
        <v>373</v>
      </c>
      <c r="Y18" s="185"/>
      <c r="Z18" s="186"/>
      <c r="AA18" s="186"/>
      <c r="AB18" s="187"/>
      <c r="AC18" s="6"/>
    </row>
    <row r="19" spans="1:29" ht="42.75" customHeight="1" x14ac:dyDescent="0.3">
      <c r="A19" s="100">
        <v>6</v>
      </c>
      <c r="B19" s="101">
        <v>3</v>
      </c>
      <c r="C19" s="101">
        <v>3</v>
      </c>
      <c r="D19" s="102">
        <v>2</v>
      </c>
      <c r="E19" s="19">
        <v>2</v>
      </c>
      <c r="F19" s="25" t="s">
        <v>36</v>
      </c>
      <c r="G19" s="19" t="s">
        <v>37</v>
      </c>
      <c r="H19" s="124" t="s">
        <v>85</v>
      </c>
      <c r="I19" s="19" t="s">
        <v>26</v>
      </c>
      <c r="J19" s="197" t="s">
        <v>27</v>
      </c>
      <c r="K19" s="131">
        <v>0</v>
      </c>
      <c r="L19" s="131">
        <v>0</v>
      </c>
      <c r="M19" s="131">
        <v>0</v>
      </c>
      <c r="N19" s="131">
        <v>0</v>
      </c>
      <c r="O19" s="131">
        <v>0</v>
      </c>
      <c r="P19" s="131">
        <v>0</v>
      </c>
      <c r="Q19" s="131">
        <v>0</v>
      </c>
      <c r="R19" s="131">
        <v>0</v>
      </c>
      <c r="S19" s="131"/>
      <c r="T19" s="131"/>
      <c r="U19" s="131"/>
      <c r="V19" s="131"/>
      <c r="W19" s="131">
        <v>0</v>
      </c>
      <c r="X19" s="131">
        <v>0</v>
      </c>
      <c r="Y19" s="42" t="s">
        <v>86</v>
      </c>
      <c r="Z19" s="34">
        <v>0</v>
      </c>
      <c r="AA19" s="34">
        <v>0</v>
      </c>
      <c r="AB19" s="34">
        <v>1</v>
      </c>
      <c r="AC19" s="6"/>
    </row>
    <row r="20" spans="1:29" ht="18.75" customHeight="1" x14ac:dyDescent="0.3">
      <c r="A20" s="100"/>
      <c r="B20" s="101"/>
      <c r="C20" s="101"/>
      <c r="D20" s="102"/>
      <c r="E20" s="19"/>
      <c r="F20" s="25"/>
      <c r="G20" s="19"/>
      <c r="H20" s="124"/>
      <c r="I20" s="19"/>
      <c r="J20" s="109" t="s">
        <v>29</v>
      </c>
      <c r="K20" s="132">
        <f>SUM(K19)</f>
        <v>0</v>
      </c>
      <c r="L20" s="132">
        <f>SUM(L19)</f>
        <v>0</v>
      </c>
      <c r="M20" s="132">
        <v>0</v>
      </c>
      <c r="N20" s="132">
        <v>0</v>
      </c>
      <c r="O20" s="132">
        <f t="shared" ref="O20:X20" si="7">SUM(O19)</f>
        <v>0</v>
      </c>
      <c r="P20" s="132">
        <f t="shared" si="7"/>
        <v>0</v>
      </c>
      <c r="Q20" s="132">
        <f t="shared" si="7"/>
        <v>0</v>
      </c>
      <c r="R20" s="132">
        <f t="shared" si="7"/>
        <v>0</v>
      </c>
      <c r="S20" s="132"/>
      <c r="T20" s="132"/>
      <c r="U20" s="132"/>
      <c r="V20" s="132"/>
      <c r="W20" s="132">
        <f t="shared" si="7"/>
        <v>0</v>
      </c>
      <c r="X20" s="132">
        <f t="shared" si="7"/>
        <v>0</v>
      </c>
      <c r="Y20" s="153"/>
      <c r="Z20" s="153"/>
      <c r="AA20" s="153"/>
      <c r="AB20" s="153"/>
      <c r="AC20" s="6"/>
    </row>
    <row r="21" spans="1:29" ht="21.75" customHeight="1" x14ac:dyDescent="0.3">
      <c r="A21" s="100"/>
      <c r="B21" s="101"/>
      <c r="C21" s="101"/>
      <c r="D21" s="102"/>
      <c r="E21" s="19"/>
      <c r="F21" s="25"/>
      <c r="G21" s="106" t="s">
        <v>38</v>
      </c>
      <c r="H21" s="111" t="s">
        <v>90</v>
      </c>
      <c r="I21" s="106" t="s">
        <v>26</v>
      </c>
      <c r="J21" s="116" t="s">
        <v>28</v>
      </c>
      <c r="K21" s="133">
        <v>0</v>
      </c>
      <c r="L21" s="133">
        <v>0</v>
      </c>
      <c r="M21" s="133">
        <v>0</v>
      </c>
      <c r="N21" s="133">
        <v>0</v>
      </c>
      <c r="O21" s="133">
        <v>0.5</v>
      </c>
      <c r="P21" s="133">
        <v>0.5</v>
      </c>
      <c r="Q21" s="133">
        <v>0.5</v>
      </c>
      <c r="R21" s="133">
        <v>0</v>
      </c>
      <c r="S21" s="133"/>
      <c r="T21" s="133"/>
      <c r="U21" s="133"/>
      <c r="V21" s="133"/>
      <c r="W21" s="133">
        <v>0.5</v>
      </c>
      <c r="X21" s="133">
        <v>0.5</v>
      </c>
      <c r="Y21" s="188" t="s">
        <v>104</v>
      </c>
      <c r="Z21" s="189">
        <v>1</v>
      </c>
      <c r="AA21" s="189">
        <v>1</v>
      </c>
      <c r="AB21" s="189">
        <v>1</v>
      </c>
      <c r="AC21" s="6"/>
    </row>
    <row r="22" spans="1:29" ht="24.75" customHeight="1" x14ac:dyDescent="0.3">
      <c r="A22" s="100"/>
      <c r="B22" s="101"/>
      <c r="C22" s="101"/>
      <c r="D22" s="102"/>
      <c r="E22" s="19"/>
      <c r="F22" s="25"/>
      <c r="G22" s="107"/>
      <c r="H22" s="127"/>
      <c r="I22" s="107"/>
      <c r="J22" s="44" t="s">
        <v>27</v>
      </c>
      <c r="K22" s="131">
        <v>1.1000000000000001</v>
      </c>
      <c r="L22" s="131">
        <v>1.1000000000000001</v>
      </c>
      <c r="M22" s="131">
        <v>0</v>
      </c>
      <c r="N22" s="131">
        <v>0</v>
      </c>
      <c r="O22" s="131">
        <v>0</v>
      </c>
      <c r="P22" s="131">
        <v>0</v>
      </c>
      <c r="Q22" s="131">
        <v>0</v>
      </c>
      <c r="R22" s="131">
        <v>0</v>
      </c>
      <c r="S22" s="131"/>
      <c r="T22" s="131"/>
      <c r="U22" s="131"/>
      <c r="V22" s="131"/>
      <c r="W22" s="131">
        <v>0</v>
      </c>
      <c r="X22" s="131">
        <v>0</v>
      </c>
      <c r="Y22" s="190"/>
      <c r="Z22" s="191"/>
      <c r="AA22" s="191"/>
      <c r="AB22" s="191"/>
      <c r="AC22" s="6"/>
    </row>
    <row r="23" spans="1:29" ht="19.5" x14ac:dyDescent="0.3">
      <c r="A23" s="100"/>
      <c r="B23" s="101"/>
      <c r="C23" s="101"/>
      <c r="D23" s="102"/>
      <c r="E23" s="19"/>
      <c r="F23" s="25"/>
      <c r="G23" s="108"/>
      <c r="H23" s="112"/>
      <c r="I23" s="108"/>
      <c r="J23" s="109" t="s">
        <v>29</v>
      </c>
      <c r="K23" s="132">
        <f>SUM(K21:K22)</f>
        <v>1.1000000000000001</v>
      </c>
      <c r="L23" s="132">
        <f>SUM(L21:L22)</f>
        <v>1.1000000000000001</v>
      </c>
      <c r="M23" s="132">
        <v>0</v>
      </c>
      <c r="N23" s="132">
        <v>0</v>
      </c>
      <c r="O23" s="132">
        <f>SUM(O21+O22)</f>
        <v>0.5</v>
      </c>
      <c r="P23" s="132">
        <f>SUM(P21+P22)</f>
        <v>0.5</v>
      </c>
      <c r="Q23" s="132">
        <f t="shared" ref="Q23:X23" si="8">SUM(Q21+Q22)</f>
        <v>0.5</v>
      </c>
      <c r="R23" s="132">
        <f t="shared" si="8"/>
        <v>0</v>
      </c>
      <c r="S23" s="132"/>
      <c r="T23" s="132"/>
      <c r="U23" s="132"/>
      <c r="V23" s="132"/>
      <c r="W23" s="132">
        <f t="shared" si="8"/>
        <v>0.5</v>
      </c>
      <c r="X23" s="132">
        <f t="shared" si="8"/>
        <v>0.5</v>
      </c>
      <c r="Y23" s="103"/>
      <c r="Z23" s="103"/>
      <c r="AA23" s="103"/>
      <c r="AB23" s="103"/>
      <c r="AC23" s="6"/>
    </row>
    <row r="24" spans="1:29" ht="0.75" hidden="1" customHeight="1" x14ac:dyDescent="0.3">
      <c r="A24" s="100"/>
      <c r="B24" s="101"/>
      <c r="C24" s="101"/>
      <c r="D24" s="102"/>
      <c r="E24" s="19"/>
      <c r="F24" s="25"/>
      <c r="G24" s="19"/>
      <c r="H24" s="25"/>
      <c r="I24" s="19"/>
      <c r="J24" s="44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25"/>
      <c r="Z24" s="106"/>
      <c r="AA24" s="106"/>
      <c r="AB24" s="106"/>
      <c r="AC24" s="6"/>
    </row>
    <row r="25" spans="1:29" ht="19.5" hidden="1" x14ac:dyDescent="0.3">
      <c r="A25" s="100"/>
      <c r="B25" s="101"/>
      <c r="C25" s="101"/>
      <c r="D25" s="102"/>
      <c r="E25" s="19"/>
      <c r="F25" s="25"/>
      <c r="G25" s="19"/>
      <c r="H25" s="25"/>
      <c r="I25" s="19"/>
      <c r="J25" s="44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25"/>
      <c r="Z25" s="108"/>
      <c r="AA25" s="108"/>
      <c r="AB25" s="108"/>
      <c r="AC25" s="6"/>
    </row>
    <row r="26" spans="1:29" ht="19.5" hidden="1" x14ac:dyDescent="0.3">
      <c r="A26" s="100"/>
      <c r="B26" s="101"/>
      <c r="C26" s="101"/>
      <c r="D26" s="102"/>
      <c r="E26" s="19"/>
      <c r="F26" s="25"/>
      <c r="G26" s="19"/>
      <c r="H26" s="25"/>
      <c r="I26" s="19"/>
      <c r="J26" s="109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13"/>
      <c r="Z26" s="114"/>
      <c r="AA26" s="114"/>
      <c r="AB26" s="115"/>
      <c r="AC26" s="6"/>
    </row>
    <row r="27" spans="1:29" ht="19.5" x14ac:dyDescent="0.3">
      <c r="A27" s="100"/>
      <c r="B27" s="101"/>
      <c r="C27" s="101"/>
      <c r="D27" s="102"/>
      <c r="E27" s="19"/>
      <c r="F27" s="25"/>
      <c r="G27" s="117" t="s">
        <v>35</v>
      </c>
      <c r="H27" s="117"/>
      <c r="I27" s="117"/>
      <c r="J27" s="117"/>
      <c r="K27" s="134">
        <f>SUM(K20+K23)</f>
        <v>1.1000000000000001</v>
      </c>
      <c r="L27" s="134">
        <f t="shared" ref="L27:N27" si="9">SUM(L20+L23)</f>
        <v>1.1000000000000001</v>
      </c>
      <c r="M27" s="134">
        <f t="shared" si="9"/>
        <v>0</v>
      </c>
      <c r="N27" s="134">
        <f t="shared" si="9"/>
        <v>0</v>
      </c>
      <c r="O27" s="134">
        <f>SUM(O20+O23+O26)</f>
        <v>0.5</v>
      </c>
      <c r="P27" s="134">
        <f>SUM(P20+P23+P26)</f>
        <v>0.5</v>
      </c>
      <c r="Q27" s="134">
        <f t="shared" ref="Q27:X27" si="10">SUM(Q20+Q23+Q26)</f>
        <v>0.5</v>
      </c>
      <c r="R27" s="134">
        <f t="shared" si="10"/>
        <v>0</v>
      </c>
      <c r="S27" s="134"/>
      <c r="T27" s="134"/>
      <c r="U27" s="134"/>
      <c r="V27" s="134"/>
      <c r="W27" s="134">
        <f t="shared" si="10"/>
        <v>0.5</v>
      </c>
      <c r="X27" s="134">
        <f t="shared" si="10"/>
        <v>0.5</v>
      </c>
      <c r="Y27" s="118"/>
      <c r="Z27" s="119"/>
      <c r="AA27" s="119"/>
      <c r="AB27" s="120"/>
      <c r="AC27" s="6"/>
    </row>
    <row r="28" spans="1:29" ht="19.5" x14ac:dyDescent="0.3">
      <c r="A28" s="53">
        <v>6</v>
      </c>
      <c r="B28" s="103">
        <v>3</v>
      </c>
      <c r="C28" s="103">
        <v>3</v>
      </c>
      <c r="D28" s="104">
        <v>2</v>
      </c>
      <c r="E28" s="121" t="s">
        <v>39</v>
      </c>
      <c r="F28" s="121"/>
      <c r="G28" s="121"/>
      <c r="H28" s="121"/>
      <c r="I28" s="121"/>
      <c r="J28" s="121"/>
      <c r="K28" s="135">
        <f>SUM(K18+K23)</f>
        <v>400.1</v>
      </c>
      <c r="L28" s="135">
        <f t="shared" ref="L28:X28" si="11">SUM(L18+L23)</f>
        <v>400.1</v>
      </c>
      <c r="M28" s="135">
        <f t="shared" si="11"/>
        <v>0</v>
      </c>
      <c r="N28" s="135">
        <f t="shared" si="11"/>
        <v>0</v>
      </c>
      <c r="O28" s="135">
        <f t="shared" si="11"/>
        <v>394.1</v>
      </c>
      <c r="P28" s="135">
        <f t="shared" si="11"/>
        <v>394.1</v>
      </c>
      <c r="Q28" s="135">
        <f t="shared" si="11"/>
        <v>0.5</v>
      </c>
      <c r="R28" s="135">
        <f t="shared" si="11"/>
        <v>0</v>
      </c>
      <c r="S28" s="135"/>
      <c r="T28" s="135"/>
      <c r="U28" s="135"/>
      <c r="V28" s="135"/>
      <c r="W28" s="135">
        <f t="shared" si="11"/>
        <v>373.5</v>
      </c>
      <c r="X28" s="135">
        <f t="shared" si="11"/>
        <v>373.5</v>
      </c>
      <c r="Y28" s="122"/>
      <c r="Z28" s="122"/>
      <c r="AA28" s="122"/>
      <c r="AB28" s="122"/>
      <c r="AC28" s="6"/>
    </row>
    <row r="29" spans="1:29" ht="23.25" customHeight="1" x14ac:dyDescent="0.3">
      <c r="A29" s="53">
        <v>6</v>
      </c>
      <c r="B29" s="103">
        <v>3</v>
      </c>
      <c r="C29" s="103">
        <v>3</v>
      </c>
      <c r="D29" s="104">
        <v>4</v>
      </c>
      <c r="E29" s="8"/>
      <c r="F29" s="128" t="s">
        <v>40</v>
      </c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6"/>
    </row>
    <row r="30" spans="1:29" ht="27.75" customHeight="1" x14ac:dyDescent="0.3">
      <c r="A30" s="100">
        <v>6</v>
      </c>
      <c r="B30" s="101">
        <v>3</v>
      </c>
      <c r="C30" s="101">
        <v>3</v>
      </c>
      <c r="D30" s="102">
        <v>4</v>
      </c>
      <c r="E30" s="13">
        <v>1</v>
      </c>
      <c r="F30" s="25" t="s">
        <v>41</v>
      </c>
      <c r="G30" s="19" t="s">
        <v>42</v>
      </c>
      <c r="H30" s="124" t="s">
        <v>91</v>
      </c>
      <c r="I30" s="19" t="s">
        <v>26</v>
      </c>
      <c r="J30" s="43" t="s">
        <v>28</v>
      </c>
      <c r="K30" s="131">
        <v>8.6999999999999993</v>
      </c>
      <c r="L30" s="131">
        <v>8.6999999999999993</v>
      </c>
      <c r="M30" s="131">
        <v>0</v>
      </c>
      <c r="N30" s="131">
        <v>0</v>
      </c>
      <c r="O30" s="131">
        <v>11</v>
      </c>
      <c r="P30" s="131">
        <v>11</v>
      </c>
      <c r="Q30" s="131">
        <v>0</v>
      </c>
      <c r="R30" s="131">
        <v>1</v>
      </c>
      <c r="S30" s="131"/>
      <c r="T30" s="131"/>
      <c r="U30" s="131"/>
      <c r="V30" s="131"/>
      <c r="W30" s="131">
        <v>10</v>
      </c>
      <c r="X30" s="131">
        <v>10</v>
      </c>
      <c r="Y30" s="192" t="s">
        <v>43</v>
      </c>
      <c r="Z30" s="34">
        <v>4</v>
      </c>
      <c r="AA30" s="34">
        <v>4</v>
      </c>
      <c r="AB30" s="34">
        <v>4</v>
      </c>
      <c r="AC30" s="6"/>
    </row>
    <row r="31" spans="1:29" ht="18" customHeight="1" x14ac:dyDescent="0.3">
      <c r="A31" s="100"/>
      <c r="B31" s="101"/>
      <c r="C31" s="101"/>
      <c r="D31" s="102"/>
      <c r="E31" s="13"/>
      <c r="F31" s="25"/>
      <c r="G31" s="19"/>
      <c r="H31" s="124"/>
      <c r="I31" s="19"/>
      <c r="J31" s="129" t="s">
        <v>29</v>
      </c>
      <c r="K31" s="132">
        <f>SUM(K30)</f>
        <v>8.6999999999999993</v>
      </c>
      <c r="L31" s="132">
        <f t="shared" ref="L31:N31" si="12">SUM(L30)</f>
        <v>8.6999999999999993</v>
      </c>
      <c r="M31" s="132">
        <f t="shared" si="12"/>
        <v>0</v>
      </c>
      <c r="N31" s="132">
        <f t="shared" si="12"/>
        <v>0</v>
      </c>
      <c r="O31" s="132">
        <f t="shared" ref="O31:X31" si="13">SUM(O30)</f>
        <v>11</v>
      </c>
      <c r="P31" s="132">
        <f t="shared" si="13"/>
        <v>11</v>
      </c>
      <c r="Q31" s="132">
        <f t="shared" si="13"/>
        <v>0</v>
      </c>
      <c r="R31" s="132">
        <f t="shared" si="13"/>
        <v>1</v>
      </c>
      <c r="S31" s="132"/>
      <c r="T31" s="132"/>
      <c r="U31" s="132"/>
      <c r="V31" s="132"/>
      <c r="W31" s="132">
        <f t="shared" si="13"/>
        <v>10</v>
      </c>
      <c r="X31" s="132">
        <f t="shared" si="13"/>
        <v>10</v>
      </c>
      <c r="Y31" s="41"/>
      <c r="Z31" s="41"/>
      <c r="AA31" s="41"/>
      <c r="AB31" s="41"/>
      <c r="AC31" s="6"/>
    </row>
    <row r="32" spans="1:29" ht="34.5" hidden="1" customHeight="1" x14ac:dyDescent="0.3">
      <c r="A32" s="100"/>
      <c r="B32" s="101"/>
      <c r="C32" s="101"/>
      <c r="D32" s="102"/>
      <c r="E32" s="13"/>
      <c r="F32" s="25"/>
      <c r="G32" s="19"/>
      <c r="H32" s="136"/>
      <c r="I32" s="19"/>
      <c r="J32" s="43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1"/>
      <c r="Z32" s="45"/>
      <c r="AA32" s="45"/>
      <c r="AB32" s="45"/>
      <c r="AC32" s="6"/>
    </row>
    <row r="33" spans="1:29" ht="40.5" hidden="1" customHeight="1" x14ac:dyDescent="0.3">
      <c r="A33" s="100"/>
      <c r="B33" s="101"/>
      <c r="C33" s="101"/>
      <c r="D33" s="102"/>
      <c r="E33" s="13"/>
      <c r="F33" s="25"/>
      <c r="G33" s="19"/>
      <c r="H33" s="136"/>
      <c r="I33" s="19"/>
      <c r="J33" s="129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41"/>
      <c r="Z33" s="41"/>
      <c r="AA33" s="41"/>
      <c r="AB33" s="41"/>
      <c r="AC33" s="6"/>
    </row>
    <row r="34" spans="1:29" ht="19.5" x14ac:dyDescent="0.3">
      <c r="A34" s="100"/>
      <c r="B34" s="101"/>
      <c r="C34" s="101"/>
      <c r="D34" s="102"/>
      <c r="E34" s="13"/>
      <c r="F34" s="25"/>
      <c r="G34" s="19" t="s">
        <v>44</v>
      </c>
      <c r="H34" s="136" t="s">
        <v>93</v>
      </c>
      <c r="I34" s="19" t="s">
        <v>26</v>
      </c>
      <c r="J34" s="43" t="s">
        <v>27</v>
      </c>
      <c r="K34" s="131">
        <v>3.3</v>
      </c>
      <c r="L34" s="131">
        <v>3.3</v>
      </c>
      <c r="M34" s="131">
        <v>0</v>
      </c>
      <c r="N34" s="131">
        <v>0</v>
      </c>
      <c r="O34" s="131">
        <v>0</v>
      </c>
      <c r="P34" s="131">
        <v>0</v>
      </c>
      <c r="Q34" s="131">
        <v>0</v>
      </c>
      <c r="R34" s="131">
        <v>0</v>
      </c>
      <c r="S34" s="131"/>
      <c r="T34" s="131"/>
      <c r="U34" s="131"/>
      <c r="V34" s="131"/>
      <c r="W34" s="131">
        <v>0</v>
      </c>
      <c r="X34" s="131">
        <v>0</v>
      </c>
      <c r="Y34" s="193" t="s">
        <v>92</v>
      </c>
      <c r="Z34" s="34">
        <v>0</v>
      </c>
      <c r="AA34" s="34">
        <v>0</v>
      </c>
      <c r="AB34" s="34">
        <v>1</v>
      </c>
      <c r="AC34" s="6"/>
    </row>
    <row r="35" spans="1:29" ht="32.25" customHeight="1" x14ac:dyDescent="0.3">
      <c r="A35" s="100"/>
      <c r="B35" s="101"/>
      <c r="C35" s="101"/>
      <c r="D35" s="102"/>
      <c r="E35" s="13"/>
      <c r="F35" s="25"/>
      <c r="G35" s="19"/>
      <c r="H35" s="136"/>
      <c r="I35" s="19"/>
      <c r="J35" s="129" t="s">
        <v>29</v>
      </c>
      <c r="K35" s="132">
        <f>SUM(K34)</f>
        <v>3.3</v>
      </c>
      <c r="L35" s="132">
        <f t="shared" ref="L35:N35" si="14">SUM(L34)</f>
        <v>3.3</v>
      </c>
      <c r="M35" s="132">
        <f t="shared" si="14"/>
        <v>0</v>
      </c>
      <c r="N35" s="132">
        <f t="shared" si="14"/>
        <v>0</v>
      </c>
      <c r="O35" s="132">
        <f t="shared" ref="O35:X35" si="15">SUM(O34)</f>
        <v>0</v>
      </c>
      <c r="P35" s="132">
        <f t="shared" si="15"/>
        <v>0</v>
      </c>
      <c r="Q35" s="132">
        <f t="shared" si="15"/>
        <v>0</v>
      </c>
      <c r="R35" s="132">
        <f t="shared" si="15"/>
        <v>0</v>
      </c>
      <c r="S35" s="132"/>
      <c r="T35" s="132"/>
      <c r="U35" s="132"/>
      <c r="V35" s="132"/>
      <c r="W35" s="132">
        <f t="shared" si="15"/>
        <v>0</v>
      </c>
      <c r="X35" s="132">
        <f t="shared" si="15"/>
        <v>0</v>
      </c>
      <c r="Y35" s="18"/>
      <c r="Z35" s="18"/>
      <c r="AA35" s="18"/>
      <c r="AB35" s="18"/>
      <c r="AC35" s="6"/>
    </row>
    <row r="36" spans="1:29" ht="19.5" x14ac:dyDescent="0.3">
      <c r="A36" s="100"/>
      <c r="B36" s="101"/>
      <c r="C36" s="101"/>
      <c r="D36" s="102"/>
      <c r="E36" s="13"/>
      <c r="F36" s="25"/>
      <c r="G36" s="19" t="s">
        <v>46</v>
      </c>
      <c r="H36" s="124" t="s">
        <v>94</v>
      </c>
      <c r="I36" s="19" t="s">
        <v>26</v>
      </c>
      <c r="J36" s="43" t="s">
        <v>27</v>
      </c>
      <c r="K36" s="131">
        <v>1.2</v>
      </c>
      <c r="L36" s="131">
        <v>1.2</v>
      </c>
      <c r="M36" s="131">
        <v>0</v>
      </c>
      <c r="N36" s="131">
        <v>0</v>
      </c>
      <c r="O36" s="131">
        <v>1</v>
      </c>
      <c r="P36" s="131">
        <v>1</v>
      </c>
      <c r="Q36" s="131">
        <v>0</v>
      </c>
      <c r="R36" s="131">
        <v>0</v>
      </c>
      <c r="S36" s="131"/>
      <c r="T36" s="131"/>
      <c r="U36" s="131"/>
      <c r="V36" s="131"/>
      <c r="W36" s="131">
        <v>0</v>
      </c>
      <c r="X36" s="131">
        <v>0</v>
      </c>
      <c r="Y36" s="194" t="s">
        <v>57</v>
      </c>
      <c r="Z36" s="46">
        <v>1</v>
      </c>
      <c r="AA36" s="46">
        <v>1</v>
      </c>
      <c r="AB36" s="46">
        <v>1</v>
      </c>
      <c r="AC36" s="6"/>
    </row>
    <row r="37" spans="1:29" ht="19.5" x14ac:dyDescent="0.3">
      <c r="A37" s="100"/>
      <c r="B37" s="101"/>
      <c r="C37" s="101"/>
      <c r="D37" s="102"/>
      <c r="E37" s="13"/>
      <c r="F37" s="25"/>
      <c r="G37" s="19"/>
      <c r="H37" s="124"/>
      <c r="I37" s="19"/>
      <c r="J37" s="129" t="s">
        <v>29</v>
      </c>
      <c r="K37" s="132">
        <f>SUM(K36)</f>
        <v>1.2</v>
      </c>
      <c r="L37" s="132">
        <f t="shared" ref="L37:N37" si="16">SUM(L36)</f>
        <v>1.2</v>
      </c>
      <c r="M37" s="132">
        <f t="shared" si="16"/>
        <v>0</v>
      </c>
      <c r="N37" s="132">
        <f t="shared" si="16"/>
        <v>0</v>
      </c>
      <c r="O37" s="132">
        <f t="shared" ref="O37:X37" si="17">SUM(O36)</f>
        <v>1</v>
      </c>
      <c r="P37" s="132">
        <f t="shared" si="17"/>
        <v>1</v>
      </c>
      <c r="Q37" s="132">
        <f t="shared" si="17"/>
        <v>0</v>
      </c>
      <c r="R37" s="132">
        <f t="shared" si="17"/>
        <v>0</v>
      </c>
      <c r="S37" s="132"/>
      <c r="T37" s="132"/>
      <c r="U37" s="132"/>
      <c r="V37" s="132"/>
      <c r="W37" s="132">
        <f t="shared" si="17"/>
        <v>0</v>
      </c>
      <c r="X37" s="132">
        <f t="shared" si="17"/>
        <v>0</v>
      </c>
      <c r="Y37" s="15"/>
      <c r="Z37" s="16"/>
      <c r="AA37" s="16"/>
      <c r="AB37" s="17"/>
      <c r="AC37" s="6"/>
    </row>
    <row r="38" spans="1:29" ht="19.5" x14ac:dyDescent="0.3">
      <c r="A38" s="100"/>
      <c r="B38" s="101"/>
      <c r="C38" s="101"/>
      <c r="D38" s="102"/>
      <c r="E38" s="13"/>
      <c r="F38" s="25"/>
      <c r="G38" s="19" t="s">
        <v>47</v>
      </c>
      <c r="H38" s="124" t="s">
        <v>95</v>
      </c>
      <c r="I38" s="19" t="s">
        <v>26</v>
      </c>
      <c r="J38" s="43" t="s">
        <v>27</v>
      </c>
      <c r="K38" s="131">
        <v>3</v>
      </c>
      <c r="L38" s="131">
        <v>3</v>
      </c>
      <c r="M38" s="131">
        <v>0</v>
      </c>
      <c r="N38" s="131">
        <v>0</v>
      </c>
      <c r="O38" s="131">
        <v>2.4</v>
      </c>
      <c r="P38" s="131">
        <v>2.4</v>
      </c>
      <c r="Q38" s="131">
        <v>0</v>
      </c>
      <c r="R38" s="131">
        <v>0</v>
      </c>
      <c r="S38" s="131"/>
      <c r="T38" s="131"/>
      <c r="U38" s="131"/>
      <c r="V38" s="131"/>
      <c r="W38" s="131">
        <v>2.4</v>
      </c>
      <c r="X38" s="131">
        <v>2.4</v>
      </c>
      <c r="Y38" s="194" t="s">
        <v>57</v>
      </c>
      <c r="Z38" s="46">
        <v>2</v>
      </c>
      <c r="AA38" s="46">
        <v>2</v>
      </c>
      <c r="AB38" s="46">
        <v>2</v>
      </c>
      <c r="AC38" s="6"/>
    </row>
    <row r="39" spans="1:29" ht="19.5" x14ac:dyDescent="0.3">
      <c r="A39" s="100"/>
      <c r="B39" s="101"/>
      <c r="C39" s="101"/>
      <c r="D39" s="102"/>
      <c r="E39" s="13"/>
      <c r="F39" s="25"/>
      <c r="G39" s="19"/>
      <c r="H39" s="124"/>
      <c r="I39" s="19"/>
      <c r="J39" s="129" t="s">
        <v>29</v>
      </c>
      <c r="K39" s="132">
        <f>SUM(K38)</f>
        <v>3</v>
      </c>
      <c r="L39" s="132">
        <f t="shared" ref="L39:N39" si="18">SUM(L38)</f>
        <v>3</v>
      </c>
      <c r="M39" s="132">
        <f t="shared" si="18"/>
        <v>0</v>
      </c>
      <c r="N39" s="132">
        <f t="shared" si="18"/>
        <v>0</v>
      </c>
      <c r="O39" s="132">
        <f t="shared" ref="O39:X39" si="19">SUM(O38)</f>
        <v>2.4</v>
      </c>
      <c r="P39" s="132">
        <f t="shared" si="19"/>
        <v>2.4</v>
      </c>
      <c r="Q39" s="132">
        <f t="shared" si="19"/>
        <v>0</v>
      </c>
      <c r="R39" s="132">
        <f t="shared" si="19"/>
        <v>0</v>
      </c>
      <c r="S39" s="132"/>
      <c r="T39" s="132"/>
      <c r="U39" s="132"/>
      <c r="V39" s="132"/>
      <c r="W39" s="132">
        <f t="shared" si="19"/>
        <v>2.4</v>
      </c>
      <c r="X39" s="132">
        <f t="shared" si="19"/>
        <v>2.4</v>
      </c>
      <c r="Y39" s="18"/>
      <c r="Z39" s="18"/>
      <c r="AA39" s="18"/>
      <c r="AB39" s="18"/>
      <c r="AC39" s="6"/>
    </row>
    <row r="40" spans="1:29" ht="19.5" x14ac:dyDescent="0.3">
      <c r="A40" s="100"/>
      <c r="B40" s="101"/>
      <c r="C40" s="101"/>
      <c r="D40" s="102"/>
      <c r="E40" s="13"/>
      <c r="F40" s="25"/>
      <c r="G40" s="23" t="s">
        <v>35</v>
      </c>
      <c r="H40" s="23"/>
      <c r="I40" s="23"/>
      <c r="J40" s="23"/>
      <c r="K40" s="134">
        <f>SUM(K31+K35+K37+K39)</f>
        <v>16.2</v>
      </c>
      <c r="L40" s="134">
        <f t="shared" ref="L40:N40" si="20">SUM(L31+L35+L37+L39)</f>
        <v>16.2</v>
      </c>
      <c r="M40" s="134">
        <f t="shared" si="20"/>
        <v>0</v>
      </c>
      <c r="N40" s="134">
        <f t="shared" si="20"/>
        <v>0</v>
      </c>
      <c r="O40" s="134">
        <f t="shared" ref="O40:X40" si="21">SUM(O31+O33+O35+O37+O39)</f>
        <v>14.4</v>
      </c>
      <c r="P40" s="134">
        <f t="shared" si="21"/>
        <v>14.4</v>
      </c>
      <c r="Q40" s="134">
        <f t="shared" si="21"/>
        <v>0</v>
      </c>
      <c r="R40" s="134">
        <f t="shared" si="21"/>
        <v>1</v>
      </c>
      <c r="S40" s="134"/>
      <c r="T40" s="134"/>
      <c r="U40" s="134"/>
      <c r="V40" s="134"/>
      <c r="W40" s="134">
        <f t="shared" si="21"/>
        <v>12.4</v>
      </c>
      <c r="X40" s="134">
        <f t="shared" si="21"/>
        <v>12.4</v>
      </c>
      <c r="Y40" s="24"/>
      <c r="Z40" s="24"/>
      <c r="AA40" s="24"/>
      <c r="AB40" s="24"/>
      <c r="AC40" s="6"/>
    </row>
    <row r="41" spans="1:29" ht="35.25" customHeight="1" x14ac:dyDescent="0.3">
      <c r="A41" s="100">
        <v>6</v>
      </c>
      <c r="B41" s="137">
        <v>3</v>
      </c>
      <c r="C41" s="137">
        <v>3</v>
      </c>
      <c r="D41" s="138">
        <v>4</v>
      </c>
      <c r="E41" s="139">
        <v>2</v>
      </c>
      <c r="F41" s="27" t="s">
        <v>48</v>
      </c>
      <c r="G41" s="139" t="s">
        <v>49</v>
      </c>
      <c r="H41" s="173" t="s">
        <v>96</v>
      </c>
      <c r="I41" s="139" t="s">
        <v>26</v>
      </c>
      <c r="J41" s="40" t="s">
        <v>28</v>
      </c>
      <c r="K41" s="131">
        <v>14</v>
      </c>
      <c r="L41" s="131">
        <v>14</v>
      </c>
      <c r="M41" s="131">
        <v>0</v>
      </c>
      <c r="N41" s="131">
        <v>0</v>
      </c>
      <c r="O41" s="131">
        <v>10</v>
      </c>
      <c r="P41" s="131">
        <v>10</v>
      </c>
      <c r="Q41" s="131">
        <v>0</v>
      </c>
      <c r="R41" s="131">
        <v>0</v>
      </c>
      <c r="S41" s="34"/>
      <c r="T41" s="34"/>
      <c r="U41" s="34"/>
      <c r="V41" s="34"/>
      <c r="W41" s="34">
        <v>10</v>
      </c>
      <c r="X41" s="34">
        <v>10</v>
      </c>
      <c r="Y41" s="27" t="s">
        <v>45</v>
      </c>
      <c r="Z41" s="140">
        <v>33</v>
      </c>
      <c r="AA41" s="140">
        <v>33</v>
      </c>
      <c r="AB41" s="140">
        <v>34</v>
      </c>
      <c r="AC41" s="6"/>
    </row>
    <row r="42" spans="1:29" ht="51" hidden="1" customHeight="1" x14ac:dyDescent="0.3">
      <c r="A42" s="100"/>
      <c r="B42" s="137"/>
      <c r="C42" s="137"/>
      <c r="D42" s="138"/>
      <c r="E42" s="139"/>
      <c r="F42" s="27"/>
      <c r="G42" s="139"/>
      <c r="H42" s="173"/>
      <c r="I42" s="139"/>
      <c r="J42" s="43"/>
      <c r="K42" s="131"/>
      <c r="L42" s="131"/>
      <c r="M42" s="131"/>
      <c r="N42" s="131"/>
      <c r="O42" s="131"/>
      <c r="P42" s="131"/>
      <c r="Q42" s="131"/>
      <c r="R42" s="131"/>
      <c r="S42" s="34"/>
      <c r="T42" s="34"/>
      <c r="U42" s="34"/>
      <c r="V42" s="34"/>
      <c r="W42" s="34"/>
      <c r="X42" s="34"/>
      <c r="Y42" s="27"/>
      <c r="Z42" s="140"/>
      <c r="AA42" s="140"/>
      <c r="AB42" s="140"/>
      <c r="AC42" s="6"/>
    </row>
    <row r="43" spans="1:29" ht="37.5" customHeight="1" x14ac:dyDescent="0.3">
      <c r="A43" s="100"/>
      <c r="B43" s="137"/>
      <c r="C43" s="137"/>
      <c r="D43" s="138"/>
      <c r="E43" s="139"/>
      <c r="F43" s="27"/>
      <c r="G43" s="139"/>
      <c r="H43" s="173"/>
      <c r="I43" s="139"/>
      <c r="J43" s="129" t="s">
        <v>29</v>
      </c>
      <c r="K43" s="132">
        <f>SUM(K41:K42)</f>
        <v>14</v>
      </c>
      <c r="L43" s="132">
        <f t="shared" ref="L43:N43" si="22">SUM(L41:L42)</f>
        <v>14</v>
      </c>
      <c r="M43" s="132">
        <f t="shared" si="22"/>
        <v>0</v>
      </c>
      <c r="N43" s="132">
        <f t="shared" si="22"/>
        <v>0</v>
      </c>
      <c r="O43" s="132">
        <f>SUM(O41:O42)</f>
        <v>10</v>
      </c>
      <c r="P43" s="132">
        <f t="shared" ref="P43:X43" si="23">SUM(P41:P42)</f>
        <v>10</v>
      </c>
      <c r="Q43" s="132">
        <f t="shared" si="23"/>
        <v>0</v>
      </c>
      <c r="R43" s="132">
        <f t="shared" si="23"/>
        <v>0</v>
      </c>
      <c r="S43" s="130"/>
      <c r="T43" s="130"/>
      <c r="U43" s="130"/>
      <c r="V43" s="130"/>
      <c r="W43" s="130">
        <f t="shared" si="23"/>
        <v>10</v>
      </c>
      <c r="X43" s="130">
        <f t="shared" si="23"/>
        <v>10</v>
      </c>
      <c r="Y43" s="41"/>
      <c r="Z43" s="41"/>
      <c r="AA43" s="41"/>
      <c r="AB43" s="41"/>
      <c r="AC43" s="6"/>
    </row>
    <row r="44" spans="1:29" ht="19.5" x14ac:dyDescent="0.3">
      <c r="A44" s="100"/>
      <c r="B44" s="137"/>
      <c r="C44" s="137"/>
      <c r="D44" s="138"/>
      <c r="E44" s="139"/>
      <c r="F44" s="27"/>
      <c r="G44" s="139" t="s">
        <v>50</v>
      </c>
      <c r="H44" s="174" t="s">
        <v>97</v>
      </c>
      <c r="I44" s="139" t="s">
        <v>26</v>
      </c>
      <c r="J44" s="43" t="s">
        <v>28</v>
      </c>
      <c r="K44" s="131">
        <v>0</v>
      </c>
      <c r="L44" s="131">
        <v>0</v>
      </c>
      <c r="M44" s="131">
        <v>0</v>
      </c>
      <c r="N44" s="131">
        <v>0</v>
      </c>
      <c r="O44" s="131">
        <v>20</v>
      </c>
      <c r="P44" s="131">
        <v>20</v>
      </c>
      <c r="Q44" s="131">
        <v>0</v>
      </c>
      <c r="R44" s="131">
        <v>0</v>
      </c>
      <c r="S44" s="34"/>
      <c r="T44" s="34"/>
      <c r="U44" s="34"/>
      <c r="V44" s="34"/>
      <c r="W44" s="34">
        <v>0</v>
      </c>
      <c r="X44" s="34">
        <v>0</v>
      </c>
      <c r="Y44" s="174" t="s">
        <v>57</v>
      </c>
      <c r="Z44" s="139">
        <v>1</v>
      </c>
      <c r="AA44" s="139">
        <v>1</v>
      </c>
      <c r="AB44" s="139">
        <v>0</v>
      </c>
      <c r="AC44" s="6"/>
    </row>
    <row r="45" spans="1:29" ht="19.5" x14ac:dyDescent="0.3">
      <c r="A45" s="100"/>
      <c r="B45" s="137"/>
      <c r="C45" s="137"/>
      <c r="D45" s="138"/>
      <c r="E45" s="139"/>
      <c r="F45" s="27"/>
      <c r="G45" s="139"/>
      <c r="H45" s="174"/>
      <c r="I45" s="139"/>
      <c r="J45" s="43" t="s">
        <v>27</v>
      </c>
      <c r="K45" s="131">
        <v>8.6999999999999993</v>
      </c>
      <c r="L45" s="131">
        <v>8.6999999999999993</v>
      </c>
      <c r="M45" s="131">
        <v>0</v>
      </c>
      <c r="N45" s="131">
        <v>0</v>
      </c>
      <c r="O45" s="131">
        <v>0</v>
      </c>
      <c r="P45" s="131">
        <v>0</v>
      </c>
      <c r="Q45" s="131">
        <v>0</v>
      </c>
      <c r="R45" s="131">
        <v>0</v>
      </c>
      <c r="S45" s="34"/>
      <c r="T45" s="34"/>
      <c r="U45" s="34"/>
      <c r="V45" s="34"/>
      <c r="W45" s="34">
        <v>0</v>
      </c>
      <c r="X45" s="34">
        <v>0</v>
      </c>
      <c r="Y45" s="174"/>
      <c r="Z45" s="139"/>
      <c r="AA45" s="139"/>
      <c r="AB45" s="139"/>
      <c r="AC45" s="6"/>
    </row>
    <row r="46" spans="1:29" ht="19.5" x14ac:dyDescent="0.3">
      <c r="A46" s="100"/>
      <c r="B46" s="137"/>
      <c r="C46" s="137"/>
      <c r="D46" s="138"/>
      <c r="E46" s="139"/>
      <c r="F46" s="27"/>
      <c r="G46" s="139"/>
      <c r="H46" s="174"/>
      <c r="I46" s="139"/>
      <c r="J46" s="129" t="s">
        <v>29</v>
      </c>
      <c r="K46" s="132">
        <f>SUM(K44:K45)</f>
        <v>8.6999999999999993</v>
      </c>
      <c r="L46" s="132">
        <f t="shared" ref="L46:N46" si="24">SUM(L44:L45)</f>
        <v>8.6999999999999993</v>
      </c>
      <c r="M46" s="132">
        <f t="shared" si="24"/>
        <v>0</v>
      </c>
      <c r="N46" s="132">
        <f t="shared" si="24"/>
        <v>0</v>
      </c>
      <c r="O46" s="132">
        <f t="shared" ref="O46:X46" si="25">SUM(O44:O45)</f>
        <v>20</v>
      </c>
      <c r="P46" s="132">
        <f t="shared" si="25"/>
        <v>20</v>
      </c>
      <c r="Q46" s="132">
        <f t="shared" si="25"/>
        <v>0</v>
      </c>
      <c r="R46" s="132">
        <f t="shared" si="25"/>
        <v>0</v>
      </c>
      <c r="S46" s="130"/>
      <c r="T46" s="130"/>
      <c r="U46" s="130"/>
      <c r="V46" s="130"/>
      <c r="W46" s="130">
        <f t="shared" si="25"/>
        <v>0</v>
      </c>
      <c r="X46" s="130">
        <f t="shared" si="25"/>
        <v>0</v>
      </c>
      <c r="Y46" s="41"/>
      <c r="Z46" s="41"/>
      <c r="AA46" s="41"/>
      <c r="AB46" s="41"/>
      <c r="AC46" s="6"/>
    </row>
    <row r="47" spans="1:29" ht="19.5" x14ac:dyDescent="0.3">
      <c r="A47" s="100"/>
      <c r="B47" s="137"/>
      <c r="C47" s="137"/>
      <c r="D47" s="138"/>
      <c r="E47" s="139"/>
      <c r="F47" s="27"/>
      <c r="G47" s="139" t="s">
        <v>51</v>
      </c>
      <c r="H47" s="174" t="s">
        <v>98</v>
      </c>
      <c r="I47" s="139" t="s">
        <v>26</v>
      </c>
      <c r="J47" s="43" t="s">
        <v>27</v>
      </c>
      <c r="K47" s="131">
        <v>0.8</v>
      </c>
      <c r="L47" s="131">
        <v>0.8</v>
      </c>
      <c r="M47" s="131">
        <v>0</v>
      </c>
      <c r="N47" s="131">
        <v>0</v>
      </c>
      <c r="O47" s="131">
        <v>0</v>
      </c>
      <c r="P47" s="131">
        <v>0</v>
      </c>
      <c r="Q47" s="131">
        <v>0</v>
      </c>
      <c r="R47" s="131">
        <v>0</v>
      </c>
      <c r="S47" s="34"/>
      <c r="T47" s="34"/>
      <c r="U47" s="34"/>
      <c r="V47" s="34"/>
      <c r="W47" s="34">
        <v>0</v>
      </c>
      <c r="X47" s="34">
        <v>0</v>
      </c>
      <c r="Y47" s="43" t="s">
        <v>103</v>
      </c>
      <c r="Z47" s="34">
        <v>0</v>
      </c>
      <c r="AA47" s="34">
        <v>0</v>
      </c>
      <c r="AB47" s="34">
        <v>1</v>
      </c>
      <c r="AC47" s="6"/>
    </row>
    <row r="48" spans="1:29" ht="19.5" x14ac:dyDescent="0.3">
      <c r="A48" s="100"/>
      <c r="B48" s="137"/>
      <c r="C48" s="137"/>
      <c r="D48" s="138"/>
      <c r="E48" s="139"/>
      <c r="F48" s="27"/>
      <c r="G48" s="139"/>
      <c r="H48" s="174"/>
      <c r="I48" s="139"/>
      <c r="J48" s="129" t="s">
        <v>29</v>
      </c>
      <c r="K48" s="132">
        <f>SUM(K47)</f>
        <v>0.8</v>
      </c>
      <c r="L48" s="132">
        <f t="shared" ref="L48:N48" si="26">SUM(L47)</f>
        <v>0.8</v>
      </c>
      <c r="M48" s="132">
        <f t="shared" si="26"/>
        <v>0</v>
      </c>
      <c r="N48" s="132">
        <f t="shared" si="26"/>
        <v>0</v>
      </c>
      <c r="O48" s="132">
        <f t="shared" ref="O48:X48" si="27">SUM(O47)</f>
        <v>0</v>
      </c>
      <c r="P48" s="132">
        <f t="shared" si="27"/>
        <v>0</v>
      </c>
      <c r="Q48" s="132">
        <f t="shared" si="27"/>
        <v>0</v>
      </c>
      <c r="R48" s="132">
        <f t="shared" si="27"/>
        <v>0</v>
      </c>
      <c r="S48" s="130"/>
      <c r="T48" s="130"/>
      <c r="U48" s="130"/>
      <c r="V48" s="130"/>
      <c r="W48" s="130">
        <f t="shared" si="27"/>
        <v>0</v>
      </c>
      <c r="X48" s="130">
        <f t="shared" si="27"/>
        <v>0</v>
      </c>
      <c r="Y48" s="41"/>
      <c r="Z48" s="41"/>
      <c r="AA48" s="41"/>
      <c r="AB48" s="41"/>
      <c r="AC48" s="6"/>
    </row>
    <row r="49" spans="1:29" ht="42" customHeight="1" x14ac:dyDescent="0.3">
      <c r="A49" s="100"/>
      <c r="B49" s="137"/>
      <c r="C49" s="137"/>
      <c r="D49" s="138"/>
      <c r="E49" s="139"/>
      <c r="F49" s="27"/>
      <c r="G49" s="139" t="s">
        <v>52</v>
      </c>
      <c r="H49" s="173" t="s">
        <v>99</v>
      </c>
      <c r="I49" s="139" t="s">
        <v>26</v>
      </c>
      <c r="J49" s="43" t="s">
        <v>27</v>
      </c>
      <c r="K49" s="131">
        <v>0.5</v>
      </c>
      <c r="L49" s="131">
        <v>0.5</v>
      </c>
      <c r="M49" s="131">
        <v>0</v>
      </c>
      <c r="N49" s="131">
        <v>0</v>
      </c>
      <c r="O49" s="131">
        <v>0</v>
      </c>
      <c r="P49" s="131">
        <v>0</v>
      </c>
      <c r="Q49" s="131">
        <v>0</v>
      </c>
      <c r="R49" s="131">
        <v>0</v>
      </c>
      <c r="S49" s="34"/>
      <c r="T49" s="34"/>
      <c r="U49" s="34"/>
      <c r="V49" s="34"/>
      <c r="W49" s="34">
        <v>0</v>
      </c>
      <c r="X49" s="34">
        <v>0</v>
      </c>
      <c r="Y49" s="7" t="s">
        <v>53</v>
      </c>
      <c r="Z49" s="34">
        <v>0</v>
      </c>
      <c r="AA49" s="34">
        <v>0</v>
      </c>
      <c r="AB49" s="34">
        <v>1</v>
      </c>
      <c r="AC49" s="6"/>
    </row>
    <row r="50" spans="1:29" ht="25.5" customHeight="1" x14ac:dyDescent="0.3">
      <c r="A50" s="100"/>
      <c r="B50" s="137"/>
      <c r="C50" s="137"/>
      <c r="D50" s="138"/>
      <c r="E50" s="139"/>
      <c r="F50" s="27"/>
      <c r="G50" s="139"/>
      <c r="H50" s="173"/>
      <c r="I50" s="139"/>
      <c r="J50" s="129" t="s">
        <v>29</v>
      </c>
      <c r="K50" s="132">
        <f>SUM(K49)</f>
        <v>0.5</v>
      </c>
      <c r="L50" s="132">
        <f t="shared" ref="L50:N50" si="28">SUM(L49)</f>
        <v>0.5</v>
      </c>
      <c r="M50" s="132">
        <f t="shared" si="28"/>
        <v>0</v>
      </c>
      <c r="N50" s="132">
        <f t="shared" si="28"/>
        <v>0</v>
      </c>
      <c r="O50" s="132">
        <f t="shared" ref="O50:X50" si="29">SUM(O49)</f>
        <v>0</v>
      </c>
      <c r="P50" s="132">
        <f t="shared" si="29"/>
        <v>0</v>
      </c>
      <c r="Q50" s="132">
        <f t="shared" si="29"/>
        <v>0</v>
      </c>
      <c r="R50" s="132">
        <f t="shared" si="29"/>
        <v>0</v>
      </c>
      <c r="S50" s="130"/>
      <c r="T50" s="130"/>
      <c r="U50" s="130"/>
      <c r="V50" s="130"/>
      <c r="W50" s="130">
        <f t="shared" si="29"/>
        <v>0</v>
      </c>
      <c r="X50" s="130">
        <f t="shared" si="29"/>
        <v>0</v>
      </c>
      <c r="Y50" s="41"/>
      <c r="Z50" s="41"/>
      <c r="AA50" s="41"/>
      <c r="AB50" s="41"/>
      <c r="AC50" s="6"/>
    </row>
    <row r="51" spans="1:29" ht="31.5" customHeight="1" x14ac:dyDescent="0.3">
      <c r="A51" s="100"/>
      <c r="B51" s="137"/>
      <c r="C51" s="137"/>
      <c r="D51" s="138"/>
      <c r="E51" s="139"/>
      <c r="F51" s="27"/>
      <c r="G51" s="139" t="s">
        <v>54</v>
      </c>
      <c r="H51" s="174" t="s">
        <v>100</v>
      </c>
      <c r="I51" s="139" t="s">
        <v>26</v>
      </c>
      <c r="J51" s="43" t="s">
        <v>27</v>
      </c>
      <c r="K51" s="131">
        <v>3.7</v>
      </c>
      <c r="L51" s="131">
        <v>3.7</v>
      </c>
      <c r="M51" s="131">
        <v>0</v>
      </c>
      <c r="N51" s="131">
        <v>0</v>
      </c>
      <c r="O51" s="131">
        <v>0.5</v>
      </c>
      <c r="P51" s="131">
        <v>0.5</v>
      </c>
      <c r="Q51" s="131">
        <v>0</v>
      </c>
      <c r="R51" s="131">
        <v>0</v>
      </c>
      <c r="S51" s="34"/>
      <c r="T51" s="34"/>
      <c r="U51" s="34"/>
      <c r="V51" s="34"/>
      <c r="W51" s="34">
        <v>0</v>
      </c>
      <c r="X51" s="34">
        <v>0</v>
      </c>
      <c r="Y51" s="42" t="s">
        <v>55</v>
      </c>
      <c r="Z51" s="45">
        <v>1</v>
      </c>
      <c r="AA51" s="45">
        <v>1</v>
      </c>
      <c r="AB51" s="45">
        <v>1</v>
      </c>
      <c r="AC51" s="6"/>
    </row>
    <row r="52" spans="1:29" ht="33.75" customHeight="1" x14ac:dyDescent="0.3">
      <c r="A52" s="100"/>
      <c r="B52" s="137"/>
      <c r="C52" s="137"/>
      <c r="D52" s="138"/>
      <c r="E52" s="139"/>
      <c r="F52" s="27"/>
      <c r="G52" s="139"/>
      <c r="H52" s="174"/>
      <c r="I52" s="141"/>
      <c r="J52" s="129" t="s">
        <v>29</v>
      </c>
      <c r="K52" s="132">
        <f>SUM(K51)</f>
        <v>3.7</v>
      </c>
      <c r="L52" s="132">
        <f t="shared" ref="L52:N52" si="30">SUM(L51)</f>
        <v>3.7</v>
      </c>
      <c r="M52" s="132">
        <f t="shared" si="30"/>
        <v>0</v>
      </c>
      <c r="N52" s="132">
        <f t="shared" si="30"/>
        <v>0</v>
      </c>
      <c r="O52" s="132">
        <f t="shared" ref="O52:X52" si="31">SUM(O51)</f>
        <v>0.5</v>
      </c>
      <c r="P52" s="132">
        <f t="shared" si="31"/>
        <v>0.5</v>
      </c>
      <c r="Q52" s="132">
        <f t="shared" si="31"/>
        <v>0</v>
      </c>
      <c r="R52" s="132">
        <f t="shared" si="31"/>
        <v>0</v>
      </c>
      <c r="S52" s="130"/>
      <c r="T52" s="130"/>
      <c r="U52" s="130"/>
      <c r="V52" s="130"/>
      <c r="W52" s="130">
        <f t="shared" si="31"/>
        <v>0</v>
      </c>
      <c r="X52" s="130">
        <f t="shared" si="31"/>
        <v>0</v>
      </c>
      <c r="Y52" s="41"/>
      <c r="Z52" s="41"/>
      <c r="AA52" s="41"/>
      <c r="AB52" s="41"/>
      <c r="AC52" s="6"/>
    </row>
    <row r="53" spans="1:29" ht="19.5" x14ac:dyDescent="0.3">
      <c r="A53" s="100"/>
      <c r="B53" s="137"/>
      <c r="C53" s="137"/>
      <c r="D53" s="138"/>
      <c r="E53" s="139"/>
      <c r="F53" s="27"/>
      <c r="G53" s="139" t="s">
        <v>56</v>
      </c>
      <c r="H53" s="173" t="s">
        <v>101</v>
      </c>
      <c r="I53" s="139" t="s">
        <v>26</v>
      </c>
      <c r="J53" s="43" t="s">
        <v>27</v>
      </c>
      <c r="K53" s="131">
        <v>1.6</v>
      </c>
      <c r="L53" s="131">
        <v>1.6</v>
      </c>
      <c r="M53" s="131">
        <v>0</v>
      </c>
      <c r="N53" s="131">
        <v>0</v>
      </c>
      <c r="O53" s="131">
        <v>1.9</v>
      </c>
      <c r="P53" s="131">
        <v>1.9</v>
      </c>
      <c r="Q53" s="131">
        <v>0</v>
      </c>
      <c r="R53" s="131">
        <v>0</v>
      </c>
      <c r="S53" s="34"/>
      <c r="T53" s="34"/>
      <c r="U53" s="34"/>
      <c r="V53" s="34"/>
      <c r="W53" s="34">
        <v>2</v>
      </c>
      <c r="X53" s="34">
        <v>2</v>
      </c>
      <c r="Y53" s="43" t="s">
        <v>57</v>
      </c>
      <c r="Z53" s="45">
        <v>1</v>
      </c>
      <c r="AA53" s="45">
        <v>1</v>
      </c>
      <c r="AB53" s="45">
        <v>1</v>
      </c>
      <c r="AC53" s="6"/>
    </row>
    <row r="54" spans="1:29" ht="25.5" customHeight="1" x14ac:dyDescent="0.3">
      <c r="A54" s="100"/>
      <c r="B54" s="137"/>
      <c r="C54" s="137"/>
      <c r="D54" s="138"/>
      <c r="E54" s="139"/>
      <c r="F54" s="27"/>
      <c r="G54" s="139"/>
      <c r="H54" s="173"/>
      <c r="I54" s="141"/>
      <c r="J54" s="129" t="s">
        <v>29</v>
      </c>
      <c r="K54" s="132">
        <f>SUM(K53)</f>
        <v>1.6</v>
      </c>
      <c r="L54" s="132">
        <f t="shared" ref="L54:N54" si="32">SUM(L53)</f>
        <v>1.6</v>
      </c>
      <c r="M54" s="132">
        <f t="shared" si="32"/>
        <v>0</v>
      </c>
      <c r="N54" s="132">
        <f t="shared" si="32"/>
        <v>0</v>
      </c>
      <c r="O54" s="132">
        <f t="shared" ref="O54:X54" si="33">SUM(O53)</f>
        <v>1.9</v>
      </c>
      <c r="P54" s="132">
        <f t="shared" si="33"/>
        <v>1.9</v>
      </c>
      <c r="Q54" s="132">
        <f t="shared" si="33"/>
        <v>0</v>
      </c>
      <c r="R54" s="132">
        <f t="shared" si="33"/>
        <v>0</v>
      </c>
      <c r="S54" s="130"/>
      <c r="T54" s="130"/>
      <c r="U54" s="130"/>
      <c r="V54" s="130"/>
      <c r="W54" s="130">
        <f t="shared" si="33"/>
        <v>2</v>
      </c>
      <c r="X54" s="130">
        <f t="shared" si="33"/>
        <v>2</v>
      </c>
      <c r="Y54" s="41"/>
      <c r="Z54" s="41"/>
      <c r="AA54" s="41"/>
      <c r="AB54" s="41"/>
      <c r="AC54" s="6"/>
    </row>
    <row r="55" spans="1:29" ht="26.25" hidden="1" customHeight="1" x14ac:dyDescent="0.3">
      <c r="A55" s="100"/>
      <c r="B55" s="137"/>
      <c r="C55" s="137"/>
      <c r="D55" s="138"/>
      <c r="E55" s="139"/>
      <c r="F55" s="27"/>
      <c r="G55" s="36" t="s">
        <v>58</v>
      </c>
      <c r="H55" s="35" t="s">
        <v>102</v>
      </c>
      <c r="I55" s="142" t="s">
        <v>26</v>
      </c>
      <c r="J55" s="143" t="s">
        <v>27</v>
      </c>
      <c r="K55" s="133">
        <v>0</v>
      </c>
      <c r="L55" s="133">
        <v>0</v>
      </c>
      <c r="M55" s="133"/>
      <c r="N55" s="133"/>
      <c r="O55" s="133"/>
      <c r="P55" s="133"/>
      <c r="Q55" s="133"/>
      <c r="R55" s="133"/>
      <c r="S55" s="144"/>
      <c r="T55" s="144"/>
      <c r="U55" s="144"/>
      <c r="V55" s="144"/>
      <c r="W55" s="144"/>
      <c r="X55" s="144"/>
      <c r="Y55" s="176" t="s">
        <v>59</v>
      </c>
      <c r="Z55" s="36">
        <v>150</v>
      </c>
      <c r="AA55" s="36">
        <v>150</v>
      </c>
      <c r="AB55" s="36">
        <v>150</v>
      </c>
      <c r="AC55" s="6"/>
    </row>
    <row r="56" spans="1:29" ht="30.75" customHeight="1" x14ac:dyDescent="0.3">
      <c r="A56" s="100"/>
      <c r="B56" s="137"/>
      <c r="C56" s="137"/>
      <c r="D56" s="138"/>
      <c r="E56" s="139"/>
      <c r="F56" s="27"/>
      <c r="G56" s="145"/>
      <c r="H56" s="175"/>
      <c r="I56" s="146"/>
      <c r="J56" s="43" t="s">
        <v>28</v>
      </c>
      <c r="K56" s="131">
        <v>5</v>
      </c>
      <c r="L56" s="131">
        <v>5</v>
      </c>
      <c r="M56" s="131">
        <v>0</v>
      </c>
      <c r="N56" s="131">
        <v>0</v>
      </c>
      <c r="O56" s="131">
        <v>3</v>
      </c>
      <c r="P56" s="131">
        <v>3</v>
      </c>
      <c r="Q56" s="131">
        <v>0</v>
      </c>
      <c r="R56" s="131">
        <v>0</v>
      </c>
      <c r="S56" s="34"/>
      <c r="T56" s="34"/>
      <c r="U56" s="34"/>
      <c r="V56" s="34"/>
      <c r="W56" s="34">
        <v>3</v>
      </c>
      <c r="X56" s="34">
        <v>3</v>
      </c>
      <c r="Y56" s="177"/>
      <c r="Z56" s="38"/>
      <c r="AA56" s="38"/>
      <c r="AB56" s="38"/>
      <c r="AC56" s="6"/>
    </row>
    <row r="57" spans="1:29" ht="19.5" x14ac:dyDescent="0.3">
      <c r="A57" s="100"/>
      <c r="B57" s="137"/>
      <c r="C57" s="137"/>
      <c r="D57" s="138"/>
      <c r="E57" s="139"/>
      <c r="F57" s="27"/>
      <c r="G57" s="38"/>
      <c r="H57" s="37"/>
      <c r="I57" s="147"/>
      <c r="J57" s="129" t="s">
        <v>29</v>
      </c>
      <c r="K57" s="132">
        <f>SUM(K55:K56)</f>
        <v>5</v>
      </c>
      <c r="L57" s="132">
        <f>SUM(L55:L56)</f>
        <v>5</v>
      </c>
      <c r="M57" s="132">
        <f>SUM(M55:M56)</f>
        <v>0</v>
      </c>
      <c r="N57" s="132">
        <f>SUM(N55:N56)</f>
        <v>0</v>
      </c>
      <c r="O57" s="132">
        <f t="shared" ref="O57:X57" si="34">SUM(O55+O56)</f>
        <v>3</v>
      </c>
      <c r="P57" s="132">
        <f t="shared" si="34"/>
        <v>3</v>
      </c>
      <c r="Q57" s="132">
        <f t="shared" si="34"/>
        <v>0</v>
      </c>
      <c r="R57" s="132">
        <f t="shared" si="34"/>
        <v>0</v>
      </c>
      <c r="S57" s="130"/>
      <c r="T57" s="130"/>
      <c r="U57" s="130"/>
      <c r="V57" s="130"/>
      <c r="W57" s="130">
        <f t="shared" si="34"/>
        <v>3</v>
      </c>
      <c r="X57" s="130">
        <f t="shared" si="34"/>
        <v>3</v>
      </c>
      <c r="Y57" s="41"/>
      <c r="Z57" s="41"/>
      <c r="AA57" s="41"/>
      <c r="AB57" s="41"/>
      <c r="AC57" s="6"/>
    </row>
    <row r="58" spans="1:29" ht="19.5" x14ac:dyDescent="0.3">
      <c r="A58" s="100"/>
      <c r="B58" s="137"/>
      <c r="C58" s="137"/>
      <c r="D58" s="138"/>
      <c r="E58" s="139"/>
      <c r="F58" s="27"/>
      <c r="G58" s="148" t="s">
        <v>35</v>
      </c>
      <c r="H58" s="149"/>
      <c r="I58" s="149"/>
      <c r="J58" s="150"/>
      <c r="K58" s="134">
        <f t="shared" ref="K58:X58" si="35">SUM(K43+K46+K48+K50+K52+K54+K57)</f>
        <v>34.299999999999997</v>
      </c>
      <c r="L58" s="134">
        <f t="shared" si="35"/>
        <v>34.299999999999997</v>
      </c>
      <c r="M58" s="134">
        <f t="shared" si="35"/>
        <v>0</v>
      </c>
      <c r="N58" s="134">
        <f t="shared" si="35"/>
        <v>0</v>
      </c>
      <c r="O58" s="134">
        <f t="shared" si="35"/>
        <v>35.4</v>
      </c>
      <c r="P58" s="134">
        <f t="shared" si="35"/>
        <v>35.4</v>
      </c>
      <c r="Q58" s="134">
        <f t="shared" si="35"/>
        <v>0</v>
      </c>
      <c r="R58" s="134">
        <f t="shared" si="35"/>
        <v>0</v>
      </c>
      <c r="S58" s="151"/>
      <c r="T58" s="151"/>
      <c r="U58" s="151"/>
      <c r="V58" s="151"/>
      <c r="W58" s="151">
        <f t="shared" si="35"/>
        <v>15</v>
      </c>
      <c r="X58" s="151">
        <f t="shared" si="35"/>
        <v>15</v>
      </c>
      <c r="Y58" s="152"/>
      <c r="Z58" s="152"/>
      <c r="AA58" s="152"/>
      <c r="AB58" s="152"/>
      <c r="AC58" s="6"/>
    </row>
    <row r="59" spans="1:29" ht="19.5" x14ac:dyDescent="0.3">
      <c r="A59" s="53">
        <v>6</v>
      </c>
      <c r="B59" s="153">
        <v>3</v>
      </c>
      <c r="C59" s="153">
        <v>3</v>
      </c>
      <c r="D59" s="154">
        <v>4</v>
      </c>
      <c r="E59" s="155" t="s">
        <v>39</v>
      </c>
      <c r="F59" s="155"/>
      <c r="G59" s="155"/>
      <c r="H59" s="155"/>
      <c r="I59" s="155"/>
      <c r="J59" s="155"/>
      <c r="K59" s="135">
        <f t="shared" ref="K59:X59" si="36">SUM(K40+K58)</f>
        <v>50.5</v>
      </c>
      <c r="L59" s="135">
        <f t="shared" si="36"/>
        <v>50.5</v>
      </c>
      <c r="M59" s="135">
        <f t="shared" si="36"/>
        <v>0</v>
      </c>
      <c r="N59" s="135">
        <f t="shared" si="36"/>
        <v>0</v>
      </c>
      <c r="O59" s="135">
        <f t="shared" si="36"/>
        <v>49.8</v>
      </c>
      <c r="P59" s="135">
        <f t="shared" si="36"/>
        <v>49.8</v>
      </c>
      <c r="Q59" s="135">
        <f t="shared" si="36"/>
        <v>0</v>
      </c>
      <c r="R59" s="135">
        <f t="shared" si="36"/>
        <v>1</v>
      </c>
      <c r="S59" s="156"/>
      <c r="T59" s="156"/>
      <c r="U59" s="156"/>
      <c r="V59" s="156"/>
      <c r="W59" s="156">
        <f t="shared" si="36"/>
        <v>27.4</v>
      </c>
      <c r="X59" s="156">
        <f t="shared" si="36"/>
        <v>27.4</v>
      </c>
      <c r="Y59" s="157"/>
      <c r="Z59" s="157"/>
      <c r="AA59" s="157"/>
      <c r="AB59" s="157"/>
      <c r="AC59" s="6"/>
    </row>
    <row r="60" spans="1:29" ht="21" x14ac:dyDescent="0.35">
      <c r="A60" s="9">
        <v>6</v>
      </c>
      <c r="B60" s="158">
        <v>3</v>
      </c>
      <c r="C60" s="158">
        <v>3</v>
      </c>
      <c r="D60" s="159" t="s">
        <v>60</v>
      </c>
      <c r="E60" s="160"/>
      <c r="F60" s="160"/>
      <c r="G60" s="160"/>
      <c r="H60" s="160"/>
      <c r="I60" s="160"/>
      <c r="J60" s="161"/>
      <c r="K60" s="132">
        <f t="shared" ref="K60:X60" si="37">SUM(K28+K59)</f>
        <v>450.6</v>
      </c>
      <c r="L60" s="132">
        <f t="shared" si="37"/>
        <v>450.6</v>
      </c>
      <c r="M60" s="132">
        <f t="shared" si="37"/>
        <v>0</v>
      </c>
      <c r="N60" s="132">
        <f t="shared" si="37"/>
        <v>0</v>
      </c>
      <c r="O60" s="132">
        <f t="shared" si="37"/>
        <v>443.90000000000003</v>
      </c>
      <c r="P60" s="132">
        <f t="shared" si="37"/>
        <v>443.90000000000003</v>
      </c>
      <c r="Q60" s="132">
        <f t="shared" si="37"/>
        <v>0.5</v>
      </c>
      <c r="R60" s="132">
        <f t="shared" si="37"/>
        <v>1</v>
      </c>
      <c r="S60" s="130"/>
      <c r="T60" s="130"/>
      <c r="U60" s="130"/>
      <c r="V60" s="130"/>
      <c r="W60" s="130">
        <f t="shared" si="37"/>
        <v>400.9</v>
      </c>
      <c r="X60" s="130">
        <f t="shared" si="37"/>
        <v>400.9</v>
      </c>
      <c r="Y60" s="162"/>
      <c r="Z60" s="163"/>
      <c r="AA60" s="163"/>
      <c r="AB60" s="164"/>
      <c r="AC60" s="6"/>
    </row>
    <row r="61" spans="1:29" ht="21" x14ac:dyDescent="0.35">
      <c r="A61" s="9">
        <v>6</v>
      </c>
      <c r="B61" s="165" t="s">
        <v>61</v>
      </c>
      <c r="C61" s="166"/>
      <c r="D61" s="166"/>
      <c r="E61" s="166"/>
      <c r="F61" s="166"/>
      <c r="G61" s="166"/>
      <c r="H61" s="166"/>
      <c r="I61" s="166"/>
      <c r="J61" s="167"/>
      <c r="K61" s="168">
        <f>SUM(K60)</f>
        <v>450.6</v>
      </c>
      <c r="L61" s="168">
        <f t="shared" ref="L61:N61" si="38">SUM(L60)</f>
        <v>450.6</v>
      </c>
      <c r="M61" s="168">
        <f t="shared" si="38"/>
        <v>0</v>
      </c>
      <c r="N61" s="168">
        <f t="shared" si="38"/>
        <v>0</v>
      </c>
      <c r="O61" s="168">
        <f t="shared" ref="O61:X61" si="39">SUM(O60)</f>
        <v>443.90000000000003</v>
      </c>
      <c r="P61" s="168">
        <f t="shared" si="39"/>
        <v>443.90000000000003</v>
      </c>
      <c r="Q61" s="168">
        <f t="shared" si="39"/>
        <v>0.5</v>
      </c>
      <c r="R61" s="168">
        <f t="shared" si="39"/>
        <v>1</v>
      </c>
      <c r="S61" s="169"/>
      <c r="T61" s="169"/>
      <c r="U61" s="169"/>
      <c r="V61" s="169"/>
      <c r="W61" s="169">
        <f t="shared" si="39"/>
        <v>400.9</v>
      </c>
      <c r="X61" s="169">
        <f t="shared" si="39"/>
        <v>400.9</v>
      </c>
      <c r="Y61" s="170"/>
      <c r="Z61" s="171"/>
      <c r="AA61" s="171"/>
      <c r="AB61" s="172"/>
      <c r="AC61" s="6"/>
    </row>
    <row r="62" spans="1:29" ht="23.25" x14ac:dyDescent="0.35">
      <c r="A62" s="5"/>
      <c r="B62" s="5"/>
      <c r="C62" s="5"/>
      <c r="D62" s="5"/>
      <c r="E62" s="5"/>
      <c r="F62" s="4"/>
      <c r="G62" s="4"/>
      <c r="H62" s="4"/>
      <c r="I62" s="4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4"/>
      <c r="Z62" s="4"/>
      <c r="AA62" s="4"/>
      <c r="AB62" s="4"/>
      <c r="AC62" s="6"/>
    </row>
    <row r="63" spans="1:29" ht="23.25" customHeight="1" x14ac:dyDescent="0.3">
      <c r="A63" s="26" t="s">
        <v>62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4"/>
      <c r="Z63" s="4"/>
      <c r="AA63" s="4"/>
      <c r="AB63" s="4"/>
      <c r="AC63" s="6"/>
    </row>
    <row r="64" spans="1:29" ht="68.25" customHeight="1" x14ac:dyDescent="0.3">
      <c r="A64" s="49" t="s">
        <v>65</v>
      </c>
      <c r="B64" s="49"/>
      <c r="C64" s="49"/>
      <c r="D64" s="49"/>
      <c r="E64" s="49"/>
      <c r="F64" s="49"/>
      <c r="G64" s="49"/>
      <c r="H64" s="49"/>
      <c r="I64" s="49"/>
      <c r="J64" s="49"/>
      <c r="K64" s="14" t="s">
        <v>80</v>
      </c>
      <c r="L64" s="14"/>
      <c r="M64" s="14"/>
      <c r="N64" s="14"/>
      <c r="O64" s="14" t="s">
        <v>81</v>
      </c>
      <c r="P64" s="14"/>
      <c r="Q64" s="14"/>
      <c r="R64" s="14"/>
      <c r="S64" s="14" t="s">
        <v>82</v>
      </c>
      <c r="T64" s="14"/>
      <c r="U64" s="14"/>
      <c r="V64" s="14"/>
      <c r="W64" s="10" t="s">
        <v>64</v>
      </c>
      <c r="X64" s="10" t="s">
        <v>83</v>
      </c>
      <c r="Y64" s="4"/>
      <c r="Z64" s="4"/>
      <c r="AA64" s="4"/>
      <c r="AB64" s="4"/>
      <c r="AC64" s="6"/>
    </row>
    <row r="65" spans="1:29" ht="19.5" x14ac:dyDescent="0.3">
      <c r="A65" s="50" t="s">
        <v>63</v>
      </c>
      <c r="B65" s="50"/>
      <c r="C65" s="50"/>
      <c r="D65" s="50"/>
      <c r="E65" s="50"/>
      <c r="F65" s="50"/>
      <c r="G65" s="50"/>
      <c r="H65" s="50"/>
      <c r="I65" s="50"/>
      <c r="J65" s="50"/>
      <c r="K65" s="51">
        <f>SUM(K66:K68)</f>
        <v>426.7</v>
      </c>
      <c r="L65" s="52"/>
      <c r="M65" s="52"/>
      <c r="N65" s="52"/>
      <c r="O65" s="178">
        <f>SUM(O66:O68)</f>
        <v>434.5</v>
      </c>
      <c r="P65" s="178"/>
      <c r="Q65" s="178"/>
      <c r="R65" s="178"/>
      <c r="S65" s="51"/>
      <c r="T65" s="52"/>
      <c r="U65" s="52"/>
      <c r="V65" s="52"/>
      <c r="W65" s="53">
        <f>SUM(W66:W68)</f>
        <v>393</v>
      </c>
      <c r="X65" s="53">
        <f>SUM(X66:X68)</f>
        <v>393</v>
      </c>
      <c r="Y65" s="4"/>
      <c r="Z65" s="4"/>
      <c r="AA65" s="4"/>
      <c r="AB65" s="4"/>
      <c r="AC65" s="6"/>
    </row>
    <row r="66" spans="1:29" ht="19.5" x14ac:dyDescent="0.3">
      <c r="A66" s="49" t="s">
        <v>68</v>
      </c>
      <c r="B66" s="49"/>
      <c r="C66" s="49"/>
      <c r="D66" s="49"/>
      <c r="E66" s="49"/>
      <c r="F66" s="49"/>
      <c r="G66" s="49"/>
      <c r="H66" s="49"/>
      <c r="I66" s="49"/>
      <c r="J66" s="49"/>
      <c r="K66" s="54">
        <v>0</v>
      </c>
      <c r="L66" s="54"/>
      <c r="M66" s="54"/>
      <c r="N66" s="54"/>
      <c r="O66" s="59">
        <v>0</v>
      </c>
      <c r="P66" s="59"/>
      <c r="Q66" s="59"/>
      <c r="R66" s="59"/>
      <c r="S66" s="54"/>
      <c r="T66" s="54"/>
      <c r="U66" s="54"/>
      <c r="V66" s="54"/>
      <c r="W66" s="44">
        <v>0</v>
      </c>
      <c r="X66" s="44">
        <v>0</v>
      </c>
      <c r="Y66" s="4"/>
      <c r="Z66" s="4"/>
      <c r="AA66" s="4"/>
      <c r="AB66" s="4"/>
      <c r="AC66" s="6"/>
    </row>
    <row r="67" spans="1:29" ht="19.5" x14ac:dyDescent="0.3">
      <c r="A67" s="49" t="s">
        <v>69</v>
      </c>
      <c r="B67" s="49"/>
      <c r="C67" s="49"/>
      <c r="D67" s="49"/>
      <c r="E67" s="49"/>
      <c r="F67" s="49"/>
      <c r="G67" s="49"/>
      <c r="H67" s="49"/>
      <c r="I67" s="49"/>
      <c r="J67" s="49"/>
      <c r="K67" s="54">
        <f>SUM(K10+K14+K25+K30+K32+K41+K44+K56)</f>
        <v>426.7</v>
      </c>
      <c r="L67" s="54"/>
      <c r="M67" s="54"/>
      <c r="N67" s="54"/>
      <c r="O67" s="59">
        <f>SUM(O10+O14+O16+O21+O30+O32+O41+O44+O56)</f>
        <v>434.5</v>
      </c>
      <c r="P67" s="59"/>
      <c r="Q67" s="59"/>
      <c r="R67" s="59"/>
      <c r="S67" s="54"/>
      <c r="T67" s="54"/>
      <c r="U67" s="54"/>
      <c r="V67" s="54"/>
      <c r="W67" s="44">
        <f>SUM(W10+W14+W25+W30+W32+W41+W44+W56)</f>
        <v>393</v>
      </c>
      <c r="X67" s="44">
        <f>SUM(X10+X14+X25+X30+X32+X41+X44+X56)</f>
        <v>393</v>
      </c>
      <c r="Y67" s="4"/>
      <c r="Z67" s="4"/>
      <c r="AA67" s="4"/>
      <c r="AB67" s="4"/>
      <c r="AC67" s="6"/>
    </row>
    <row r="68" spans="1:29" ht="19.5" x14ac:dyDescent="0.3">
      <c r="A68" s="49" t="s">
        <v>70</v>
      </c>
      <c r="B68" s="49"/>
      <c r="C68" s="49"/>
      <c r="D68" s="49"/>
      <c r="E68" s="49"/>
      <c r="F68" s="49"/>
      <c r="G68" s="49"/>
      <c r="H68" s="49"/>
      <c r="I68" s="49"/>
      <c r="J68" s="49"/>
      <c r="K68" s="54">
        <v>0</v>
      </c>
      <c r="L68" s="54"/>
      <c r="M68" s="54"/>
      <c r="N68" s="54"/>
      <c r="O68" s="59">
        <v>0</v>
      </c>
      <c r="P68" s="59"/>
      <c r="Q68" s="59"/>
      <c r="R68" s="59"/>
      <c r="S68" s="54"/>
      <c r="T68" s="54"/>
      <c r="U68" s="54"/>
      <c r="V68" s="54"/>
      <c r="W68" s="44">
        <v>0</v>
      </c>
      <c r="X68" s="44">
        <v>0</v>
      </c>
      <c r="Y68" s="4"/>
      <c r="Z68" s="4"/>
      <c r="AA68" s="4"/>
      <c r="AB68" s="4"/>
      <c r="AC68" s="6"/>
    </row>
    <row r="69" spans="1:29" ht="19.5" x14ac:dyDescent="0.3">
      <c r="A69" s="50" t="s">
        <v>66</v>
      </c>
      <c r="B69" s="50"/>
      <c r="C69" s="50"/>
      <c r="D69" s="50"/>
      <c r="E69" s="50"/>
      <c r="F69" s="50"/>
      <c r="G69" s="50"/>
      <c r="H69" s="50"/>
      <c r="I69" s="50"/>
      <c r="J69" s="50"/>
      <c r="K69" s="51">
        <f>SUM(K70:K71)</f>
        <v>23.900000000000002</v>
      </c>
      <c r="L69" s="52"/>
      <c r="M69" s="52"/>
      <c r="N69" s="52"/>
      <c r="O69" s="178">
        <f t="shared" ref="O69" si="40">SUM(O70:O71)</f>
        <v>9.4</v>
      </c>
      <c r="P69" s="178"/>
      <c r="Q69" s="178"/>
      <c r="R69" s="178"/>
      <c r="S69" s="51"/>
      <c r="T69" s="52"/>
      <c r="U69" s="52"/>
      <c r="V69" s="52"/>
      <c r="W69" s="53">
        <f>SUM(W70:W71)</f>
        <v>14.9</v>
      </c>
      <c r="X69" s="53">
        <f>SUM(X70:X71)</f>
        <v>14.9</v>
      </c>
      <c r="Y69" s="4"/>
      <c r="Z69" s="4"/>
      <c r="AA69" s="4"/>
      <c r="AB69" s="4"/>
      <c r="AC69" s="6"/>
    </row>
    <row r="70" spans="1:29" ht="19.5" x14ac:dyDescent="0.3">
      <c r="A70" s="49" t="s">
        <v>71</v>
      </c>
      <c r="B70" s="49"/>
      <c r="C70" s="49"/>
      <c r="D70" s="49"/>
      <c r="E70" s="49"/>
      <c r="F70" s="49"/>
      <c r="G70" s="49"/>
      <c r="H70" s="49"/>
      <c r="I70" s="49"/>
      <c r="J70" s="49"/>
      <c r="K70" s="54">
        <v>0</v>
      </c>
      <c r="L70" s="54"/>
      <c r="M70" s="54"/>
      <c r="N70" s="54"/>
      <c r="O70" s="179">
        <v>0</v>
      </c>
      <c r="P70" s="180"/>
      <c r="Q70" s="180"/>
      <c r="R70" s="181"/>
      <c r="S70" s="55"/>
      <c r="T70" s="56"/>
      <c r="U70" s="56"/>
      <c r="V70" s="57"/>
      <c r="W70" s="44">
        <v>0</v>
      </c>
      <c r="X70" s="44">
        <v>0</v>
      </c>
      <c r="Y70" s="4"/>
      <c r="Z70" s="4"/>
      <c r="AA70" s="4"/>
      <c r="AB70" s="4"/>
      <c r="AC70" s="6"/>
    </row>
    <row r="71" spans="1:29" ht="19.5" x14ac:dyDescent="0.3">
      <c r="A71" s="49" t="s">
        <v>72</v>
      </c>
      <c r="B71" s="49"/>
      <c r="C71" s="49"/>
      <c r="D71" s="49"/>
      <c r="E71" s="49"/>
      <c r="F71" s="49"/>
      <c r="G71" s="49"/>
      <c r="H71" s="49"/>
      <c r="I71" s="49"/>
      <c r="J71" s="49"/>
      <c r="K71" s="58">
        <f>SUM(K19+K22+K24+K34+K36+K38+K42+K45+K47+K49+K51+K53+K55)</f>
        <v>23.900000000000002</v>
      </c>
      <c r="L71" s="58"/>
      <c r="M71" s="58"/>
      <c r="N71" s="58"/>
      <c r="O71" s="59">
        <f>SUM(O11+O19+O22+O24+O34+O36+O38+O42+O45+O47+O49+O51+O53+O55)</f>
        <v>9.4</v>
      </c>
      <c r="P71" s="59"/>
      <c r="Q71" s="59"/>
      <c r="R71" s="59"/>
      <c r="S71" s="58"/>
      <c r="T71" s="58"/>
      <c r="U71" s="58"/>
      <c r="V71" s="58"/>
      <c r="W71" s="44">
        <f>SUM(W20+W23+W25+W35+W37+W39+W43+W46+W48+W50+W52+W54)</f>
        <v>14.9</v>
      </c>
      <c r="X71" s="44">
        <f>SUM(X20+X23+X25+X35+X37+X39+X43+X46+X48+X50+X52+X54)</f>
        <v>14.9</v>
      </c>
      <c r="Y71" s="4"/>
      <c r="Z71" s="4"/>
      <c r="AA71" s="4"/>
      <c r="AB71" s="4"/>
      <c r="AC71" s="6"/>
    </row>
    <row r="72" spans="1:29" ht="19.5" x14ac:dyDescent="0.3">
      <c r="A72" s="50" t="s">
        <v>67</v>
      </c>
      <c r="B72" s="50"/>
      <c r="C72" s="50"/>
      <c r="D72" s="50"/>
      <c r="E72" s="50"/>
      <c r="F72" s="50"/>
      <c r="G72" s="50"/>
      <c r="H72" s="50"/>
      <c r="I72" s="50"/>
      <c r="J72" s="50"/>
      <c r="K72" s="51">
        <f>SUM(K65+K69)</f>
        <v>450.59999999999997</v>
      </c>
      <c r="L72" s="52"/>
      <c r="M72" s="52"/>
      <c r="N72" s="52"/>
      <c r="O72" s="178">
        <f t="shared" ref="O72" si="41">SUM(O65+O69)</f>
        <v>443.9</v>
      </c>
      <c r="P72" s="178"/>
      <c r="Q72" s="178"/>
      <c r="R72" s="178"/>
      <c r="S72" s="51"/>
      <c r="T72" s="52"/>
      <c r="U72" s="52"/>
      <c r="V72" s="52"/>
      <c r="W72" s="53">
        <f>SUM(W65+W69)</f>
        <v>407.9</v>
      </c>
      <c r="X72" s="53">
        <f>SUM(X65+X69)</f>
        <v>407.9</v>
      </c>
      <c r="Y72" s="4"/>
      <c r="Z72" s="4"/>
      <c r="AA72" s="4"/>
      <c r="AB72" s="4"/>
      <c r="AC72" s="6"/>
    </row>
    <row r="73" spans="1:29" ht="23.25" x14ac:dyDescent="0.35">
      <c r="A73" s="5"/>
      <c r="B73" s="5"/>
      <c r="C73" s="5"/>
      <c r="D73" s="5"/>
      <c r="E73" s="5"/>
      <c r="F73" s="4"/>
      <c r="G73" s="4"/>
      <c r="H73" s="4"/>
      <c r="I73" s="4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4"/>
      <c r="Z73" s="4"/>
      <c r="AA73" s="4"/>
      <c r="AB73" s="4"/>
      <c r="AC73" s="6"/>
    </row>
    <row r="74" spans="1:29" ht="23.25" x14ac:dyDescent="0.35">
      <c r="A74" s="5"/>
      <c r="B74" s="5"/>
      <c r="C74" s="5"/>
      <c r="D74" s="5"/>
      <c r="E74" s="5"/>
      <c r="F74" s="4"/>
      <c r="G74" s="4"/>
      <c r="H74" s="4"/>
      <c r="I74" s="4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4"/>
      <c r="Z74" s="4"/>
      <c r="AA74" s="4"/>
      <c r="AB74" s="4"/>
      <c r="AC74" s="6"/>
    </row>
    <row r="75" spans="1:29" ht="23.25" x14ac:dyDescent="0.35">
      <c r="A75" s="5"/>
      <c r="B75" s="5"/>
      <c r="C75" s="5"/>
      <c r="D75" s="5"/>
      <c r="E75" s="5"/>
      <c r="F75" s="4"/>
      <c r="G75" s="4"/>
      <c r="H75" s="4"/>
      <c r="I75" s="4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4"/>
      <c r="Z75" s="4"/>
      <c r="AA75" s="4"/>
      <c r="AB75" s="4"/>
      <c r="AC75" s="6"/>
    </row>
    <row r="76" spans="1:29" ht="23.25" x14ac:dyDescent="0.35">
      <c r="A76" s="5"/>
      <c r="B76" s="5"/>
      <c r="C76" s="5"/>
      <c r="D76" s="5"/>
      <c r="E76" s="5"/>
      <c r="F76" s="4"/>
      <c r="G76" s="4"/>
      <c r="H76" s="4"/>
      <c r="I76" s="4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4"/>
      <c r="Z76" s="4"/>
      <c r="AA76" s="4"/>
      <c r="AB76" s="4"/>
      <c r="AC76" s="6"/>
    </row>
    <row r="77" spans="1:29" ht="23.25" x14ac:dyDescent="0.35">
      <c r="A77" s="5"/>
      <c r="B77" s="5"/>
      <c r="C77" s="5"/>
      <c r="D77" s="5"/>
      <c r="E77" s="5"/>
      <c r="F77" s="4"/>
      <c r="G77" s="4"/>
      <c r="H77" s="4"/>
      <c r="I77" s="4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4"/>
      <c r="Z77" s="4"/>
      <c r="AA77" s="4"/>
      <c r="AB77" s="4"/>
      <c r="AC77" s="6"/>
    </row>
    <row r="78" spans="1:29" ht="23.25" x14ac:dyDescent="0.35">
      <c r="A78" s="5"/>
      <c r="B78" s="5"/>
      <c r="C78" s="5"/>
      <c r="D78" s="5"/>
      <c r="E78" s="5"/>
      <c r="F78" s="4"/>
      <c r="G78" s="4"/>
      <c r="H78" s="4"/>
      <c r="I78" s="4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4"/>
      <c r="Z78" s="4"/>
      <c r="AA78" s="4"/>
      <c r="AB78" s="4"/>
      <c r="AC78" s="6"/>
    </row>
    <row r="79" spans="1:29" ht="23.25" x14ac:dyDescent="0.35">
      <c r="A79" s="5"/>
      <c r="B79" s="5"/>
      <c r="C79" s="5"/>
      <c r="D79" s="5"/>
      <c r="E79" s="5"/>
      <c r="F79" s="4"/>
      <c r="G79" s="4"/>
      <c r="H79" s="4"/>
      <c r="I79" s="4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4"/>
      <c r="Z79" s="4"/>
      <c r="AA79" s="4"/>
      <c r="AB79" s="4"/>
      <c r="AC79" s="6"/>
    </row>
    <row r="80" spans="1:29" ht="23.25" x14ac:dyDescent="0.35">
      <c r="A80" s="5"/>
      <c r="B80" s="5"/>
      <c r="C80" s="5"/>
      <c r="D80" s="5"/>
      <c r="E80" s="5"/>
      <c r="F80" s="4"/>
      <c r="G80" s="4"/>
      <c r="H80" s="4"/>
      <c r="I80" s="4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4"/>
      <c r="Z80" s="4"/>
      <c r="AA80" s="4"/>
      <c r="AB80" s="4"/>
      <c r="AC80" s="6"/>
    </row>
    <row r="81" spans="1:29" ht="23.25" x14ac:dyDescent="0.35">
      <c r="A81" s="5"/>
      <c r="B81" s="5"/>
      <c r="C81" s="5"/>
      <c r="D81" s="5"/>
      <c r="E81" s="5"/>
      <c r="F81" s="4"/>
      <c r="G81" s="4"/>
      <c r="H81" s="4"/>
      <c r="I81" s="4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4"/>
      <c r="Z81" s="4"/>
      <c r="AA81" s="4"/>
      <c r="AB81" s="4"/>
      <c r="AC81" s="6"/>
    </row>
    <row r="82" spans="1:29" ht="23.25" x14ac:dyDescent="0.35">
      <c r="A82" s="5"/>
      <c r="B82" s="5"/>
      <c r="C82" s="5"/>
      <c r="D82" s="5"/>
      <c r="E82" s="5"/>
      <c r="F82" s="4"/>
      <c r="G82" s="4"/>
      <c r="H82" s="4"/>
      <c r="I82" s="4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4"/>
      <c r="Z82" s="4"/>
      <c r="AA82" s="4"/>
      <c r="AB82" s="4"/>
      <c r="AC82" s="6"/>
    </row>
    <row r="83" spans="1:29" ht="23.25" x14ac:dyDescent="0.35">
      <c r="A83" s="5"/>
      <c r="B83" s="5"/>
      <c r="C83" s="5"/>
      <c r="D83" s="5"/>
      <c r="E83" s="5"/>
      <c r="F83" s="4"/>
      <c r="G83" s="4"/>
      <c r="H83" s="4"/>
      <c r="I83" s="4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4"/>
      <c r="Z83" s="4"/>
      <c r="AA83" s="4"/>
      <c r="AB83" s="4"/>
      <c r="AC83" s="6"/>
    </row>
    <row r="84" spans="1:29" ht="23.25" x14ac:dyDescent="0.35">
      <c r="A84" s="5"/>
      <c r="B84" s="5"/>
      <c r="C84" s="5"/>
      <c r="D84" s="5"/>
      <c r="E84" s="5"/>
      <c r="F84" s="4"/>
      <c r="G84" s="4"/>
      <c r="H84" s="4"/>
      <c r="I84" s="4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4"/>
      <c r="Z84" s="4"/>
      <c r="AA84" s="4"/>
      <c r="AB84" s="4"/>
      <c r="AC84" s="6"/>
    </row>
    <row r="85" spans="1:29" ht="23.25" x14ac:dyDescent="0.35">
      <c r="A85" s="5"/>
      <c r="B85" s="5"/>
      <c r="C85" s="5"/>
      <c r="D85" s="5"/>
      <c r="E85" s="5"/>
      <c r="F85" s="4"/>
      <c r="G85" s="4"/>
      <c r="H85" s="4"/>
      <c r="I85" s="4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4"/>
      <c r="Z85" s="4"/>
      <c r="AA85" s="4"/>
      <c r="AB85" s="4"/>
      <c r="AC85" s="6"/>
    </row>
    <row r="86" spans="1:29" x14ac:dyDescent="0.35">
      <c r="A86" s="5"/>
      <c r="B86" s="5"/>
      <c r="C86" s="5"/>
      <c r="D86" s="5"/>
      <c r="E86" s="5"/>
      <c r="F86" s="4"/>
      <c r="G86" s="4"/>
      <c r="H86" s="4"/>
      <c r="I86" s="4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4"/>
      <c r="Z86" s="4"/>
      <c r="AA86" s="4"/>
      <c r="AB86" s="4"/>
      <c r="AC86" s="6"/>
    </row>
    <row r="87" spans="1:29" ht="23.25" x14ac:dyDescent="0.35">
      <c r="A87" s="5"/>
      <c r="B87" s="5"/>
      <c r="C87" s="5"/>
      <c r="D87" s="5"/>
      <c r="E87" s="5"/>
      <c r="F87" s="4"/>
      <c r="G87" s="4"/>
      <c r="H87" s="4"/>
      <c r="I87" s="4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4"/>
      <c r="Z87" s="4"/>
      <c r="AA87" s="4"/>
      <c r="AB87" s="4"/>
      <c r="AC87" s="6"/>
    </row>
    <row r="88" spans="1:29" ht="23.25" x14ac:dyDescent="0.35">
      <c r="A88" s="5"/>
      <c r="B88" s="5"/>
      <c r="C88" s="5"/>
      <c r="D88" s="5"/>
      <c r="E88" s="5"/>
      <c r="F88" s="4"/>
      <c r="G88" s="4"/>
      <c r="H88" s="4"/>
      <c r="I88" s="4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4"/>
      <c r="Z88" s="4"/>
      <c r="AA88" s="4"/>
      <c r="AB88" s="4"/>
      <c r="AC88" s="6"/>
    </row>
    <row r="89" spans="1:29" ht="23.25" x14ac:dyDescent="0.35">
      <c r="A89" s="5"/>
      <c r="B89" s="5"/>
      <c r="C89" s="5"/>
      <c r="D89" s="5"/>
      <c r="E89" s="5"/>
      <c r="F89" s="4"/>
      <c r="G89" s="4"/>
      <c r="H89" s="4"/>
      <c r="I89" s="4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4"/>
      <c r="Z89" s="4"/>
      <c r="AA89" s="4"/>
      <c r="AB89" s="4"/>
      <c r="AC89" s="6"/>
    </row>
    <row r="90" spans="1:29" ht="23.25" x14ac:dyDescent="0.35">
      <c r="A90" s="5"/>
      <c r="B90" s="5"/>
      <c r="C90" s="5"/>
      <c r="D90" s="5"/>
      <c r="E90" s="5"/>
      <c r="F90" s="4"/>
      <c r="G90" s="4"/>
      <c r="H90" s="4"/>
      <c r="I90" s="4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4"/>
      <c r="Z90" s="4"/>
      <c r="AA90" s="4"/>
      <c r="AB90" s="4"/>
      <c r="AC90" s="6"/>
    </row>
    <row r="91" spans="1:29" ht="23.25" x14ac:dyDescent="0.35">
      <c r="A91" s="5"/>
      <c r="B91" s="5"/>
      <c r="C91" s="5"/>
      <c r="D91" s="5"/>
      <c r="E91" s="5"/>
      <c r="F91" s="4"/>
      <c r="G91" s="4"/>
      <c r="H91" s="4"/>
      <c r="I91" s="4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4"/>
      <c r="Z91" s="4"/>
      <c r="AA91" s="4"/>
      <c r="AB91" s="4"/>
      <c r="AC91" s="6"/>
    </row>
    <row r="92" spans="1:29" ht="23.25" x14ac:dyDescent="0.35">
      <c r="A92" s="5"/>
      <c r="B92" s="5"/>
      <c r="C92" s="5"/>
      <c r="D92" s="5"/>
      <c r="E92" s="5"/>
      <c r="F92" s="4"/>
      <c r="G92" s="4"/>
      <c r="H92" s="4"/>
      <c r="I92" s="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4"/>
      <c r="Z92" s="4"/>
      <c r="AA92" s="4"/>
      <c r="AB92" s="4"/>
      <c r="AC92" s="6"/>
    </row>
    <row r="93" spans="1:29" ht="23.25" x14ac:dyDescent="0.35">
      <c r="A93" s="5"/>
      <c r="B93" s="5"/>
      <c r="C93" s="5"/>
      <c r="D93" s="5"/>
      <c r="E93" s="5"/>
      <c r="F93" s="4"/>
      <c r="G93" s="4"/>
      <c r="H93" s="4"/>
      <c r="I93" s="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4"/>
      <c r="Z93" s="4"/>
      <c r="AA93" s="4"/>
      <c r="AB93" s="4"/>
      <c r="AC93" s="6"/>
    </row>
    <row r="94" spans="1:29" ht="23.25" x14ac:dyDescent="0.35">
      <c r="A94" s="5"/>
      <c r="B94" s="5"/>
      <c r="C94" s="5"/>
      <c r="D94" s="5"/>
      <c r="E94" s="5"/>
      <c r="F94" s="4"/>
      <c r="G94" s="4"/>
      <c r="H94" s="4"/>
      <c r="I94" s="4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4"/>
      <c r="Z94" s="4"/>
      <c r="AA94" s="4"/>
      <c r="AB94" s="4"/>
      <c r="AC94" s="6"/>
    </row>
    <row r="95" spans="1:29" ht="23.25" x14ac:dyDescent="0.35">
      <c r="A95" s="5"/>
      <c r="B95" s="5"/>
      <c r="C95" s="5"/>
      <c r="D95" s="5"/>
      <c r="E95" s="5"/>
      <c r="F95" s="4"/>
      <c r="G95" s="4"/>
      <c r="H95" s="4"/>
      <c r="I95" s="4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4"/>
      <c r="Z95" s="4"/>
      <c r="AA95" s="4"/>
      <c r="AB95" s="4"/>
      <c r="AC95" s="6"/>
    </row>
    <row r="96" spans="1:29" ht="23.25" x14ac:dyDescent="0.35">
      <c r="A96" s="5"/>
      <c r="B96" s="5"/>
      <c r="C96" s="5"/>
      <c r="D96" s="5"/>
      <c r="E96" s="5"/>
      <c r="F96" s="4"/>
      <c r="G96" s="4"/>
      <c r="H96" s="4"/>
      <c r="I96" s="4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4"/>
      <c r="Z96" s="4"/>
      <c r="AA96" s="4"/>
      <c r="AB96" s="4"/>
      <c r="AC96" s="6"/>
    </row>
    <row r="97" spans="1:29" ht="23.25" x14ac:dyDescent="0.35">
      <c r="A97" s="5"/>
      <c r="B97" s="5"/>
      <c r="C97" s="5"/>
      <c r="D97" s="5"/>
      <c r="E97" s="5"/>
      <c r="F97" s="4"/>
      <c r="G97" s="4"/>
      <c r="H97" s="4"/>
      <c r="I97" s="4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4"/>
      <c r="Z97" s="4"/>
      <c r="AA97" s="4"/>
      <c r="AB97" s="4"/>
      <c r="AC97" s="6"/>
    </row>
    <row r="98" spans="1:29" ht="23.25" x14ac:dyDescent="0.35">
      <c r="A98" s="5"/>
      <c r="B98" s="5"/>
      <c r="C98" s="5"/>
      <c r="D98" s="5"/>
      <c r="E98" s="5"/>
      <c r="F98" s="4"/>
      <c r="G98" s="4"/>
      <c r="H98" s="4"/>
      <c r="I98" s="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4"/>
      <c r="Z98" s="4"/>
      <c r="AA98" s="4"/>
      <c r="AB98" s="4"/>
      <c r="AC98" s="6"/>
    </row>
    <row r="99" spans="1:29" ht="23.25" x14ac:dyDescent="0.35">
      <c r="A99" s="5"/>
      <c r="B99" s="5"/>
      <c r="C99" s="5"/>
      <c r="D99" s="5"/>
      <c r="E99" s="5"/>
      <c r="F99" s="4"/>
      <c r="G99" s="4"/>
      <c r="H99" s="4"/>
      <c r="I99" s="4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4"/>
      <c r="Z99" s="4"/>
      <c r="AA99" s="4"/>
      <c r="AB99" s="4"/>
      <c r="AC99" s="6"/>
    </row>
    <row r="100" spans="1:29" ht="23.25" x14ac:dyDescent="0.35">
      <c r="A100" s="5"/>
      <c r="B100" s="5"/>
      <c r="C100" s="5"/>
      <c r="D100" s="5"/>
      <c r="E100" s="5"/>
      <c r="F100" s="4"/>
      <c r="G100" s="4"/>
      <c r="H100" s="4"/>
      <c r="I100" s="4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4"/>
      <c r="Z100" s="4"/>
      <c r="AA100" s="4"/>
      <c r="AB100" s="4"/>
      <c r="AC100" s="6"/>
    </row>
    <row r="101" spans="1:29" ht="23.25" x14ac:dyDescent="0.35">
      <c r="A101" s="5"/>
      <c r="B101" s="5"/>
      <c r="C101" s="5"/>
      <c r="D101" s="5"/>
      <c r="E101" s="5"/>
      <c r="F101" s="4"/>
      <c r="G101" s="4"/>
      <c r="H101" s="4"/>
      <c r="I101" s="4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4"/>
      <c r="Z101" s="4"/>
      <c r="AA101" s="4"/>
      <c r="AB101" s="4"/>
      <c r="AC101" s="6"/>
    </row>
    <row r="102" spans="1:29" ht="23.25" x14ac:dyDescent="0.35">
      <c r="A102" s="5"/>
      <c r="B102" s="5"/>
      <c r="C102" s="5"/>
      <c r="D102" s="5"/>
      <c r="E102" s="5"/>
      <c r="F102" s="4"/>
      <c r="G102" s="4"/>
      <c r="H102" s="4"/>
      <c r="I102" s="4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4"/>
      <c r="Z102" s="4"/>
      <c r="AA102" s="4"/>
      <c r="AB102" s="4"/>
      <c r="AC102" s="6"/>
    </row>
    <row r="103" spans="1:29" ht="23.25" x14ac:dyDescent="0.35">
      <c r="A103" s="5"/>
      <c r="B103" s="5"/>
      <c r="C103" s="5"/>
      <c r="D103" s="5"/>
      <c r="E103" s="5"/>
      <c r="F103" s="4"/>
      <c r="G103" s="4"/>
      <c r="H103" s="4"/>
      <c r="I103" s="4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4"/>
      <c r="Z103" s="4"/>
      <c r="AA103" s="4"/>
      <c r="AB103" s="4"/>
      <c r="AC103" s="6"/>
    </row>
    <row r="104" spans="1:29" ht="23.25" x14ac:dyDescent="0.35">
      <c r="A104" s="5"/>
      <c r="B104" s="5"/>
      <c r="C104" s="5"/>
      <c r="D104" s="5"/>
      <c r="E104" s="5"/>
      <c r="F104" s="4"/>
      <c r="G104" s="4"/>
      <c r="H104" s="4"/>
      <c r="I104" s="4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4"/>
      <c r="Z104" s="4"/>
      <c r="AA104" s="4"/>
      <c r="AB104" s="4"/>
      <c r="AC104" s="6"/>
    </row>
    <row r="105" spans="1:29" ht="23.25" x14ac:dyDescent="0.35">
      <c r="F105" s="4"/>
      <c r="G105" s="4"/>
      <c r="H105" s="4"/>
      <c r="I105" s="4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4"/>
      <c r="Z105" s="4"/>
      <c r="AA105" s="4"/>
      <c r="AB105" s="4"/>
      <c r="AC105" s="6"/>
    </row>
    <row r="106" spans="1:29" ht="23.25" x14ac:dyDescent="0.35">
      <c r="F106" s="4"/>
      <c r="G106" s="4"/>
      <c r="H106" s="4"/>
      <c r="I106" s="4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4"/>
      <c r="Z106" s="4"/>
      <c r="AA106" s="4"/>
      <c r="AB106" s="4"/>
      <c r="AC106" s="6"/>
    </row>
    <row r="107" spans="1:29" ht="23.25" x14ac:dyDescent="0.35">
      <c r="F107" s="4"/>
      <c r="G107" s="4"/>
      <c r="H107" s="4"/>
      <c r="I107" s="4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4"/>
      <c r="Z107" s="4"/>
      <c r="AA107" s="4"/>
      <c r="AB107" s="4"/>
      <c r="AC107" s="6"/>
    </row>
    <row r="108" spans="1:29" ht="23.25" x14ac:dyDescent="0.35">
      <c r="F108" s="4"/>
      <c r="G108" s="4"/>
      <c r="H108" s="4"/>
      <c r="I108" s="4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4"/>
      <c r="Z108" s="4"/>
      <c r="AA108" s="4"/>
      <c r="AB108" s="4"/>
      <c r="AC108" s="6"/>
    </row>
    <row r="109" spans="1:29" ht="23.25" x14ac:dyDescent="0.35">
      <c r="F109" s="4"/>
      <c r="G109" s="4"/>
      <c r="H109" s="4"/>
      <c r="I109" s="4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4"/>
      <c r="Z109" s="4"/>
      <c r="AA109" s="4"/>
      <c r="AB109" s="4"/>
      <c r="AC109" s="6"/>
    </row>
    <row r="110" spans="1:29" ht="23.25" x14ac:dyDescent="0.35">
      <c r="F110" s="4"/>
      <c r="G110" s="4"/>
      <c r="H110" s="4"/>
      <c r="I110" s="4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4"/>
      <c r="Z110" s="4"/>
      <c r="AA110" s="4"/>
      <c r="AB110" s="4"/>
      <c r="AC110" s="6"/>
    </row>
    <row r="111" spans="1:29" ht="23.25" x14ac:dyDescent="0.35">
      <c r="F111" s="4"/>
      <c r="G111" s="4"/>
      <c r="H111" s="4"/>
      <c r="I111" s="4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4"/>
      <c r="Z111" s="4"/>
      <c r="AA111" s="4"/>
      <c r="AB111" s="4"/>
      <c r="AC111" s="6"/>
    </row>
    <row r="112" spans="1:29" ht="23.25" x14ac:dyDescent="0.35">
      <c r="F112" s="4"/>
      <c r="G112" s="4"/>
      <c r="H112" s="4"/>
      <c r="I112" s="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4"/>
      <c r="Z112" s="4"/>
      <c r="AA112" s="4"/>
      <c r="AB112" s="4"/>
      <c r="AC112" s="6"/>
    </row>
    <row r="113" spans="6:29" ht="23.25" x14ac:dyDescent="0.35">
      <c r="F113" s="4"/>
      <c r="G113" s="4"/>
      <c r="H113" s="4"/>
      <c r="I113" s="4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4"/>
      <c r="Z113" s="4"/>
      <c r="AA113" s="4"/>
      <c r="AB113" s="4"/>
      <c r="AC113" s="6"/>
    </row>
    <row r="114" spans="6:29" ht="23.25" x14ac:dyDescent="0.35">
      <c r="F114" s="4"/>
      <c r="G114" s="4"/>
      <c r="H114" s="4"/>
      <c r="I114" s="4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4"/>
      <c r="Z114" s="4"/>
      <c r="AA114" s="4"/>
      <c r="AB114" s="4"/>
      <c r="AC114" s="6"/>
    </row>
    <row r="115" spans="6:29" ht="23.25" x14ac:dyDescent="0.35">
      <c r="F115" s="4"/>
      <c r="G115" s="4"/>
      <c r="H115" s="4"/>
      <c r="I115" s="4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4"/>
      <c r="Z115" s="4"/>
      <c r="AA115" s="4"/>
      <c r="AB115" s="4"/>
      <c r="AC115" s="6"/>
    </row>
    <row r="116" spans="6:29" ht="23.25" x14ac:dyDescent="0.35">
      <c r="F116" s="4"/>
      <c r="G116" s="4"/>
      <c r="H116" s="4"/>
      <c r="I116" s="4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4"/>
      <c r="Z116" s="4"/>
      <c r="AA116" s="4"/>
      <c r="AB116" s="4"/>
      <c r="AC116" s="6"/>
    </row>
    <row r="117" spans="6:29" ht="23.25" x14ac:dyDescent="0.35">
      <c r="F117" s="4"/>
      <c r="G117" s="4"/>
      <c r="H117" s="4"/>
      <c r="I117" s="4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4"/>
      <c r="Z117" s="4"/>
      <c r="AA117" s="4"/>
      <c r="AB117" s="4"/>
      <c r="AC117" s="6"/>
    </row>
    <row r="118" spans="6:29" ht="23.25" x14ac:dyDescent="0.35">
      <c r="F118" s="4"/>
      <c r="G118" s="4"/>
      <c r="H118" s="4"/>
      <c r="I118" s="4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4"/>
      <c r="Z118" s="4"/>
      <c r="AA118" s="4"/>
      <c r="AB118" s="4"/>
      <c r="AC118" s="6"/>
    </row>
    <row r="119" spans="6:29" ht="23.25" x14ac:dyDescent="0.35">
      <c r="F119" s="4"/>
      <c r="G119" s="4"/>
      <c r="H119" s="4"/>
      <c r="I119" s="4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4"/>
      <c r="Z119" s="4"/>
      <c r="AA119" s="4"/>
      <c r="AB119" s="4"/>
      <c r="AC119" s="6"/>
    </row>
    <row r="120" spans="6:29" ht="23.25" x14ac:dyDescent="0.35">
      <c r="F120" s="4"/>
      <c r="G120" s="4"/>
      <c r="H120" s="4"/>
      <c r="I120" s="4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4"/>
      <c r="Z120" s="4"/>
      <c r="AA120" s="4"/>
      <c r="AB120" s="4"/>
      <c r="AC120" s="6"/>
    </row>
    <row r="121" spans="6:29" ht="23.25" x14ac:dyDescent="0.35">
      <c r="F121" s="4"/>
      <c r="G121" s="4"/>
      <c r="H121" s="4"/>
      <c r="I121" s="4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4"/>
      <c r="Z121" s="4"/>
      <c r="AA121" s="4"/>
      <c r="AB121" s="4"/>
      <c r="AC121" s="6"/>
    </row>
    <row r="122" spans="6:29" ht="23.25" x14ac:dyDescent="0.35">
      <c r="F122" s="4"/>
      <c r="G122" s="4"/>
      <c r="H122" s="4"/>
      <c r="I122" s="4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4"/>
      <c r="Z122" s="4"/>
      <c r="AA122" s="4"/>
      <c r="AB122" s="4"/>
      <c r="AC122" s="6"/>
    </row>
    <row r="123" spans="6:29" ht="23.25" x14ac:dyDescent="0.35">
      <c r="F123" s="4"/>
      <c r="G123" s="4"/>
      <c r="H123" s="4"/>
      <c r="I123" s="4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4"/>
      <c r="Z123" s="4"/>
      <c r="AA123" s="4"/>
      <c r="AB123" s="4"/>
      <c r="AC123" s="6"/>
    </row>
    <row r="124" spans="6:29" ht="23.25" x14ac:dyDescent="0.35">
      <c r="F124" s="4"/>
      <c r="G124" s="4"/>
      <c r="H124" s="4"/>
      <c r="I124" s="4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4"/>
      <c r="Z124" s="4"/>
      <c r="AA124" s="4"/>
      <c r="AB124" s="4"/>
      <c r="AC124" s="6"/>
    </row>
    <row r="125" spans="6:29" ht="23.25" x14ac:dyDescent="0.35">
      <c r="F125" s="4"/>
      <c r="G125" s="4"/>
      <c r="H125" s="4"/>
      <c r="I125" s="4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4"/>
      <c r="Z125" s="4"/>
      <c r="AA125" s="4"/>
      <c r="AB125" s="4"/>
      <c r="AC125" s="6"/>
    </row>
    <row r="126" spans="6:29" ht="23.25" x14ac:dyDescent="0.35">
      <c r="F126" s="4"/>
      <c r="G126" s="4"/>
      <c r="H126" s="4"/>
      <c r="I126" s="4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4"/>
      <c r="Z126" s="4"/>
      <c r="AA126" s="4"/>
      <c r="AB126" s="4"/>
      <c r="AC126" s="6"/>
    </row>
    <row r="127" spans="6:29" ht="23.25" x14ac:dyDescent="0.35">
      <c r="F127" s="4"/>
      <c r="G127" s="4"/>
      <c r="H127" s="4"/>
      <c r="I127" s="4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4"/>
      <c r="Z127" s="4"/>
      <c r="AA127" s="4"/>
      <c r="AB127" s="4"/>
      <c r="AC127" s="6"/>
    </row>
    <row r="128" spans="6:29" ht="23.25" x14ac:dyDescent="0.35">
      <c r="F128" s="4"/>
      <c r="G128" s="4"/>
      <c r="H128" s="4"/>
      <c r="I128" s="4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4"/>
      <c r="Z128" s="4"/>
      <c r="AA128" s="4"/>
      <c r="AB128" s="4"/>
      <c r="AC128" s="6"/>
    </row>
    <row r="129" spans="6:29" ht="23.25" x14ac:dyDescent="0.35">
      <c r="F129" s="4"/>
      <c r="G129" s="4"/>
      <c r="H129" s="4"/>
      <c r="I129" s="4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4"/>
      <c r="Z129" s="4"/>
      <c r="AA129" s="4"/>
      <c r="AB129" s="4"/>
      <c r="AC129" s="6"/>
    </row>
    <row r="130" spans="6:29" ht="23.25" x14ac:dyDescent="0.35">
      <c r="F130" s="4"/>
      <c r="G130" s="4"/>
      <c r="H130" s="4"/>
      <c r="I130" s="4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4"/>
      <c r="Z130" s="4"/>
      <c r="AA130" s="4"/>
      <c r="AB130" s="4"/>
      <c r="AC130" s="6"/>
    </row>
    <row r="131" spans="6:29" ht="23.25" x14ac:dyDescent="0.35">
      <c r="F131" s="4"/>
      <c r="G131" s="4"/>
      <c r="H131" s="4"/>
      <c r="I131" s="4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4"/>
      <c r="Z131" s="4"/>
      <c r="AA131" s="4"/>
      <c r="AB131" s="4"/>
      <c r="AC131" s="6"/>
    </row>
    <row r="132" spans="6:29" ht="23.25" x14ac:dyDescent="0.35">
      <c r="F132" s="4"/>
      <c r="G132" s="4"/>
      <c r="H132" s="4"/>
      <c r="I132" s="4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4"/>
      <c r="Z132" s="4"/>
      <c r="AA132" s="4"/>
      <c r="AB132" s="4"/>
      <c r="AC132" s="6"/>
    </row>
    <row r="133" spans="6:29" ht="23.25" x14ac:dyDescent="0.35">
      <c r="F133" s="2"/>
      <c r="G133" s="2"/>
      <c r="H133" s="2"/>
      <c r="I133" s="2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4"/>
      <c r="Z133" s="4"/>
      <c r="AA133" s="4"/>
      <c r="AB133" s="4"/>
      <c r="AC133" s="6"/>
    </row>
    <row r="134" spans="6:29" ht="23.25" x14ac:dyDescent="0.35">
      <c r="F134" s="2"/>
      <c r="G134" s="2"/>
      <c r="H134" s="2"/>
      <c r="I134" s="2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4"/>
      <c r="Z134" s="4"/>
      <c r="AA134" s="4"/>
      <c r="AB134" s="4"/>
      <c r="AC134" s="6"/>
    </row>
    <row r="135" spans="6:29" ht="23.25" x14ac:dyDescent="0.35">
      <c r="F135" s="2"/>
      <c r="G135" s="2"/>
      <c r="H135" s="2"/>
      <c r="I135" s="2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4"/>
      <c r="Z135" s="4"/>
      <c r="AA135" s="4"/>
      <c r="AB135" s="4"/>
      <c r="AC135" s="6"/>
    </row>
    <row r="136" spans="6:29" ht="23.25" x14ac:dyDescent="0.35">
      <c r="F136" s="2"/>
      <c r="G136" s="2"/>
      <c r="H136" s="2"/>
      <c r="I136" s="2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4"/>
      <c r="Z136" s="4"/>
      <c r="AA136" s="4"/>
      <c r="AB136" s="4"/>
      <c r="AC136" s="6"/>
    </row>
    <row r="137" spans="6:29" ht="23.25" x14ac:dyDescent="0.35">
      <c r="F137" s="2"/>
      <c r="G137" s="2"/>
      <c r="H137" s="2"/>
      <c r="I137" s="2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4"/>
      <c r="Z137" s="4"/>
      <c r="AA137" s="4"/>
      <c r="AB137" s="4"/>
      <c r="AC137" s="6"/>
    </row>
    <row r="138" spans="6:29" ht="23.25" x14ac:dyDescent="0.35">
      <c r="F138" s="2"/>
      <c r="G138" s="2"/>
      <c r="H138" s="2"/>
      <c r="I138" s="2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4"/>
      <c r="Z138" s="4"/>
      <c r="AA138" s="4"/>
      <c r="AB138" s="4"/>
      <c r="AC138" s="6"/>
    </row>
    <row r="139" spans="6:29" ht="23.25" x14ac:dyDescent="0.35">
      <c r="F139" s="2"/>
      <c r="G139" s="2"/>
      <c r="H139" s="2"/>
      <c r="I139" s="2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2"/>
      <c r="Z139" s="2"/>
      <c r="AA139" s="2"/>
      <c r="AB139" s="2"/>
    </row>
    <row r="140" spans="6:29" x14ac:dyDescent="0.25"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</sheetData>
  <mergeCells count="204">
    <mergeCell ref="D60:J60"/>
    <mergeCell ref="Y60:AB60"/>
    <mergeCell ref="E41:E58"/>
    <mergeCell ref="D41:D58"/>
    <mergeCell ref="Y57:AB57"/>
    <mergeCell ref="F41:F58"/>
    <mergeCell ref="Y58:AB58"/>
    <mergeCell ref="G47:G48"/>
    <mergeCell ref="H47:H48"/>
    <mergeCell ref="I47:I48"/>
    <mergeCell ref="Y48:AB48"/>
    <mergeCell ref="H49:H50"/>
    <mergeCell ref="G49:G50"/>
    <mergeCell ref="I49:I50"/>
    <mergeCell ref="Y50:AB50"/>
    <mergeCell ref="Y55:Y56"/>
    <mergeCell ref="Z55:Z56"/>
    <mergeCell ref="AA55:AA56"/>
    <mergeCell ref="AB55:AB56"/>
    <mergeCell ref="A71:J71"/>
    <mergeCell ref="A72:J72"/>
    <mergeCell ref="O71:R71"/>
    <mergeCell ref="S71:V71"/>
    <mergeCell ref="O72:R72"/>
    <mergeCell ref="S72:V72"/>
    <mergeCell ref="K65:N65"/>
    <mergeCell ref="K66:N66"/>
    <mergeCell ref="K67:N67"/>
    <mergeCell ref="K68:N68"/>
    <mergeCell ref="K69:N69"/>
    <mergeCell ref="K70:N70"/>
    <mergeCell ref="K71:N71"/>
    <mergeCell ref="K72:N72"/>
    <mergeCell ref="A65:J65"/>
    <mergeCell ref="A66:J66"/>
    <mergeCell ref="A67:J67"/>
    <mergeCell ref="A68:J68"/>
    <mergeCell ref="A69:J69"/>
    <mergeCell ref="O69:R69"/>
    <mergeCell ref="A70:J70"/>
    <mergeCell ref="S69:V69"/>
    <mergeCell ref="O70:R70"/>
    <mergeCell ref="S70:V70"/>
    <mergeCell ref="O65:R65"/>
    <mergeCell ref="S65:V65"/>
    <mergeCell ref="O66:R66"/>
    <mergeCell ref="S66:V66"/>
    <mergeCell ref="O67:R67"/>
    <mergeCell ref="S67:V67"/>
    <mergeCell ref="O68:R68"/>
    <mergeCell ref="S68:V68"/>
    <mergeCell ref="B61:J61"/>
    <mergeCell ref="Y61:AB61"/>
    <mergeCell ref="A63:X63"/>
    <mergeCell ref="A64:J64"/>
    <mergeCell ref="K64:N64"/>
    <mergeCell ref="O64:R64"/>
    <mergeCell ref="Z44:Z45"/>
    <mergeCell ref="G55:G57"/>
    <mergeCell ref="H55:H57"/>
    <mergeCell ref="AA44:AA45"/>
    <mergeCell ref="AB44:AB45"/>
    <mergeCell ref="G53:G54"/>
    <mergeCell ref="H53:H54"/>
    <mergeCell ref="I53:I54"/>
    <mergeCell ref="Y54:AB54"/>
    <mergeCell ref="G51:G52"/>
    <mergeCell ref="H51:H52"/>
    <mergeCell ref="I51:I52"/>
    <mergeCell ref="Y52:AB52"/>
    <mergeCell ref="S64:V64"/>
    <mergeCell ref="A41:A58"/>
    <mergeCell ref="G58:J58"/>
    <mergeCell ref="E59:J59"/>
    <mergeCell ref="Y59:AB59"/>
    <mergeCell ref="Y41:Y42"/>
    <mergeCell ref="Z41:Z42"/>
    <mergeCell ref="AA41:AA42"/>
    <mergeCell ref="AB41:AB42"/>
    <mergeCell ref="Y43:AB43"/>
    <mergeCell ref="I41:I43"/>
    <mergeCell ref="H41:H43"/>
    <mergeCell ref="G41:G43"/>
    <mergeCell ref="G44:G46"/>
    <mergeCell ref="H44:H46"/>
    <mergeCell ref="I44:I46"/>
    <mergeCell ref="D30:D40"/>
    <mergeCell ref="C30:C40"/>
    <mergeCell ref="B30:B40"/>
    <mergeCell ref="A30:A40"/>
    <mergeCell ref="C41:C58"/>
    <mergeCell ref="B41:B58"/>
    <mergeCell ref="I55:I57"/>
    <mergeCell ref="Y39:AB39"/>
    <mergeCell ref="F30:F40"/>
    <mergeCell ref="G40:J40"/>
    <mergeCell ref="Y40:AB40"/>
    <mergeCell ref="Y37:AB37"/>
    <mergeCell ref="G36:G37"/>
    <mergeCell ref="H36:H37"/>
    <mergeCell ref="I36:I37"/>
    <mergeCell ref="G38:G39"/>
    <mergeCell ref="H38:H39"/>
    <mergeCell ref="I38:I39"/>
    <mergeCell ref="G34:G35"/>
    <mergeCell ref="H34:H35"/>
    <mergeCell ref="I34:I35"/>
    <mergeCell ref="Y35:AB35"/>
    <mergeCell ref="Y46:AB46"/>
    <mergeCell ref="Y44:Y45"/>
    <mergeCell ref="Y28:AB28"/>
    <mergeCell ref="F29:AB29"/>
    <mergeCell ref="H30:H31"/>
    <mergeCell ref="I30:I31"/>
    <mergeCell ref="Y31:AB31"/>
    <mergeCell ref="G30:G31"/>
    <mergeCell ref="H32:H33"/>
    <mergeCell ref="I32:I33"/>
    <mergeCell ref="Y33:AB33"/>
    <mergeCell ref="G32:G33"/>
    <mergeCell ref="E28:J28"/>
    <mergeCell ref="E30:E40"/>
    <mergeCell ref="AA24:AA25"/>
    <mergeCell ref="AB24:AB25"/>
    <mergeCell ref="Y26:AB26"/>
    <mergeCell ref="Y27:AB27"/>
    <mergeCell ref="E19:E27"/>
    <mergeCell ref="D19:D27"/>
    <mergeCell ref="C19:C27"/>
    <mergeCell ref="B19:B27"/>
    <mergeCell ref="Y24:Y25"/>
    <mergeCell ref="I24:I26"/>
    <mergeCell ref="H24:H26"/>
    <mergeCell ref="G24:G26"/>
    <mergeCell ref="G27:J27"/>
    <mergeCell ref="Z24:Z25"/>
    <mergeCell ref="H21:H23"/>
    <mergeCell ref="G21:G23"/>
    <mergeCell ref="I21:I23"/>
    <mergeCell ref="Y21:Y22"/>
    <mergeCell ref="Z21:Z22"/>
    <mergeCell ref="AA21:AA22"/>
    <mergeCell ref="AB21:AB22"/>
    <mergeCell ref="W1:AB4"/>
    <mergeCell ref="A2:V2"/>
    <mergeCell ref="A3:V3"/>
    <mergeCell ref="A4:V4"/>
    <mergeCell ref="A5:A7"/>
    <mergeCell ref="B5:B7"/>
    <mergeCell ref="C5:C7"/>
    <mergeCell ref="D5:D7"/>
    <mergeCell ref="E5:E7"/>
    <mergeCell ref="F5:F7"/>
    <mergeCell ref="S5:V5"/>
    <mergeCell ref="W5:W7"/>
    <mergeCell ref="X5:X7"/>
    <mergeCell ref="Y5:AB5"/>
    <mergeCell ref="K6:K7"/>
    <mergeCell ref="L6:M6"/>
    <mergeCell ref="N6:N7"/>
    <mergeCell ref="O6:O7"/>
    <mergeCell ref="P6:Q6"/>
    <mergeCell ref="R6:R7"/>
    <mergeCell ref="K5:N5"/>
    <mergeCell ref="O5:R5"/>
    <mergeCell ref="F9:AB9"/>
    <mergeCell ref="S6:S7"/>
    <mergeCell ref="T6:U6"/>
    <mergeCell ref="V6:V7"/>
    <mergeCell ref="Y6:Y7"/>
    <mergeCell ref="Z6:AB6"/>
    <mergeCell ref="F8:AB8"/>
    <mergeCell ref="G5:G7"/>
    <mergeCell ref="H5:H7"/>
    <mergeCell ref="I5:I7"/>
    <mergeCell ref="J5:J7"/>
    <mergeCell ref="Y13:Y14"/>
    <mergeCell ref="Z13:Z14"/>
    <mergeCell ref="AA13:AA14"/>
    <mergeCell ref="AB13:AB14"/>
    <mergeCell ref="F10:F18"/>
    <mergeCell ref="Y15:AB15"/>
    <mergeCell ref="G10:G12"/>
    <mergeCell ref="H13:H15"/>
    <mergeCell ref="G13:G15"/>
    <mergeCell ref="Y12:AB12"/>
    <mergeCell ref="I10:I12"/>
    <mergeCell ref="H10:H12"/>
    <mergeCell ref="Y18:AB18"/>
    <mergeCell ref="D10:D18"/>
    <mergeCell ref="E10:E18"/>
    <mergeCell ref="C10:C18"/>
    <mergeCell ref="B10:B18"/>
    <mergeCell ref="A10:A18"/>
    <mergeCell ref="H19:H20"/>
    <mergeCell ref="I19:I20"/>
    <mergeCell ref="G19:G20"/>
    <mergeCell ref="I13:I15"/>
    <mergeCell ref="G18:J18"/>
    <mergeCell ref="F19:F27"/>
    <mergeCell ref="A19:A27"/>
    <mergeCell ref="H16:H17"/>
    <mergeCell ref="G16:G17"/>
    <mergeCell ref="I16:I17"/>
  </mergeCells>
  <pageMargins left="0.25" right="0.25" top="0.75" bottom="0.75" header="0.3" footer="0.3"/>
  <pageSetup paperSize="9" scale="49" fitToHeight="0" orientation="landscape" r:id="rId1"/>
  <ignoredErrors>
    <ignoredError sqref="O6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Jakienė</dc:creator>
  <cp:lastModifiedBy>Vilma Kavaliova</cp:lastModifiedBy>
  <cp:lastPrinted>2022-01-13T08:00:58Z</cp:lastPrinted>
  <dcterms:created xsi:type="dcterms:W3CDTF">2020-12-15T14:32:56Z</dcterms:created>
  <dcterms:modified xsi:type="dcterms:W3CDTF">2022-02-04T09:35:43Z</dcterms:modified>
</cp:coreProperties>
</file>