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0bb13d8f1ea45dd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Teisės aktai\Tarybos sprendimai\2019-11-28\"/>
    </mc:Choice>
  </mc:AlternateContent>
  <bookViews>
    <workbookView xWindow="0" yWindow="0" windowWidth="28800" windowHeight="12435"/>
  </bookViews>
  <sheets>
    <sheet name="pajamos" sheetId="4" r:id="rId1"/>
  </sheets>
  <definedNames>
    <definedName name="_xlnm.Print_Titles" localSheetId="0">pajamos!$10:$13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6" i="4" l="1"/>
  <c r="D73" i="4" l="1"/>
  <c r="D133" i="4" l="1"/>
  <c r="D65" i="4"/>
  <c r="D71" i="4"/>
  <c r="D135" i="4" l="1"/>
  <c r="D132" i="4"/>
  <c r="D103" i="4" l="1"/>
  <c r="D118" i="4" l="1"/>
  <c r="D92" i="4" l="1"/>
  <c r="D89" i="4" s="1"/>
  <c r="D85" i="4"/>
  <c r="D75" i="4" s="1"/>
  <c r="D16" i="4"/>
  <c r="D20" i="4"/>
  <c r="D28" i="4"/>
  <c r="D40" i="4"/>
  <c r="D39" i="4" s="1"/>
  <c r="D101" i="4"/>
  <c r="D96" i="4" s="1"/>
  <c r="D115" i="4"/>
  <c r="D126" i="4"/>
  <c r="D88" i="4" l="1"/>
  <c r="D14" i="4"/>
  <c r="D36" i="4"/>
  <c r="D137" i="4"/>
  <c r="D35" i="4" l="1"/>
  <c r="D125" i="4" s="1"/>
  <c r="D136" i="4" l="1"/>
  <c r="D139" i="4" l="1"/>
</calcChain>
</file>

<file path=xl/sharedStrings.xml><?xml version="1.0" encoding="utf-8"?>
<sst xmlns="http://schemas.openxmlformats.org/spreadsheetml/2006/main" count="248" uniqueCount="218">
  <si>
    <t>Einamiesiems tikslams</t>
  </si>
  <si>
    <t>Kapitalui formuoti</t>
  </si>
  <si>
    <t>Pajamų pavadinimas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</si>
  <si>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</si>
  <si>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</si>
  <si>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</si>
  <si>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</si>
  <si>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</si>
  <si>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</si>
  <si>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</si>
  <si>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</si>
  <si>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</si>
  <si>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Paveldimo turto mokestis</t>
  </si>
  <si>
    <t>Fizinių asmenų mokestis</t>
  </si>
  <si>
    <t>Juridinių asmenų mokestis</t>
  </si>
  <si>
    <t>Valstybės rinkliavos</t>
  </si>
  <si>
    <t>Mokestis už valstybės turto naudojimą patikėjimo teise</t>
  </si>
  <si>
    <t xml:space="preserve">Baudos už aplinkos teršimą 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</si>
  <si>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</si>
  <si>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</si>
  <si>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</si>
  <si>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</si>
  <si>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Nuomos mokestis už valstybinę žemę ir valstybinio vidaus vandenų fondo vandens telkinius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</si>
  <si>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</si>
  <si>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</si>
  <si>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</si>
  <si>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Vietinės rinkliavos</t>
  </si>
  <si>
    <t>Mokesčiai už aplinkos teršimą</t>
  </si>
  <si>
    <t>Perduodamos lėšos, kitos nei dotacijos(74+75)</t>
  </si>
  <si>
    <t>Valstybės kontrolės, savivaldybės kontrolieriaus pasiūlymu pervestos lėšos</t>
  </si>
  <si>
    <t>Pastatų ir statinių realizavimo pajamos</t>
  </si>
  <si>
    <t>Vertybių realizavimo pajamos</t>
  </si>
  <si>
    <t>Kito ilgalaikio materialiojo turto realizavimo pajamos</t>
  </si>
  <si>
    <t>Ilgalaikio materialiojo turto realizavimo pajamos (82+…+86)</t>
  </si>
  <si>
    <t xml:space="preserve">Nekilnojamojo turto mokestis </t>
  </si>
  <si>
    <t xml:space="preserve">Pajamos iš baudų ir konfiskacijos </t>
  </si>
  <si>
    <t xml:space="preserve">Pajamų ir pelno mokesčiai </t>
  </si>
  <si>
    <t>Kupiškio rajono savivaldybės tarybos</t>
  </si>
  <si>
    <t>1 priedas</t>
  </si>
  <si>
    <t xml:space="preserve">Paskolos (ilgalaikės) </t>
  </si>
  <si>
    <t>Aplinkos apsaugos rėmimo specialiosios programos lėšos</t>
  </si>
  <si>
    <t>Visuomenės sveikatos rėmimo specialiosios programos lėšos</t>
  </si>
  <si>
    <t>Savivaldybėms priskirtiems archyviniams dokumentams tvarkyti</t>
  </si>
  <si>
    <t>Pajamų šaltinis</t>
  </si>
  <si>
    <t>P</t>
  </si>
  <si>
    <t>R</t>
  </si>
  <si>
    <t>S</t>
  </si>
  <si>
    <t>B</t>
  </si>
  <si>
    <t>Biudžeto lėšų likutis</t>
  </si>
  <si>
    <t>U</t>
  </si>
  <si>
    <t>K</t>
  </si>
  <si>
    <t>D</t>
  </si>
  <si>
    <t>Skolintų lėšų likutis</t>
  </si>
  <si>
    <t xml:space="preserve">Finansinių įsipareigojimų prisiėmino (skolinimosi) pajamos </t>
  </si>
  <si>
    <t>Eil. 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</si>
  <si>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</si>
  <si>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</si>
  <si>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</si>
  <si>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</si>
  <si>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</si>
  <si>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</si>
  <si>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</si>
  <si>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</si>
  <si>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</si>
  <si>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</si>
  <si>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</si>
  <si>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</si>
  <si>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</si>
  <si>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</si>
  <si>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</si>
  <si>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</si>
  <si>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</si>
  <si>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</si>
  <si>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</si>
  <si>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</si>
  <si>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</si>
  <si>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</si>
  <si>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</si>
  <si>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</si>
  <si>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</si>
  <si>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</si>
  <si>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</si>
  <si>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</si>
  <si>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</si>
  <si>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</si>
  <si>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</si>
  <si>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</si>
  <si>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</si>
  <si>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</si>
  <si>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</si>
  <si>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</si>
  <si>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</si>
  <si>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</si>
  <si>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</si>
  <si>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</si>
  <si>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</si>
  <si>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</si>
  <si>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</si>
  <si>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</si>
  <si>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</si>
  <si>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</si>
  <si>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</si>
  <si>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</si>
  <si>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</si>
  <si>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</si>
  <si>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</si>
  <si>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</si>
  <si>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</si>
  <si>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</si>
  <si>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</si>
  <si>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IŠ VISO ĮPLAUKŲ (57+58+64)</t>
  </si>
  <si>
    <t>58</t>
  </si>
  <si>
    <t>59</t>
  </si>
  <si>
    <t>Suma (eurais)</t>
  </si>
  <si>
    <t>Vietinės reikšmės keliams (gatvėms) tiesti, taisyti, prižiūrėti ir saugaus eismo sąlygoms užtikrinti</t>
  </si>
  <si>
    <t>60</t>
  </si>
  <si>
    <t>61</t>
  </si>
  <si>
    <t>Kito materialiojo ir nematerialiojo turto realizavimo pajamos</t>
  </si>
  <si>
    <t>62</t>
  </si>
  <si>
    <t>63</t>
  </si>
  <si>
    <t>64</t>
  </si>
  <si>
    <t>65</t>
  </si>
  <si>
    <t>66</t>
  </si>
  <si>
    <t>68</t>
  </si>
  <si>
    <t>69</t>
  </si>
  <si>
    <t>Savivaldybės vietinės reikšmės keliams (gatvėms) tiesti, taisyti, prižiūrėti ir saugaus eismo sąlygoms užtikrinti (Kelių priežiūros ir plėtros programos lėšos)</t>
  </si>
  <si>
    <t>Biudžetinių įstaigų pajamų įmokų lėšų likutis</t>
  </si>
  <si>
    <t>Dividendai</t>
  </si>
  <si>
    <t>Žemės ūkio funkcijoms atlikti</t>
  </si>
  <si>
    <t>Neveiksnių asmenų būklės peržiūrėjimo funkcijai atlikti</t>
  </si>
  <si>
    <t xml:space="preserve">Gyventojų pajamų mokestis                                                                                     </t>
  </si>
  <si>
    <t>ES finansinės paramos lėšų likutis</t>
  </si>
  <si>
    <t>21</t>
  </si>
  <si>
    <t>Turto mokesčiai (5+...+7)</t>
  </si>
  <si>
    <t>Pajamų ir pelno mokesčiai (3)</t>
  </si>
  <si>
    <t>Mokesčiai (2+4+8)</t>
  </si>
  <si>
    <t>IŠ VISO (72+73)</t>
  </si>
  <si>
    <t>Pedagoginių darbuotojų darbo apmokėjimo sąlygoms gerinti</t>
  </si>
  <si>
    <t>iš jo: praėjusių metų nepanaudota pajamų dalis, kuri viršija praėjusių metų panaudotus asignavimus</t>
  </si>
  <si>
    <t>METŲ PRADŽIOS LĖŠŲ LIKUTIS</t>
  </si>
  <si>
    <t>Lėšos, skirtos Regionų plėtros ir Europos Sąjungos struktūrinės paramos programų įgyvendinimo programoje numatytiems projektams</t>
  </si>
  <si>
    <t>Lėšos, skirtos projektui "Privačių namų prijungimas prie geriamojo vandens tiekėjo ir nuotekų tvarkytojo ir (arba) savivaldybės nuosavybės teise priklausančios nuotekų surinkimo infrastruktūros Kupiškio aglomeracijoje" įgyvendinti (Aplinkos apsaugos rėmimo programos lėšos)</t>
  </si>
  <si>
    <t>Valstybės rinkliava</t>
  </si>
  <si>
    <t>Vietinė rinkliava</t>
  </si>
  <si>
    <t>Socialinėms išmokoms ir kompensacijoms skaičiuoti ir mokėti</t>
  </si>
  <si>
    <t>Socialinei paramai mokiniams</t>
  </si>
  <si>
    <t>Socialinėms paslaugoms</t>
  </si>
  <si>
    <t>Jaunimo teisių apsaugai</t>
  </si>
  <si>
    <t>Savivaldybės patvirtintai užimtumo didinimo programai įgyvendinti</t>
  </si>
  <si>
    <t>Būsto nuomos mokesčio daliai kompensuoti</t>
  </si>
  <si>
    <t>Plėtoti sveiką gyvenseną ir stiprinti mokinių sveikatos įgūdžius ugdymo įstaigose</t>
  </si>
  <si>
    <t>Stiprinti sveikos gyvensenos įgūdžius bendruomenėse bei vykdyti visuomenės sveikatos stebėseną</t>
  </si>
  <si>
    <t>Gyventojų registrui tvarkyti ir duomenims valstybės registrui teikti</t>
  </si>
  <si>
    <t>Gyvenamosios vietos deklaravimo duomenų ir gyvenamosios vietos neturinčių asmenų apskaitos duomenims tvarkyti</t>
  </si>
  <si>
    <t>Dalyvauti rengiant ir vykdant mobilizaciją, demobilizaciją, priimančios šalies paramą</t>
  </si>
  <si>
    <t>Valstybei nuosavybės teise priklausančių melioracijos ir hidrotechnikos statinių valdymui ir naudojimui patikėjimo teise užtikrinti</t>
  </si>
  <si>
    <t>Valstybės garantuojamai pirminei teisinei pagalbai teikti</t>
  </si>
  <si>
    <t>Civilinės būklės aktams registruoti</t>
  </si>
  <si>
    <t>Valstybinės kalbos vartojimo ir taisyklingumo kontrolei</t>
  </si>
  <si>
    <t>Duomenims į Suteiktos valstybės pagalbos ir nereikšmingos pagalbos registrą teikti</t>
  </si>
  <si>
    <t>Pajamos už ilgalaikio ir trumpalaikio materialiojo turto nuomą</t>
  </si>
  <si>
    <t>Tikslinės paskirties lėšų likutis</t>
  </si>
  <si>
    <t>Valstybės biudžeto lėšų likutis</t>
  </si>
  <si>
    <t>Prekių ir paslaugų mokesčiai (9)</t>
  </si>
  <si>
    <t>Europos Sąjungos finansinės paramos lėšos (12+13)</t>
  </si>
  <si>
    <t>Valstybinėms (valstybės perduotoms savivaldybėms) funkcijoms atlikti (16+...+38)</t>
  </si>
  <si>
    <t>Biudžetinių įstaigų pajamos už prekes ir paslaugas</t>
  </si>
  <si>
    <t>Turtui įsigyti</t>
  </si>
  <si>
    <t>67</t>
  </si>
  <si>
    <t>Dotacijos (11+14+44)</t>
  </si>
  <si>
    <t>Mokiniams, turintiems specialiųjų ugdymosi poreikių, ugdyti</t>
  </si>
  <si>
    <t xml:space="preserve">Lėšos, skirtos mokytojų, dirbančių pagal neformaliojo vaikų švietimo programas, darbo apmokėjimui </t>
  </si>
  <si>
    <t>Valstybės investicijų programoje nymatytiems projektams finansuoti (Kupiškio rajono savivaldybės viešosios bibliotekos pastato Kupiškyje, Lauryno Stuokos-Gucevičiaus a. 3A, rekonstravimas)</t>
  </si>
  <si>
    <t>KUPIŠKIO RAJONO SAVIVALDYBĖS 2019 METŲ BIUDŽETO PAJAMOS</t>
  </si>
  <si>
    <t>Ugdymo reikmėms finansuoti</t>
  </si>
  <si>
    <t>Pakuočių atliekų surinkimo iš gyvenamųjų namų priemonėms (konteineriams) įsigyti</t>
  </si>
  <si>
    <t>Savivaldybės erdvinių duomenų rinkinio tvarkymo funkcijai atlikti</t>
  </si>
  <si>
    <t>Užtikrinti savižudybių prevencijos priemonių prioritetų nustatymą ilgojo ir trumpojo laikotarpių savižudybių prevencijos priemonių ir joms įgyvendinti reikiamo finansavimo planavimo funkcijai atlikti</t>
  </si>
  <si>
    <t>50</t>
  </si>
  <si>
    <t>Švietimo įstaigų sporto aikštynų atnaujinimo programoje numatytiems projektams finansuoti (Kupiškio Povilo Matuliono progimanzijos sporto aikštynų modernizavimas)</t>
  </si>
  <si>
    <t>_____________________________</t>
  </si>
  <si>
    <t>Lėšos, skirtos tarpinstitucinio bendadarbiavimo koordinatoriaus pareigybei išlaikyti</t>
  </si>
  <si>
    <t>Kita tikslinė dotacija einamiesiems tikslams (41+...+43)</t>
  </si>
  <si>
    <t>Savivaldybės įgyvendinamų projektų nuosavos dalies indėliui užtikrinti</t>
  </si>
  <si>
    <t>70</t>
  </si>
  <si>
    <t>71</t>
  </si>
  <si>
    <t>72</t>
  </si>
  <si>
    <t>73</t>
  </si>
  <si>
    <t>74</t>
  </si>
  <si>
    <t>75</t>
  </si>
  <si>
    <t>Kita dotacija einamiesiems tikslams (45)</t>
  </si>
  <si>
    <t>76</t>
  </si>
  <si>
    <t>77</t>
  </si>
  <si>
    <t>Dotacija iš Europos Sąjungos, kitos finansinės paramos ir bendrojo finansavimo lėšų einamiesiems tikslams (47)</t>
  </si>
  <si>
    <t>Rentgeno diagnostikos paslaugų kokybės gerinimo programoje numatytiems projektams finansuoti</t>
  </si>
  <si>
    <t>78</t>
  </si>
  <si>
    <t>Dotacijos iš kitų valdžios sektoriaus subjektų einamiems tikslams (15+39+40+44+46)</t>
  </si>
  <si>
    <t>Priešgaisrinei saugai</t>
  </si>
  <si>
    <t>Civilinei saugai</t>
  </si>
  <si>
    <t>Švietimo įstaigų modernizavimo programoje numatytieme projektams finansuoti (Kupiškio r. Alizavos pagrindinės mokyklos pastato modernizavimas)</t>
  </si>
  <si>
    <t>79</t>
  </si>
  <si>
    <t>Dotacija iš Europos Sąjungos, kitos finansinės paramos ir bendrojo finansavimo lėšų turtui įsigyti (58)</t>
  </si>
  <si>
    <t>Nr. TS-21</t>
  </si>
  <si>
    <t>Privačių namų prijungimui prie geriamojo vandens tiekėjo ir nuotekų tvarkytojo ir (arba) savivaldybės nuosavybės teise priklausančiai nuotekų infrastruktūrai Kupiškio aglomeracijoje įgyvendinti (Aplinkos apsaugos rėmimo programos lėšos)</t>
  </si>
  <si>
    <t>80</t>
  </si>
  <si>
    <t>Dotacijos iš kitų valdžios sektoriaus subjektų turtui įsigyti (49+58)</t>
  </si>
  <si>
    <t>Kita dotacija turtui įsigyti(50+...+57)</t>
  </si>
  <si>
    <t>Kitos pajamos (61+64+67+71+74+75)</t>
  </si>
  <si>
    <t>Turto pajamos (62+63)</t>
  </si>
  <si>
    <t>Mokesčiai už valstybinius gamtos išteklius (65+66)</t>
  </si>
  <si>
    <t>Pajamos už prekes ir paslaugas (68+...+70)</t>
  </si>
  <si>
    <t>Rinkliavos (72+73)</t>
  </si>
  <si>
    <t>Materialiojo ir nematerialiojo turto realizavimo pajamos (77+...+79)</t>
  </si>
  <si>
    <t>IŠ VISO  EINAMŲJŲ METŲ PAJAMOS (1+10+60+76)</t>
  </si>
  <si>
    <t>PATVIRTINTA</t>
  </si>
  <si>
    <t xml:space="preserve">2019 m. vasario 21 d.  sprendimu </t>
  </si>
  <si>
    <t xml:space="preserve">(2019 m. lapkričio    d. Nr.TS-  </t>
  </si>
  <si>
    <t xml:space="preserve">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</si>
</sst>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9"/>
      <name val="Times New Roman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C00000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zoomScaleNormal="100" workbookViewId="0">
      <pane xSplit="1" ySplit="13" topLeftCell="B86" activePane="bottomRight" state="frozen"/>
      <selection pane="topRight" activeCell="H1" sqref="H1"/>
      <selection pane="bottomLeft" activeCell="A10" sqref="A10"/>
      <selection pane="bottomRight" activeCell="B13" sqref="B13"/>
    </sheetView>
  </sheetViews>
  <sheetFormatPr defaultColWidth="9.33203125" defaultRowHeight="15.75" x14ac:dyDescent="0.2"/>
  <cols>
    <col min="1" max="1" width="11.1640625" style="4" hidden="1" customWidth="1"/>
    <col min="2" max="2" width="77" style="5" customWidth="1"/>
    <col min="3" max="3" width="8.1640625" style="5" customWidth="1"/>
    <col min="4" max="4" width="31" style="5" customWidth="1"/>
    <col min="5" max="5" width="13" style="5" customWidth="1"/>
    <col min="6" max="6" width="5.83203125" style="5" customWidth="1"/>
    <col min="7" max="7" width="5.5" style="5" customWidth="1"/>
    <col min="8" max="16384" width="9.33203125" style="5"/>
  </cols>
  <sheetData>
    <row r="1" spans="1:11" x14ac:dyDescent="0.2">
      <c r="C1" s="5" t="s">
        <v>214</v>
      </c>
    </row>
    <row r="2" spans="1:11" x14ac:dyDescent="0.2">
      <c r="C2" s="30" t="s">
        <v>37</v>
      </c>
      <c r="D2" s="30"/>
      <c r="E2" s="6"/>
      <c r="F2" s="6"/>
      <c r="G2" s="6"/>
      <c r="H2" s="6"/>
      <c r="I2" s="6"/>
      <c r="J2" s="6"/>
      <c r="K2" s="6"/>
    </row>
    <row r="3" spans="1:11" x14ac:dyDescent="0.2">
      <c r="A3" s="7"/>
      <c r="B3" s="8"/>
      <c r="C3" s="30" t="s">
        <v>215</v>
      </c>
      <c r="D3" s="30"/>
      <c r="E3" s="6"/>
      <c r="F3" s="6"/>
      <c r="G3" s="6"/>
      <c r="H3" s="6"/>
      <c r="I3" s="6"/>
      <c r="J3" s="6"/>
    </row>
    <row r="4" spans="1:11" ht="16.5" customHeight="1" x14ac:dyDescent="0.2">
      <c r="C4" s="30" t="s">
        <v>202</v>
      </c>
      <c r="D4" s="30"/>
      <c r="E4" s="6"/>
      <c r="F4" s="6"/>
      <c r="G4" s="6"/>
      <c r="H4" s="6"/>
      <c r="I4" s="6"/>
      <c r="J4" s="6"/>
    </row>
    <row r="5" spans="1:11" ht="16.5" customHeight="1" x14ac:dyDescent="0.2">
      <c r="C5" s="80" t="s">
        <v>216</v>
      </c>
      <c r="D5" s="80"/>
      <c r="E5" s="6"/>
      <c r="F5" s="6"/>
      <c r="G5" s="6"/>
      <c r="H5" s="6"/>
      <c r="I5" s="6"/>
      <c r="J5" s="6"/>
    </row>
    <row r="6" spans="1:11" ht="16.5" customHeight="1" x14ac:dyDescent="0.25">
      <c r="C6" s="90" t="s">
        <v>217</v>
      </c>
      <c r="D6" s="90"/>
      <c r="E6" s="28"/>
      <c r="F6" s="6"/>
      <c r="G6" s="6"/>
      <c r="H6" s="6"/>
      <c r="I6" s="6"/>
      <c r="J6" s="6"/>
    </row>
    <row r="7" spans="1:11" ht="16.5" customHeight="1" x14ac:dyDescent="0.25">
      <c r="C7" s="90" t="s">
        <v>38</v>
      </c>
      <c r="D7" s="90"/>
      <c r="E7" s="28"/>
      <c r="F7" s="6"/>
      <c r="G7" s="6"/>
      <c r="H7" s="6"/>
      <c r="I7" s="6"/>
      <c r="J7" s="6"/>
    </row>
    <row r="8" spans="1:11" ht="23.25" customHeight="1" x14ac:dyDescent="0.2">
      <c r="A8" s="3"/>
      <c r="B8" s="81" t="s">
        <v>173</v>
      </c>
      <c r="C8" s="81"/>
      <c r="D8" s="81"/>
    </row>
    <row r="9" spans="1:11" ht="17.25" customHeight="1" x14ac:dyDescent="0.2">
      <c r="B9" s="40"/>
      <c r="C9" s="40"/>
      <c r="D9" s="19"/>
    </row>
    <row r="10" spans="1:11" ht="12" customHeight="1" x14ac:dyDescent="0.2">
      <c r="A10" s="82" t="s">
        <v>43</v>
      </c>
      <c r="B10" s="83" t="s">
        <v>2</v>
      </c>
      <c r="C10" s="86" t="s">
        <v>54</v>
      </c>
      <c r="D10" s="86" t="s">
        <v>113</v>
      </c>
    </row>
    <row r="11" spans="1:11" ht="4.5" customHeight="1" x14ac:dyDescent="0.2">
      <c r="A11" s="82"/>
      <c r="B11" s="84"/>
      <c r="C11" s="87"/>
      <c r="D11" s="87"/>
    </row>
    <row r="12" spans="1:11" x14ac:dyDescent="0.2">
      <c r="A12" s="82"/>
      <c r="B12" s="85"/>
      <c r="C12" s="88"/>
      <c r="D12" s="88"/>
    </row>
    <row r="13" spans="1:11" s="9" customFormat="1" ht="12.75" x14ac:dyDescent="0.2">
      <c r="A13" s="41">
        <v>1</v>
      </c>
      <c r="B13" s="60">
        <v>1</v>
      </c>
      <c r="C13" s="60">
        <v>2</v>
      </c>
      <c r="D13" s="60">
        <v>3</v>
      </c>
    </row>
    <row r="14" spans="1:11" ht="20.25" customHeight="1" x14ac:dyDescent="0.2">
      <c r="A14" s="41"/>
      <c r="B14" s="2" t="s">
        <v>135</v>
      </c>
      <c r="C14" s="21" t="s">
        <v>55</v>
      </c>
      <c r="D14" s="23">
        <f>D16+D20+D28</f>
        <v>10039520</v>
      </c>
      <c r="E14" s="10"/>
    </row>
    <row r="15" spans="1:11" ht="24" hidden="1" customHeight="1" x14ac:dyDescent="0.2">
      <c r="A15" s="41"/>
      <c r="B15" s="1" t="s">
        <v>36</v>
      </c>
      <c r="C15" s="16"/>
      <c r="D15" s="17">
        <v>19316</v>
      </c>
    </row>
    <row r="16" spans="1:11" ht="20.25" customHeight="1" x14ac:dyDescent="0.2">
      <c r="A16" s="41"/>
      <c r="B16" s="2" t="s">
        <v>134</v>
      </c>
      <c r="C16" s="21" t="s">
        <v>56</v>
      </c>
      <c r="D16" s="23">
        <f>+D17</f>
        <v>9452000</v>
      </c>
    </row>
    <row r="17" spans="1:4" ht="22.5" customHeight="1" x14ac:dyDescent="0.2">
      <c r="A17" s="41" t="s">
        <v>47</v>
      </c>
      <c r="B17" s="1" t="s">
        <v>130</v>
      </c>
      <c r="C17" s="16" t="s">
        <v>57</v>
      </c>
      <c r="D17" s="24">
        <v>9452000</v>
      </c>
    </row>
    <row r="18" spans="1:4" ht="31.5" hidden="1" customHeight="1" x14ac:dyDescent="0.2">
      <c r="A18" s="41" t="s">
        <v>47</v>
      </c>
      <c r="B18" s="1" t="s">
        <v>3</v>
      </c>
      <c r="C18" s="16" t="s">
        <v>58</v>
      </c>
      <c r="D18" s="24"/>
    </row>
    <row r="19" spans="1:4" ht="31.5" hidden="1" customHeight="1" x14ac:dyDescent="0.2">
      <c r="A19" s="41" t="s">
        <v>47</v>
      </c>
      <c r="B19" s="1" t="s">
        <v>4</v>
      </c>
      <c r="C19" s="16" t="s">
        <v>59</v>
      </c>
      <c r="D19" s="24"/>
    </row>
    <row r="20" spans="1:4" ht="20.25" customHeight="1" x14ac:dyDescent="0.2">
      <c r="A20" s="41"/>
      <c r="B20" s="2" t="s">
        <v>133</v>
      </c>
      <c r="C20" s="21" t="s">
        <v>58</v>
      </c>
      <c r="D20" s="23">
        <f>D21+D24+D25</f>
        <v>569520</v>
      </c>
    </row>
    <row r="21" spans="1:4" ht="20.25" customHeight="1" x14ac:dyDescent="0.2">
      <c r="A21" s="41" t="s">
        <v>47</v>
      </c>
      <c r="B21" s="1" t="s">
        <v>5</v>
      </c>
      <c r="C21" s="16" t="s">
        <v>59</v>
      </c>
      <c r="D21" s="17">
        <v>270000</v>
      </c>
    </row>
    <row r="22" spans="1:4" ht="12" hidden="1" customHeight="1" x14ac:dyDescent="0.2">
      <c r="A22" s="41"/>
      <c r="B22" s="1" t="s">
        <v>13</v>
      </c>
      <c r="C22" s="16"/>
      <c r="D22" s="24">
        <v>730</v>
      </c>
    </row>
    <row r="23" spans="1:4" ht="12" hidden="1" customHeight="1" x14ac:dyDescent="0.2">
      <c r="A23" s="41"/>
      <c r="B23" s="1" t="s">
        <v>14</v>
      </c>
      <c r="C23" s="16"/>
      <c r="D23" s="24"/>
    </row>
    <row r="24" spans="1:4" ht="24" customHeight="1" x14ac:dyDescent="0.2">
      <c r="A24" s="41" t="s">
        <v>47</v>
      </c>
      <c r="B24" s="1" t="s">
        <v>12</v>
      </c>
      <c r="C24" s="16" t="s">
        <v>60</v>
      </c>
      <c r="D24" s="24">
        <v>7000</v>
      </c>
    </row>
    <row r="25" spans="1:4" ht="24" customHeight="1" x14ac:dyDescent="0.2">
      <c r="A25" s="41" t="s">
        <v>47</v>
      </c>
      <c r="B25" s="1" t="s">
        <v>34</v>
      </c>
      <c r="C25" s="16" t="s">
        <v>61</v>
      </c>
      <c r="D25" s="17">
        <v>292520</v>
      </c>
    </row>
    <row r="26" spans="1:4" ht="12" hidden="1" customHeight="1" x14ac:dyDescent="0.2">
      <c r="A26" s="41"/>
      <c r="B26" s="1" t="s">
        <v>13</v>
      </c>
      <c r="C26" s="16"/>
      <c r="D26" s="24"/>
    </row>
    <row r="27" spans="1:4" ht="12" hidden="1" customHeight="1" x14ac:dyDescent="0.2">
      <c r="A27" s="41"/>
      <c r="B27" s="1" t="s">
        <v>14</v>
      </c>
      <c r="C27" s="16"/>
      <c r="D27" s="24">
        <v>700</v>
      </c>
    </row>
    <row r="28" spans="1:4" ht="20.25" customHeight="1" x14ac:dyDescent="0.2">
      <c r="A28" s="41"/>
      <c r="B28" s="2" t="s">
        <v>163</v>
      </c>
      <c r="C28" s="21" t="s">
        <v>62</v>
      </c>
      <c r="D28" s="23">
        <f>D29+D31+D32</f>
        <v>18000</v>
      </c>
    </row>
    <row r="29" spans="1:4" ht="20.25" customHeight="1" x14ac:dyDescent="0.2">
      <c r="A29" s="41" t="s">
        <v>45</v>
      </c>
      <c r="B29" s="1" t="s">
        <v>27</v>
      </c>
      <c r="C29" s="16" t="s">
        <v>63</v>
      </c>
      <c r="D29" s="24">
        <v>18000</v>
      </c>
    </row>
    <row r="30" spans="1:4" ht="12" hidden="1" customHeight="1" x14ac:dyDescent="0.2">
      <c r="A30" s="41"/>
      <c r="B30" s="1" t="s">
        <v>18</v>
      </c>
      <c r="C30" s="16"/>
      <c r="D30" s="17">
        <v>1328.3</v>
      </c>
    </row>
    <row r="31" spans="1:4" ht="20.25" hidden="1" customHeight="1" x14ac:dyDescent="0.2">
      <c r="A31" s="41" t="s">
        <v>47</v>
      </c>
      <c r="B31" s="1" t="s">
        <v>15</v>
      </c>
      <c r="C31" s="16"/>
      <c r="D31" s="24"/>
    </row>
    <row r="32" spans="1:4" ht="20.25" hidden="1" customHeight="1" x14ac:dyDescent="0.2">
      <c r="A32" s="41"/>
      <c r="B32" s="1" t="s">
        <v>26</v>
      </c>
      <c r="C32" s="16"/>
      <c r="D32" s="24"/>
    </row>
    <row r="33" spans="1:5" ht="15.6" hidden="1" customHeight="1" x14ac:dyDescent="0.2">
      <c r="A33" s="41" t="s">
        <v>45</v>
      </c>
      <c r="B33" s="1"/>
      <c r="C33" s="16"/>
      <c r="D33" s="25">
        <v>1250000</v>
      </c>
    </row>
    <row r="34" spans="1:5" ht="15.6" hidden="1" customHeight="1" x14ac:dyDescent="0.2">
      <c r="A34" s="41" t="s">
        <v>47</v>
      </c>
      <c r="B34" s="1"/>
      <c r="C34" s="16"/>
      <c r="D34" s="25">
        <v>15000</v>
      </c>
    </row>
    <row r="35" spans="1:5" ht="20.25" customHeight="1" x14ac:dyDescent="0.2">
      <c r="A35" s="41"/>
      <c r="B35" s="2" t="s">
        <v>169</v>
      </c>
      <c r="C35" s="21" t="s">
        <v>64</v>
      </c>
      <c r="D35" s="23">
        <f>+D36+D39+D75</f>
        <v>10260603</v>
      </c>
    </row>
    <row r="36" spans="1:5" ht="22.15" customHeight="1" x14ac:dyDescent="0.2">
      <c r="A36" s="41"/>
      <c r="B36" s="35" t="s">
        <v>164</v>
      </c>
      <c r="C36" s="36" t="s">
        <v>65</v>
      </c>
      <c r="D36" s="37">
        <f>+D37+D38</f>
        <v>1904471</v>
      </c>
    </row>
    <row r="37" spans="1:5" ht="22.15" customHeight="1" x14ac:dyDescent="0.2">
      <c r="A37" s="48"/>
      <c r="B37" s="49" t="s">
        <v>0</v>
      </c>
      <c r="C37" s="32" t="s">
        <v>66</v>
      </c>
      <c r="D37" s="50">
        <v>389970</v>
      </c>
    </row>
    <row r="38" spans="1:5" ht="22.15" customHeight="1" x14ac:dyDescent="0.2">
      <c r="A38" s="48"/>
      <c r="B38" s="49" t="s">
        <v>167</v>
      </c>
      <c r="C38" s="32" t="s">
        <v>67</v>
      </c>
      <c r="D38" s="50">
        <v>1514501</v>
      </c>
    </row>
    <row r="39" spans="1:5" ht="31.5" customHeight="1" x14ac:dyDescent="0.2">
      <c r="A39" s="41"/>
      <c r="B39" s="2" t="s">
        <v>196</v>
      </c>
      <c r="C39" s="21" t="s">
        <v>68</v>
      </c>
      <c r="D39" s="23">
        <f>+D40+D64+D65+D71+D73</f>
        <v>6586570</v>
      </c>
    </row>
    <row r="40" spans="1:5" ht="31.5" customHeight="1" x14ac:dyDescent="0.2">
      <c r="A40" s="41" t="s">
        <v>51</v>
      </c>
      <c r="B40" s="61" t="s">
        <v>165</v>
      </c>
      <c r="C40" s="62" t="s">
        <v>69</v>
      </c>
      <c r="D40" s="70">
        <f>SUM(D41:D63)</f>
        <v>2189482</v>
      </c>
    </row>
    <row r="41" spans="1:5" ht="20.25" customHeight="1" x14ac:dyDescent="0.2">
      <c r="A41" s="89"/>
      <c r="B41" s="1" t="s">
        <v>144</v>
      </c>
      <c r="C41" s="16" t="s">
        <v>70</v>
      </c>
      <c r="D41" s="24">
        <v>115300</v>
      </c>
      <c r="E41" s="42"/>
    </row>
    <row r="42" spans="1:5" ht="20.25" customHeight="1" x14ac:dyDescent="0.2">
      <c r="A42" s="89"/>
      <c r="B42" s="1" t="s">
        <v>145</v>
      </c>
      <c r="C42" s="16" t="s">
        <v>71</v>
      </c>
      <c r="D42" s="24">
        <v>170800</v>
      </c>
      <c r="E42" s="42"/>
    </row>
    <row r="43" spans="1:5" ht="20.25" customHeight="1" x14ac:dyDescent="0.2">
      <c r="A43" s="89"/>
      <c r="B43" s="1" t="s">
        <v>146</v>
      </c>
      <c r="C43" s="16" t="s">
        <v>72</v>
      </c>
      <c r="D43" s="24">
        <v>663200</v>
      </c>
      <c r="E43" s="42"/>
    </row>
    <row r="44" spans="1:5" ht="20.25" customHeight="1" x14ac:dyDescent="0.2">
      <c r="A44" s="89"/>
      <c r="B44" s="1" t="s">
        <v>147</v>
      </c>
      <c r="C44" s="16" t="s">
        <v>73</v>
      </c>
      <c r="D44" s="24">
        <v>16000</v>
      </c>
    </row>
    <row r="45" spans="1:5" ht="31.5" customHeight="1" x14ac:dyDescent="0.2">
      <c r="A45" s="89"/>
      <c r="B45" s="1" t="s">
        <v>148</v>
      </c>
      <c r="C45" s="16" t="s">
        <v>74</v>
      </c>
      <c r="D45" s="24">
        <v>98800</v>
      </c>
    </row>
    <row r="46" spans="1:5" ht="31.5" customHeight="1" x14ac:dyDescent="0.2">
      <c r="A46" s="41"/>
      <c r="B46" s="1" t="s">
        <v>149</v>
      </c>
      <c r="C46" s="16" t="s">
        <v>132</v>
      </c>
      <c r="D46" s="24">
        <v>100</v>
      </c>
    </row>
    <row r="47" spans="1:5" ht="35.450000000000003" customHeight="1" x14ac:dyDescent="0.2">
      <c r="A47" s="89"/>
      <c r="B47" s="1" t="s">
        <v>150</v>
      </c>
      <c r="C47" s="16" t="s">
        <v>75</v>
      </c>
      <c r="D47" s="24">
        <v>82600</v>
      </c>
      <c r="E47" s="42"/>
    </row>
    <row r="48" spans="1:5" ht="34.9" customHeight="1" x14ac:dyDescent="0.2">
      <c r="A48" s="89"/>
      <c r="B48" s="1" t="s">
        <v>151</v>
      </c>
      <c r="C48" s="16" t="s">
        <v>76</v>
      </c>
      <c r="D48" s="24">
        <v>51000</v>
      </c>
      <c r="E48" s="42"/>
    </row>
    <row r="49" spans="1:5" ht="20.100000000000001" customHeight="1" x14ac:dyDescent="0.2">
      <c r="A49" s="54"/>
      <c r="B49" s="1" t="s">
        <v>129</v>
      </c>
      <c r="C49" s="32" t="s">
        <v>77</v>
      </c>
      <c r="D49" s="24">
        <v>3630</v>
      </c>
      <c r="E49" s="42"/>
    </row>
    <row r="50" spans="1:5" ht="48" customHeight="1" x14ac:dyDescent="0.2">
      <c r="A50" s="72"/>
      <c r="B50" s="74" t="s">
        <v>177</v>
      </c>
      <c r="C50" s="32" t="s">
        <v>78</v>
      </c>
      <c r="D50" s="24">
        <v>21500</v>
      </c>
      <c r="E50" s="42"/>
    </row>
    <row r="51" spans="1:5" ht="20.100000000000001" customHeight="1" x14ac:dyDescent="0.2">
      <c r="A51" s="89"/>
      <c r="B51" s="1" t="s">
        <v>152</v>
      </c>
      <c r="C51" s="16" t="s">
        <v>79</v>
      </c>
      <c r="D51" s="24">
        <v>300</v>
      </c>
    </row>
    <row r="52" spans="1:5" ht="31.5" customHeight="1" x14ac:dyDescent="0.2">
      <c r="A52" s="89"/>
      <c r="B52" s="1" t="s">
        <v>153</v>
      </c>
      <c r="C52" s="16" t="s">
        <v>80</v>
      </c>
      <c r="D52" s="24">
        <v>5400</v>
      </c>
    </row>
    <row r="53" spans="1:5" ht="20.25" customHeight="1" x14ac:dyDescent="0.2">
      <c r="A53" s="89"/>
      <c r="B53" s="1" t="s">
        <v>197</v>
      </c>
      <c r="C53" s="16" t="s">
        <v>81</v>
      </c>
      <c r="D53" s="24">
        <v>529700</v>
      </c>
      <c r="E53" s="42"/>
    </row>
    <row r="54" spans="1:5" ht="20.25" customHeight="1" x14ac:dyDescent="0.2">
      <c r="A54" s="89"/>
      <c r="B54" s="1" t="s">
        <v>198</v>
      </c>
      <c r="C54" s="16" t="s">
        <v>82</v>
      </c>
      <c r="D54" s="24">
        <v>12900</v>
      </c>
    </row>
    <row r="55" spans="1:5" ht="36" customHeight="1" x14ac:dyDescent="0.2">
      <c r="A55" s="41"/>
      <c r="B55" s="1" t="s">
        <v>154</v>
      </c>
      <c r="C55" s="16" t="s">
        <v>83</v>
      </c>
      <c r="D55" s="24">
        <v>4800</v>
      </c>
    </row>
    <row r="56" spans="1:5" ht="20.25" customHeight="1" x14ac:dyDescent="0.2">
      <c r="A56" s="89"/>
      <c r="B56" s="1" t="s">
        <v>128</v>
      </c>
      <c r="C56" s="16" t="s">
        <v>84</v>
      </c>
      <c r="D56" s="24">
        <v>147600</v>
      </c>
      <c r="E56" s="42"/>
    </row>
    <row r="57" spans="1:5" ht="46.15" customHeight="1" x14ac:dyDescent="0.2">
      <c r="A57" s="89"/>
      <c r="B57" s="1" t="s">
        <v>155</v>
      </c>
      <c r="C57" s="16" t="s">
        <v>85</v>
      </c>
      <c r="D57" s="24">
        <v>201000</v>
      </c>
    </row>
    <row r="58" spans="1:5" ht="20.25" customHeight="1" x14ac:dyDescent="0.25">
      <c r="A58" s="89"/>
      <c r="B58" s="73" t="s">
        <v>176</v>
      </c>
      <c r="C58" s="16" t="s">
        <v>86</v>
      </c>
      <c r="D58" s="24">
        <v>3522</v>
      </c>
    </row>
    <row r="59" spans="1:5" ht="20.25" customHeight="1" x14ac:dyDescent="0.2">
      <c r="A59" s="89"/>
      <c r="B59" s="1" t="s">
        <v>156</v>
      </c>
      <c r="C59" s="16" t="s">
        <v>87</v>
      </c>
      <c r="D59" s="24">
        <v>5030</v>
      </c>
    </row>
    <row r="60" spans="1:5" ht="20.25" customHeight="1" x14ac:dyDescent="0.2">
      <c r="A60" s="89"/>
      <c r="B60" s="1" t="s">
        <v>157</v>
      </c>
      <c r="C60" s="16" t="s">
        <v>88</v>
      </c>
      <c r="D60" s="24">
        <v>20000</v>
      </c>
    </row>
    <row r="61" spans="1:5" ht="20.25" customHeight="1" x14ac:dyDescent="0.2">
      <c r="A61" s="41"/>
      <c r="B61" s="1" t="s">
        <v>158</v>
      </c>
      <c r="C61" s="16" t="s">
        <v>89</v>
      </c>
      <c r="D61" s="24">
        <v>8100</v>
      </c>
    </row>
    <row r="62" spans="1:5" ht="20.25" customHeight="1" x14ac:dyDescent="0.2">
      <c r="A62" s="41"/>
      <c r="B62" s="1" t="s">
        <v>42</v>
      </c>
      <c r="C62" s="16" t="s">
        <v>90</v>
      </c>
      <c r="D62" s="24">
        <v>27600</v>
      </c>
    </row>
    <row r="63" spans="1:5" ht="39" customHeight="1" x14ac:dyDescent="0.2">
      <c r="A63" s="41"/>
      <c r="B63" s="1" t="s">
        <v>159</v>
      </c>
      <c r="C63" s="16" t="s">
        <v>91</v>
      </c>
      <c r="D63" s="24">
        <v>600</v>
      </c>
    </row>
    <row r="64" spans="1:5" ht="20.25" customHeight="1" x14ac:dyDescent="0.2">
      <c r="A64" s="41" t="s">
        <v>50</v>
      </c>
      <c r="B64" s="61" t="s">
        <v>174</v>
      </c>
      <c r="C64" s="62" t="s">
        <v>92</v>
      </c>
      <c r="D64" s="70">
        <v>3914700</v>
      </c>
    </row>
    <row r="65" spans="1:5" ht="20.25" customHeight="1" x14ac:dyDescent="0.2">
      <c r="A65" s="41"/>
      <c r="B65" s="61" t="s">
        <v>182</v>
      </c>
      <c r="C65" s="62" t="s">
        <v>93</v>
      </c>
      <c r="D65" s="70">
        <f>+D66+D67+D68+D70</f>
        <v>83068</v>
      </c>
    </row>
    <row r="66" spans="1:5" ht="27" customHeight="1" x14ac:dyDescent="0.2">
      <c r="A66" s="41" t="s">
        <v>49</v>
      </c>
      <c r="B66" s="1" t="s">
        <v>170</v>
      </c>
      <c r="C66" s="16" t="s">
        <v>94</v>
      </c>
      <c r="D66" s="24">
        <v>43900</v>
      </c>
    </row>
    <row r="67" spans="1:5" ht="35.450000000000003" hidden="1" customHeight="1" x14ac:dyDescent="0.2">
      <c r="A67" s="41"/>
      <c r="B67" s="1" t="s">
        <v>114</v>
      </c>
      <c r="C67" s="16" t="s">
        <v>95</v>
      </c>
      <c r="D67" s="38"/>
    </row>
    <row r="68" spans="1:5" ht="33" customHeight="1" x14ac:dyDescent="0.2">
      <c r="A68" s="41"/>
      <c r="B68" s="1" t="s">
        <v>181</v>
      </c>
      <c r="C68" s="16" t="s">
        <v>95</v>
      </c>
      <c r="D68" s="24">
        <v>18668</v>
      </c>
    </row>
    <row r="69" spans="1:5" ht="25.5" hidden="1" customHeight="1" x14ac:dyDescent="0.2">
      <c r="A69" s="41"/>
      <c r="B69" s="1" t="s">
        <v>137</v>
      </c>
      <c r="C69" s="16"/>
      <c r="D69" s="24">
        <v>0</v>
      </c>
    </row>
    <row r="70" spans="1:5" ht="45.6" customHeight="1" x14ac:dyDescent="0.2">
      <c r="A70" s="55"/>
      <c r="B70" s="1" t="s">
        <v>171</v>
      </c>
      <c r="C70" s="32" t="s">
        <v>96</v>
      </c>
      <c r="D70" s="38">
        <v>20500</v>
      </c>
      <c r="E70" s="56"/>
    </row>
    <row r="71" spans="1:5" ht="27.75" customHeight="1" x14ac:dyDescent="0.2">
      <c r="A71" s="75"/>
      <c r="B71" s="61" t="s">
        <v>190</v>
      </c>
      <c r="C71" s="32" t="s">
        <v>97</v>
      </c>
      <c r="D71" s="38">
        <f>+D72</f>
        <v>395300</v>
      </c>
      <c r="E71" s="56"/>
    </row>
    <row r="72" spans="1:5" ht="49.5" customHeight="1" x14ac:dyDescent="0.25">
      <c r="A72" s="57"/>
      <c r="B72" s="31" t="s">
        <v>125</v>
      </c>
      <c r="C72" s="32" t="s">
        <v>98</v>
      </c>
      <c r="D72" s="38">
        <v>395300</v>
      </c>
      <c r="E72" s="56"/>
    </row>
    <row r="73" spans="1:5" ht="33.75" customHeight="1" x14ac:dyDescent="0.25">
      <c r="A73" s="76"/>
      <c r="B73" s="67" t="s">
        <v>193</v>
      </c>
      <c r="C73" s="32" t="s">
        <v>99</v>
      </c>
      <c r="D73" s="38">
        <f>+D74</f>
        <v>4020</v>
      </c>
      <c r="E73" s="56"/>
    </row>
    <row r="74" spans="1:5" ht="39" customHeight="1" x14ac:dyDescent="0.25">
      <c r="A74" s="76"/>
      <c r="B74" s="31" t="s">
        <v>140</v>
      </c>
      <c r="C74" s="32" t="s">
        <v>100</v>
      </c>
      <c r="D74" s="38">
        <v>4020</v>
      </c>
      <c r="E74" s="56"/>
    </row>
    <row r="75" spans="1:5" ht="31.5" customHeight="1" x14ac:dyDescent="0.2">
      <c r="A75" s="41"/>
      <c r="B75" s="2" t="s">
        <v>205</v>
      </c>
      <c r="C75" s="21" t="s">
        <v>101</v>
      </c>
      <c r="D75" s="37">
        <f>+D76+D85</f>
        <v>1769562</v>
      </c>
      <c r="E75" s="56"/>
    </row>
    <row r="76" spans="1:5" ht="19.899999999999999" customHeight="1" x14ac:dyDescent="0.25">
      <c r="A76" s="41"/>
      <c r="B76" s="69" t="s">
        <v>206</v>
      </c>
      <c r="C76" s="62" t="s">
        <v>102</v>
      </c>
      <c r="D76" s="68">
        <f>+D80+D77+D78+D82+D84+D81+D79+D83</f>
        <v>1659762</v>
      </c>
    </row>
    <row r="77" spans="1:5" ht="47.25" customHeight="1" x14ac:dyDescent="0.25">
      <c r="A77" s="71"/>
      <c r="B77" s="29" t="s">
        <v>172</v>
      </c>
      <c r="C77" s="16" t="s">
        <v>178</v>
      </c>
      <c r="D77" s="38">
        <v>493000</v>
      </c>
    </row>
    <row r="78" spans="1:5" ht="47.25" customHeight="1" x14ac:dyDescent="0.25">
      <c r="A78" s="72"/>
      <c r="B78" s="29" t="s">
        <v>179</v>
      </c>
      <c r="C78" s="16" t="s">
        <v>103</v>
      </c>
      <c r="D78" s="38">
        <v>9000</v>
      </c>
    </row>
    <row r="79" spans="1:5" ht="47.25" customHeight="1" x14ac:dyDescent="0.25">
      <c r="A79" s="77"/>
      <c r="B79" s="29" t="s">
        <v>199</v>
      </c>
      <c r="C79" s="16" t="s">
        <v>104</v>
      </c>
      <c r="D79" s="38">
        <v>16390</v>
      </c>
    </row>
    <row r="80" spans="1:5" ht="46.9" customHeight="1" x14ac:dyDescent="0.25">
      <c r="A80" s="41"/>
      <c r="B80" s="31" t="s">
        <v>125</v>
      </c>
      <c r="C80" s="32" t="s">
        <v>105</v>
      </c>
      <c r="D80" s="38">
        <v>653000</v>
      </c>
    </row>
    <row r="81" spans="1:4" ht="33.75" customHeight="1" x14ac:dyDescent="0.25">
      <c r="A81" s="76"/>
      <c r="B81" s="31" t="s">
        <v>194</v>
      </c>
      <c r="C81" s="32" t="s">
        <v>106</v>
      </c>
      <c r="D81" s="38">
        <v>200000</v>
      </c>
    </row>
    <row r="82" spans="1:4" ht="33" customHeight="1" x14ac:dyDescent="0.25">
      <c r="A82" s="75"/>
      <c r="B82" s="31" t="s">
        <v>175</v>
      </c>
      <c r="C82" s="32" t="s">
        <v>107</v>
      </c>
      <c r="D82" s="38">
        <v>70960</v>
      </c>
    </row>
    <row r="83" spans="1:4" ht="63.75" customHeight="1" x14ac:dyDescent="0.25">
      <c r="A83" s="78"/>
      <c r="B83" s="31" t="s">
        <v>203</v>
      </c>
      <c r="C83" s="32" t="s">
        <v>108</v>
      </c>
      <c r="D83" s="38">
        <v>11228</v>
      </c>
    </row>
    <row r="84" spans="1:4" ht="19.5" customHeight="1" x14ac:dyDescent="0.25">
      <c r="A84" s="75"/>
      <c r="B84" s="31" t="s">
        <v>183</v>
      </c>
      <c r="C84" s="32" t="s">
        <v>109</v>
      </c>
      <c r="D84" s="38">
        <v>206184</v>
      </c>
    </row>
    <row r="85" spans="1:4" ht="33" customHeight="1" x14ac:dyDescent="0.25">
      <c r="A85" s="41"/>
      <c r="B85" s="67" t="s">
        <v>201</v>
      </c>
      <c r="C85" s="65" t="s">
        <v>111</v>
      </c>
      <c r="D85" s="68">
        <f>+D86</f>
        <v>109800</v>
      </c>
    </row>
    <row r="86" spans="1:4" ht="36" customHeight="1" x14ac:dyDescent="0.25">
      <c r="A86" s="48"/>
      <c r="B86" s="31" t="s">
        <v>140</v>
      </c>
      <c r="C86" s="32" t="s">
        <v>112</v>
      </c>
      <c r="D86" s="38">
        <v>109800</v>
      </c>
    </row>
    <row r="87" spans="1:4" ht="79.150000000000006" hidden="1" customHeight="1" x14ac:dyDescent="0.25">
      <c r="A87" s="58"/>
      <c r="B87" s="31" t="s">
        <v>141</v>
      </c>
      <c r="C87" s="32" t="s">
        <v>118</v>
      </c>
      <c r="D87" s="38">
        <v>0</v>
      </c>
    </row>
    <row r="88" spans="1:4" ht="20.25" customHeight="1" x14ac:dyDescent="0.2">
      <c r="A88" s="41"/>
      <c r="B88" s="2" t="s">
        <v>207</v>
      </c>
      <c r="C88" s="21" t="s">
        <v>115</v>
      </c>
      <c r="D88" s="23">
        <f>+D89+D96+D105+D111</f>
        <v>1360554</v>
      </c>
    </row>
    <row r="89" spans="1:4" ht="18" customHeight="1" x14ac:dyDescent="0.2">
      <c r="A89" s="41"/>
      <c r="B89" s="61" t="s">
        <v>208</v>
      </c>
      <c r="C89" s="62" t="s">
        <v>116</v>
      </c>
      <c r="D89" s="66">
        <f>+D90+D91+D92</f>
        <v>182180</v>
      </c>
    </row>
    <row r="90" spans="1:4" ht="18.600000000000001" customHeight="1" x14ac:dyDescent="0.2">
      <c r="A90" s="41"/>
      <c r="B90" s="1" t="s">
        <v>127</v>
      </c>
      <c r="C90" s="16" t="s">
        <v>118</v>
      </c>
      <c r="D90" s="17">
        <v>44180</v>
      </c>
    </row>
    <row r="91" spans="1:4" ht="31.5" customHeight="1" x14ac:dyDescent="0.2">
      <c r="A91" s="41" t="s">
        <v>47</v>
      </c>
      <c r="B91" s="1" t="s">
        <v>22</v>
      </c>
      <c r="C91" s="16" t="s">
        <v>119</v>
      </c>
      <c r="D91" s="24">
        <v>70000</v>
      </c>
    </row>
    <row r="92" spans="1:4" ht="19.5" customHeight="1" x14ac:dyDescent="0.2">
      <c r="A92" s="41"/>
      <c r="B92" s="64" t="s">
        <v>209</v>
      </c>
      <c r="C92" s="65" t="s">
        <v>120</v>
      </c>
      <c r="D92" s="63">
        <f>+D93+D94</f>
        <v>68000</v>
      </c>
    </row>
    <row r="93" spans="1:4" ht="20.25" customHeight="1" x14ac:dyDescent="0.2">
      <c r="A93" s="41" t="s">
        <v>45</v>
      </c>
      <c r="B93" s="1" t="s">
        <v>23</v>
      </c>
      <c r="C93" s="16" t="s">
        <v>121</v>
      </c>
      <c r="D93" s="24">
        <v>27000</v>
      </c>
    </row>
    <row r="94" spans="1:4" ht="20.25" customHeight="1" x14ac:dyDescent="0.2">
      <c r="A94" s="41" t="s">
        <v>45</v>
      </c>
      <c r="B94" s="1" t="s">
        <v>19</v>
      </c>
      <c r="C94" s="16" t="s">
        <v>122</v>
      </c>
      <c r="D94" s="24">
        <v>41000</v>
      </c>
    </row>
    <row r="95" spans="1:4" ht="15.6" hidden="1" customHeight="1" x14ac:dyDescent="0.2">
      <c r="A95" s="41"/>
      <c r="B95" s="1" t="s">
        <v>16</v>
      </c>
      <c r="C95" s="16"/>
      <c r="D95" s="24"/>
    </row>
    <row r="96" spans="1:4" ht="20.25" customHeight="1" x14ac:dyDescent="0.2">
      <c r="A96" s="41"/>
      <c r="B96" s="61" t="s">
        <v>210</v>
      </c>
      <c r="C96" s="62" t="s">
        <v>168</v>
      </c>
      <c r="D96" s="63">
        <f>+D97+D98+D100+D101</f>
        <v>1033830</v>
      </c>
    </row>
    <row r="97" spans="1:4" ht="20.25" customHeight="1" x14ac:dyDescent="0.2">
      <c r="A97" s="41" t="s">
        <v>46</v>
      </c>
      <c r="B97" s="1" t="s">
        <v>166</v>
      </c>
      <c r="C97" s="16" t="s">
        <v>123</v>
      </c>
      <c r="D97" s="38">
        <v>199470</v>
      </c>
    </row>
    <row r="98" spans="1:4" ht="20.25" customHeight="1" x14ac:dyDescent="0.2">
      <c r="A98" s="41" t="s">
        <v>46</v>
      </c>
      <c r="B98" s="1" t="s">
        <v>160</v>
      </c>
      <c r="C98" s="16" t="s">
        <v>124</v>
      </c>
      <c r="D98" s="24">
        <v>70850</v>
      </c>
    </row>
    <row r="99" spans="1:4" ht="15.6" hidden="1" customHeight="1" x14ac:dyDescent="0.2">
      <c r="A99" s="41"/>
      <c r="B99" s="1" t="s">
        <v>6</v>
      </c>
      <c r="C99" s="16"/>
      <c r="D99" s="24"/>
    </row>
    <row r="100" spans="1:4" ht="31.5" customHeight="1" x14ac:dyDescent="0.2">
      <c r="A100" s="41" t="s">
        <v>46</v>
      </c>
      <c r="B100" s="1" t="s">
        <v>7</v>
      </c>
      <c r="C100" s="16" t="s">
        <v>184</v>
      </c>
      <c r="D100" s="24">
        <v>293510</v>
      </c>
    </row>
    <row r="101" spans="1:4" ht="20.25" customHeight="1" x14ac:dyDescent="0.2">
      <c r="A101" s="41">
        <v>1</v>
      </c>
      <c r="B101" s="61" t="s">
        <v>211</v>
      </c>
      <c r="C101" s="16" t="s">
        <v>185</v>
      </c>
      <c r="D101" s="24">
        <f>+D102+D103</f>
        <v>470000</v>
      </c>
    </row>
    <row r="102" spans="1:4" ht="20.25" customHeight="1" x14ac:dyDescent="0.2">
      <c r="A102" s="59"/>
      <c r="B102" s="1" t="s">
        <v>142</v>
      </c>
      <c r="C102" s="16" t="s">
        <v>186</v>
      </c>
      <c r="D102" s="24">
        <v>30000</v>
      </c>
    </row>
    <row r="103" spans="1:4" ht="20.25" customHeight="1" x14ac:dyDescent="0.2">
      <c r="A103" s="59"/>
      <c r="B103" s="1" t="s">
        <v>143</v>
      </c>
      <c r="C103" s="16" t="s">
        <v>187</v>
      </c>
      <c r="D103" s="24">
        <f>10000+430000</f>
        <v>440000</v>
      </c>
    </row>
    <row r="104" spans="1:4" ht="15.6" hidden="1" customHeight="1" x14ac:dyDescent="0.2">
      <c r="A104" s="41">
        <v>1</v>
      </c>
      <c r="B104" s="1" t="s">
        <v>8</v>
      </c>
      <c r="C104" s="16"/>
      <c r="D104" s="26"/>
    </row>
    <row r="105" spans="1:4" ht="20.25" customHeight="1" x14ac:dyDescent="0.2">
      <c r="A105" s="41" t="s">
        <v>47</v>
      </c>
      <c r="B105" s="61" t="s">
        <v>35</v>
      </c>
      <c r="C105" s="16" t="s">
        <v>188</v>
      </c>
      <c r="D105" s="17">
        <v>5000</v>
      </c>
    </row>
    <row r="106" spans="1:4" ht="20.25" hidden="1" customHeight="1" x14ac:dyDescent="0.2">
      <c r="A106" s="41">
        <v>1</v>
      </c>
      <c r="B106" s="61" t="s">
        <v>9</v>
      </c>
      <c r="C106" s="16"/>
      <c r="D106" s="26"/>
    </row>
    <row r="107" spans="1:4" ht="20.25" hidden="1" customHeight="1" x14ac:dyDescent="0.2">
      <c r="A107" s="41">
        <v>2</v>
      </c>
      <c r="B107" s="61" t="s">
        <v>17</v>
      </c>
      <c r="C107" s="16"/>
      <c r="D107" s="26"/>
    </row>
    <row r="108" spans="1:4" ht="20.25" hidden="1" customHeight="1" x14ac:dyDescent="0.2">
      <c r="A108" s="41"/>
      <c r="B108" s="61" t="s">
        <v>28</v>
      </c>
      <c r="C108" s="16"/>
      <c r="D108" s="27">
        <v>0</v>
      </c>
    </row>
    <row r="109" spans="1:4" ht="20.25" hidden="1" customHeight="1" x14ac:dyDescent="0.2">
      <c r="A109" s="41">
        <v>1</v>
      </c>
      <c r="B109" s="61" t="s">
        <v>0</v>
      </c>
      <c r="C109" s="16"/>
      <c r="D109" s="26"/>
    </row>
    <row r="110" spans="1:4" ht="20.25" hidden="1" customHeight="1" x14ac:dyDescent="0.2">
      <c r="A110" s="41">
        <v>2</v>
      </c>
      <c r="B110" s="61" t="s">
        <v>1</v>
      </c>
      <c r="C110" s="16"/>
      <c r="D110" s="26"/>
    </row>
    <row r="111" spans="1:4" ht="20.25" customHeight="1" x14ac:dyDescent="0.2">
      <c r="A111" s="41" t="s">
        <v>47</v>
      </c>
      <c r="B111" s="61" t="s">
        <v>20</v>
      </c>
      <c r="C111" s="16" t="s">
        <v>189</v>
      </c>
      <c r="D111" s="17">
        <v>139544</v>
      </c>
    </row>
    <row r="112" spans="1:4" ht="0.75" hidden="1" customHeight="1" x14ac:dyDescent="0.2">
      <c r="A112" s="41">
        <v>1</v>
      </c>
      <c r="B112" s="1" t="s">
        <v>29</v>
      </c>
      <c r="C112" s="16"/>
      <c r="D112" s="26"/>
    </row>
    <row r="113" spans="1:5" ht="31.15" hidden="1" customHeight="1" x14ac:dyDescent="0.2">
      <c r="A113" s="41">
        <v>1</v>
      </c>
      <c r="B113" s="1" t="s">
        <v>24</v>
      </c>
      <c r="C113" s="16"/>
      <c r="D113" s="26"/>
    </row>
    <row r="114" spans="1:5" ht="15.6" hidden="1" customHeight="1" x14ac:dyDescent="0.2">
      <c r="A114" s="41">
        <v>1</v>
      </c>
      <c r="B114" s="1" t="s">
        <v>20</v>
      </c>
      <c r="C114" s="16"/>
      <c r="D114" s="26">
        <v>2.6</v>
      </c>
    </row>
    <row r="115" spans="1:5" ht="33" customHeight="1" x14ac:dyDescent="0.2">
      <c r="A115" s="41" t="s">
        <v>47</v>
      </c>
      <c r="B115" s="2" t="s">
        <v>212</v>
      </c>
      <c r="C115" s="21" t="s">
        <v>191</v>
      </c>
      <c r="D115" s="23">
        <f>+D117+D118+D119</f>
        <v>56000</v>
      </c>
    </row>
    <row r="116" spans="1:5" ht="15.6" hidden="1" customHeight="1" x14ac:dyDescent="0.2">
      <c r="A116" s="41"/>
      <c r="B116" s="1" t="s">
        <v>33</v>
      </c>
      <c r="C116" s="16"/>
      <c r="D116" s="17"/>
    </row>
    <row r="117" spans="1:5" ht="20.25" customHeight="1" x14ac:dyDescent="0.2">
      <c r="A117" s="41">
        <v>1</v>
      </c>
      <c r="B117" s="1" t="s">
        <v>21</v>
      </c>
      <c r="C117" s="16" t="s">
        <v>192</v>
      </c>
      <c r="D117" s="24">
        <v>6000</v>
      </c>
    </row>
    <row r="118" spans="1:5" ht="20.25" customHeight="1" x14ac:dyDescent="0.2">
      <c r="A118" s="41">
        <v>2</v>
      </c>
      <c r="B118" s="1" t="s">
        <v>30</v>
      </c>
      <c r="C118" s="16" t="s">
        <v>195</v>
      </c>
      <c r="D118" s="24">
        <f>20000+30000-5000</f>
        <v>45000</v>
      </c>
    </row>
    <row r="119" spans="1:5" ht="20.25" customHeight="1" x14ac:dyDescent="0.2">
      <c r="A119" s="41">
        <v>3</v>
      </c>
      <c r="B119" s="1" t="s">
        <v>117</v>
      </c>
      <c r="C119" s="16" t="s">
        <v>200</v>
      </c>
      <c r="D119" s="24">
        <v>5000</v>
      </c>
    </row>
    <row r="120" spans="1:5" ht="15.6" hidden="1" customHeight="1" x14ac:dyDescent="0.2">
      <c r="A120" s="41">
        <v>4</v>
      </c>
      <c r="B120" s="1" t="s">
        <v>31</v>
      </c>
      <c r="C120" s="16"/>
      <c r="D120" s="25"/>
    </row>
    <row r="121" spans="1:5" ht="20.25" hidden="1" customHeight="1" x14ac:dyDescent="0.2">
      <c r="A121" s="41">
        <v>5</v>
      </c>
      <c r="B121" s="1" t="s">
        <v>32</v>
      </c>
      <c r="C121" s="16"/>
      <c r="D121" s="24"/>
    </row>
    <row r="122" spans="1:5" ht="15.75" hidden="1" customHeight="1" x14ac:dyDescent="0.2">
      <c r="A122" s="41"/>
      <c r="B122" s="1" t="s">
        <v>10</v>
      </c>
      <c r="C122" s="16"/>
      <c r="D122" s="25"/>
    </row>
    <row r="123" spans="1:5" ht="15.6" hidden="1" customHeight="1" x14ac:dyDescent="0.2">
      <c r="A123" s="41"/>
      <c r="B123" s="1" t="s">
        <v>11</v>
      </c>
      <c r="C123" s="16"/>
      <c r="D123" s="25"/>
    </row>
    <row r="124" spans="1:5" ht="15.6" hidden="1" customHeight="1" x14ac:dyDescent="0.2">
      <c r="A124" s="41"/>
      <c r="B124" s="1" t="s">
        <v>25</v>
      </c>
      <c r="C124" s="16"/>
      <c r="D124" s="24"/>
    </row>
    <row r="125" spans="1:5" ht="24.6" customHeight="1" x14ac:dyDescent="0.2">
      <c r="A125" s="15"/>
      <c r="B125" s="47" t="s">
        <v>213</v>
      </c>
      <c r="C125" s="20" t="s">
        <v>204</v>
      </c>
      <c r="D125" s="23">
        <f>D115+D14+D88+D35</f>
        <v>21716677</v>
      </c>
    </row>
    <row r="126" spans="1:5" s="11" customFormat="1" ht="27" customHeight="1" x14ac:dyDescent="0.2">
      <c r="A126" s="41"/>
      <c r="B126" s="34" t="s">
        <v>139</v>
      </c>
      <c r="C126" s="43">
        <v>81</v>
      </c>
      <c r="D126" s="44">
        <f>D130+D133+D134+D135+D128+D129+D131+D132</f>
        <v>505083</v>
      </c>
      <c r="E126" s="39"/>
    </row>
    <row r="127" spans="1:5" s="11" customFormat="1" ht="36.6" hidden="1" customHeight="1" x14ac:dyDescent="0.2">
      <c r="A127" s="41"/>
      <c r="B127" s="33" t="s">
        <v>138</v>
      </c>
      <c r="C127" s="18">
        <v>82</v>
      </c>
      <c r="D127" s="45"/>
    </row>
    <row r="128" spans="1:5" ht="20.25" hidden="1" customHeight="1" x14ac:dyDescent="0.2">
      <c r="A128" s="41" t="s">
        <v>45</v>
      </c>
      <c r="B128" s="33" t="s">
        <v>40</v>
      </c>
      <c r="C128" s="18"/>
      <c r="D128" s="45">
        <v>40023</v>
      </c>
    </row>
    <row r="129" spans="1:4" ht="20.25" hidden="1" customHeight="1" x14ac:dyDescent="0.2">
      <c r="A129" s="41" t="s">
        <v>45</v>
      </c>
      <c r="B129" s="33" t="s">
        <v>41</v>
      </c>
      <c r="C129" s="18"/>
      <c r="D129" s="45">
        <v>8008</v>
      </c>
    </row>
    <row r="130" spans="1:4" ht="20.25" hidden="1" customHeight="1" x14ac:dyDescent="0.2">
      <c r="A130" s="41" t="s">
        <v>46</v>
      </c>
      <c r="B130" s="33" t="s">
        <v>126</v>
      </c>
      <c r="C130" s="18"/>
      <c r="D130" s="45">
        <v>42645</v>
      </c>
    </row>
    <row r="131" spans="1:4" ht="20.25" hidden="1" customHeight="1" x14ac:dyDescent="0.2">
      <c r="A131" s="41"/>
      <c r="B131" s="33" t="s">
        <v>161</v>
      </c>
      <c r="C131" s="18"/>
      <c r="D131" s="45">
        <v>1916</v>
      </c>
    </row>
    <row r="132" spans="1:4" ht="20.25" hidden="1" customHeight="1" x14ac:dyDescent="0.2">
      <c r="A132" s="59"/>
      <c r="B132" s="33" t="s">
        <v>162</v>
      </c>
      <c r="C132" s="18"/>
      <c r="D132" s="45">
        <f>378+25+781</f>
        <v>1184</v>
      </c>
    </row>
    <row r="133" spans="1:4" ht="20.25" hidden="1" customHeight="1" x14ac:dyDescent="0.2">
      <c r="A133" s="41" t="s">
        <v>47</v>
      </c>
      <c r="B133" s="33" t="s">
        <v>48</v>
      </c>
      <c r="C133" s="18"/>
      <c r="D133" s="45">
        <f>290000+900+20000+53350</f>
        <v>364250</v>
      </c>
    </row>
    <row r="134" spans="1:4" ht="20.25" hidden="1" customHeight="1" x14ac:dyDescent="0.2">
      <c r="A134" s="41"/>
      <c r="B134" s="33" t="s">
        <v>52</v>
      </c>
      <c r="C134" s="18"/>
      <c r="D134" s="45">
        <v>4297</v>
      </c>
    </row>
    <row r="135" spans="1:4" ht="20.25" hidden="1" customHeight="1" x14ac:dyDescent="0.2">
      <c r="A135" s="41"/>
      <c r="B135" s="33" t="s">
        <v>131</v>
      </c>
      <c r="C135" s="18"/>
      <c r="D135" s="45">
        <f>27296+2053+8476+279+4423+233</f>
        <v>42760</v>
      </c>
    </row>
    <row r="136" spans="1:4" ht="28.15" hidden="1" customHeight="1" x14ac:dyDescent="0.2">
      <c r="A136" s="41"/>
      <c r="B136" s="22" t="s">
        <v>136</v>
      </c>
      <c r="C136" s="43"/>
      <c r="D136" s="44">
        <f>+D125+D126</f>
        <v>22221760</v>
      </c>
    </row>
    <row r="137" spans="1:4" ht="20.25" hidden="1" customHeight="1" x14ac:dyDescent="0.2">
      <c r="A137" s="41"/>
      <c r="B137" s="2" t="s">
        <v>53</v>
      </c>
      <c r="C137" s="21"/>
      <c r="D137" s="23">
        <f>D138</f>
        <v>0</v>
      </c>
    </row>
    <row r="138" spans="1:4" ht="20.25" hidden="1" customHeight="1" x14ac:dyDescent="0.2">
      <c r="A138" s="41" t="s">
        <v>44</v>
      </c>
      <c r="B138" s="1" t="s">
        <v>39</v>
      </c>
      <c r="C138" s="16"/>
      <c r="D138" s="17">
        <v>0</v>
      </c>
    </row>
    <row r="139" spans="1:4" ht="26.25" hidden="1" customHeight="1" x14ac:dyDescent="0.2">
      <c r="A139" s="41"/>
      <c r="B139" s="2" t="s">
        <v>110</v>
      </c>
      <c r="C139" s="21"/>
      <c r="D139" s="46">
        <f>D125+D137+D126</f>
        <v>22221760</v>
      </c>
    </row>
    <row r="140" spans="1:4" s="13" customFormat="1" ht="15.75" customHeight="1" x14ac:dyDescent="0.2">
      <c r="A140" s="12"/>
    </row>
    <row r="141" spans="1:4" s="13" customFormat="1" ht="18" customHeight="1" x14ac:dyDescent="0.2">
      <c r="A141" s="12"/>
      <c r="B141" s="79" t="s">
        <v>180</v>
      </c>
      <c r="C141" s="79"/>
      <c r="D141" s="79"/>
    </row>
    <row r="142" spans="1:4" s="13" customFormat="1" ht="18" customHeight="1" x14ac:dyDescent="0.2">
      <c r="A142" s="12"/>
      <c r="B142" s="79"/>
      <c r="C142" s="79"/>
      <c r="D142" s="79"/>
    </row>
    <row r="143" spans="1:4" s="13" customFormat="1" x14ac:dyDescent="0.2">
      <c r="A143" s="14"/>
      <c r="D143" s="51"/>
    </row>
    <row r="144" spans="1:4" x14ac:dyDescent="0.2">
      <c r="D144" s="52"/>
    </row>
    <row r="145" spans="4:4" x14ac:dyDescent="0.2">
      <c r="D145" s="53"/>
    </row>
  </sheetData>
  <mergeCells count="15">
    <mergeCell ref="B142:D142"/>
    <mergeCell ref="C5:D5"/>
    <mergeCell ref="B8:D8"/>
    <mergeCell ref="A10:A12"/>
    <mergeCell ref="B10:B12"/>
    <mergeCell ref="C10:C12"/>
    <mergeCell ref="D10:D12"/>
    <mergeCell ref="A41:A45"/>
    <mergeCell ref="A47:A48"/>
    <mergeCell ref="A51:A54"/>
    <mergeCell ref="A56:A58"/>
    <mergeCell ref="A59:A60"/>
    <mergeCell ref="B141:D141"/>
    <mergeCell ref="C7:D7"/>
    <mergeCell ref="C6:D6"/>
  </mergeCells>
  <pageMargins left="0.59055118110236227" right="0.19685039370078741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pajamos</vt:lpstr>
      <vt:lpstr>pajamos!Print_Titles</vt:lpstr>
    </vt:vector>
  </TitlesOfParts>
  <Company>LR Finansu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daiva_k</cp:lastModifiedBy>
  <cp:lastPrinted>2019-11-21T07:41:52Z</cp:lastPrinted>
  <dcterms:created xsi:type="dcterms:W3CDTF">2004-04-20T08:38:47Z</dcterms:created>
  <dcterms:modified xsi:type="dcterms:W3CDTF">2019-11-21T07:42:39Z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3fa40d19-7a91-4fba-9c36-a740a00b6bf4</vt:lpwstr>
  </op:property>
</op:Properties>
</file>