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gnis\homeDir$\IndreA\My Documents\Tarybos sprendimu projektai\2021 m\TS dėl SVP tikslinimo po biudžeto\po tarybos SVP pagal biudžetą - Kopija\"/>
    </mc:Choice>
  </mc:AlternateContent>
  <bookViews>
    <workbookView xWindow="-105" yWindow="-105" windowWidth="19425" windowHeight="10425"/>
  </bookViews>
  <sheets>
    <sheet name="Planas" sheetId="2" r:id="rId1"/>
  </sheets>
  <calcPr calcId="152511"/>
</workbook>
</file>

<file path=xl/calcChain.xml><?xml version="1.0" encoding="utf-8"?>
<calcChain xmlns="http://schemas.openxmlformats.org/spreadsheetml/2006/main">
  <c r="H38" i="2" l="1"/>
  <c r="G38" i="2"/>
  <c r="J39" i="2" l="1"/>
  <c r="I39" i="2"/>
  <c r="G39" i="2"/>
  <c r="H39" i="2"/>
  <c r="M28" i="2"/>
  <c r="L28" i="2"/>
  <c r="O22" i="2"/>
  <c r="O16" i="2" s="1"/>
  <c r="N22" i="2"/>
  <c r="M22" i="2"/>
  <c r="M16" i="2" s="1"/>
  <c r="L22" i="2"/>
  <c r="O20" i="2"/>
  <c r="N20" i="2"/>
  <c r="M20" i="2"/>
  <c r="L20" i="2"/>
  <c r="N16" i="2"/>
  <c r="L16" i="2"/>
  <c r="O13" i="2"/>
  <c r="N13" i="2"/>
  <c r="N11" i="2" s="1"/>
  <c r="N10" i="2" s="1"/>
  <c r="N9" i="2" s="1"/>
  <c r="M13" i="2"/>
  <c r="M11" i="2" s="1"/>
  <c r="L13" i="2"/>
  <c r="L11" i="2" s="1"/>
  <c r="O11" i="2"/>
  <c r="M10" i="2" l="1"/>
  <c r="M9" i="2" s="1"/>
  <c r="O10" i="2"/>
  <c r="O9" i="2" s="1"/>
  <c r="L10" i="2"/>
  <c r="L9" i="2" s="1"/>
  <c r="K38" i="2"/>
  <c r="D38" i="2"/>
  <c r="C38" i="2"/>
  <c r="I28" i="2"/>
  <c r="H28" i="2"/>
  <c r="H13" i="2" l="1"/>
  <c r="H11" i="2" s="1"/>
  <c r="I13" i="2"/>
  <c r="I11" i="2" s="1"/>
  <c r="J13" i="2"/>
  <c r="J11" i="2" s="1"/>
  <c r="K13" i="2"/>
  <c r="K11" i="2" s="1"/>
  <c r="P13" i="2"/>
  <c r="P11" i="2" s="1"/>
  <c r="Q13" i="2"/>
  <c r="Q11" i="2" s="1"/>
  <c r="H20" i="2"/>
  <c r="I20" i="2"/>
  <c r="J20" i="2"/>
  <c r="K20" i="2"/>
  <c r="P20" i="2"/>
  <c r="Q20" i="2"/>
  <c r="H22" i="2"/>
  <c r="I22" i="2"/>
  <c r="J22" i="2"/>
  <c r="K22" i="2"/>
  <c r="P22" i="2"/>
  <c r="Q22" i="2"/>
  <c r="C39" i="2"/>
  <c r="D39" i="2"/>
  <c r="E39" i="2"/>
  <c r="F39" i="2"/>
  <c r="K39" i="2"/>
  <c r="L39" i="2"/>
  <c r="J16" i="2" l="1"/>
  <c r="P16" i="2"/>
  <c r="P10" i="2" s="1"/>
  <c r="P9" i="2" s="1"/>
  <c r="H16" i="2"/>
  <c r="H10" i="2" s="1"/>
  <c r="H9" i="2" s="1"/>
  <c r="Q16" i="2"/>
  <c r="Q10" i="2" s="1"/>
  <c r="Q9" i="2" s="1"/>
  <c r="I16" i="2"/>
  <c r="K16" i="2"/>
  <c r="K10" i="2" s="1"/>
  <c r="K9" i="2" s="1"/>
  <c r="J10" i="2"/>
  <c r="J9" i="2" s="1"/>
  <c r="I10" i="2"/>
  <c r="I9" i="2" s="1"/>
</calcChain>
</file>

<file path=xl/sharedStrings.xml><?xml version="1.0" encoding="utf-8"?>
<sst xmlns="http://schemas.openxmlformats.org/spreadsheetml/2006/main" count="297" uniqueCount="98">
  <si>
    <t>Kodas</t>
  </si>
  <si>
    <t>Pavadinimas</t>
  </si>
  <si>
    <t>Asign. valdytojas</t>
  </si>
  <si>
    <t>Vykdytojas</t>
  </si>
  <si>
    <t>Atsakingas (-i) asmuo (-ys)</t>
  </si>
  <si>
    <t>SP lėšos</t>
  </si>
  <si>
    <t>BVS lėšos</t>
  </si>
  <si>
    <t>2021 m. išlaidų projektas</t>
  </si>
  <si>
    <t>2022 m. išlaidų projektas</t>
  </si>
  <si>
    <t>2023 m. išlaidų projektas</t>
  </si>
  <si>
    <t>Produkto /Efekto /Rezultato /Proceso/Indėlio</t>
  </si>
  <si>
    <t>Iš viso</t>
  </si>
  <si>
    <t>Išlaidoms</t>
  </si>
  <si>
    <t>Turtui įsigyti</t>
  </si>
  <si>
    <t>Rodiklis</t>
  </si>
  <si>
    <t>Mato vnt.</t>
  </si>
  <si>
    <t>2021</t>
  </si>
  <si>
    <t>2022</t>
  </si>
  <si>
    <t>2023</t>
  </si>
  <si>
    <t>Iš jų darbo užmokesčiui</t>
  </si>
  <si>
    <t>Planas</t>
  </si>
  <si>
    <t>Faktas</t>
  </si>
  <si>
    <t>06.</t>
  </si>
  <si>
    <t>KULTŪROS PAVELDO IŠSAUGOJIMO PROGRAMA</t>
  </si>
  <si>
    <t>Architektūros ir teritorijų planavimo skyrius</t>
  </si>
  <si>
    <t>Armandas Mockus</t>
  </si>
  <si>
    <t>06.01.</t>
  </si>
  <si>
    <t>Plėtoti piligrimystę ir turizmą (paveldo srityje) 01</t>
  </si>
  <si>
    <t>Išsaugoti ir pritaikyti visuomenės poreikiams kultūros paveldo objektus</t>
  </si>
  <si>
    <t>vnt.</t>
  </si>
  <si>
    <t>2,00</t>
  </si>
  <si>
    <t>0,00</t>
  </si>
  <si>
    <t>3,00</t>
  </si>
  <si>
    <t>06.01.01.</t>
  </si>
  <si>
    <t>Užtikrinti kultūros vertybių apskaitą ir ženklinimą 01</t>
  </si>
  <si>
    <t>Sutvarkytų, restauruotų ir pritaikytų kultūros paveldo objektų skaičius</t>
  </si>
  <si>
    <t>1,00</t>
  </si>
  <si>
    <t>06.01.01.01</t>
  </si>
  <si>
    <t>Organizuoti kultūros paveldo apskaitos dokumentų projektų rengimą</t>
  </si>
  <si>
    <t>288740810 Raseinių rajono savivaldybės administracija</t>
  </si>
  <si>
    <t>Vaida Lastakauskaitė</t>
  </si>
  <si>
    <t>SB</t>
  </si>
  <si>
    <t>102</t>
  </si>
  <si>
    <t>Parengtų apskaitos dokumentų projektų skaičius</t>
  </si>
  <si>
    <t>06.01.01.04</t>
  </si>
  <si>
    <t>Vaizdinės ir informacinės medžiagos parengimas, visuomenės informavimas, leidinių leidyba ir renginių organizavimas apie kultūros paveldo objektus</t>
  </si>
  <si>
    <t>Arnas Zmitra, Vaida Lastakauskaitė</t>
  </si>
  <si>
    <t>Išleistų leidinių skaičius</t>
  </si>
  <si>
    <t>Suorganizuotų renginių skaičius</t>
  </si>
  <si>
    <t>06.01.01.05</t>
  </si>
  <si>
    <t>Vykdyti tyrimus vertingųjų savybių pobūdžio objektams atskleisti</t>
  </si>
  <si>
    <t>Atliktų tyrimų skaičius</t>
  </si>
  <si>
    <t>06.01.02.</t>
  </si>
  <si>
    <t>Išsaugoti ir pritaikyti visuomenės poreikiams kultūros paveldo objektus 02</t>
  </si>
  <si>
    <t>Naujai sutvarkytų, įrengtų ir pritaikytų lankymui savivaldybės kultūros ir gamtos paveldo objektų bei teritorijų skaičius</t>
  </si>
  <si>
    <t>06.01.02.04</t>
  </si>
  <si>
    <t>Maironio tėviškės (sodybos-muziejaus) Bernotų k. infrastruktūros įrengimas</t>
  </si>
  <si>
    <t>190151266 Raseinių krašto istorijos muziejus</t>
  </si>
  <si>
    <t>Birutė Kulpinskaitė</t>
  </si>
  <si>
    <t>Įrengtų, sutvarkytų infrastruktūros elementų skaičius</t>
  </si>
  <si>
    <t>06.01.02.08</t>
  </si>
  <si>
    <t>Informacinės sistemos sukūrimas: kelio ženklų, rodyklių, anotacijų pagaminimas ir pastatymas</t>
  </si>
  <si>
    <t>Pagaminta, įrengta informacinės sistemos elementų skaičius</t>
  </si>
  <si>
    <t>06.01.02.17</t>
  </si>
  <si>
    <t>Simono Stanevičiaus sodybos-memorialinio muziejaus infrastruktūros atkūrimas ir pastatų, tvorų remontas-restauracija</t>
  </si>
  <si>
    <t>Sutvarkytų infrastruktūros elementų skaičius</t>
  </si>
  <si>
    <t>06.01.02.19</t>
  </si>
  <si>
    <t>Raseinių savivaldybės kraštovaizdžio formavimo archeologiniuose objektuose (Prabaudos, Kalnujų, Kejėnų, Betygalos, Lyduvėnų piliakalniuose ir jų prieigose) projektų rengimas ir vykdymas</t>
  </si>
  <si>
    <t>Įgyvendintų projektų skaičius</t>
  </si>
  <si>
    <t>Parengtų projektų skaičius</t>
  </si>
  <si>
    <t>06.01.02.20</t>
  </si>
  <si>
    <t>Kultūros paveldo statinių tvarkyba</t>
  </si>
  <si>
    <t>Sutvarkytų statinių skaičius</t>
  </si>
  <si>
    <t>06.01.02.25</t>
  </si>
  <si>
    <t>Aštuonračio muziejuko pateiktos programos dalinis finansavimas</t>
  </si>
  <si>
    <t>Finansuotų objektų skaičius</t>
  </si>
  <si>
    <t>06.01.02.26</t>
  </si>
  <si>
    <t>Kultūros vertybių ir jų teritorijų priežiūra</t>
  </si>
  <si>
    <t>Prižiūrėtų objektų skaičius</t>
  </si>
  <si>
    <t>20,00</t>
  </si>
  <si>
    <t>06.01.02.39</t>
  </si>
  <si>
    <t>Raseinių kalėjimo pastatų komplekso, kalėjimo pastato tvarkybos (remonto) darbai</t>
  </si>
  <si>
    <t>Atliktų tvarkybos darbų skaičius</t>
  </si>
  <si>
    <t>06.01.02.40</t>
  </si>
  <si>
    <t>Raseinių Švč. Trejybės cerkvės tvarkybos darbų finansavimas</t>
  </si>
  <si>
    <t>Finansuotų tvarkybos darbų skaičius</t>
  </si>
  <si>
    <t>06.01.02.41</t>
  </si>
  <si>
    <t>Memorialinio ženklo Ariogalos m. (Raseinių r. sav.) statyba ir teritorijos sutvarkymas</t>
  </si>
  <si>
    <t>Pastatytas memorialinis ženklas, sutvarkyta teritorija aplink</t>
  </si>
  <si>
    <t>SB- Savivaldybės biudžeto lėšos</t>
  </si>
  <si>
    <t>IŠ VISO:</t>
  </si>
  <si>
    <t>RASEINIŲ RAJONO SAVIVALDYBĖS 2021-2023 M. STRATEGINIO VEIKLOS PLANO</t>
  </si>
  <si>
    <t>2021-2023 METŲ PRIEMONIŲ, MATAVIMO KRITERIJŲ IR IŠLAIDŲ SUVESTINĖ</t>
  </si>
  <si>
    <t>KULTŪROS PAVELDO IŠSAUGOJIMO PROGRAMA NR. 06</t>
  </si>
  <si>
    <t>2021 m. skirtų lėšų planas</t>
  </si>
  <si>
    <t>(Raseinių rajono savivaldybės tarybos 2020 m.                       d. sprendimo Nr. TS-   redakcija)</t>
  </si>
  <si>
    <t>Raseinių rajono savivaldybės tarybos 2021 m. sausio 28 d. sprendimu Nr. TS -2  patvirtinto 2021-2023 metų strateginio veiklos plano 6 priedo lentelė</t>
  </si>
  <si>
    <r>
      <t>Vaida Lastakauskaitė,</t>
    </r>
    <r>
      <rPr>
        <sz val="8"/>
        <rFont val="Arial"/>
        <family val="2"/>
        <charset val="186"/>
      </rPr>
      <t xml:space="preserve"> Armandas Mockus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</si>
</sst>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-#,##0.00;&quot;&quot;"/>
  </numFmts>
  <fonts count="12" x14ac:knownFonts="1">
    <font>
      <sz val="11"/>
      <color rgb="FF000000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2"/>
    </font>
    <font>
      <b/>
      <sz val="9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6B764"/>
        <bgColor rgb="FFF6B764"/>
      </patternFill>
    </fill>
    <fill>
      <patternFill patternType="solid">
        <fgColor rgb="FFF6D59B"/>
        <bgColor rgb="FFF6D59B"/>
      </patternFill>
    </fill>
    <fill>
      <patternFill patternType="solid">
        <fgColor rgb="FFF6F0A6"/>
        <bgColor rgb="FFF6F0A6"/>
      </patternFill>
    </fill>
    <fill>
      <patternFill patternType="none">
        <fgColor rgb="FF000000"/>
        <bgColor rgb="FF000000"/>
      </patternFill>
    </fill>
    <fill>
      <patternFill patternType="solid">
        <fgColor rgb="FFEBEBEB"/>
        <bgColor rgb="FFEBEBEB"/>
      </patternFill>
    </fill>
    <fill>
      <patternFill patternType="solid">
        <fgColor rgb="FFFFC000"/>
        <bgColor indexed="5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5" borderId="0"/>
  </cellStyleXfs>
  <cellXfs count="111">
    <xf numFmtId="0" fontId="0" fillId="0" borderId="0" xfId="0" applyNumberFormat="1" applyFill="1" applyAlignment="1" applyProtection="1"/>
    <xf numFmtId="0" fontId="4" fillId="5" borderId="0" xfId="1" applyFont="1" applyBorder="1"/>
    <xf numFmtId="0" fontId="3" fillId="5" borderId="13" xfId="1" applyFont="1" applyBorder="1" applyAlignment="1">
      <alignment wrapText="1"/>
    </xf>
    <xf numFmtId="0" fontId="2" fillId="5" borderId="0" xfId="1" applyFont="1" applyBorder="1" applyAlignment="1">
      <alignment horizontal="center" vertical="center"/>
    </xf>
    <xf numFmtId="0" fontId="3" fillId="5" borderId="0" xfId="1" applyFont="1" applyBorder="1" applyAlignment="1">
      <alignment wrapText="1"/>
    </xf>
    <xf numFmtId="0" fontId="3" fillId="5" borderId="13" xfId="1" applyFont="1" applyBorder="1" applyAlignment="1">
      <alignment wrapText="1"/>
    </xf>
    <xf numFmtId="0" fontId="2" fillId="5" borderId="0" xfId="1" applyFont="1" applyBorder="1" applyAlignment="1">
      <alignment horizontal="center" vertical="top"/>
    </xf>
    <xf numFmtId="0" fontId="2" fillId="5" borderId="0" xfId="1" applyFont="1" applyBorder="1" applyAlignment="1">
      <alignment horizontal="center" vertical="center"/>
    </xf>
    <xf numFmtId="0" fontId="2" fillId="7" borderId="14" xfId="1" applyFont="1" applyFill="1" applyBorder="1" applyAlignment="1" applyProtection="1">
      <alignment horizontal="center" vertical="top"/>
      <protection locked="0"/>
    </xf>
    <xf numFmtId="0" fontId="5" fillId="0" borderId="1" xfId="0" applyNumberFormat="1" applyFont="1" applyFill="1" applyBorder="1" applyAlignment="1" applyProtection="1">
      <alignment horizontal="center" readingOrder="1"/>
    </xf>
    <xf numFmtId="0" fontId="5" fillId="0" borderId="2" xfId="0" applyNumberFormat="1" applyFont="1" applyFill="1" applyBorder="1" applyAlignment="1" applyProtection="1">
      <alignment horizontal="center" wrapText="1" readingOrder="1"/>
    </xf>
    <xf numFmtId="0" fontId="5" fillId="0" borderId="2" xfId="0" applyNumberFormat="1" applyFont="1" applyFill="1" applyBorder="1" applyAlignment="1" applyProtection="1">
      <alignment horizontal="center" readingOrder="1"/>
    </xf>
    <xf numFmtId="0" fontId="6" fillId="0" borderId="2" xfId="0" applyNumberFormat="1" applyFont="1" applyFill="1" applyBorder="1" applyAlignment="1" applyProtection="1">
      <alignment horizontal="center"/>
    </xf>
    <xf numFmtId="0" fontId="5" fillId="8" borderId="2" xfId="0" applyNumberFormat="1" applyFont="1" applyFill="1" applyBorder="1" applyAlignment="1" applyProtection="1">
      <alignment horizontal="center" readingOrder="1"/>
    </xf>
    <xf numFmtId="0" fontId="6" fillId="8" borderId="2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/>
    <xf numFmtId="0" fontId="5" fillId="0" borderId="4" xfId="0" applyNumberFormat="1" applyFont="1" applyFill="1" applyBorder="1" applyAlignment="1" applyProtection="1">
      <alignment horizontal="center" readingOrder="1"/>
    </xf>
    <xf numFmtId="0" fontId="5" fillId="0" borderId="5" xfId="0" applyNumberFormat="1" applyFont="1" applyFill="1" applyBorder="1" applyAlignment="1" applyProtection="1">
      <alignment horizontal="center" wrapText="1" readingOrder="1"/>
    </xf>
    <xf numFmtId="0" fontId="5" fillId="0" borderId="5" xfId="0" applyNumberFormat="1" applyFont="1" applyFill="1" applyBorder="1" applyAlignment="1" applyProtection="1">
      <alignment horizontal="center" readingOrder="1"/>
    </xf>
    <xf numFmtId="0" fontId="6" fillId="0" borderId="5" xfId="0" applyNumberFormat="1" applyFont="1" applyFill="1" applyBorder="1" applyAlignment="1" applyProtection="1">
      <alignment horizontal="center"/>
    </xf>
    <xf numFmtId="0" fontId="5" fillId="8" borderId="5" xfId="0" applyNumberFormat="1" applyFont="1" applyFill="1" applyBorder="1" applyAlignment="1" applyProtection="1">
      <alignment horizontal="center" readingOrder="1"/>
    </xf>
    <xf numFmtId="0" fontId="6" fillId="8" borderId="5" xfId="0" applyNumberFormat="1" applyFont="1" applyFill="1" applyBorder="1" applyAlignment="1" applyProtection="1">
      <alignment horizontal="center"/>
    </xf>
    <xf numFmtId="0" fontId="5" fillId="8" borderId="5" xfId="0" applyNumberFormat="1" applyFont="1" applyFill="1" applyBorder="1" applyAlignment="1" applyProtection="1">
      <alignment horizontal="center" wrapText="1" readingOrder="1"/>
    </xf>
    <xf numFmtId="0" fontId="6" fillId="0" borderId="6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 readingOrder="1"/>
    </xf>
    <xf numFmtId="0" fontId="5" fillId="0" borderId="8" xfId="0" applyNumberFormat="1" applyFont="1" applyFill="1" applyBorder="1" applyAlignment="1" applyProtection="1">
      <alignment horizontal="center" wrapText="1" readingOrder="1"/>
    </xf>
    <xf numFmtId="0" fontId="5" fillId="0" borderId="8" xfId="0" applyNumberFormat="1" applyFont="1" applyFill="1" applyBorder="1" applyAlignment="1" applyProtection="1">
      <alignment horizontal="center" readingOrder="1"/>
    </xf>
    <xf numFmtId="0" fontId="5" fillId="0" borderId="8" xfId="0" applyNumberFormat="1" applyFont="1" applyFill="1" applyBorder="1" applyAlignment="1" applyProtection="1">
      <alignment horizontal="center" readingOrder="1"/>
    </xf>
    <xf numFmtId="0" fontId="5" fillId="0" borderId="8" xfId="0" applyNumberFormat="1" applyFont="1" applyFill="1" applyBorder="1" applyAlignment="1" applyProtection="1">
      <alignment horizontal="center" wrapText="1" readingOrder="1"/>
    </xf>
    <xf numFmtId="0" fontId="5" fillId="8" borderId="8" xfId="0" applyNumberFormat="1" applyFont="1" applyFill="1" applyBorder="1" applyAlignment="1" applyProtection="1">
      <alignment horizontal="center" readingOrder="1"/>
    </xf>
    <xf numFmtId="0" fontId="5" fillId="8" borderId="8" xfId="0" applyNumberFormat="1" applyFont="1" applyFill="1" applyBorder="1" applyAlignment="1" applyProtection="1">
      <alignment horizontal="center" readingOrder="1"/>
    </xf>
    <xf numFmtId="0" fontId="5" fillId="8" borderId="8" xfId="0" applyNumberFormat="1" applyFont="1" applyFill="1" applyBorder="1" applyAlignment="1" applyProtection="1">
      <alignment horizontal="center" wrapText="1" readingOrder="1"/>
    </xf>
    <xf numFmtId="0" fontId="5" fillId="8" borderId="8" xfId="0" applyNumberFormat="1" applyFont="1" applyFill="1" applyBorder="1" applyAlignment="1" applyProtection="1">
      <alignment horizontal="center" wrapText="1" readingOrder="1"/>
    </xf>
    <xf numFmtId="0" fontId="5" fillId="0" borderId="9" xfId="0" applyNumberFormat="1" applyFont="1" applyFill="1" applyBorder="1" applyAlignment="1" applyProtection="1">
      <alignment horizontal="center" readingOrder="1"/>
    </xf>
    <xf numFmtId="0" fontId="8" fillId="2" borderId="1" xfId="0" applyNumberFormat="1" applyFont="1" applyFill="1" applyBorder="1" applyAlignment="1" applyProtection="1">
      <alignment vertical="top" readingOrder="1"/>
      <protection locked="0"/>
    </xf>
    <xf numFmtId="0" fontId="8" fillId="2" borderId="2" xfId="0" applyNumberFormat="1" applyFont="1" applyFill="1" applyBorder="1" applyAlignment="1" applyProtection="1">
      <alignment vertical="top" wrapText="1" readingOrder="1"/>
      <protection locked="0"/>
    </xf>
    <xf numFmtId="0" fontId="8" fillId="2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2" borderId="2" xfId="0" applyNumberFormat="1" applyFont="1" applyFill="1" applyBorder="1" applyAlignment="1" applyProtection="1">
      <alignment horizontal="left" vertical="top" readingOrder="1"/>
      <protection locked="0"/>
    </xf>
    <xf numFmtId="164" fontId="8" fillId="2" borderId="2" xfId="0" applyNumberFormat="1" applyFont="1" applyFill="1" applyBorder="1" applyAlignment="1" applyProtection="1">
      <alignment horizontal="right" vertical="top" readingOrder="1"/>
    </xf>
    <xf numFmtId="0" fontId="8" fillId="2" borderId="2" xfId="0" applyNumberFormat="1" applyFont="1" applyFill="1" applyBorder="1" applyAlignment="1" applyProtection="1">
      <alignment horizontal="center" vertical="top" readingOrder="1"/>
      <protection locked="0"/>
    </xf>
    <xf numFmtId="0" fontId="8" fillId="2" borderId="2" xfId="0" applyNumberFormat="1" applyFont="1" applyFill="1" applyBorder="1" applyAlignment="1" applyProtection="1">
      <alignment horizontal="right" vertical="top" readingOrder="1"/>
      <protection locked="0"/>
    </xf>
    <xf numFmtId="0" fontId="8" fillId="2" borderId="3" xfId="0" applyNumberFormat="1" applyFont="1" applyFill="1" applyBorder="1" applyAlignment="1" applyProtection="1">
      <alignment horizontal="right" vertical="top" readingOrder="1"/>
      <protection locked="0"/>
    </xf>
    <xf numFmtId="0" fontId="9" fillId="3" borderId="1" xfId="0" applyNumberFormat="1" applyFont="1" applyFill="1" applyBorder="1" applyAlignment="1" applyProtection="1">
      <alignment vertical="top" readingOrder="1"/>
      <protection locked="0"/>
    </xf>
    <xf numFmtId="0" fontId="9" fillId="3" borderId="2" xfId="0" applyNumberFormat="1" applyFont="1" applyFill="1" applyBorder="1" applyAlignment="1" applyProtection="1">
      <alignment vertical="top" wrapText="1" readingOrder="1"/>
      <protection locked="0"/>
    </xf>
    <xf numFmtId="0" fontId="9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3" borderId="2" xfId="0" applyNumberFormat="1" applyFont="1" applyFill="1" applyBorder="1" applyAlignment="1" applyProtection="1">
      <alignment horizontal="left" vertical="top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top" readingOrder="1"/>
    </xf>
    <xf numFmtId="164" fontId="8" fillId="3" borderId="2" xfId="0" applyNumberFormat="1" applyFont="1" applyFill="1" applyBorder="1" applyAlignment="1" applyProtection="1">
      <alignment horizontal="right" vertical="top" readingOrder="1"/>
    </xf>
    <xf numFmtId="0" fontId="9" fillId="3" borderId="2" xfId="0" applyNumberFormat="1" applyFont="1" applyFill="1" applyBorder="1" applyAlignment="1" applyProtection="1">
      <alignment horizontal="center" vertical="top" readingOrder="1"/>
      <protection locked="0"/>
    </xf>
    <xf numFmtId="2" fontId="9" fillId="3" borderId="2" xfId="0" applyNumberFormat="1" applyFont="1" applyFill="1" applyBorder="1" applyAlignment="1" applyProtection="1">
      <alignment horizontal="right" vertical="top" readingOrder="1"/>
      <protection locked="0"/>
    </xf>
    <xf numFmtId="0" fontId="9" fillId="3" borderId="2" xfId="0" applyNumberFormat="1" applyFont="1" applyFill="1" applyBorder="1" applyAlignment="1" applyProtection="1">
      <alignment horizontal="right" vertical="top" readingOrder="1"/>
      <protection locked="0"/>
    </xf>
    <xf numFmtId="0" fontId="9" fillId="3" borderId="3" xfId="0" applyNumberFormat="1" applyFont="1" applyFill="1" applyBorder="1" applyAlignment="1" applyProtection="1">
      <alignment horizontal="right" vertical="top" readingOrder="1"/>
      <protection locked="0"/>
    </xf>
    <xf numFmtId="0" fontId="9" fillId="4" borderId="1" xfId="0" applyNumberFormat="1" applyFont="1" applyFill="1" applyBorder="1" applyAlignment="1" applyProtection="1">
      <alignment vertical="top" readingOrder="1"/>
      <protection locked="0"/>
    </xf>
    <xf numFmtId="0" fontId="9" fillId="4" borderId="2" xfId="0" applyNumberFormat="1" applyFont="1" applyFill="1" applyBorder="1" applyAlignment="1" applyProtection="1">
      <alignment vertical="top" wrapText="1" readingOrder="1"/>
      <protection locked="0"/>
    </xf>
    <xf numFmtId="0" fontId="9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4" borderId="2" xfId="0" applyNumberFormat="1" applyFont="1" applyFill="1" applyBorder="1" applyAlignment="1" applyProtection="1">
      <alignment horizontal="left" vertical="top" readingOrder="1"/>
      <protection locked="0"/>
    </xf>
    <xf numFmtId="164" fontId="9" fillId="4" borderId="2" xfId="0" applyNumberFormat="1" applyFont="1" applyFill="1" applyBorder="1" applyAlignment="1" applyProtection="1">
      <alignment horizontal="right" vertical="top" readingOrder="1"/>
    </xf>
    <xf numFmtId="164" fontId="8" fillId="4" borderId="2" xfId="0" applyNumberFormat="1" applyFont="1" applyFill="1" applyBorder="1" applyAlignment="1" applyProtection="1">
      <alignment horizontal="right" vertical="top" readingOrder="1"/>
    </xf>
    <xf numFmtId="0" fontId="9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9" fillId="4" borderId="2" xfId="0" applyNumberFormat="1" applyFont="1" applyFill="1" applyBorder="1" applyAlignment="1" applyProtection="1">
      <alignment horizontal="right" vertical="top" readingOrder="1"/>
      <protection locked="0"/>
    </xf>
    <xf numFmtId="0" fontId="9" fillId="4" borderId="3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1" xfId="0" applyNumberFormat="1" applyFont="1" applyFill="1" applyBorder="1" applyAlignment="1" applyProtection="1">
      <alignment vertical="top" readingOrder="1"/>
      <protection locked="0"/>
    </xf>
    <xf numFmtId="0" fontId="9" fillId="0" borderId="2" xfId="0" applyNumberFormat="1" applyFont="1" applyFill="1" applyBorder="1" applyAlignment="1" applyProtection="1">
      <alignment vertical="top" wrapText="1" readingOrder="1"/>
      <protection locked="0"/>
    </xf>
    <xf numFmtId="0" fontId="9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2" xfId="0" applyNumberFormat="1" applyFont="1" applyFill="1" applyBorder="1" applyAlignment="1" applyProtection="1">
      <alignment horizontal="left" vertical="top" readingOrder="1"/>
      <protection locked="0"/>
    </xf>
    <xf numFmtId="164" fontId="9" fillId="0" borderId="2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2" xfId="0" applyNumberFormat="1" applyFont="1" applyFill="1" applyBorder="1" applyAlignment="1" applyProtection="1">
      <alignment horizontal="center" vertical="top" readingOrder="1"/>
      <protection locked="0"/>
    </xf>
    <xf numFmtId="2" fontId="9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3" xfId="0" applyNumberFormat="1" applyFont="1" applyFill="1" applyBorder="1" applyAlignment="1" applyProtection="1">
      <alignment horizontal="right" vertical="top" readingOrder="1"/>
      <protection locked="0"/>
    </xf>
    <xf numFmtId="164" fontId="9" fillId="0" borderId="2" xfId="0" applyNumberFormat="1" applyFont="1" applyFill="1" applyBorder="1" applyAlignment="1" applyProtection="1">
      <alignment horizontal="right" vertical="top" readingOrder="1"/>
    </xf>
    <xf numFmtId="164" fontId="8" fillId="0" borderId="2" xfId="0" applyNumberFormat="1" applyFont="1" applyFill="1" applyBorder="1" applyAlignment="1" applyProtection="1">
      <alignment horizontal="right" vertical="top" readingOrder="1"/>
    </xf>
    <xf numFmtId="0" fontId="9" fillId="0" borderId="4" xfId="0" applyNumberFormat="1" applyFont="1" applyFill="1" applyBorder="1" applyAlignment="1" applyProtection="1">
      <alignment vertical="top" readingOrder="1"/>
      <protection locked="0"/>
    </xf>
    <xf numFmtId="0" fontId="9" fillId="0" borderId="5" xfId="0" applyNumberFormat="1" applyFont="1" applyFill="1" applyBorder="1" applyAlignment="1" applyProtection="1">
      <alignment vertical="top" wrapText="1" readingOrder="1"/>
      <protection locked="0"/>
    </xf>
    <xf numFmtId="0" fontId="9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5" xfId="0" applyNumberFormat="1" applyFont="1" applyFill="1" applyBorder="1" applyAlignment="1" applyProtection="1">
      <alignment horizontal="left" vertical="top" readingOrder="1"/>
      <protection locked="0"/>
    </xf>
    <xf numFmtId="164" fontId="9" fillId="0" borderId="5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5" xfId="0" applyNumberFormat="1" applyFont="1" applyFill="1" applyBorder="1" applyAlignment="1" applyProtection="1">
      <alignment horizontal="center" vertical="top" readingOrder="1"/>
      <protection locked="0"/>
    </xf>
    <xf numFmtId="0" fontId="9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6" xfId="0" applyNumberFormat="1" applyFont="1" applyFill="1" applyBorder="1" applyAlignment="1" applyProtection="1">
      <alignment horizontal="right" vertical="top" readingOrder="1"/>
      <protection locked="0"/>
    </xf>
    <xf numFmtId="2" fontId="9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10" xfId="0" applyNumberFormat="1" applyFont="1" applyFill="1" applyBorder="1" applyAlignment="1" applyProtection="1">
      <alignment vertical="top" readingOrder="1"/>
      <protection locked="0"/>
    </xf>
    <xf numFmtId="0" fontId="9" fillId="0" borderId="11" xfId="0" applyNumberFormat="1" applyFont="1" applyFill="1" applyBorder="1" applyAlignment="1" applyProtection="1">
      <alignment vertical="top" wrapText="1" readingOrder="1"/>
      <protection locked="0"/>
    </xf>
    <xf numFmtId="0" fontId="9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11" xfId="0" applyNumberFormat="1" applyFont="1" applyFill="1" applyBorder="1" applyAlignment="1" applyProtection="1">
      <alignment horizontal="left" vertical="top" readingOrder="1"/>
      <protection locked="0"/>
    </xf>
    <xf numFmtId="164" fontId="9" fillId="0" borderId="11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top" readingOrder="1"/>
      <protection locked="0"/>
    </xf>
    <xf numFmtId="0" fontId="9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9" fillId="5" borderId="0" xfId="0" applyNumberFormat="1" applyFont="1" applyFill="1" applyAlignment="1" applyProtection="1">
      <alignment vertical="top" readingOrder="1"/>
      <protection locked="0"/>
    </xf>
    <xf numFmtId="0" fontId="9" fillId="5" borderId="0" xfId="0" applyNumberFormat="1" applyFont="1" applyFill="1" applyAlignment="1" applyProtection="1">
      <alignment vertical="top" wrapText="1" readingOrder="1"/>
      <protection locked="0"/>
    </xf>
    <xf numFmtId="0" fontId="9" fillId="5" borderId="0" xfId="0" applyNumberFormat="1" applyFont="1" applyFill="1" applyAlignment="1" applyProtection="1">
      <alignment horizontal="left" vertical="top" wrapText="1" readingOrder="1"/>
      <protection locked="0"/>
    </xf>
    <xf numFmtId="0" fontId="9" fillId="5" borderId="0" xfId="0" applyNumberFormat="1" applyFont="1" applyFill="1" applyAlignment="1" applyProtection="1">
      <alignment horizontal="left" vertical="top" readingOrder="1"/>
      <protection locked="0"/>
    </xf>
    <xf numFmtId="164" fontId="9" fillId="5" borderId="0" xfId="0" applyNumberFormat="1" applyFont="1" applyFill="1" applyAlignment="1" applyProtection="1">
      <alignment horizontal="right" vertical="top" readingOrder="1"/>
      <protection locked="0"/>
    </xf>
    <xf numFmtId="164" fontId="8" fillId="5" borderId="0" xfId="0" applyNumberFormat="1" applyFont="1" applyFill="1" applyAlignment="1" applyProtection="1">
      <alignment horizontal="right" vertical="top" readingOrder="1"/>
      <protection locked="0"/>
    </xf>
    <xf numFmtId="0" fontId="9" fillId="5" borderId="0" xfId="0" applyNumberFormat="1" applyFont="1" applyFill="1" applyAlignment="1" applyProtection="1">
      <alignment horizontal="center" vertical="top" readingOrder="1"/>
      <protection locked="0"/>
    </xf>
    <xf numFmtId="0" fontId="9" fillId="5" borderId="0" xfId="0" applyNumberFormat="1" applyFont="1" applyFill="1" applyAlignment="1" applyProtection="1">
      <alignment horizontal="right" vertical="top" readingOrder="1"/>
      <protection locked="0"/>
    </xf>
    <xf numFmtId="0" fontId="7" fillId="5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wrapText="1"/>
    </xf>
    <xf numFmtId="0" fontId="5" fillId="0" borderId="5" xfId="0" applyNumberFormat="1" applyFont="1" applyFill="1" applyBorder="1" applyAlignment="1" applyProtection="1">
      <alignment horizontal="center" wrapText="1" readingOrder="1"/>
    </xf>
    <xf numFmtId="0" fontId="9" fillId="0" borderId="5" xfId="0" applyNumberFormat="1" applyFont="1" applyFill="1" applyBorder="1" applyAlignment="1" applyProtection="1">
      <alignment vertical="top" readingOrder="1"/>
      <protection locked="0"/>
    </xf>
    <xf numFmtId="164" fontId="9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6" borderId="5" xfId="0" applyNumberFormat="1" applyFont="1" applyFill="1" applyBorder="1" applyAlignment="1" applyProtection="1">
      <alignment vertical="top" readingOrder="1"/>
      <protection locked="0"/>
    </xf>
    <xf numFmtId="0" fontId="8" fillId="6" borderId="5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6" borderId="5" xfId="0" applyNumberFormat="1" applyFont="1" applyFill="1" applyBorder="1" applyAlignment="1" applyProtection="1">
      <alignment horizontal="right" vertical="top" wrapText="1" readingOrder="1"/>
    </xf>
    <xf numFmtId="164" fontId="8" fillId="6" borderId="5" xfId="0" applyNumberFormat="1" applyFont="1" applyFill="1" applyBorder="1" applyAlignment="1" applyProtection="1">
      <alignment horizontal="right" vertical="top" readingOrder="1"/>
    </xf>
    <xf numFmtId="0" fontId="11" fillId="0" borderId="0" xfId="0" applyNumberFormat="1" applyFont="1" applyFill="1" applyAlignment="1" applyProtection="1"/>
  </cellXfs>
  <cellStyles count="2">
    <cellStyle name="Įprastas" xfId="0" builtinId="0"/>
    <cellStyle name="Paprastas 2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workbookViewId="0">
      <selection activeCell="G6" sqref="G6:G8"/>
    </sheetView>
  </sheetViews>
  <sheetFormatPr defaultRowHeight="15" x14ac:dyDescent="0.25"/>
  <cols>
    <col min="1" max="1" width="9.85546875" style="16" customWidth="1"/>
    <col min="2" max="2" width="29.42578125" style="102" customWidth="1"/>
    <col min="3" max="3" width="14.7109375" style="102" customWidth="1"/>
    <col min="4" max="4" width="15.28515625" style="102" customWidth="1"/>
    <col min="5" max="5" width="15.85546875" style="102" customWidth="1"/>
    <col min="6" max="6" width="8.140625" style="16" customWidth="1"/>
    <col min="7" max="7" width="11.28515625" style="16" customWidth="1"/>
    <col min="8" max="8" width="10.140625" style="16" customWidth="1"/>
    <col min="9" max="9" width="11.5703125" style="16" customWidth="1"/>
    <col min="10" max="10" width="10.5703125" style="16" customWidth="1"/>
    <col min="11" max="11" width="8.42578125" style="16" customWidth="1"/>
    <col min="12" max="12" width="10.140625" style="110" customWidth="1"/>
    <col min="13" max="13" width="12.7109375" style="16" customWidth="1"/>
    <col min="14" max="14" width="14.140625" style="16" customWidth="1"/>
    <col min="15" max="15" width="8.42578125" style="16" customWidth="1"/>
    <col min="16" max="17" width="13.42578125" style="16" customWidth="1"/>
    <col min="18" max="18" width="35.85546875" style="102" customWidth="1"/>
    <col min="19" max="20" width="5.7109375" style="16" customWidth="1"/>
    <col min="21" max="21" width="6.85546875" style="16" customWidth="1"/>
    <col min="22" max="22" width="5.7109375" style="16" customWidth="1"/>
    <col min="23" max="23" width="6.85546875" style="16" customWidth="1"/>
    <col min="24" max="24" width="5.7109375" style="16" customWidth="1"/>
    <col min="25" max="25" width="6.85546875" style="16" customWidth="1"/>
    <col min="26" max="16384" width="9.140625" style="16"/>
  </cols>
  <sheetData>
    <row r="1" spans="1:25" s="1" customFormat="1" ht="31.5" customHeight="1" x14ac:dyDescent="0.2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" t="s">
        <v>96</v>
      </c>
      <c r="W1" s="4"/>
      <c r="X1" s="4"/>
      <c r="Y1" s="4"/>
    </row>
    <row r="2" spans="1:25" s="1" customFormat="1" ht="30.75" customHeight="1" x14ac:dyDescent="0.2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"/>
      <c r="W2" s="4"/>
      <c r="X2" s="4"/>
      <c r="Y2" s="4"/>
    </row>
    <row r="3" spans="1:25" s="1" customFormat="1" ht="46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 t="s">
        <v>95</v>
      </c>
      <c r="W3" s="5"/>
      <c r="X3" s="5"/>
      <c r="Y3" s="5"/>
    </row>
    <row r="4" spans="1:25" s="1" customFormat="1" ht="14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</row>
    <row r="5" spans="1:25" s="1" customFormat="1" ht="12" thickBot="1" x14ac:dyDescent="0.25">
      <c r="A5" s="8" t="s">
        <v>92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x14ac:dyDescent="0.25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5</v>
      </c>
      <c r="G6" s="11" t="s">
        <v>6</v>
      </c>
      <c r="H6" s="11" t="s">
        <v>7</v>
      </c>
      <c r="I6" s="12"/>
      <c r="J6" s="12"/>
      <c r="K6" s="12"/>
      <c r="L6" s="13" t="s">
        <v>94</v>
      </c>
      <c r="M6" s="14"/>
      <c r="N6" s="14"/>
      <c r="O6" s="14"/>
      <c r="P6" s="10" t="s">
        <v>8</v>
      </c>
      <c r="Q6" s="10" t="s">
        <v>9</v>
      </c>
      <c r="R6" s="11" t="s">
        <v>10</v>
      </c>
      <c r="S6" s="12"/>
      <c r="T6" s="12"/>
      <c r="U6" s="12"/>
      <c r="V6" s="12"/>
      <c r="W6" s="12"/>
      <c r="X6" s="12"/>
      <c r="Y6" s="15"/>
    </row>
    <row r="7" spans="1:25" x14ac:dyDescent="0.25">
      <c r="A7" s="17"/>
      <c r="B7" s="18"/>
      <c r="C7" s="18"/>
      <c r="D7" s="18"/>
      <c r="E7" s="18"/>
      <c r="F7" s="19"/>
      <c r="G7" s="19"/>
      <c r="H7" s="19" t="s">
        <v>11</v>
      </c>
      <c r="I7" s="19" t="s">
        <v>12</v>
      </c>
      <c r="J7" s="20"/>
      <c r="K7" s="18" t="s">
        <v>13</v>
      </c>
      <c r="L7" s="21" t="s">
        <v>11</v>
      </c>
      <c r="M7" s="21" t="s">
        <v>12</v>
      </c>
      <c r="N7" s="22"/>
      <c r="O7" s="23" t="s">
        <v>13</v>
      </c>
      <c r="P7" s="18"/>
      <c r="Q7" s="18"/>
      <c r="R7" s="18" t="s">
        <v>14</v>
      </c>
      <c r="S7" s="18" t="s">
        <v>15</v>
      </c>
      <c r="T7" s="19" t="s">
        <v>16</v>
      </c>
      <c r="U7" s="20"/>
      <c r="V7" s="19" t="s">
        <v>17</v>
      </c>
      <c r="W7" s="20"/>
      <c r="X7" s="19" t="s">
        <v>18</v>
      </c>
      <c r="Y7" s="24"/>
    </row>
    <row r="8" spans="1:25" ht="25.5" thickBot="1" x14ac:dyDescent="0.3">
      <c r="A8" s="25"/>
      <c r="B8" s="26"/>
      <c r="C8" s="26"/>
      <c r="D8" s="26"/>
      <c r="E8" s="26"/>
      <c r="F8" s="27"/>
      <c r="G8" s="27"/>
      <c r="H8" s="27"/>
      <c r="I8" s="28" t="s">
        <v>11</v>
      </c>
      <c r="J8" s="29" t="s">
        <v>19</v>
      </c>
      <c r="K8" s="26"/>
      <c r="L8" s="30"/>
      <c r="M8" s="31" t="s">
        <v>11</v>
      </c>
      <c r="N8" s="32" t="s">
        <v>19</v>
      </c>
      <c r="O8" s="33"/>
      <c r="P8" s="26"/>
      <c r="Q8" s="26"/>
      <c r="R8" s="26"/>
      <c r="S8" s="26"/>
      <c r="T8" s="28" t="s">
        <v>20</v>
      </c>
      <c r="U8" s="28" t="s">
        <v>21</v>
      </c>
      <c r="V8" s="28" t="s">
        <v>20</v>
      </c>
      <c r="W8" s="28" t="s">
        <v>21</v>
      </c>
      <c r="X8" s="28" t="s">
        <v>20</v>
      </c>
      <c r="Y8" s="34" t="s">
        <v>21</v>
      </c>
    </row>
    <row r="9" spans="1:25" ht="45.75" thickBot="1" x14ac:dyDescent="0.3">
      <c r="A9" s="35" t="s">
        <v>22</v>
      </c>
      <c r="B9" s="36" t="s">
        <v>23</v>
      </c>
      <c r="C9" s="37"/>
      <c r="D9" s="37" t="s">
        <v>24</v>
      </c>
      <c r="E9" s="37" t="s">
        <v>25</v>
      </c>
      <c r="F9" s="38"/>
      <c r="G9" s="38"/>
      <c r="H9" s="39">
        <f t="shared" ref="H9:Q9" si="0">SUM(H10:H10)</f>
        <v>73600</v>
      </c>
      <c r="I9" s="39">
        <f t="shared" si="0"/>
        <v>73600</v>
      </c>
      <c r="J9" s="39">
        <f t="shared" si="0"/>
        <v>0</v>
      </c>
      <c r="K9" s="39">
        <f t="shared" si="0"/>
        <v>0</v>
      </c>
      <c r="L9" s="39">
        <f t="shared" si="0"/>
        <v>75600</v>
      </c>
      <c r="M9" s="39">
        <f t="shared" si="0"/>
        <v>75600</v>
      </c>
      <c r="N9" s="39">
        <f t="shared" si="0"/>
        <v>0</v>
      </c>
      <c r="O9" s="39">
        <f t="shared" si="0"/>
        <v>0</v>
      </c>
      <c r="P9" s="39">
        <f t="shared" si="0"/>
        <v>143000</v>
      </c>
      <c r="Q9" s="39">
        <f t="shared" si="0"/>
        <v>68000</v>
      </c>
      <c r="R9" s="37"/>
      <c r="S9" s="40"/>
      <c r="T9" s="41"/>
      <c r="U9" s="41"/>
      <c r="V9" s="41"/>
      <c r="W9" s="41"/>
      <c r="X9" s="41"/>
      <c r="Y9" s="42"/>
    </row>
    <row r="10" spans="1:25" ht="33.75" x14ac:dyDescent="0.25">
      <c r="A10" s="43" t="s">
        <v>26</v>
      </c>
      <c r="B10" s="44" t="s">
        <v>27</v>
      </c>
      <c r="C10" s="45"/>
      <c r="D10" s="45" t="s">
        <v>24</v>
      </c>
      <c r="E10" s="45"/>
      <c r="F10" s="46"/>
      <c r="G10" s="46"/>
      <c r="H10" s="47">
        <f t="shared" ref="H10:Q10" si="1">H11+H16</f>
        <v>73600</v>
      </c>
      <c r="I10" s="47">
        <f t="shared" si="1"/>
        <v>73600</v>
      </c>
      <c r="J10" s="47">
        <f t="shared" si="1"/>
        <v>0</v>
      </c>
      <c r="K10" s="47">
        <f t="shared" si="1"/>
        <v>0</v>
      </c>
      <c r="L10" s="48">
        <f t="shared" ref="L10:O10" si="2">L11+L16</f>
        <v>75600</v>
      </c>
      <c r="M10" s="47">
        <f t="shared" si="2"/>
        <v>75600</v>
      </c>
      <c r="N10" s="47">
        <f t="shared" si="2"/>
        <v>0</v>
      </c>
      <c r="O10" s="47">
        <f t="shared" si="2"/>
        <v>0</v>
      </c>
      <c r="P10" s="47">
        <f t="shared" si="1"/>
        <v>143000</v>
      </c>
      <c r="Q10" s="47">
        <f t="shared" si="1"/>
        <v>68000</v>
      </c>
      <c r="R10" s="45" t="s">
        <v>28</v>
      </c>
      <c r="S10" s="49" t="s">
        <v>29</v>
      </c>
      <c r="T10" s="50">
        <v>1</v>
      </c>
      <c r="U10" s="51" t="s">
        <v>31</v>
      </c>
      <c r="V10" s="51" t="s">
        <v>32</v>
      </c>
      <c r="W10" s="51" t="s">
        <v>31</v>
      </c>
      <c r="X10" s="51" t="s">
        <v>32</v>
      </c>
      <c r="Y10" s="52" t="s">
        <v>31</v>
      </c>
    </row>
    <row r="11" spans="1:25" ht="33.75" x14ac:dyDescent="0.25">
      <c r="A11" s="53" t="s">
        <v>33</v>
      </c>
      <c r="B11" s="54" t="s">
        <v>34</v>
      </c>
      <c r="C11" s="55"/>
      <c r="D11" s="55" t="s">
        <v>24</v>
      </c>
      <c r="E11" s="55"/>
      <c r="F11" s="56"/>
      <c r="G11" s="56"/>
      <c r="H11" s="57">
        <f t="shared" ref="H11:Q11" si="3">H12+H13+H15</f>
        <v>5600</v>
      </c>
      <c r="I11" s="57">
        <f t="shared" si="3"/>
        <v>5600</v>
      </c>
      <c r="J11" s="57">
        <f t="shared" si="3"/>
        <v>0</v>
      </c>
      <c r="K11" s="57">
        <f t="shared" si="3"/>
        <v>0</v>
      </c>
      <c r="L11" s="58">
        <f t="shared" ref="L11:O11" si="4">L12+L13+L15</f>
        <v>5600</v>
      </c>
      <c r="M11" s="57">
        <f t="shared" si="4"/>
        <v>5600</v>
      </c>
      <c r="N11" s="57">
        <f t="shared" si="4"/>
        <v>0</v>
      </c>
      <c r="O11" s="57">
        <f t="shared" si="4"/>
        <v>0</v>
      </c>
      <c r="P11" s="57">
        <f t="shared" si="3"/>
        <v>2000</v>
      </c>
      <c r="Q11" s="57">
        <f t="shared" si="3"/>
        <v>2000</v>
      </c>
      <c r="R11" s="55" t="s">
        <v>35</v>
      </c>
      <c r="S11" s="59" t="s">
        <v>29</v>
      </c>
      <c r="T11" s="60" t="s">
        <v>36</v>
      </c>
      <c r="U11" s="60" t="s">
        <v>31</v>
      </c>
      <c r="V11" s="60" t="s">
        <v>36</v>
      </c>
      <c r="W11" s="60" t="s">
        <v>31</v>
      </c>
      <c r="X11" s="60" t="s">
        <v>36</v>
      </c>
      <c r="Y11" s="61" t="s">
        <v>31</v>
      </c>
    </row>
    <row r="12" spans="1:25" ht="45" x14ac:dyDescent="0.25">
      <c r="A12" s="62" t="s">
        <v>37</v>
      </c>
      <c r="B12" s="63" t="s">
        <v>38</v>
      </c>
      <c r="C12" s="64" t="s">
        <v>39</v>
      </c>
      <c r="D12" s="64" t="s">
        <v>24</v>
      </c>
      <c r="E12" s="64" t="s">
        <v>40</v>
      </c>
      <c r="F12" s="65" t="s">
        <v>41</v>
      </c>
      <c r="G12" s="65" t="s">
        <v>42</v>
      </c>
      <c r="H12" s="66">
        <v>0</v>
      </c>
      <c r="I12" s="66">
        <v>0</v>
      </c>
      <c r="J12" s="66">
        <v>0</v>
      </c>
      <c r="K12" s="66">
        <v>0</v>
      </c>
      <c r="L12" s="67">
        <v>0</v>
      </c>
      <c r="M12" s="66">
        <v>0</v>
      </c>
      <c r="N12" s="66">
        <v>0</v>
      </c>
      <c r="O12" s="66">
        <v>0</v>
      </c>
      <c r="P12" s="66">
        <v>2000</v>
      </c>
      <c r="Q12" s="66">
        <v>2000</v>
      </c>
      <c r="R12" s="64" t="s">
        <v>43</v>
      </c>
      <c r="S12" s="68" t="s">
        <v>29</v>
      </c>
      <c r="T12" s="69">
        <v>0</v>
      </c>
      <c r="U12" s="70" t="s">
        <v>31</v>
      </c>
      <c r="V12" s="70" t="s">
        <v>30</v>
      </c>
      <c r="W12" s="70" t="s">
        <v>31</v>
      </c>
      <c r="X12" s="70" t="s">
        <v>30</v>
      </c>
      <c r="Y12" s="71" t="s">
        <v>31</v>
      </c>
    </row>
    <row r="13" spans="1:25" ht="45" x14ac:dyDescent="0.25">
      <c r="A13" s="62" t="s">
        <v>44</v>
      </c>
      <c r="B13" s="63" t="s">
        <v>45</v>
      </c>
      <c r="C13" s="64"/>
      <c r="D13" s="64" t="s">
        <v>24</v>
      </c>
      <c r="E13" s="64" t="s">
        <v>46</v>
      </c>
      <c r="F13" s="65"/>
      <c r="G13" s="65"/>
      <c r="H13" s="72">
        <f t="shared" ref="H13:Q13" si="5">SUM(H14:H14)</f>
        <v>0</v>
      </c>
      <c r="I13" s="72">
        <f t="shared" si="5"/>
        <v>0</v>
      </c>
      <c r="J13" s="72">
        <f t="shared" si="5"/>
        <v>0</v>
      </c>
      <c r="K13" s="72">
        <f t="shared" si="5"/>
        <v>0</v>
      </c>
      <c r="L13" s="73">
        <f t="shared" si="5"/>
        <v>0</v>
      </c>
      <c r="M13" s="72">
        <f t="shared" si="5"/>
        <v>0</v>
      </c>
      <c r="N13" s="72">
        <f t="shared" si="5"/>
        <v>0</v>
      </c>
      <c r="O13" s="72">
        <f t="shared" si="5"/>
        <v>0</v>
      </c>
      <c r="P13" s="72">
        <f t="shared" si="5"/>
        <v>0</v>
      </c>
      <c r="Q13" s="72">
        <f t="shared" si="5"/>
        <v>0</v>
      </c>
      <c r="R13" s="64" t="s">
        <v>47</v>
      </c>
      <c r="S13" s="68" t="s">
        <v>29</v>
      </c>
      <c r="T13" s="70" t="s">
        <v>31</v>
      </c>
      <c r="U13" s="70" t="s">
        <v>31</v>
      </c>
      <c r="V13" s="70" t="s">
        <v>31</v>
      </c>
      <c r="W13" s="70" t="s">
        <v>31</v>
      </c>
      <c r="X13" s="70" t="s">
        <v>36</v>
      </c>
      <c r="Y13" s="71" t="s">
        <v>31</v>
      </c>
    </row>
    <row r="14" spans="1:25" x14ac:dyDescent="0.25">
      <c r="A14" s="74"/>
      <c r="B14" s="75"/>
      <c r="C14" s="76"/>
      <c r="D14" s="76"/>
      <c r="E14" s="76"/>
      <c r="F14" s="77"/>
      <c r="G14" s="77"/>
      <c r="H14" s="78">
        <v>0</v>
      </c>
      <c r="I14" s="78">
        <v>0</v>
      </c>
      <c r="J14" s="78">
        <v>0</v>
      </c>
      <c r="K14" s="78">
        <v>0</v>
      </c>
      <c r="L14" s="79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6" t="s">
        <v>48</v>
      </c>
      <c r="S14" s="80" t="s">
        <v>29</v>
      </c>
      <c r="T14" s="81" t="s">
        <v>31</v>
      </c>
      <c r="U14" s="81" t="s">
        <v>31</v>
      </c>
      <c r="V14" s="81" t="s">
        <v>36</v>
      </c>
      <c r="W14" s="81" t="s">
        <v>31</v>
      </c>
      <c r="X14" s="81" t="s">
        <v>31</v>
      </c>
      <c r="Y14" s="82" t="s">
        <v>31</v>
      </c>
    </row>
    <row r="15" spans="1:25" ht="45" x14ac:dyDescent="0.25">
      <c r="A15" s="62" t="s">
        <v>49</v>
      </c>
      <c r="B15" s="63" t="s">
        <v>50</v>
      </c>
      <c r="C15" s="64" t="s">
        <v>39</v>
      </c>
      <c r="D15" s="64" t="s">
        <v>24</v>
      </c>
      <c r="E15" s="64" t="s">
        <v>40</v>
      </c>
      <c r="F15" s="65" t="s">
        <v>41</v>
      </c>
      <c r="G15" s="65" t="s">
        <v>42</v>
      </c>
      <c r="H15" s="66">
        <v>5600</v>
      </c>
      <c r="I15" s="66">
        <v>5600</v>
      </c>
      <c r="J15" s="66">
        <v>0</v>
      </c>
      <c r="K15" s="66">
        <v>0</v>
      </c>
      <c r="L15" s="67">
        <v>5600</v>
      </c>
      <c r="M15" s="66">
        <v>5600</v>
      </c>
      <c r="N15" s="66">
        <v>0</v>
      </c>
      <c r="O15" s="66">
        <v>0</v>
      </c>
      <c r="P15" s="66">
        <v>0</v>
      </c>
      <c r="Q15" s="66">
        <v>0</v>
      </c>
      <c r="R15" s="64" t="s">
        <v>51</v>
      </c>
      <c r="S15" s="68" t="s">
        <v>29</v>
      </c>
      <c r="T15" s="70" t="s">
        <v>36</v>
      </c>
      <c r="U15" s="70" t="s">
        <v>31</v>
      </c>
      <c r="V15" s="69">
        <v>0</v>
      </c>
      <c r="W15" s="70" t="s">
        <v>31</v>
      </c>
      <c r="X15" s="69">
        <v>0</v>
      </c>
      <c r="Y15" s="71" t="s">
        <v>31</v>
      </c>
    </row>
    <row r="16" spans="1:25" ht="33.75" x14ac:dyDescent="0.25">
      <c r="A16" s="53" t="s">
        <v>52</v>
      </c>
      <c r="B16" s="54" t="s">
        <v>53</v>
      </c>
      <c r="C16" s="55"/>
      <c r="D16" s="55" t="s">
        <v>24</v>
      </c>
      <c r="E16" s="55"/>
      <c r="F16" s="56"/>
      <c r="G16" s="56"/>
      <c r="H16" s="57">
        <f t="shared" ref="H16:Q16" si="6">H17+H18+H19+H20+H22+H25+H26+H27+H28+H29</f>
        <v>68000</v>
      </c>
      <c r="I16" s="57">
        <f t="shared" si="6"/>
        <v>68000</v>
      </c>
      <c r="J16" s="57">
        <f t="shared" si="6"/>
        <v>0</v>
      </c>
      <c r="K16" s="57">
        <f t="shared" si="6"/>
        <v>0</v>
      </c>
      <c r="L16" s="58">
        <f t="shared" ref="L16:O16" si="7">L17+L18+L19+L20+L22+L25+L26+L27+L28+L29</f>
        <v>70000</v>
      </c>
      <c r="M16" s="57">
        <f t="shared" si="7"/>
        <v>70000</v>
      </c>
      <c r="N16" s="57">
        <f t="shared" si="7"/>
        <v>0</v>
      </c>
      <c r="O16" s="57">
        <f t="shared" si="7"/>
        <v>0</v>
      </c>
      <c r="P16" s="57">
        <f t="shared" si="6"/>
        <v>141000</v>
      </c>
      <c r="Q16" s="57">
        <f t="shared" si="6"/>
        <v>66000</v>
      </c>
      <c r="R16" s="55" t="s">
        <v>54</v>
      </c>
      <c r="S16" s="59" t="s">
        <v>29</v>
      </c>
      <c r="T16" s="60" t="s">
        <v>36</v>
      </c>
      <c r="U16" s="60" t="s">
        <v>31</v>
      </c>
      <c r="V16" s="60" t="s">
        <v>30</v>
      </c>
      <c r="W16" s="60" t="s">
        <v>31</v>
      </c>
      <c r="X16" s="60" t="s">
        <v>30</v>
      </c>
      <c r="Y16" s="61" t="s">
        <v>31</v>
      </c>
    </row>
    <row r="17" spans="1:25" ht="33.75" x14ac:dyDescent="0.25">
      <c r="A17" s="62" t="s">
        <v>55</v>
      </c>
      <c r="B17" s="63" t="s">
        <v>56</v>
      </c>
      <c r="C17" s="64" t="s">
        <v>57</v>
      </c>
      <c r="D17" s="64"/>
      <c r="E17" s="64" t="s">
        <v>58</v>
      </c>
      <c r="F17" s="65" t="s">
        <v>41</v>
      </c>
      <c r="G17" s="65" t="s">
        <v>42</v>
      </c>
      <c r="H17" s="66">
        <v>10000</v>
      </c>
      <c r="I17" s="66">
        <v>10000</v>
      </c>
      <c r="J17" s="66">
        <v>0</v>
      </c>
      <c r="K17" s="66">
        <v>0</v>
      </c>
      <c r="L17" s="67">
        <v>10000</v>
      </c>
      <c r="M17" s="66">
        <v>10000</v>
      </c>
      <c r="N17" s="66">
        <v>0</v>
      </c>
      <c r="O17" s="66">
        <v>0</v>
      </c>
      <c r="P17" s="66">
        <v>20000</v>
      </c>
      <c r="Q17" s="66">
        <v>20000</v>
      </c>
      <c r="R17" s="64" t="s">
        <v>59</v>
      </c>
      <c r="S17" s="68" t="s">
        <v>29</v>
      </c>
      <c r="T17" s="69">
        <v>1</v>
      </c>
      <c r="U17" s="70" t="s">
        <v>31</v>
      </c>
      <c r="V17" s="70" t="s">
        <v>36</v>
      </c>
      <c r="W17" s="70" t="s">
        <v>31</v>
      </c>
      <c r="X17" s="69">
        <v>1</v>
      </c>
      <c r="Y17" s="71" t="s">
        <v>31</v>
      </c>
    </row>
    <row r="18" spans="1:25" ht="35.25" customHeight="1" x14ac:dyDescent="0.25">
      <c r="A18" s="62" t="s">
        <v>60</v>
      </c>
      <c r="B18" s="63" t="s">
        <v>61</v>
      </c>
      <c r="C18" s="64" t="s">
        <v>39</v>
      </c>
      <c r="D18" s="64" t="s">
        <v>24</v>
      </c>
      <c r="E18" s="64" t="s">
        <v>40</v>
      </c>
      <c r="F18" s="65" t="s">
        <v>41</v>
      </c>
      <c r="G18" s="65" t="s">
        <v>42</v>
      </c>
      <c r="H18" s="66">
        <v>0</v>
      </c>
      <c r="I18" s="66">
        <v>0</v>
      </c>
      <c r="J18" s="66">
        <v>0</v>
      </c>
      <c r="K18" s="66">
        <v>0</v>
      </c>
      <c r="L18" s="67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4" t="s">
        <v>62</v>
      </c>
      <c r="S18" s="68" t="s">
        <v>29</v>
      </c>
      <c r="T18" s="70" t="s">
        <v>31</v>
      </c>
      <c r="U18" s="70" t="s">
        <v>31</v>
      </c>
      <c r="V18" s="69">
        <v>0</v>
      </c>
      <c r="W18" s="70" t="s">
        <v>31</v>
      </c>
      <c r="X18" s="69">
        <v>0</v>
      </c>
      <c r="Y18" s="71" t="s">
        <v>31</v>
      </c>
    </row>
    <row r="19" spans="1:25" ht="48" customHeight="1" x14ac:dyDescent="0.25">
      <c r="A19" s="62" t="s">
        <v>63</v>
      </c>
      <c r="B19" s="63" t="s">
        <v>64</v>
      </c>
      <c r="C19" s="64" t="s">
        <v>57</v>
      </c>
      <c r="D19" s="64"/>
      <c r="E19" s="64" t="s">
        <v>58</v>
      </c>
      <c r="F19" s="65" t="s">
        <v>41</v>
      </c>
      <c r="G19" s="65" t="s">
        <v>42</v>
      </c>
      <c r="H19" s="66">
        <v>15000</v>
      </c>
      <c r="I19" s="66">
        <v>15000</v>
      </c>
      <c r="J19" s="66">
        <v>0</v>
      </c>
      <c r="K19" s="66">
        <v>0</v>
      </c>
      <c r="L19" s="67">
        <v>15000</v>
      </c>
      <c r="M19" s="66">
        <v>15000</v>
      </c>
      <c r="N19" s="66">
        <v>0</v>
      </c>
      <c r="O19" s="66">
        <v>0</v>
      </c>
      <c r="P19" s="66">
        <v>10000</v>
      </c>
      <c r="Q19" s="66">
        <v>10000</v>
      </c>
      <c r="R19" s="64" t="s">
        <v>65</v>
      </c>
      <c r="S19" s="68" t="s">
        <v>29</v>
      </c>
      <c r="T19" s="69">
        <v>1</v>
      </c>
      <c r="U19" s="70" t="s">
        <v>31</v>
      </c>
      <c r="V19" s="69">
        <v>1</v>
      </c>
      <c r="W19" s="70" t="s">
        <v>31</v>
      </c>
      <c r="X19" s="70" t="s">
        <v>36</v>
      </c>
      <c r="Y19" s="71" t="s">
        <v>31</v>
      </c>
    </row>
    <row r="20" spans="1:25" ht="56.25" x14ac:dyDescent="0.25">
      <c r="A20" s="62" t="s">
        <v>66</v>
      </c>
      <c r="B20" s="63" t="s">
        <v>67</v>
      </c>
      <c r="C20" s="64" t="s">
        <v>39</v>
      </c>
      <c r="D20" s="64" t="s">
        <v>24</v>
      </c>
      <c r="E20" s="64" t="s">
        <v>40</v>
      </c>
      <c r="F20" s="65" t="s">
        <v>41</v>
      </c>
      <c r="G20" s="65" t="s">
        <v>42</v>
      </c>
      <c r="H20" s="72">
        <f t="shared" ref="H20:Q20" si="8">SUM(H21:H21)</f>
        <v>0</v>
      </c>
      <c r="I20" s="72">
        <f t="shared" si="8"/>
        <v>0</v>
      </c>
      <c r="J20" s="72">
        <f t="shared" si="8"/>
        <v>0</v>
      </c>
      <c r="K20" s="72">
        <f t="shared" si="8"/>
        <v>0</v>
      </c>
      <c r="L20" s="73">
        <f t="shared" si="8"/>
        <v>0</v>
      </c>
      <c r="M20" s="72">
        <f t="shared" si="8"/>
        <v>0</v>
      </c>
      <c r="N20" s="72">
        <f t="shared" si="8"/>
        <v>0</v>
      </c>
      <c r="O20" s="72">
        <f t="shared" si="8"/>
        <v>0</v>
      </c>
      <c r="P20" s="72">
        <f t="shared" si="8"/>
        <v>0</v>
      </c>
      <c r="Q20" s="72">
        <f t="shared" si="8"/>
        <v>0</v>
      </c>
      <c r="R20" s="64" t="s">
        <v>68</v>
      </c>
      <c r="S20" s="68" t="s">
        <v>29</v>
      </c>
      <c r="T20" s="70" t="s">
        <v>31</v>
      </c>
      <c r="U20" s="70" t="s">
        <v>31</v>
      </c>
      <c r="V20" s="70" t="s">
        <v>36</v>
      </c>
      <c r="W20" s="70" t="s">
        <v>31</v>
      </c>
      <c r="X20" s="70" t="s">
        <v>31</v>
      </c>
      <c r="Y20" s="71" t="s">
        <v>31</v>
      </c>
    </row>
    <row r="21" spans="1:25" x14ac:dyDescent="0.25">
      <c r="A21" s="74"/>
      <c r="B21" s="75"/>
      <c r="C21" s="76"/>
      <c r="D21" s="76"/>
      <c r="E21" s="76"/>
      <c r="F21" s="77"/>
      <c r="G21" s="77"/>
      <c r="H21" s="78">
        <v>0</v>
      </c>
      <c r="I21" s="78">
        <v>0</v>
      </c>
      <c r="J21" s="78">
        <v>0</v>
      </c>
      <c r="K21" s="78">
        <v>0</v>
      </c>
      <c r="L21" s="79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6" t="s">
        <v>69</v>
      </c>
      <c r="S21" s="80" t="s">
        <v>29</v>
      </c>
      <c r="T21" s="81" t="s">
        <v>31</v>
      </c>
      <c r="U21" s="81" t="s">
        <v>31</v>
      </c>
      <c r="V21" s="81" t="s">
        <v>31</v>
      </c>
      <c r="W21" s="81" t="s">
        <v>31</v>
      </c>
      <c r="X21" s="81" t="s">
        <v>36</v>
      </c>
      <c r="Y21" s="82" t="s">
        <v>31</v>
      </c>
    </row>
    <row r="22" spans="1:25" ht="45" x14ac:dyDescent="0.25">
      <c r="A22" s="62" t="s">
        <v>70</v>
      </c>
      <c r="B22" s="63" t="s">
        <v>71</v>
      </c>
      <c r="C22" s="64" t="s">
        <v>39</v>
      </c>
      <c r="D22" s="64" t="s">
        <v>24</v>
      </c>
      <c r="E22" s="64" t="s">
        <v>40</v>
      </c>
      <c r="F22" s="65" t="s">
        <v>41</v>
      </c>
      <c r="G22" s="65" t="s">
        <v>42</v>
      </c>
      <c r="H22" s="72">
        <f t="shared" ref="H22:O22" si="9">SUM(H23:H24)</f>
        <v>0</v>
      </c>
      <c r="I22" s="72">
        <f t="shared" si="9"/>
        <v>0</v>
      </c>
      <c r="J22" s="72">
        <f t="shared" si="9"/>
        <v>0</v>
      </c>
      <c r="K22" s="72">
        <f t="shared" si="9"/>
        <v>0</v>
      </c>
      <c r="L22" s="73">
        <f t="shared" si="9"/>
        <v>0</v>
      </c>
      <c r="M22" s="72">
        <f t="shared" si="9"/>
        <v>0</v>
      </c>
      <c r="N22" s="72">
        <f t="shared" si="9"/>
        <v>0</v>
      </c>
      <c r="O22" s="72">
        <f t="shared" si="9"/>
        <v>0</v>
      </c>
      <c r="P22" s="72">
        <f>SUM(P23:P24)+65000</f>
        <v>65000</v>
      </c>
      <c r="Q22" s="72">
        <f>SUM(Q23:Q24)</f>
        <v>0</v>
      </c>
      <c r="R22" s="64" t="s">
        <v>51</v>
      </c>
      <c r="S22" s="68" t="s">
        <v>29</v>
      </c>
      <c r="T22" s="70" t="s">
        <v>31</v>
      </c>
      <c r="U22" s="70" t="s">
        <v>31</v>
      </c>
      <c r="V22" s="69">
        <v>0</v>
      </c>
      <c r="W22" s="70" t="s">
        <v>31</v>
      </c>
      <c r="X22" s="70" t="s">
        <v>31</v>
      </c>
      <c r="Y22" s="71" t="s">
        <v>31</v>
      </c>
    </row>
    <row r="23" spans="1:25" x14ac:dyDescent="0.25">
      <c r="A23" s="74"/>
      <c r="B23" s="75"/>
      <c r="C23" s="76"/>
      <c r="D23" s="76"/>
      <c r="E23" s="76"/>
      <c r="F23" s="77"/>
      <c r="G23" s="77"/>
      <c r="H23" s="78">
        <v>0</v>
      </c>
      <c r="I23" s="78">
        <v>0</v>
      </c>
      <c r="J23" s="78">
        <v>0</v>
      </c>
      <c r="K23" s="78">
        <v>0</v>
      </c>
      <c r="L23" s="79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6" t="s">
        <v>72</v>
      </c>
      <c r="S23" s="80" t="s">
        <v>29</v>
      </c>
      <c r="T23" s="83">
        <v>0</v>
      </c>
      <c r="U23" s="81" t="s">
        <v>31</v>
      </c>
      <c r="V23" s="83">
        <v>1</v>
      </c>
      <c r="W23" s="81" t="s">
        <v>31</v>
      </c>
      <c r="X23" s="81" t="s">
        <v>30</v>
      </c>
      <c r="Y23" s="82" t="s">
        <v>31</v>
      </c>
    </row>
    <row r="24" spans="1:25" x14ac:dyDescent="0.25">
      <c r="A24" s="74"/>
      <c r="B24" s="75"/>
      <c r="C24" s="76"/>
      <c r="D24" s="76"/>
      <c r="E24" s="76"/>
      <c r="F24" s="77"/>
      <c r="G24" s="77"/>
      <c r="H24" s="78">
        <v>0</v>
      </c>
      <c r="I24" s="78">
        <v>0</v>
      </c>
      <c r="J24" s="78">
        <v>0</v>
      </c>
      <c r="K24" s="78">
        <v>0</v>
      </c>
      <c r="L24" s="79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6" t="s">
        <v>69</v>
      </c>
      <c r="S24" s="80" t="s">
        <v>29</v>
      </c>
      <c r="T24" s="81" t="s">
        <v>31</v>
      </c>
      <c r="U24" s="81" t="s">
        <v>31</v>
      </c>
      <c r="V24" s="83">
        <v>0</v>
      </c>
      <c r="W24" s="81" t="s">
        <v>31</v>
      </c>
      <c r="X24" s="81" t="s">
        <v>31</v>
      </c>
      <c r="Y24" s="82" t="s">
        <v>31</v>
      </c>
    </row>
    <row r="25" spans="1:25" ht="45" x14ac:dyDescent="0.25">
      <c r="A25" s="62" t="s">
        <v>73</v>
      </c>
      <c r="B25" s="63" t="s">
        <v>74</v>
      </c>
      <c r="C25" s="64" t="s">
        <v>39</v>
      </c>
      <c r="D25" s="64" t="s">
        <v>24</v>
      </c>
      <c r="E25" s="64" t="s">
        <v>40</v>
      </c>
      <c r="F25" s="65" t="s">
        <v>41</v>
      </c>
      <c r="G25" s="65" t="s">
        <v>42</v>
      </c>
      <c r="H25" s="66">
        <v>5000</v>
      </c>
      <c r="I25" s="66">
        <v>5000</v>
      </c>
      <c r="J25" s="66">
        <v>0</v>
      </c>
      <c r="K25" s="66">
        <v>0</v>
      </c>
      <c r="L25" s="67">
        <v>7000</v>
      </c>
      <c r="M25" s="66">
        <v>7000</v>
      </c>
      <c r="N25" s="66">
        <v>0</v>
      </c>
      <c r="O25" s="66">
        <v>0</v>
      </c>
      <c r="P25" s="66">
        <v>5000</v>
      </c>
      <c r="Q25" s="66">
        <v>5000</v>
      </c>
      <c r="R25" s="64" t="s">
        <v>75</v>
      </c>
      <c r="S25" s="68" t="s">
        <v>29</v>
      </c>
      <c r="T25" s="70" t="s">
        <v>36</v>
      </c>
      <c r="U25" s="70" t="s">
        <v>31</v>
      </c>
      <c r="V25" s="70" t="s">
        <v>36</v>
      </c>
      <c r="W25" s="70" t="s">
        <v>31</v>
      </c>
      <c r="X25" s="70" t="s">
        <v>36</v>
      </c>
      <c r="Y25" s="71" t="s">
        <v>31</v>
      </c>
    </row>
    <row r="26" spans="1:25" ht="45" x14ac:dyDescent="0.25">
      <c r="A26" s="62" t="s">
        <v>76</v>
      </c>
      <c r="B26" s="63" t="s">
        <v>77</v>
      </c>
      <c r="C26" s="64" t="s">
        <v>39</v>
      </c>
      <c r="D26" s="64" t="s">
        <v>24</v>
      </c>
      <c r="E26" s="64" t="s">
        <v>40</v>
      </c>
      <c r="F26" s="65" t="s">
        <v>41</v>
      </c>
      <c r="G26" s="65" t="s">
        <v>42</v>
      </c>
      <c r="H26" s="66">
        <v>31000</v>
      </c>
      <c r="I26" s="66">
        <v>31000</v>
      </c>
      <c r="J26" s="66">
        <v>0</v>
      </c>
      <c r="K26" s="66">
        <v>0</v>
      </c>
      <c r="L26" s="67">
        <v>31000</v>
      </c>
      <c r="M26" s="66">
        <v>31000</v>
      </c>
      <c r="N26" s="66">
        <v>0</v>
      </c>
      <c r="O26" s="66">
        <v>0</v>
      </c>
      <c r="P26" s="66">
        <v>31000</v>
      </c>
      <c r="Q26" s="66">
        <v>31000</v>
      </c>
      <c r="R26" s="64" t="s">
        <v>78</v>
      </c>
      <c r="S26" s="68" t="s">
        <v>29</v>
      </c>
      <c r="T26" s="70" t="s">
        <v>79</v>
      </c>
      <c r="U26" s="70" t="s">
        <v>31</v>
      </c>
      <c r="V26" s="70" t="s">
        <v>79</v>
      </c>
      <c r="W26" s="70" t="s">
        <v>31</v>
      </c>
      <c r="X26" s="70" t="s">
        <v>79</v>
      </c>
      <c r="Y26" s="71" t="s">
        <v>31</v>
      </c>
    </row>
    <row r="27" spans="1:25" ht="33.75" x14ac:dyDescent="0.25">
      <c r="A27" s="62" t="s">
        <v>80</v>
      </c>
      <c r="B27" s="63" t="s">
        <v>81</v>
      </c>
      <c r="C27" s="64"/>
      <c r="D27" s="64" t="s">
        <v>24</v>
      </c>
      <c r="E27" s="64" t="s">
        <v>40</v>
      </c>
      <c r="F27" s="65"/>
      <c r="G27" s="65"/>
      <c r="H27" s="66">
        <v>0</v>
      </c>
      <c r="I27" s="66">
        <v>0</v>
      </c>
      <c r="J27" s="66">
        <v>0</v>
      </c>
      <c r="K27" s="66">
        <v>0</v>
      </c>
      <c r="L27" s="67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4" t="s">
        <v>82</v>
      </c>
      <c r="S27" s="68" t="s">
        <v>29</v>
      </c>
      <c r="T27" s="70" t="s">
        <v>31</v>
      </c>
      <c r="U27" s="70" t="s">
        <v>31</v>
      </c>
      <c r="V27" s="70" t="s">
        <v>31</v>
      </c>
      <c r="W27" s="70" t="s">
        <v>31</v>
      </c>
      <c r="X27" s="69">
        <v>0</v>
      </c>
      <c r="Y27" s="71" t="s">
        <v>31</v>
      </c>
    </row>
    <row r="28" spans="1:25" ht="45" x14ac:dyDescent="0.25">
      <c r="A28" s="62" t="s">
        <v>83</v>
      </c>
      <c r="B28" s="63" t="s">
        <v>84</v>
      </c>
      <c r="C28" s="64" t="s">
        <v>39</v>
      </c>
      <c r="D28" s="64"/>
      <c r="E28" s="64" t="s">
        <v>40</v>
      </c>
      <c r="F28" s="65" t="s">
        <v>41</v>
      </c>
      <c r="G28" s="65" t="s">
        <v>42</v>
      </c>
      <c r="H28" s="66">
        <f>10000-10000</f>
        <v>0</v>
      </c>
      <c r="I28" s="66">
        <f>10000-10000</f>
        <v>0</v>
      </c>
      <c r="J28" s="66">
        <v>0</v>
      </c>
      <c r="K28" s="66">
        <v>0</v>
      </c>
      <c r="L28" s="67">
        <f>10000-10000</f>
        <v>0</v>
      </c>
      <c r="M28" s="66">
        <f>10000-10000</f>
        <v>0</v>
      </c>
      <c r="N28" s="66">
        <v>0</v>
      </c>
      <c r="O28" s="66">
        <v>0</v>
      </c>
      <c r="P28" s="66">
        <v>10000</v>
      </c>
      <c r="Q28" s="66">
        <v>0</v>
      </c>
      <c r="R28" s="64" t="s">
        <v>85</v>
      </c>
      <c r="S28" s="68" t="s">
        <v>29</v>
      </c>
      <c r="T28" s="70" t="s">
        <v>31</v>
      </c>
      <c r="U28" s="70" t="s">
        <v>31</v>
      </c>
      <c r="V28" s="70" t="s">
        <v>36</v>
      </c>
      <c r="W28" s="70" t="s">
        <v>31</v>
      </c>
      <c r="X28" s="70" t="s">
        <v>31</v>
      </c>
      <c r="Y28" s="71" t="s">
        <v>31</v>
      </c>
    </row>
    <row r="29" spans="1:25" ht="45" x14ac:dyDescent="0.25">
      <c r="A29" s="84" t="s">
        <v>86</v>
      </c>
      <c r="B29" s="85" t="s">
        <v>87</v>
      </c>
      <c r="C29" s="86" t="s">
        <v>39</v>
      </c>
      <c r="D29" s="86" t="s">
        <v>24</v>
      </c>
      <c r="E29" s="86" t="s">
        <v>97</v>
      </c>
      <c r="F29" s="87" t="s">
        <v>41</v>
      </c>
      <c r="G29" s="87" t="s">
        <v>42</v>
      </c>
      <c r="H29" s="88">
        <v>7000</v>
      </c>
      <c r="I29" s="88">
        <v>7000</v>
      </c>
      <c r="J29" s="88">
        <v>0</v>
      </c>
      <c r="K29" s="88">
        <v>0</v>
      </c>
      <c r="L29" s="89">
        <v>7000</v>
      </c>
      <c r="M29" s="88">
        <v>7000</v>
      </c>
      <c r="N29" s="88">
        <v>0</v>
      </c>
      <c r="O29" s="88">
        <v>0</v>
      </c>
      <c r="P29" s="88">
        <v>0</v>
      </c>
      <c r="Q29" s="88">
        <v>0</v>
      </c>
      <c r="R29" s="86" t="s">
        <v>88</v>
      </c>
      <c r="S29" s="90" t="s">
        <v>29</v>
      </c>
      <c r="T29" s="91" t="s">
        <v>36</v>
      </c>
      <c r="U29" s="91" t="s">
        <v>31</v>
      </c>
      <c r="V29" s="91" t="s">
        <v>31</v>
      </c>
      <c r="W29" s="91" t="s">
        <v>31</v>
      </c>
      <c r="X29" s="91" t="s">
        <v>31</v>
      </c>
      <c r="Y29" s="92" t="s">
        <v>31</v>
      </c>
    </row>
    <row r="30" spans="1:25" s="101" customFormat="1" x14ac:dyDescent="0.25">
      <c r="A30" s="93"/>
      <c r="B30" s="94"/>
      <c r="C30" s="95"/>
      <c r="D30" s="95"/>
      <c r="E30" s="95"/>
      <c r="F30" s="96"/>
      <c r="G30" s="96"/>
      <c r="H30" s="97"/>
      <c r="I30" s="97"/>
      <c r="J30" s="97"/>
      <c r="K30" s="97"/>
      <c r="L30" s="98"/>
      <c r="M30" s="97"/>
      <c r="N30" s="97"/>
      <c r="O30" s="97"/>
      <c r="P30" s="97"/>
      <c r="Q30" s="97"/>
      <c r="R30" s="95"/>
      <c r="S30" s="99"/>
      <c r="T30" s="100"/>
      <c r="U30" s="100"/>
      <c r="V30" s="100"/>
      <c r="W30" s="100"/>
      <c r="X30" s="100"/>
      <c r="Y30" s="100"/>
    </row>
    <row r="31" spans="1:25" s="101" customFormat="1" x14ac:dyDescent="0.25">
      <c r="A31" s="93"/>
      <c r="B31" s="94"/>
      <c r="C31" s="95"/>
      <c r="D31" s="95"/>
      <c r="E31" s="95"/>
      <c r="F31" s="96"/>
      <c r="G31" s="96"/>
      <c r="H31" s="97"/>
      <c r="I31" s="97"/>
      <c r="J31" s="97"/>
      <c r="K31" s="97"/>
      <c r="L31" s="98"/>
      <c r="M31" s="97"/>
      <c r="N31" s="97"/>
      <c r="O31" s="97"/>
      <c r="P31" s="97"/>
      <c r="Q31" s="97"/>
      <c r="R31" s="95"/>
      <c r="S31" s="99"/>
      <c r="T31" s="100"/>
      <c r="U31" s="100"/>
      <c r="V31" s="100"/>
      <c r="W31" s="100"/>
      <c r="X31" s="100"/>
      <c r="Y31" s="100"/>
    </row>
    <row r="32" spans="1:25" s="101" customFormat="1" x14ac:dyDescent="0.25">
      <c r="A32" s="93"/>
      <c r="B32" s="94"/>
      <c r="C32" s="95"/>
      <c r="D32" s="95"/>
      <c r="E32" s="95"/>
      <c r="F32" s="96"/>
      <c r="G32" s="96"/>
      <c r="H32" s="97"/>
      <c r="I32" s="97"/>
      <c r="J32" s="97"/>
      <c r="K32" s="97"/>
      <c r="L32" s="98"/>
      <c r="M32" s="97"/>
      <c r="N32" s="97"/>
      <c r="O32" s="97"/>
      <c r="P32" s="97"/>
      <c r="Q32" s="97"/>
      <c r="R32" s="95"/>
      <c r="S32" s="99"/>
      <c r="T32" s="100"/>
      <c r="U32" s="100"/>
      <c r="V32" s="100"/>
      <c r="W32" s="100"/>
      <c r="X32" s="100"/>
      <c r="Y32" s="100"/>
    </row>
    <row r="33" spans="1:25" s="101" customFormat="1" x14ac:dyDescent="0.25">
      <c r="A33" s="93"/>
      <c r="B33" s="94"/>
      <c r="C33" s="95"/>
      <c r="D33" s="95"/>
      <c r="E33" s="95"/>
      <c r="F33" s="96"/>
      <c r="G33" s="96"/>
      <c r="H33" s="97"/>
      <c r="I33" s="97"/>
      <c r="J33" s="97"/>
      <c r="K33" s="97"/>
      <c r="L33" s="98"/>
      <c r="M33" s="97"/>
      <c r="N33" s="97"/>
      <c r="O33" s="97"/>
      <c r="P33" s="97"/>
      <c r="Q33" s="97"/>
      <c r="R33" s="95"/>
      <c r="S33" s="99"/>
      <c r="T33" s="100"/>
      <c r="U33" s="100"/>
      <c r="V33" s="100"/>
      <c r="W33" s="100"/>
      <c r="X33" s="100"/>
      <c r="Y33" s="100"/>
    </row>
    <row r="34" spans="1:25" s="101" customFormat="1" x14ac:dyDescent="0.25">
      <c r="A34" s="93"/>
      <c r="B34" s="94"/>
      <c r="C34" s="95"/>
      <c r="D34" s="95"/>
      <c r="E34" s="95"/>
      <c r="F34" s="96"/>
      <c r="G34" s="96"/>
      <c r="H34" s="97"/>
      <c r="I34" s="97"/>
      <c r="J34" s="97"/>
      <c r="K34" s="97"/>
      <c r="L34" s="98"/>
      <c r="M34" s="97"/>
      <c r="N34" s="97"/>
      <c r="O34" s="97"/>
      <c r="P34" s="97"/>
      <c r="Q34" s="95"/>
      <c r="R34" s="99"/>
      <c r="S34" s="100"/>
      <c r="T34" s="100"/>
      <c r="U34" s="100"/>
      <c r="V34" s="100"/>
      <c r="W34" s="100"/>
      <c r="X34" s="100"/>
    </row>
    <row r="35" spans="1:25" ht="15" customHeight="1" x14ac:dyDescent="0.25">
      <c r="A35" s="19" t="s">
        <v>0</v>
      </c>
      <c r="B35" s="18" t="s">
        <v>1</v>
      </c>
      <c r="C35" s="19" t="s">
        <v>7</v>
      </c>
      <c r="D35" s="20"/>
      <c r="E35" s="20"/>
      <c r="F35" s="20"/>
      <c r="G35" s="21" t="s">
        <v>94</v>
      </c>
      <c r="H35" s="22"/>
      <c r="I35" s="22"/>
      <c r="J35" s="22"/>
      <c r="K35" s="18" t="s">
        <v>8</v>
      </c>
      <c r="L35" s="18" t="s">
        <v>9</v>
      </c>
      <c r="R35" s="16"/>
      <c r="U35" s="102"/>
    </row>
    <row r="36" spans="1:25" x14ac:dyDescent="0.25">
      <c r="A36" s="19"/>
      <c r="B36" s="18"/>
      <c r="C36" s="18" t="s">
        <v>11</v>
      </c>
      <c r="D36" s="19" t="s">
        <v>12</v>
      </c>
      <c r="E36" s="20"/>
      <c r="F36" s="18" t="s">
        <v>13</v>
      </c>
      <c r="G36" s="18" t="s">
        <v>11</v>
      </c>
      <c r="H36" s="19" t="s">
        <v>12</v>
      </c>
      <c r="I36" s="20"/>
      <c r="J36" s="18" t="s">
        <v>13</v>
      </c>
      <c r="K36" s="18"/>
      <c r="L36" s="18"/>
      <c r="R36" s="16"/>
      <c r="U36" s="102"/>
    </row>
    <row r="37" spans="1:25" ht="24.75" x14ac:dyDescent="0.25">
      <c r="A37" s="19"/>
      <c r="B37" s="18"/>
      <c r="C37" s="18"/>
      <c r="D37" s="103" t="s">
        <v>11</v>
      </c>
      <c r="E37" s="103" t="s">
        <v>19</v>
      </c>
      <c r="F37" s="18"/>
      <c r="G37" s="18"/>
      <c r="H37" s="103" t="s">
        <v>11</v>
      </c>
      <c r="I37" s="103" t="s">
        <v>19</v>
      </c>
      <c r="J37" s="18"/>
      <c r="K37" s="18"/>
      <c r="L37" s="18"/>
      <c r="R37" s="16"/>
      <c r="U37" s="102"/>
    </row>
    <row r="38" spans="1:25" x14ac:dyDescent="0.25">
      <c r="A38" s="104" t="s">
        <v>41</v>
      </c>
      <c r="B38" s="75" t="s">
        <v>89</v>
      </c>
      <c r="C38" s="105">
        <f>83600-10000</f>
        <v>73600</v>
      </c>
      <c r="D38" s="105">
        <f>83600-10000</f>
        <v>73600</v>
      </c>
      <c r="E38" s="105">
        <v>0</v>
      </c>
      <c r="F38" s="78">
        <v>0</v>
      </c>
      <c r="G38" s="105">
        <f>83600-10000+2000</f>
        <v>75600</v>
      </c>
      <c r="H38" s="105">
        <f>83600-10000+2000</f>
        <v>75600</v>
      </c>
      <c r="I38" s="105">
        <v>0</v>
      </c>
      <c r="J38" s="78">
        <v>0</v>
      </c>
      <c r="K38" s="78">
        <f>133000+10000</f>
        <v>143000</v>
      </c>
      <c r="L38" s="79">
        <v>68000</v>
      </c>
      <c r="R38" s="16"/>
      <c r="U38" s="102"/>
    </row>
    <row r="39" spans="1:25" x14ac:dyDescent="0.25">
      <c r="A39" s="106"/>
      <c r="B39" s="107" t="s">
        <v>90</v>
      </c>
      <c r="C39" s="108">
        <f t="shared" ref="C39:L39" si="10">SUM(C38:C38)</f>
        <v>73600</v>
      </c>
      <c r="D39" s="108">
        <f t="shared" si="10"/>
        <v>73600</v>
      </c>
      <c r="E39" s="108">
        <f t="shared" si="10"/>
        <v>0</v>
      </c>
      <c r="F39" s="109">
        <f t="shared" si="10"/>
        <v>0</v>
      </c>
      <c r="G39" s="108">
        <f t="shared" ref="G39:J39" si="11">SUM(G38:G38)</f>
        <v>75600</v>
      </c>
      <c r="H39" s="108">
        <f t="shared" si="11"/>
        <v>75600</v>
      </c>
      <c r="I39" s="108">
        <f t="shared" si="11"/>
        <v>0</v>
      </c>
      <c r="J39" s="109">
        <f t="shared" si="11"/>
        <v>0</v>
      </c>
      <c r="K39" s="109">
        <f t="shared" si="10"/>
        <v>143000</v>
      </c>
      <c r="L39" s="109">
        <f t="shared" si="10"/>
        <v>68000</v>
      </c>
      <c r="R39" s="16"/>
      <c r="U39" s="102"/>
    </row>
  </sheetData>
  <mergeCells count="40">
    <mergeCell ref="R7:R8"/>
    <mergeCell ref="A1:U1"/>
    <mergeCell ref="H6:K6"/>
    <mergeCell ref="R6:Y6"/>
    <mergeCell ref="I7:J7"/>
    <mergeCell ref="T7:U7"/>
    <mergeCell ref="V7:W7"/>
    <mergeCell ref="X7:Y7"/>
    <mergeCell ref="L6:O6"/>
    <mergeCell ref="L7:L8"/>
    <mergeCell ref="M7:N7"/>
    <mergeCell ref="O7:O8"/>
    <mergeCell ref="A2:U2"/>
    <mergeCell ref="A5:Y5"/>
    <mergeCell ref="A6:A8"/>
    <mergeCell ref="B6:B8"/>
    <mergeCell ref="K7:K8"/>
    <mergeCell ref="P6:P8"/>
    <mergeCell ref="Q6:Q8"/>
    <mergeCell ref="L35:L37"/>
    <mergeCell ref="C6:C8"/>
    <mergeCell ref="D6:D8"/>
    <mergeCell ref="E6:E8"/>
    <mergeCell ref="F6:F8"/>
    <mergeCell ref="V1:Y2"/>
    <mergeCell ref="V3:Y3"/>
    <mergeCell ref="A35:A37"/>
    <mergeCell ref="B35:B37"/>
    <mergeCell ref="C36:C37"/>
    <mergeCell ref="F36:F37"/>
    <mergeCell ref="G35:J35"/>
    <mergeCell ref="G36:G37"/>
    <mergeCell ref="H36:I36"/>
    <mergeCell ref="J36:J37"/>
    <mergeCell ref="S7:S8"/>
    <mergeCell ref="K35:K37"/>
    <mergeCell ref="C35:F35"/>
    <mergeCell ref="D36:E36"/>
    <mergeCell ref="G6:G8"/>
    <mergeCell ref="H7:H8"/>
  </mergeCells>
  <pageMargins left="0.4" right="0.4" top="0.4" bottom="0.4" header="0.4" footer="0.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Indė Antanaitienė</cp:lastModifiedBy>
  <cp:lastPrinted>2021-03-08T13:26:50Z</cp:lastPrinted>
  <dcterms:created xsi:type="dcterms:W3CDTF">2021-01-14T11:56:24Z</dcterms:created>
  <dcterms:modified xsi:type="dcterms:W3CDTF">2021-03-09T06:44:15Z</dcterms:modified>
</cp:coreProperties>
</file>