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aryba\PSP\"/>
    </mc:Choice>
  </mc:AlternateContent>
  <xr:revisionPtr revIDLastSave="0" documentId="13_ncr:1_{12DF9B7E-4CBC-4317-ACAC-BF6AA619AA7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urta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2" l="1"/>
  <c r="J86" i="2"/>
  <c r="D76" i="2"/>
  <c r="D79" i="2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C19" i="2"/>
  <c r="C36" i="2"/>
  <c r="H80" i="2"/>
  <c r="H81" i="2"/>
  <c r="H85" i="2"/>
  <c r="C53" i="2" l="1"/>
  <c r="C47" i="2"/>
  <c r="C26" i="2"/>
  <c r="E85" i="2"/>
  <c r="H84" i="2"/>
  <c r="E84" i="2"/>
  <c r="H83" i="2"/>
  <c r="E83" i="2"/>
  <c r="H82" i="2"/>
  <c r="E82" i="2"/>
  <c r="E81" i="2"/>
  <c r="E80" i="2"/>
  <c r="G79" i="2"/>
  <c r="F79" i="2"/>
  <c r="C79" i="2"/>
  <c r="E78" i="2"/>
  <c r="E77" i="2"/>
  <c r="C76" i="2"/>
  <c r="H75" i="2"/>
  <c r="E75" i="2"/>
  <c r="H74" i="2"/>
  <c r="E74" i="2"/>
  <c r="G73" i="2"/>
  <c r="F73" i="2"/>
  <c r="D73" i="2"/>
  <c r="C73" i="2"/>
  <c r="H72" i="2"/>
  <c r="E72" i="2"/>
  <c r="H71" i="2"/>
  <c r="E71" i="2"/>
  <c r="G70" i="2"/>
  <c r="F70" i="2"/>
  <c r="D70" i="2"/>
  <c r="C70" i="2"/>
  <c r="H66" i="2"/>
  <c r="E69" i="2"/>
  <c r="E68" i="2"/>
  <c r="E67" i="2"/>
  <c r="G66" i="2"/>
  <c r="F66" i="2"/>
  <c r="D66" i="2"/>
  <c r="C66" i="2"/>
  <c r="E58" i="2"/>
  <c r="E57" i="2"/>
  <c r="E56" i="2"/>
  <c r="E55" i="2"/>
  <c r="E54" i="2"/>
  <c r="D53" i="2"/>
  <c r="E52" i="2"/>
  <c r="E51" i="2"/>
  <c r="E50" i="2"/>
  <c r="E49" i="2"/>
  <c r="E48" i="2"/>
  <c r="D47" i="2"/>
  <c r="E46" i="2"/>
  <c r="E45" i="2"/>
  <c r="E44" i="2"/>
  <c r="E43" i="2"/>
  <c r="E42" i="2"/>
  <c r="E41" i="2"/>
  <c r="E40" i="2"/>
  <c r="E39" i="2"/>
  <c r="E38" i="2"/>
  <c r="E37" i="2"/>
  <c r="D36" i="2"/>
  <c r="E35" i="2"/>
  <c r="E34" i="2"/>
  <c r="E33" i="2"/>
  <c r="E32" i="2"/>
  <c r="E31" i="2"/>
  <c r="E30" i="2"/>
  <c r="E29" i="2"/>
  <c r="E28" i="2"/>
  <c r="E27" i="2"/>
  <c r="D26" i="2"/>
  <c r="E25" i="2"/>
  <c r="E24" i="2"/>
  <c r="E23" i="2"/>
  <c r="E22" i="2"/>
  <c r="E21" i="2"/>
  <c r="E20" i="2"/>
  <c r="E18" i="2"/>
  <c r="E17" i="2"/>
  <c r="C16" i="2" l="1"/>
  <c r="C59" i="2" s="1"/>
  <c r="H73" i="2"/>
  <c r="E73" i="2"/>
  <c r="H70" i="2"/>
  <c r="E70" i="2"/>
  <c r="C86" i="2"/>
  <c r="E76" i="2"/>
  <c r="H79" i="2"/>
  <c r="D86" i="2"/>
  <c r="E79" i="2"/>
  <c r="G86" i="2"/>
  <c r="F86" i="2"/>
  <c r="E66" i="2"/>
  <c r="E36" i="2"/>
  <c r="D16" i="2"/>
  <c r="D59" i="2" s="1"/>
  <c r="E53" i="2"/>
  <c r="E47" i="2"/>
  <c r="E26" i="2"/>
  <c r="E19" i="2"/>
  <c r="H86" i="2" l="1"/>
  <c r="E86" i="2"/>
  <c r="E16" i="2"/>
  <c r="E59" i="2" s="1"/>
</calcChain>
</file>

<file path=xl/sharedStrings.xml><?xml version="1.0" encoding="utf-8"?>
<sst xmlns="http://schemas.openxmlformats.org/spreadsheetml/2006/main" count="175" uniqueCount="143">
  <si>
    <t>MARIJAMPOLĖS SAVIVALDYBEI NUOSAVYBĖS TEISE PRIKLAUSANČIO                                                                                                          TURTO VALDYMO, NAUDOJIMO IR DISPONAVIMO JUO ATASKAITA</t>
  </si>
  <si>
    <t>I. NEFINANSINIS TURTAS</t>
  </si>
  <si>
    <t>Eil. Nr.</t>
  </si>
  <si>
    <t>Rodiklio pavadinimas</t>
  </si>
  <si>
    <t>Savivaldybei nuosavybės teise priklausantis turtas</t>
  </si>
  <si>
    <t>balansinė vertė praėjusių ataskaitinių metų pabaigoje</t>
  </si>
  <si>
    <t>balansinė vertė ataskaitinių metų pabaigoje</t>
  </si>
  <si>
    <t>1.</t>
  </si>
  <si>
    <t>Ilgalaikis materialusis turtas</t>
  </si>
  <si>
    <t>1.1.</t>
  </si>
  <si>
    <t>Žemė</t>
  </si>
  <si>
    <t>1.2.</t>
  </si>
  <si>
    <t>Gyvenamieji pastatai (būstas)</t>
  </si>
  <si>
    <t>1.3.</t>
  </si>
  <si>
    <t>Negyvenamieji pastatai</t>
  </si>
  <si>
    <t>1.3.1.</t>
  </si>
  <si>
    <t>Administraciniai pastatai</t>
  </si>
  <si>
    <t>1.3.2.</t>
  </si>
  <si>
    <t>Pramoniniai pastatai ir sandėliai</t>
  </si>
  <si>
    <t>1.3.3.</t>
  </si>
  <si>
    <t>Švietimo ir mokslo įstaigų pastatai</t>
  </si>
  <si>
    <t>1.3.4.</t>
  </si>
  <si>
    <t>Gydymo įstaigų pastatai</t>
  </si>
  <si>
    <t>1.3.5.</t>
  </si>
  <si>
    <t>Kultūros ir sporto įstaigų pastatai</t>
  </si>
  <si>
    <t>1.3.6.</t>
  </si>
  <si>
    <t>Kiti pastatai</t>
  </si>
  <si>
    <t>1.4.</t>
  </si>
  <si>
    <t>Infrastruktūros ir kiti statiniai</t>
  </si>
  <si>
    <t>1.4.1.</t>
  </si>
  <si>
    <t>Hidrotechniniai statiniai</t>
  </si>
  <si>
    <t>1.4.2.</t>
  </si>
  <si>
    <t>Tiltai, viadukai</t>
  </si>
  <si>
    <t>1.4.3.</t>
  </si>
  <si>
    <t>Geležinkeliai (įskaitant atšakas)</t>
  </si>
  <si>
    <t>1.4.4.</t>
  </si>
  <si>
    <t>Automobilių keliai</t>
  </si>
  <si>
    <t>1.4.5.</t>
  </si>
  <si>
    <t>Kiti keliai</t>
  </si>
  <si>
    <t>1.4.6.</t>
  </si>
  <si>
    <t>Sporto ir poilsio statiniai</t>
  </si>
  <si>
    <t>1.4.7.</t>
  </si>
  <si>
    <t>Vamzdynai, ryšių ir elektros linijos</t>
  </si>
  <si>
    <t>1.4.8.</t>
  </si>
  <si>
    <t>Kiti statiniai</t>
  </si>
  <si>
    <t>1.5.</t>
  </si>
  <si>
    <t>Nekilnojamosios kultūros vertybės</t>
  </si>
  <si>
    <t>1.6.</t>
  </si>
  <si>
    <t>Mašinos ir įrenginiai</t>
  </si>
  <si>
    <t>1.6.1.</t>
  </si>
  <si>
    <t>Šilumos mašinos ir įrenginiai</t>
  </si>
  <si>
    <t>1.6.2.</t>
  </si>
  <si>
    <t>Kitos jėgos mašinos ir įrenginiai</t>
  </si>
  <si>
    <t>1.6.3.</t>
  </si>
  <si>
    <t>Darbo mašinos ir įrenginiai</t>
  </si>
  <si>
    <t>1.6.4.</t>
  </si>
  <si>
    <t>Kitos mašinos ir įrenginiai</t>
  </si>
  <si>
    <t>1.7.</t>
  </si>
  <si>
    <t>Transporto priemonės</t>
  </si>
  <si>
    <t>1.8.</t>
  </si>
  <si>
    <t>Kilnojamosios kultūros vertybės</t>
  </si>
  <si>
    <t>1.9.</t>
  </si>
  <si>
    <t xml:space="preserve">Baldai ir biuro įranga </t>
  </si>
  <si>
    <t>1.10.</t>
  </si>
  <si>
    <t>Nebaigta statyba ir išankstiniai apmokėjimai</t>
  </si>
  <si>
    <t>1.11.</t>
  </si>
  <si>
    <t>Kitas ilgalaikis materialusis turtas</t>
  </si>
  <si>
    <t>2.</t>
  </si>
  <si>
    <t>Biologinis turtas</t>
  </si>
  <si>
    <t>3.</t>
  </si>
  <si>
    <t>Ilgalaikis nematerialusis turtas</t>
  </si>
  <si>
    <t>3.1.</t>
  </si>
  <si>
    <t>Plėtros darbai</t>
  </si>
  <si>
    <t>3.2.</t>
  </si>
  <si>
    <t>Programinė įranga ir jos licencijos</t>
  </si>
  <si>
    <t>3.3.</t>
  </si>
  <si>
    <t>Patentai ir kitos licencijos</t>
  </si>
  <si>
    <t>3.4.</t>
  </si>
  <si>
    <t>Literatūros, mokslo ir meno kūriniai</t>
  </si>
  <si>
    <t>3.5.</t>
  </si>
  <si>
    <t>Kitas nematerialusis turtas (įskaitant nebaigtus projektus ir išankstinius apmokėjimus)</t>
  </si>
  <si>
    <t>4.</t>
  </si>
  <si>
    <t>Atsargos</t>
  </si>
  <si>
    <t>4.1.</t>
  </si>
  <si>
    <t>Strateginės ir neliečiamosios atsargos</t>
  </si>
  <si>
    <t>4.2.</t>
  </si>
  <si>
    <t>Medžiagos, žaliavos ir ūkinis inventorius</t>
  </si>
  <si>
    <t>4.3.</t>
  </si>
  <si>
    <t>Nebaigta gaminti produkcija ir nebaigtos vykdyti sutartys</t>
  </si>
  <si>
    <t>4.4.</t>
  </si>
  <si>
    <t>Pagaminta produkcija</t>
  </si>
  <si>
    <t>4.5.</t>
  </si>
  <si>
    <t>Atsargos, ilgalaikis materialusis ir biologinis turtas, skirtas parduoti</t>
  </si>
  <si>
    <t>5.</t>
  </si>
  <si>
    <t>Nefinansinis turtas, iš viso (1–4 eilučių suma)</t>
  </si>
  <si>
    <t>Savivaldybei nuosavybės teise priklausantis turtas ir savivaldybės įsipareigojimai</t>
  </si>
  <si>
    <t>turto balansinė vertė</t>
  </si>
  <si>
    <t>įsipareigojimų balansinė vertė</t>
  </si>
  <si>
    <t>praėjusių ataskaitinių metų pabaigoje</t>
  </si>
  <si>
    <t>ataskaitinių metų pabaigoje</t>
  </si>
  <si>
    <t>Pinigai ir pinigų ekvivalentai</t>
  </si>
  <si>
    <t>Pinigai kasoje</t>
  </si>
  <si>
    <t>X</t>
  </si>
  <si>
    <t>Pinigai bankų sąskaitose</t>
  </si>
  <si>
    <t>Pinigų ekvivalentai</t>
  </si>
  <si>
    <t>2.1.</t>
  </si>
  <si>
    <t>Trumpalaikiai ne nuosavybės vertybiniai popieriai</t>
  </si>
  <si>
    <t>2.2.</t>
  </si>
  <si>
    <t>Ilgalaikiai ne nuosavybės vertybiniai popieriai</t>
  </si>
  <si>
    <t xml:space="preserve">Paskolos (suteiktos įrašomos skiltyse „Turto balansinė vertė“, gautos – skiltyse „Įsipareigojimų balansinė vertė“) </t>
  </si>
  <si>
    <t>Trumpalaikės paskolos</t>
  </si>
  <si>
    <t>Ilgalaikės paskolos</t>
  </si>
  <si>
    <t>Nuosavybės vertybiniai popieriai</t>
  </si>
  <si>
    <t>Akcinių ir uždarųjų akcinių bendrovių</t>
  </si>
  <si>
    <t>Viešųjų įstaigų</t>
  </si>
  <si>
    <t>Kitas finansinis turtas (įsipareigojimai)</t>
  </si>
  <si>
    <t>5.1.</t>
  </si>
  <si>
    <t>Prekybos skolos ir avansai (skolos, susijusios su prekių ir paslaugų pardavimu (pirkimu)</t>
  </si>
  <si>
    <t>5.2.</t>
  </si>
  <si>
    <t>Mokesčiai</t>
  </si>
  <si>
    <t>5.3.</t>
  </si>
  <si>
    <t>Socialinis draudimas</t>
  </si>
  <si>
    <t>5.4.</t>
  </si>
  <si>
    <t>Palūkanos už paskolas</t>
  </si>
  <si>
    <t>5.5.</t>
  </si>
  <si>
    <t>Palūkanos ir už vertybinius popierius</t>
  </si>
  <si>
    <t>5.6.</t>
  </si>
  <si>
    <t>6.</t>
  </si>
  <si>
    <t>Finansinis turtas ir įsipareigojimai, iš viso (1–5 eilučių suma)</t>
  </si>
  <si>
    <t>MARIJAMPOLĖS SAVIVALDYBĖS ADMINISTRACIJA</t>
  </si>
  <si>
    <t>188769113, Marijampolė, J.Basanavičiaus a. 1</t>
  </si>
  <si>
    <t xml:space="preserve">                                                                        (Pateikimo valiuta ir tikslumas: eurais)</t>
  </si>
  <si>
    <t>Administracijos direktorius</t>
  </si>
  <si>
    <t>Marijampolė</t>
  </si>
  <si>
    <t>Skirtumas        (+/-)</t>
  </si>
  <si>
    <t>Skirtumas         (+/-)</t>
  </si>
  <si>
    <t xml:space="preserve">II.  FINANSINIS TURTAS IR ĮSIPAREIGONIMAI
</t>
  </si>
  <si>
    <t>Laima Malinauskienė</t>
  </si>
  <si>
    <t>Finansų ir strateginio planavimo skyriaus vedėja</t>
  </si>
  <si>
    <t>Nerijus Mašalaitis</t>
  </si>
  <si>
    <t>PAGAL 2025 M. GRUODŽIO 31 D. DUOMENIS</t>
  </si>
  <si>
    <t>2026-04-24  Nr.  AL-5091(6.30.E)</t>
  </si>
  <si>
    <t xml:space="preserve">Vilija Dedurkevičiūtė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</si>
</sst>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1"/>
      <color theme="1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Verdana"/>
      <family val="2"/>
      <charset val="186"/>
    </font>
    <font>
      <sz val="10"/>
      <name val="Verdana"/>
      <family val="2"/>
      <charset val="186"/>
    </font>
    <font>
      <sz val="8"/>
      <name val="Verdana"/>
      <family val="2"/>
      <charset val="186"/>
    </font>
    <font>
      <b/>
      <sz val="8"/>
      <name val="Verdana"/>
      <family val="2"/>
      <charset val="186"/>
    </font>
    <font>
      <sz val="11"/>
      <name val="Verdana"/>
      <family val="2"/>
      <charset val="186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99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0">
    <xf numFmtId="0" fontId="0" fillId="0" borderId="0" xfId="0"/>
    <xf numFmtId="0" fontId="18" fillId="0" borderId="0" xfId="0" applyFont="1"/>
    <xf numFmtId="0" fontId="18" fillId="0" borderId="0" xfId="0" applyFont="1" applyAlignment="1">
      <alignment vertical="top" wrapText="1"/>
    </xf>
    <xf numFmtId="0" fontId="19" fillId="0" borderId="0" xfId="0" applyFont="1"/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2" fillId="0" borderId="0" xfId="0" applyFont="1"/>
    <xf numFmtId="0" fontId="22" fillId="0" borderId="12" xfId="0" applyFont="1" applyBorder="1" applyAlignment="1">
      <alignment horizontal="center" vertical="top" wrapText="1"/>
    </xf>
    <xf numFmtId="0" fontId="23" fillId="33" borderId="12" xfId="0" applyFont="1" applyFill="1" applyBorder="1" applyAlignment="1">
      <alignment horizontal="left" vertical="center" wrapText="1"/>
    </xf>
    <xf numFmtId="0" fontId="23" fillId="33" borderId="12" xfId="0" applyFont="1" applyFill="1" applyBorder="1" applyAlignment="1">
      <alignment wrapText="1"/>
    </xf>
    <xf numFmtId="2" fontId="23" fillId="33" borderId="12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2" xfId="0" applyFont="1" applyBorder="1" applyAlignment="1">
      <alignment wrapText="1"/>
    </xf>
    <xf numFmtId="2" fontId="22" fillId="0" borderId="12" xfId="0" applyNumberFormat="1" applyFont="1" applyBorder="1" applyAlignment="1">
      <alignment horizontal="center" vertical="center" wrapText="1"/>
    </xf>
    <xf numFmtId="0" fontId="22" fillId="34" borderId="12" xfId="0" applyFont="1" applyFill="1" applyBorder="1" applyAlignment="1">
      <alignment horizontal="left" vertical="center" wrapText="1"/>
    </xf>
    <xf numFmtId="0" fontId="22" fillId="34" borderId="12" xfId="0" applyFont="1" applyFill="1" applyBorder="1" applyAlignment="1">
      <alignment wrapText="1"/>
    </xf>
    <xf numFmtId="2" fontId="22" fillId="34" borderId="12" xfId="0" applyNumberFormat="1" applyFont="1" applyFill="1" applyBorder="1" applyAlignment="1">
      <alignment horizontal="center" vertical="center" wrapText="1"/>
    </xf>
    <xf numFmtId="0" fontId="23" fillId="35" borderId="12" xfId="0" applyFont="1" applyFill="1" applyBorder="1" applyAlignment="1">
      <alignment horizontal="left" vertical="center" wrapText="1"/>
    </xf>
    <xf numFmtId="0" fontId="23" fillId="35" borderId="12" xfId="0" applyFont="1" applyFill="1" applyBorder="1" applyAlignment="1">
      <alignment wrapText="1"/>
    </xf>
    <xf numFmtId="2" fontId="23" fillId="35" borderId="12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" fontId="22" fillId="0" borderId="12" xfId="0" applyNumberFormat="1" applyFont="1" applyBorder="1" applyAlignment="1">
      <alignment horizontal="center"/>
    </xf>
    <xf numFmtId="0" fontId="24" fillId="0" borderId="0" xfId="0" applyFont="1"/>
    <xf numFmtId="2" fontId="18" fillId="0" borderId="0" xfId="0" applyNumberFormat="1" applyFont="1"/>
    <xf numFmtId="0" fontId="24" fillId="0" borderId="0" xfId="0" applyFont="1" applyAlignment="1">
      <alignment wrapText="1"/>
    </xf>
    <xf numFmtId="0" fontId="22" fillId="0" borderId="1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14" fontId="21" fillId="0" borderId="0" xfId="0" applyNumberFormat="1" applyFont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0" fontId="22" fillId="0" borderId="15" xfId="0" applyFont="1" applyBorder="1" applyAlignment="1">
      <alignment horizontal="center" vertical="top" wrapText="1"/>
    </xf>
    <xf numFmtId="0" fontId="22" fillId="0" borderId="16" xfId="0" applyFont="1" applyBorder="1" applyAlignment="1">
      <alignment horizontal="center" vertical="top" wrapText="1"/>
    </xf>
    <xf numFmtId="0" fontId="21" fillId="0" borderId="0" xfId="0" applyFont="1" applyAlignment="1">
      <alignment horizontal="right" wrapText="1"/>
    </xf>
    <xf numFmtId="0" fontId="21" fillId="0" borderId="0" xfId="0" applyFont="1" applyAlignment="1">
      <alignment horizontal="right" wrapText="1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00"/>
  <sheetViews>
    <sheetView showZeros="0" tabSelected="1" topLeftCell="A86" zoomScale="115" workbookViewId="0">
      <selection activeCell="A100" sqref="A100:H100"/>
    </sheetView>
  </sheetViews>
  <sheetFormatPr defaultRowHeight="11.25" customHeight="1" x14ac:dyDescent="0.2"/>
  <cols>
    <col min="1" max="1" width="5.42578125" style="1" customWidth="1"/>
    <col min="2" max="2" width="28.85546875" style="1" customWidth="1"/>
    <col min="3" max="3" width="17.85546875" style="1" customWidth="1"/>
    <col min="4" max="4" width="15.140625" style="1" customWidth="1"/>
    <col min="5" max="5" width="14.5703125" style="1" customWidth="1"/>
    <col min="6" max="6" width="13" style="1" customWidth="1"/>
    <col min="7" max="7" width="18.85546875" style="1" customWidth="1"/>
    <col min="8" max="8" width="13.7109375" style="1" customWidth="1"/>
    <col min="9" max="9" width="13.42578125" style="1" customWidth="1"/>
    <col min="10" max="10" width="17" style="1" customWidth="1"/>
    <col min="11" max="11" width="9.140625" style="1"/>
    <col min="12" max="12" width="13.140625" style="1" customWidth="1"/>
    <col min="13" max="16384" width="9.140625" style="1"/>
  </cols>
  <sheetData>
    <row r="2" spans="1:9" s="3" customFormat="1" ht="16.5" customHeight="1" x14ac:dyDescent="0.2">
      <c r="A2" s="32" t="s">
        <v>129</v>
      </c>
      <c r="B2" s="32"/>
      <c r="C2" s="32"/>
      <c r="D2" s="32"/>
      <c r="E2" s="32"/>
      <c r="F2" s="32"/>
      <c r="G2" s="32"/>
      <c r="H2" s="32"/>
    </row>
    <row r="3" spans="1:9" s="3" customFormat="1" ht="13.5" customHeight="1" x14ac:dyDescent="0.2">
      <c r="A3" s="33" t="s">
        <v>130</v>
      </c>
      <c r="B3" s="33"/>
      <c r="C3" s="33"/>
      <c r="D3" s="33"/>
      <c r="E3" s="33"/>
      <c r="F3" s="33"/>
      <c r="G3" s="33"/>
      <c r="H3" s="33"/>
    </row>
    <row r="4" spans="1:9" s="3" customFormat="1" ht="13.5" customHeight="1" x14ac:dyDescent="0.2">
      <c r="A4" s="5"/>
      <c r="B4" s="5"/>
      <c r="C4" s="5"/>
      <c r="D4" s="5"/>
      <c r="E4" s="5"/>
      <c r="F4" s="5"/>
      <c r="G4" s="5"/>
      <c r="H4" s="5"/>
    </row>
    <row r="5" spans="1:9" s="3" customFormat="1" ht="29.2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</row>
    <row r="6" spans="1:9" s="3" customFormat="1" ht="12.75" customHeight="1" x14ac:dyDescent="0.2">
      <c r="A6" s="32" t="s">
        <v>140</v>
      </c>
      <c r="B6" s="32"/>
      <c r="C6" s="32"/>
      <c r="D6" s="32"/>
      <c r="E6" s="32"/>
      <c r="F6" s="32"/>
      <c r="G6" s="32"/>
      <c r="H6" s="32"/>
    </row>
    <row r="7" spans="1:9" s="3" customFormat="1" ht="12.75" customHeight="1" x14ac:dyDescent="0.2">
      <c r="A7" s="4"/>
      <c r="B7" s="4"/>
      <c r="C7" s="4"/>
      <c r="D7" s="4"/>
      <c r="E7" s="4"/>
      <c r="F7" s="4"/>
      <c r="G7" s="4"/>
      <c r="H7" s="4"/>
    </row>
    <row r="8" spans="1:9" s="3" customFormat="1" ht="12" customHeight="1" x14ac:dyDescent="0.2">
      <c r="A8" s="34" t="s">
        <v>141</v>
      </c>
      <c r="B8" s="33"/>
      <c r="C8" s="33"/>
      <c r="D8" s="33"/>
      <c r="E8" s="33"/>
      <c r="F8" s="33"/>
      <c r="G8" s="33"/>
      <c r="H8" s="33"/>
    </row>
    <row r="9" spans="1:9" s="3" customFormat="1" ht="12" customHeight="1" x14ac:dyDescent="0.2">
      <c r="A9" s="5"/>
      <c r="B9" s="5"/>
      <c r="C9" s="38" t="s">
        <v>133</v>
      </c>
      <c r="D9" s="38"/>
      <c r="E9" s="39"/>
      <c r="F9" s="5"/>
      <c r="G9" s="5"/>
      <c r="H9" s="5"/>
    </row>
    <row r="10" spans="1:9" s="3" customFormat="1" ht="11.25" customHeight="1" x14ac:dyDescent="0.2">
      <c r="A10" s="5"/>
      <c r="B10" s="5"/>
      <c r="C10" s="5"/>
      <c r="D10" s="5"/>
      <c r="E10" s="5"/>
      <c r="F10" s="5"/>
      <c r="G10" s="5"/>
      <c r="H10" s="5"/>
    </row>
    <row r="11" spans="1:9" s="3" customFormat="1" ht="12.75" customHeight="1" x14ac:dyDescent="0.2">
      <c r="A11" s="32" t="s">
        <v>1</v>
      </c>
      <c r="B11" s="32"/>
      <c r="C11" s="32"/>
      <c r="D11" s="32"/>
      <c r="E11" s="32"/>
      <c r="F11" s="32"/>
      <c r="G11" s="32"/>
      <c r="H11" s="32"/>
    </row>
    <row r="12" spans="1:9" s="3" customFormat="1" ht="10.5" customHeight="1" x14ac:dyDescent="0.2">
      <c r="A12" s="4"/>
      <c r="B12" s="4"/>
      <c r="C12" s="4"/>
      <c r="D12" s="4"/>
      <c r="E12" s="4"/>
      <c r="F12" s="4"/>
      <c r="G12" s="4"/>
      <c r="H12" s="4"/>
    </row>
    <row r="13" spans="1:9" s="3" customFormat="1" ht="11.25" customHeight="1" x14ac:dyDescent="0.2">
      <c r="A13" s="35" t="s">
        <v>131</v>
      </c>
      <c r="B13" s="35"/>
      <c r="C13" s="35"/>
      <c r="D13" s="35"/>
      <c r="E13" s="35"/>
      <c r="F13" s="5"/>
      <c r="G13" s="5"/>
      <c r="H13" s="5"/>
    </row>
    <row r="14" spans="1:9" ht="33.75" customHeight="1" x14ac:dyDescent="0.2">
      <c r="A14" s="25" t="s">
        <v>2</v>
      </c>
      <c r="B14" s="25" t="s">
        <v>3</v>
      </c>
      <c r="C14" s="36" t="s">
        <v>4</v>
      </c>
      <c r="D14" s="37"/>
      <c r="E14" s="25" t="s">
        <v>135</v>
      </c>
      <c r="F14" s="6"/>
      <c r="G14" s="6"/>
      <c r="H14" s="6"/>
    </row>
    <row r="15" spans="1:9" ht="41.25" customHeight="1" x14ac:dyDescent="0.2">
      <c r="A15" s="27"/>
      <c r="B15" s="27"/>
      <c r="C15" s="7" t="s">
        <v>5</v>
      </c>
      <c r="D15" s="7" t="s">
        <v>6</v>
      </c>
      <c r="E15" s="27"/>
      <c r="F15" s="6"/>
      <c r="G15" s="6"/>
      <c r="H15" s="6"/>
    </row>
    <row r="16" spans="1:9" ht="14.25" customHeight="1" x14ac:dyDescent="0.2">
      <c r="A16" s="8" t="s">
        <v>7</v>
      </c>
      <c r="B16" s="9" t="s">
        <v>8</v>
      </c>
      <c r="C16" s="10">
        <f>C17+C18+C19+C26+C35+C36+C41+C42+C43+C44+C45</f>
        <v>169748550.65000001</v>
      </c>
      <c r="D16" s="10">
        <f>D17+D18+D19+D26+D35+D36+D41+D42+D43+D44+D45</f>
        <v>181352327.63</v>
      </c>
      <c r="E16" s="10">
        <f>E17+E18+E19+E26+E35+E36+E41+E42+E43+E44+E45</f>
        <v>11603776.979999997</v>
      </c>
      <c r="F16" s="6"/>
      <c r="I16" s="23"/>
    </row>
    <row r="17" spans="1:9" ht="13.5" customHeight="1" x14ac:dyDescent="0.2">
      <c r="A17" s="11" t="s">
        <v>9</v>
      </c>
      <c r="B17" s="12" t="s">
        <v>10</v>
      </c>
      <c r="C17" s="13">
        <v>1479315</v>
      </c>
      <c r="D17" s="13">
        <v>1483415</v>
      </c>
      <c r="E17" s="13">
        <f>D17-C17</f>
        <v>4100</v>
      </c>
      <c r="F17" s="6"/>
      <c r="I17" s="23"/>
    </row>
    <row r="18" spans="1:9" ht="12.75" customHeight="1" x14ac:dyDescent="0.2">
      <c r="A18" s="11" t="s">
        <v>11</v>
      </c>
      <c r="B18" s="12" t="s">
        <v>12</v>
      </c>
      <c r="C18" s="13">
        <v>10540447.49</v>
      </c>
      <c r="D18" s="13">
        <v>10298803.109999999</v>
      </c>
      <c r="E18" s="13">
        <f>D18-C18</f>
        <v>-241644.38000000082</v>
      </c>
      <c r="F18" s="6"/>
      <c r="I18" s="23"/>
    </row>
    <row r="19" spans="1:9" ht="13.5" customHeight="1" x14ac:dyDescent="0.2">
      <c r="A19" s="11" t="s">
        <v>13</v>
      </c>
      <c r="B19" s="12" t="s">
        <v>14</v>
      </c>
      <c r="C19" s="13">
        <f>SUM(C20:C25)</f>
        <v>41617688.870000005</v>
      </c>
      <c r="D19" s="13">
        <f>SUM(D20:D25)</f>
        <v>46580241.549999997</v>
      </c>
      <c r="E19" s="13">
        <f>SUM(E20:E25)</f>
        <v>4962552.68</v>
      </c>
      <c r="F19" s="6"/>
      <c r="I19" s="23"/>
    </row>
    <row r="20" spans="1:9" ht="16.5" customHeight="1" x14ac:dyDescent="0.2">
      <c r="A20" s="14" t="s">
        <v>15</v>
      </c>
      <c r="B20" s="15" t="s">
        <v>16</v>
      </c>
      <c r="C20" s="16">
        <v>2145116.83</v>
      </c>
      <c r="D20" s="16">
        <v>2033504.26</v>
      </c>
      <c r="E20" s="16">
        <f t="shared" ref="E20:E25" si="0">D20-C20</f>
        <v>-111612.57000000007</v>
      </c>
      <c r="F20" s="6"/>
      <c r="I20" s="23"/>
    </row>
    <row r="21" spans="1:9" ht="16.5" customHeight="1" x14ac:dyDescent="0.2">
      <c r="A21" s="14" t="s">
        <v>17</v>
      </c>
      <c r="B21" s="15" t="s">
        <v>18</v>
      </c>
      <c r="C21" s="16"/>
      <c r="D21" s="16"/>
      <c r="E21" s="16">
        <f t="shared" si="0"/>
        <v>0</v>
      </c>
      <c r="F21" s="6"/>
      <c r="I21" s="23"/>
    </row>
    <row r="22" spans="1:9" ht="13.5" customHeight="1" x14ac:dyDescent="0.2">
      <c r="A22" s="14" t="s">
        <v>19</v>
      </c>
      <c r="B22" s="15" t="s">
        <v>20</v>
      </c>
      <c r="C22" s="16">
        <v>17888871.91</v>
      </c>
      <c r="D22" s="16">
        <v>21573705.559999999</v>
      </c>
      <c r="E22" s="16">
        <f t="shared" si="0"/>
        <v>3684833.6499999985</v>
      </c>
      <c r="F22" s="6"/>
      <c r="I22" s="23"/>
    </row>
    <row r="23" spans="1:9" ht="15" customHeight="1" x14ac:dyDescent="0.2">
      <c r="A23" s="14" t="s">
        <v>21</v>
      </c>
      <c r="B23" s="15" t="s">
        <v>22</v>
      </c>
      <c r="C23" s="16">
        <v>8681121.0099999998</v>
      </c>
      <c r="D23" s="16">
        <v>8201045.21</v>
      </c>
      <c r="E23" s="16">
        <f t="shared" si="0"/>
        <v>-480075.79999999981</v>
      </c>
      <c r="F23" s="6"/>
      <c r="I23" s="23"/>
    </row>
    <row r="24" spans="1:9" ht="13.5" customHeight="1" x14ac:dyDescent="0.2">
      <c r="A24" s="14" t="s">
        <v>23</v>
      </c>
      <c r="B24" s="15" t="s">
        <v>24</v>
      </c>
      <c r="C24" s="16">
        <v>9773972.3499999996</v>
      </c>
      <c r="D24" s="16">
        <v>12315964.800000001</v>
      </c>
      <c r="E24" s="16">
        <f t="shared" si="0"/>
        <v>2541992.4500000011</v>
      </c>
      <c r="F24" s="6"/>
      <c r="I24" s="23"/>
    </row>
    <row r="25" spans="1:9" ht="14.25" customHeight="1" x14ac:dyDescent="0.2">
      <c r="A25" s="14" t="s">
        <v>25</v>
      </c>
      <c r="B25" s="15" t="s">
        <v>26</v>
      </c>
      <c r="C25" s="16">
        <v>3128606.77</v>
      </c>
      <c r="D25" s="16">
        <v>2456021.7200000002</v>
      </c>
      <c r="E25" s="16">
        <f t="shared" si="0"/>
        <v>-672585.04999999981</v>
      </c>
      <c r="F25" s="6"/>
      <c r="I25" s="23"/>
    </row>
    <row r="26" spans="1:9" ht="17.25" customHeight="1" x14ac:dyDescent="0.2">
      <c r="A26" s="11" t="s">
        <v>27</v>
      </c>
      <c r="B26" s="12" t="s">
        <v>28</v>
      </c>
      <c r="C26" s="13">
        <f>SUM(C27:C34)</f>
        <v>88058072.280000001</v>
      </c>
      <c r="D26" s="13">
        <f>SUM(D27:D34)</f>
        <v>94777865.079999998</v>
      </c>
      <c r="E26" s="13">
        <f>SUM(E27:E34)</f>
        <v>6719792.7999999998</v>
      </c>
      <c r="F26" s="6"/>
      <c r="I26" s="23"/>
    </row>
    <row r="27" spans="1:9" ht="17.25" customHeight="1" x14ac:dyDescent="0.2">
      <c r="A27" s="14" t="s">
        <v>29</v>
      </c>
      <c r="B27" s="15" t="s">
        <v>30</v>
      </c>
      <c r="C27" s="16"/>
      <c r="D27" s="16"/>
      <c r="E27" s="16">
        <f t="shared" ref="E27:E35" si="1">D27-C27</f>
        <v>0</v>
      </c>
      <c r="F27" s="6"/>
      <c r="I27" s="23"/>
    </row>
    <row r="28" spans="1:9" ht="15" customHeight="1" x14ac:dyDescent="0.2">
      <c r="A28" s="14" t="s">
        <v>31</v>
      </c>
      <c r="B28" s="15" t="s">
        <v>32</v>
      </c>
      <c r="C28" s="16">
        <v>8851904.75</v>
      </c>
      <c r="D28" s="16">
        <v>8868411.7799999993</v>
      </c>
      <c r="E28" s="16">
        <f t="shared" si="1"/>
        <v>16507.029999999329</v>
      </c>
      <c r="F28" s="6"/>
      <c r="I28" s="23"/>
    </row>
    <row r="29" spans="1:9" ht="15" customHeight="1" x14ac:dyDescent="0.2">
      <c r="A29" s="14" t="s">
        <v>33</v>
      </c>
      <c r="B29" s="15" t="s">
        <v>34</v>
      </c>
      <c r="C29" s="16"/>
      <c r="D29" s="16"/>
      <c r="E29" s="16">
        <f t="shared" si="1"/>
        <v>0</v>
      </c>
      <c r="F29" s="6"/>
      <c r="I29" s="23"/>
    </row>
    <row r="30" spans="1:9" ht="15" customHeight="1" x14ac:dyDescent="0.2">
      <c r="A30" s="14" t="s">
        <v>35</v>
      </c>
      <c r="B30" s="15" t="s">
        <v>36</v>
      </c>
      <c r="C30" s="16">
        <v>54935581.009999998</v>
      </c>
      <c r="D30" s="16">
        <v>55388128.18</v>
      </c>
      <c r="E30" s="16">
        <f t="shared" si="1"/>
        <v>452547.17000000179</v>
      </c>
      <c r="F30" s="6"/>
      <c r="I30" s="23"/>
    </row>
    <row r="31" spans="1:9" ht="15" customHeight="1" x14ac:dyDescent="0.2">
      <c r="A31" s="14" t="s">
        <v>37</v>
      </c>
      <c r="B31" s="15" t="s">
        <v>38</v>
      </c>
      <c r="C31" s="16"/>
      <c r="D31" s="16"/>
      <c r="E31" s="16">
        <f t="shared" si="1"/>
        <v>0</v>
      </c>
      <c r="F31" s="6"/>
      <c r="I31" s="23"/>
    </row>
    <row r="32" spans="1:9" ht="15" customHeight="1" x14ac:dyDescent="0.2">
      <c r="A32" s="14" t="s">
        <v>39</v>
      </c>
      <c r="B32" s="15" t="s">
        <v>40</v>
      </c>
      <c r="C32" s="16">
        <v>1247018.03</v>
      </c>
      <c r="D32" s="16">
        <v>2814875.15</v>
      </c>
      <c r="E32" s="16">
        <f t="shared" si="1"/>
        <v>1567857.1199999999</v>
      </c>
      <c r="F32" s="6"/>
      <c r="I32" s="23"/>
    </row>
    <row r="33" spans="1:9" ht="15" customHeight="1" x14ac:dyDescent="0.2">
      <c r="A33" s="14" t="s">
        <v>41</v>
      </c>
      <c r="B33" s="15" t="s">
        <v>42</v>
      </c>
      <c r="C33" s="16">
        <v>6772324.0099999998</v>
      </c>
      <c r="D33" s="16">
        <v>5476930.2699999996</v>
      </c>
      <c r="E33" s="16">
        <f t="shared" si="1"/>
        <v>-1295393.7400000002</v>
      </c>
      <c r="F33" s="6"/>
      <c r="I33" s="23"/>
    </row>
    <row r="34" spans="1:9" ht="15" customHeight="1" x14ac:dyDescent="0.2">
      <c r="A34" s="14" t="s">
        <v>43</v>
      </c>
      <c r="B34" s="15" t="s">
        <v>44</v>
      </c>
      <c r="C34" s="16">
        <v>16251244.48</v>
      </c>
      <c r="D34" s="16">
        <v>22229519.699999999</v>
      </c>
      <c r="E34" s="16">
        <f t="shared" si="1"/>
        <v>5978275.2199999988</v>
      </c>
      <c r="F34" s="6"/>
      <c r="I34" s="23"/>
    </row>
    <row r="35" spans="1:9" ht="15.75" customHeight="1" x14ac:dyDescent="0.2">
      <c r="A35" s="11" t="s">
        <v>45</v>
      </c>
      <c r="B35" s="12" t="s">
        <v>46</v>
      </c>
      <c r="C35" s="13">
        <v>2662461.56</v>
      </c>
      <c r="D35" s="13">
        <v>2656604.39</v>
      </c>
      <c r="E35" s="13">
        <f t="shared" si="1"/>
        <v>-5857.1699999999255</v>
      </c>
      <c r="F35" s="6"/>
      <c r="I35" s="23"/>
    </row>
    <row r="36" spans="1:9" ht="15.75" customHeight="1" x14ac:dyDescent="0.2">
      <c r="A36" s="11" t="s">
        <v>47</v>
      </c>
      <c r="B36" s="12" t="s">
        <v>48</v>
      </c>
      <c r="C36" s="13">
        <f>SUM(C37:C40)</f>
        <v>2626141.2199999997</v>
      </c>
      <c r="D36" s="13">
        <f>SUM(D37:D40)</f>
        <v>2408609.9</v>
      </c>
      <c r="E36" s="13">
        <f>SUM(E37:E40)</f>
        <v>-217531.31999999986</v>
      </c>
      <c r="F36" s="6"/>
      <c r="I36" s="23"/>
    </row>
    <row r="37" spans="1:9" ht="15" customHeight="1" x14ac:dyDescent="0.2">
      <c r="A37" s="14" t="s">
        <v>49</v>
      </c>
      <c r="B37" s="15" t="s">
        <v>50</v>
      </c>
      <c r="C37" s="16">
        <v>17331.79</v>
      </c>
      <c r="D37" s="16">
        <v>13453.99</v>
      </c>
      <c r="E37" s="16">
        <f t="shared" ref="E37:E46" si="2">D37-C37</f>
        <v>-3877.8000000000011</v>
      </c>
      <c r="F37" s="6"/>
      <c r="I37" s="23"/>
    </row>
    <row r="38" spans="1:9" ht="15" customHeight="1" x14ac:dyDescent="0.2">
      <c r="A38" s="14" t="s">
        <v>51</v>
      </c>
      <c r="B38" s="15" t="s">
        <v>52</v>
      </c>
      <c r="C38" s="16">
        <v>52484.11</v>
      </c>
      <c r="D38" s="16">
        <v>43005.599999999999</v>
      </c>
      <c r="E38" s="16">
        <f t="shared" si="2"/>
        <v>-9478.510000000002</v>
      </c>
      <c r="F38" s="6"/>
      <c r="I38" s="23"/>
    </row>
    <row r="39" spans="1:9" ht="15" customHeight="1" x14ac:dyDescent="0.2">
      <c r="A39" s="14" t="s">
        <v>53</v>
      </c>
      <c r="B39" s="15" t="s">
        <v>54</v>
      </c>
      <c r="C39" s="16">
        <v>3194.88</v>
      </c>
      <c r="D39" s="16">
        <v>325.20999999999998</v>
      </c>
      <c r="E39" s="16">
        <f t="shared" si="2"/>
        <v>-2869.67</v>
      </c>
      <c r="F39" s="6"/>
      <c r="I39" s="23"/>
    </row>
    <row r="40" spans="1:9" ht="15" customHeight="1" x14ac:dyDescent="0.2">
      <c r="A40" s="14" t="s">
        <v>55</v>
      </c>
      <c r="B40" s="15" t="s">
        <v>56</v>
      </c>
      <c r="C40" s="16">
        <v>2553130.44</v>
      </c>
      <c r="D40" s="16">
        <v>2351825.1</v>
      </c>
      <c r="E40" s="16">
        <f t="shared" si="2"/>
        <v>-201305.33999999985</v>
      </c>
      <c r="F40" s="6"/>
      <c r="I40" s="23"/>
    </row>
    <row r="41" spans="1:9" ht="13.5" customHeight="1" x14ac:dyDescent="0.2">
      <c r="A41" s="11" t="s">
        <v>57</v>
      </c>
      <c r="B41" s="12" t="s">
        <v>58</v>
      </c>
      <c r="C41" s="13">
        <v>383116.35</v>
      </c>
      <c r="D41" s="13">
        <v>618416.30000000005</v>
      </c>
      <c r="E41" s="13">
        <f t="shared" si="2"/>
        <v>235299.95000000007</v>
      </c>
      <c r="F41" s="6"/>
      <c r="I41" s="23"/>
    </row>
    <row r="42" spans="1:9" ht="15" customHeight="1" x14ac:dyDescent="0.2">
      <c r="A42" s="11" t="s">
        <v>59</v>
      </c>
      <c r="B42" s="12" t="s">
        <v>60</v>
      </c>
      <c r="C42" s="13">
        <v>1159310.58</v>
      </c>
      <c r="D42" s="13">
        <v>1273577.08</v>
      </c>
      <c r="E42" s="13">
        <f t="shared" si="2"/>
        <v>114266.5</v>
      </c>
      <c r="F42" s="6"/>
      <c r="I42" s="23"/>
    </row>
    <row r="43" spans="1:9" ht="15" customHeight="1" x14ac:dyDescent="0.2">
      <c r="A43" s="11" t="s">
        <v>61</v>
      </c>
      <c r="B43" s="12" t="s">
        <v>62</v>
      </c>
      <c r="C43" s="13">
        <v>1440809.98</v>
      </c>
      <c r="D43" s="13">
        <v>1434505.66</v>
      </c>
      <c r="E43" s="13">
        <f t="shared" si="2"/>
        <v>-6304.3200000000652</v>
      </c>
      <c r="F43" s="6"/>
      <c r="I43" s="23"/>
    </row>
    <row r="44" spans="1:9" ht="23.25" customHeight="1" x14ac:dyDescent="0.2">
      <c r="A44" s="11" t="s">
        <v>63</v>
      </c>
      <c r="B44" s="12" t="s">
        <v>64</v>
      </c>
      <c r="C44" s="13">
        <v>17728811.940000001</v>
      </c>
      <c r="D44" s="13">
        <v>17708589.670000002</v>
      </c>
      <c r="E44" s="13">
        <f t="shared" si="2"/>
        <v>-20222.269999999553</v>
      </c>
      <c r="F44" s="6"/>
      <c r="I44" s="23"/>
    </row>
    <row r="45" spans="1:9" ht="18" customHeight="1" x14ac:dyDescent="0.2">
      <c r="A45" s="11" t="s">
        <v>65</v>
      </c>
      <c r="B45" s="12" t="s">
        <v>66</v>
      </c>
      <c r="C45" s="13">
        <v>2052375.38</v>
      </c>
      <c r="D45" s="13">
        <v>2111699.89</v>
      </c>
      <c r="E45" s="13">
        <f t="shared" si="2"/>
        <v>59324.510000000242</v>
      </c>
      <c r="F45" s="6"/>
      <c r="I45" s="23"/>
    </row>
    <row r="46" spans="1:9" ht="15" customHeight="1" x14ac:dyDescent="0.2">
      <c r="A46" s="8" t="s">
        <v>67</v>
      </c>
      <c r="B46" s="9" t="s">
        <v>68</v>
      </c>
      <c r="C46" s="10">
        <v>2886466.36</v>
      </c>
      <c r="D46" s="10">
        <v>2903916.87</v>
      </c>
      <c r="E46" s="10">
        <f t="shared" si="2"/>
        <v>17450.510000000242</v>
      </c>
      <c r="F46" s="6"/>
      <c r="I46" s="23"/>
    </row>
    <row r="47" spans="1:9" ht="14.25" customHeight="1" x14ac:dyDescent="0.2">
      <c r="A47" s="8" t="s">
        <v>69</v>
      </c>
      <c r="B47" s="9" t="s">
        <v>70</v>
      </c>
      <c r="C47" s="10">
        <f>SUM(C48:C52)</f>
        <v>914268.59</v>
      </c>
      <c r="D47" s="10">
        <f>SUM(D48:D52)</f>
        <v>1144895.8799999999</v>
      </c>
      <c r="E47" s="10">
        <f>SUM(E48:E52)</f>
        <v>230627.29000000004</v>
      </c>
      <c r="F47" s="6"/>
      <c r="I47" s="23"/>
    </row>
    <row r="48" spans="1:9" ht="15" customHeight="1" x14ac:dyDescent="0.2">
      <c r="A48" s="11" t="s">
        <v>71</v>
      </c>
      <c r="B48" s="12" t="s">
        <v>72</v>
      </c>
      <c r="C48" s="13"/>
      <c r="D48" s="13"/>
      <c r="E48" s="13">
        <f>D48-C48</f>
        <v>0</v>
      </c>
      <c r="F48" s="6"/>
      <c r="I48" s="23"/>
    </row>
    <row r="49" spans="1:9" ht="15" customHeight="1" x14ac:dyDescent="0.2">
      <c r="A49" s="11" t="s">
        <v>73</v>
      </c>
      <c r="B49" s="12" t="s">
        <v>74</v>
      </c>
      <c r="C49" s="13">
        <v>256771.19</v>
      </c>
      <c r="D49" s="13">
        <v>181381.5</v>
      </c>
      <c r="E49" s="13">
        <f>D49-C49</f>
        <v>-75389.69</v>
      </c>
      <c r="F49" s="6"/>
      <c r="I49" s="23"/>
    </row>
    <row r="50" spans="1:9" ht="15" customHeight="1" x14ac:dyDescent="0.2">
      <c r="A50" s="11" t="s">
        <v>75</v>
      </c>
      <c r="B50" s="12" t="s">
        <v>76</v>
      </c>
      <c r="C50" s="13">
        <v>12.67</v>
      </c>
      <c r="D50" s="13"/>
      <c r="E50" s="13">
        <f>D50-C50</f>
        <v>-12.67</v>
      </c>
      <c r="F50" s="6"/>
      <c r="I50" s="23"/>
    </row>
    <row r="51" spans="1:9" ht="15" customHeight="1" x14ac:dyDescent="0.2">
      <c r="A51" s="11" t="s">
        <v>77</v>
      </c>
      <c r="B51" s="12" t="s">
        <v>78</v>
      </c>
      <c r="C51" s="13"/>
      <c r="D51" s="13"/>
      <c r="E51" s="13">
        <f>D51-C51</f>
        <v>0</v>
      </c>
      <c r="F51" s="6"/>
      <c r="I51" s="23"/>
    </row>
    <row r="52" spans="1:9" ht="36.75" customHeight="1" x14ac:dyDescent="0.2">
      <c r="A52" s="11" t="s">
        <v>79</v>
      </c>
      <c r="B52" s="12" t="s">
        <v>80</v>
      </c>
      <c r="C52" s="13">
        <v>657484.73</v>
      </c>
      <c r="D52" s="13">
        <v>963514.38</v>
      </c>
      <c r="E52" s="13">
        <f>D52-C52</f>
        <v>306029.65000000002</v>
      </c>
      <c r="F52" s="6"/>
      <c r="I52" s="23"/>
    </row>
    <row r="53" spans="1:9" ht="11.25" customHeight="1" x14ac:dyDescent="0.2">
      <c r="A53" s="8" t="s">
        <v>81</v>
      </c>
      <c r="B53" s="9" t="s">
        <v>82</v>
      </c>
      <c r="C53" s="10">
        <f>SUM(C54:C58)</f>
        <v>282431.93</v>
      </c>
      <c r="D53" s="10">
        <f>SUM(D54:D58)</f>
        <v>341157.27999999997</v>
      </c>
      <c r="E53" s="10">
        <f>SUM(E54:E58)</f>
        <v>58725.349999999991</v>
      </c>
      <c r="F53" s="6"/>
      <c r="I53" s="23"/>
    </row>
    <row r="54" spans="1:9" ht="27" customHeight="1" x14ac:dyDescent="0.2">
      <c r="A54" s="11" t="s">
        <v>83</v>
      </c>
      <c r="B54" s="12" t="s">
        <v>84</v>
      </c>
      <c r="C54" s="13"/>
      <c r="D54" s="13"/>
      <c r="E54" s="13">
        <f>D54-C54</f>
        <v>0</v>
      </c>
      <c r="F54" s="6"/>
      <c r="I54" s="23"/>
    </row>
    <row r="55" spans="1:9" ht="23.25" customHeight="1" x14ac:dyDescent="0.2">
      <c r="A55" s="11" t="s">
        <v>85</v>
      </c>
      <c r="B55" s="12" t="s">
        <v>86</v>
      </c>
      <c r="C55" s="13">
        <v>247653.34</v>
      </c>
      <c r="D55" s="13">
        <v>309561.03999999998</v>
      </c>
      <c r="E55" s="13">
        <f>D55-C55</f>
        <v>61907.699999999983</v>
      </c>
      <c r="F55" s="6"/>
      <c r="I55" s="23"/>
    </row>
    <row r="56" spans="1:9" ht="22.5" customHeight="1" x14ac:dyDescent="0.2">
      <c r="A56" s="11" t="s">
        <v>87</v>
      </c>
      <c r="B56" s="12" t="s">
        <v>88</v>
      </c>
      <c r="C56" s="13"/>
      <c r="D56" s="13"/>
      <c r="E56" s="13">
        <f>D56-C56</f>
        <v>0</v>
      </c>
      <c r="F56" s="6"/>
      <c r="I56" s="23"/>
    </row>
    <row r="57" spans="1:9" ht="17.25" customHeight="1" x14ac:dyDescent="0.2">
      <c r="A57" s="11" t="s">
        <v>89</v>
      </c>
      <c r="B57" s="12" t="s">
        <v>90</v>
      </c>
      <c r="C57" s="13"/>
      <c r="D57" s="13"/>
      <c r="E57" s="13">
        <f>D57-C57</f>
        <v>0</v>
      </c>
      <c r="F57" s="6"/>
      <c r="I57" s="23"/>
    </row>
    <row r="58" spans="1:9" ht="30" customHeight="1" x14ac:dyDescent="0.2">
      <c r="A58" s="11" t="s">
        <v>91</v>
      </c>
      <c r="B58" s="12" t="s">
        <v>92</v>
      </c>
      <c r="C58" s="13">
        <v>34778.589999999997</v>
      </c>
      <c r="D58" s="13">
        <v>31596.240000000002</v>
      </c>
      <c r="E58" s="13">
        <f>D58-C58</f>
        <v>-3182.3499999999949</v>
      </c>
      <c r="F58" s="6"/>
      <c r="I58" s="23"/>
    </row>
    <row r="59" spans="1:9" ht="32.25" customHeight="1" x14ac:dyDescent="0.2">
      <c r="A59" s="17" t="s">
        <v>93</v>
      </c>
      <c r="B59" s="18" t="s">
        <v>94</v>
      </c>
      <c r="C59" s="19">
        <f>C16+C46+C47+C53</f>
        <v>173831717.53000003</v>
      </c>
      <c r="D59" s="19">
        <f>D16+D46+D47+D53</f>
        <v>185742297.66</v>
      </c>
      <c r="E59" s="19">
        <f>E16+E46+E47+E53</f>
        <v>11910580.129999997</v>
      </c>
      <c r="F59" s="6"/>
      <c r="I59" s="23"/>
    </row>
    <row r="60" spans="1:9" ht="16.5" customHeight="1" x14ac:dyDescent="0.2">
      <c r="A60" s="6"/>
      <c r="B60" s="6"/>
      <c r="C60" s="6"/>
      <c r="D60" s="6"/>
      <c r="E60" s="6"/>
      <c r="F60" s="6"/>
      <c r="G60" s="6"/>
      <c r="H60" s="6"/>
      <c r="I60" s="23">
        <f t="shared" ref="I60:I72" si="3">SUM(G60:H60)</f>
        <v>0</v>
      </c>
    </row>
    <row r="61" spans="1:9" ht="25.5" customHeight="1" x14ac:dyDescent="0.2">
      <c r="A61" s="32" t="s">
        <v>136</v>
      </c>
      <c r="B61" s="32"/>
      <c r="C61" s="32"/>
      <c r="D61" s="32"/>
      <c r="E61" s="32"/>
      <c r="F61" s="32"/>
      <c r="G61" s="32"/>
      <c r="H61" s="32"/>
      <c r="I61" s="23">
        <f t="shared" si="3"/>
        <v>0</v>
      </c>
    </row>
    <row r="62" spans="1:9" ht="15.75" customHeight="1" x14ac:dyDescent="0.2">
      <c r="A62" s="6"/>
      <c r="B62" s="6"/>
      <c r="C62" s="6"/>
      <c r="D62" s="6"/>
      <c r="E62" s="6"/>
      <c r="F62" s="6"/>
      <c r="G62" s="6"/>
      <c r="H62" s="6"/>
      <c r="I62" s="23">
        <f t="shared" si="3"/>
        <v>0</v>
      </c>
    </row>
    <row r="63" spans="1:9" s="2" customFormat="1" ht="26.25" customHeight="1" x14ac:dyDescent="0.2">
      <c r="A63" s="25" t="s">
        <v>2</v>
      </c>
      <c r="B63" s="25" t="s">
        <v>3</v>
      </c>
      <c r="C63" s="28" t="s">
        <v>95</v>
      </c>
      <c r="D63" s="29"/>
      <c r="E63" s="29"/>
      <c r="F63" s="29"/>
      <c r="G63" s="29"/>
      <c r="H63" s="30"/>
      <c r="I63" s="23">
        <f t="shared" si="3"/>
        <v>0</v>
      </c>
    </row>
    <row r="64" spans="1:9" s="2" customFormat="1" ht="25.5" customHeight="1" x14ac:dyDescent="0.2">
      <c r="A64" s="26"/>
      <c r="B64" s="26"/>
      <c r="C64" s="28" t="s">
        <v>96</v>
      </c>
      <c r="D64" s="29"/>
      <c r="E64" s="30"/>
      <c r="F64" s="28" t="s">
        <v>97</v>
      </c>
      <c r="G64" s="29"/>
      <c r="H64" s="30"/>
      <c r="I64" s="23">
        <f t="shared" si="3"/>
        <v>0</v>
      </c>
    </row>
    <row r="65" spans="1:9" s="2" customFormat="1" ht="51" customHeight="1" x14ac:dyDescent="0.2">
      <c r="A65" s="27"/>
      <c r="B65" s="27"/>
      <c r="C65" s="20" t="s">
        <v>98</v>
      </c>
      <c r="D65" s="20" t="s">
        <v>99</v>
      </c>
      <c r="E65" s="20" t="s">
        <v>134</v>
      </c>
      <c r="F65" s="20" t="s">
        <v>98</v>
      </c>
      <c r="G65" s="20" t="s">
        <v>99</v>
      </c>
      <c r="H65" s="20" t="s">
        <v>135</v>
      </c>
      <c r="I65" s="23">
        <f t="shared" si="3"/>
        <v>0</v>
      </c>
    </row>
    <row r="66" spans="1:9" ht="11.25" customHeight="1" x14ac:dyDescent="0.2">
      <c r="A66" s="8" t="s">
        <v>7</v>
      </c>
      <c r="B66" s="8" t="s">
        <v>100</v>
      </c>
      <c r="C66" s="10">
        <f t="shared" ref="C66:H66" si="4">SUM(C67:C69)</f>
        <v>5368785.9000000004</v>
      </c>
      <c r="D66" s="10">
        <f t="shared" si="4"/>
        <v>7242113.6500000004</v>
      </c>
      <c r="E66" s="10">
        <f t="shared" si="4"/>
        <v>1873327.7499999995</v>
      </c>
      <c r="F66" s="10">
        <f t="shared" si="4"/>
        <v>0</v>
      </c>
      <c r="G66" s="10">
        <f t="shared" si="4"/>
        <v>0</v>
      </c>
      <c r="H66" s="10">
        <f t="shared" si="4"/>
        <v>0</v>
      </c>
      <c r="I66" s="23">
        <f t="shared" si="3"/>
        <v>0</v>
      </c>
    </row>
    <row r="67" spans="1:9" ht="16.5" customHeight="1" x14ac:dyDescent="0.2">
      <c r="A67" s="11" t="s">
        <v>9</v>
      </c>
      <c r="B67" s="11" t="s">
        <v>101</v>
      </c>
      <c r="C67" s="13">
        <v>3910.79</v>
      </c>
      <c r="D67" s="13">
        <v>1934.19</v>
      </c>
      <c r="E67" s="13">
        <f>D67-C67</f>
        <v>-1976.6</v>
      </c>
      <c r="F67" s="13" t="s">
        <v>102</v>
      </c>
      <c r="G67" s="13" t="s">
        <v>102</v>
      </c>
      <c r="H67" s="21" t="s">
        <v>102</v>
      </c>
      <c r="I67" s="23">
        <f t="shared" si="3"/>
        <v>0</v>
      </c>
    </row>
    <row r="68" spans="1:9" ht="17.25" customHeight="1" x14ac:dyDescent="0.2">
      <c r="A68" s="11" t="s">
        <v>11</v>
      </c>
      <c r="B68" s="11" t="s">
        <v>103</v>
      </c>
      <c r="C68" s="13">
        <v>5364875.1100000003</v>
      </c>
      <c r="D68" s="13">
        <v>7240179.46</v>
      </c>
      <c r="E68" s="13">
        <f>D68-C68</f>
        <v>1875304.3499999996</v>
      </c>
      <c r="F68" s="13" t="s">
        <v>102</v>
      </c>
      <c r="G68" s="13" t="s">
        <v>102</v>
      </c>
      <c r="H68" s="21" t="s">
        <v>102</v>
      </c>
      <c r="I68" s="23">
        <f t="shared" si="3"/>
        <v>0</v>
      </c>
    </row>
    <row r="69" spans="1:9" ht="17.25" customHeight="1" x14ac:dyDescent="0.2">
      <c r="A69" s="11" t="s">
        <v>13</v>
      </c>
      <c r="B69" s="11" t="s">
        <v>104</v>
      </c>
      <c r="C69" s="13">
        <v>0</v>
      </c>
      <c r="D69" s="13"/>
      <c r="E69" s="13">
        <f>D69-C69</f>
        <v>0</v>
      </c>
      <c r="F69" s="13"/>
      <c r="G69" s="13"/>
      <c r="H69" s="21"/>
      <c r="I69" s="23">
        <f t="shared" si="3"/>
        <v>0</v>
      </c>
    </row>
    <row r="70" spans="1:9" ht="23.25" customHeight="1" x14ac:dyDescent="0.2">
      <c r="A70" s="8" t="s">
        <v>67</v>
      </c>
      <c r="B70" s="8">
        <v>4558231.0599999996</v>
      </c>
      <c r="C70" s="10">
        <f t="shared" ref="C70:H70" si="5">SUM(C71:C72)</f>
        <v>0</v>
      </c>
      <c r="D70" s="10">
        <f t="shared" si="5"/>
        <v>0</v>
      </c>
      <c r="E70" s="10">
        <f t="shared" si="5"/>
        <v>0</v>
      </c>
      <c r="F70" s="10">
        <f t="shared" si="5"/>
        <v>0</v>
      </c>
      <c r="G70" s="10">
        <f t="shared" si="5"/>
        <v>0</v>
      </c>
      <c r="H70" s="10">
        <f t="shared" si="5"/>
        <v>0</v>
      </c>
      <c r="I70" s="23">
        <f t="shared" si="3"/>
        <v>0</v>
      </c>
    </row>
    <row r="71" spans="1:9" ht="22.5" customHeight="1" x14ac:dyDescent="0.2">
      <c r="A71" s="11" t="s">
        <v>105</v>
      </c>
      <c r="B71" s="11" t="s">
        <v>106</v>
      </c>
      <c r="C71" s="13"/>
      <c r="D71" s="13"/>
      <c r="E71" s="13">
        <f>D71-C71</f>
        <v>0</v>
      </c>
      <c r="F71" s="13">
        <v>0</v>
      </c>
      <c r="G71" s="13">
        <v>0</v>
      </c>
      <c r="H71" s="21">
        <f>G71-F71</f>
        <v>0</v>
      </c>
      <c r="I71" s="23">
        <f t="shared" si="3"/>
        <v>0</v>
      </c>
    </row>
    <row r="72" spans="1:9" ht="26.25" customHeight="1" x14ac:dyDescent="0.2">
      <c r="A72" s="11" t="s">
        <v>107</v>
      </c>
      <c r="B72" s="11" t="s">
        <v>108</v>
      </c>
      <c r="C72" s="13"/>
      <c r="D72" s="13"/>
      <c r="E72" s="13">
        <f>D72-C72</f>
        <v>0</v>
      </c>
      <c r="F72" s="13">
        <v>0</v>
      </c>
      <c r="G72" s="13">
        <v>0</v>
      </c>
      <c r="H72" s="21">
        <f>G72-F72</f>
        <v>0</v>
      </c>
      <c r="I72" s="23">
        <f t="shared" si="3"/>
        <v>0</v>
      </c>
    </row>
    <row r="73" spans="1:9" ht="47.25" customHeight="1" x14ac:dyDescent="0.2">
      <c r="A73" s="8" t="s">
        <v>69</v>
      </c>
      <c r="B73" s="8" t="s">
        <v>109</v>
      </c>
      <c r="C73" s="10">
        <f t="shared" ref="C73:H73" si="6">SUM(C74:C75)</f>
        <v>0</v>
      </c>
      <c r="D73" s="10">
        <f t="shared" si="6"/>
        <v>0</v>
      </c>
      <c r="E73" s="10">
        <f t="shared" si="6"/>
        <v>0</v>
      </c>
      <c r="F73" s="10">
        <f t="shared" si="6"/>
        <v>5555633.1699999999</v>
      </c>
      <c r="G73" s="10">
        <f t="shared" si="6"/>
        <v>5699195.2400000002</v>
      </c>
      <c r="H73" s="10">
        <f t="shared" si="6"/>
        <v>143562.0700000003</v>
      </c>
      <c r="I73" s="23"/>
    </row>
    <row r="74" spans="1:9" ht="16.5" customHeight="1" x14ac:dyDescent="0.2">
      <c r="A74" s="11" t="s">
        <v>71</v>
      </c>
      <c r="B74" s="11" t="s">
        <v>110</v>
      </c>
      <c r="C74" s="13">
        <v>0</v>
      </c>
      <c r="D74" s="13">
        <v>0</v>
      </c>
      <c r="E74" s="13">
        <f>D74-C74</f>
        <v>0</v>
      </c>
      <c r="F74" s="13">
        <v>0</v>
      </c>
      <c r="G74" s="13">
        <v>0</v>
      </c>
      <c r="H74" s="21">
        <f>G74-F74</f>
        <v>0</v>
      </c>
      <c r="I74" s="23"/>
    </row>
    <row r="75" spans="1:9" ht="16.5" customHeight="1" x14ac:dyDescent="0.2">
      <c r="A75" s="11" t="s">
        <v>73</v>
      </c>
      <c r="B75" s="11" t="s">
        <v>111</v>
      </c>
      <c r="C75" s="13">
        <v>0</v>
      </c>
      <c r="D75" s="13">
        <v>0</v>
      </c>
      <c r="E75" s="13">
        <f>D75-C75</f>
        <v>0</v>
      </c>
      <c r="F75" s="13">
        <v>5555633.1699999999</v>
      </c>
      <c r="G75" s="13">
        <v>5699195.2400000002</v>
      </c>
      <c r="H75" s="21">
        <f>G75-F75</f>
        <v>143562.0700000003</v>
      </c>
      <c r="I75" s="23"/>
    </row>
    <row r="76" spans="1:9" ht="11.25" customHeight="1" x14ac:dyDescent="0.2">
      <c r="A76" s="8" t="s">
        <v>81</v>
      </c>
      <c r="B76" s="8" t="s">
        <v>112</v>
      </c>
      <c r="C76" s="10">
        <f>SUM(C77:C78)</f>
        <v>41091011.269999996</v>
      </c>
      <c r="D76" s="10">
        <f>SUM(D77:D78)</f>
        <v>46857265.520000003</v>
      </c>
      <c r="E76" s="10">
        <f>SUM(E77:E78)</f>
        <v>5766254.2500000019</v>
      </c>
      <c r="F76" s="10" t="s">
        <v>102</v>
      </c>
      <c r="G76" s="10" t="s">
        <v>102</v>
      </c>
      <c r="H76" s="10" t="s">
        <v>102</v>
      </c>
      <c r="I76" s="23"/>
    </row>
    <row r="77" spans="1:9" ht="24.75" customHeight="1" x14ac:dyDescent="0.2">
      <c r="A77" s="11" t="s">
        <v>83</v>
      </c>
      <c r="B77" s="11" t="s">
        <v>113</v>
      </c>
      <c r="C77" s="13">
        <v>36341179.579999998</v>
      </c>
      <c r="D77" s="13">
        <v>45974595.5</v>
      </c>
      <c r="E77" s="13">
        <f>D77-C77</f>
        <v>9633415.9200000018</v>
      </c>
      <c r="F77" s="13" t="s">
        <v>102</v>
      </c>
      <c r="G77" s="13" t="s">
        <v>102</v>
      </c>
      <c r="H77" s="21" t="s">
        <v>102</v>
      </c>
      <c r="I77" s="23"/>
    </row>
    <row r="78" spans="1:9" ht="24.75" customHeight="1" x14ac:dyDescent="0.2">
      <c r="A78" s="11" t="s">
        <v>85</v>
      </c>
      <c r="B78" s="11" t="s">
        <v>114</v>
      </c>
      <c r="C78" s="13">
        <v>4749831.6900000004</v>
      </c>
      <c r="D78" s="13">
        <v>882670.02</v>
      </c>
      <c r="E78" s="13">
        <f>D78-C78</f>
        <v>-3867161.6700000004</v>
      </c>
      <c r="F78" s="13" t="s">
        <v>102</v>
      </c>
      <c r="G78" s="13" t="s">
        <v>102</v>
      </c>
      <c r="H78" s="21" t="s">
        <v>102</v>
      </c>
      <c r="I78" s="23"/>
    </row>
    <row r="79" spans="1:9" ht="32.25" customHeight="1" x14ac:dyDescent="0.2">
      <c r="A79" s="8" t="s">
        <v>93</v>
      </c>
      <c r="B79" s="8" t="s">
        <v>115</v>
      </c>
      <c r="C79" s="10">
        <f t="shared" ref="C79:H79" si="7">SUM(C80:C85)</f>
        <v>7442987.8799999999</v>
      </c>
      <c r="D79" s="10">
        <f>SUM(D80:D85)</f>
        <v>9199806.6899999995</v>
      </c>
      <c r="E79" s="10">
        <f t="shared" si="7"/>
        <v>1756818.81</v>
      </c>
      <c r="F79" s="10">
        <f t="shared" si="7"/>
        <v>9902013.7700000014</v>
      </c>
      <c r="G79" s="10">
        <f t="shared" si="7"/>
        <v>9966250.5</v>
      </c>
      <c r="H79" s="10">
        <f t="shared" si="7"/>
        <v>64236.73</v>
      </c>
      <c r="I79" s="23"/>
    </row>
    <row r="80" spans="1:9" ht="36.75" customHeight="1" x14ac:dyDescent="0.2">
      <c r="A80" s="11" t="s">
        <v>116</v>
      </c>
      <c r="B80" s="11" t="s">
        <v>117</v>
      </c>
      <c r="C80" s="13">
        <v>1007010.12</v>
      </c>
      <c r="D80" s="13">
        <v>477720.85</v>
      </c>
      <c r="E80" s="13">
        <f t="shared" ref="E80:E85" si="8">D80-C80</f>
        <v>-529289.27</v>
      </c>
      <c r="F80" s="13">
        <v>590988.75</v>
      </c>
      <c r="G80" s="13">
        <v>562088.5</v>
      </c>
      <c r="H80" s="13">
        <f t="shared" ref="H80:H85" si="9">G80-F80</f>
        <v>-28900.25</v>
      </c>
      <c r="I80" s="23"/>
    </row>
    <row r="81" spans="1:10" ht="17.25" customHeight="1" x14ac:dyDescent="0.2">
      <c r="A81" s="11" t="s">
        <v>118</v>
      </c>
      <c r="B81" s="11" t="s">
        <v>119</v>
      </c>
      <c r="C81" s="13">
        <v>1229625.47</v>
      </c>
      <c r="D81" s="13">
        <v>1186742.26</v>
      </c>
      <c r="E81" s="13">
        <f t="shared" si="8"/>
        <v>-42883.209999999963</v>
      </c>
      <c r="F81" s="13">
        <v>1650.17</v>
      </c>
      <c r="G81" s="13"/>
      <c r="H81" s="13">
        <f t="shared" si="9"/>
        <v>-1650.17</v>
      </c>
      <c r="I81" s="23"/>
    </row>
    <row r="82" spans="1:10" ht="13.5" customHeight="1" x14ac:dyDescent="0.2">
      <c r="A82" s="11" t="s">
        <v>120</v>
      </c>
      <c r="B82" s="11" t="s">
        <v>121</v>
      </c>
      <c r="C82" s="13"/>
      <c r="D82" s="13"/>
      <c r="E82" s="13">
        <f t="shared" si="8"/>
        <v>0</v>
      </c>
      <c r="F82" s="13">
        <v>7425.97</v>
      </c>
      <c r="G82" s="13">
        <v>189.37</v>
      </c>
      <c r="H82" s="13">
        <f t="shared" si="9"/>
        <v>-7236.6</v>
      </c>
      <c r="I82" s="23"/>
    </row>
    <row r="83" spans="1:10" ht="15.75" customHeight="1" x14ac:dyDescent="0.2">
      <c r="A83" s="11" t="s">
        <v>122</v>
      </c>
      <c r="B83" s="11" t="s">
        <v>123</v>
      </c>
      <c r="C83" s="13"/>
      <c r="D83" s="13"/>
      <c r="E83" s="13">
        <f t="shared" si="8"/>
        <v>0</v>
      </c>
      <c r="F83" s="13"/>
      <c r="G83" s="13"/>
      <c r="H83" s="13">
        <f t="shared" si="9"/>
        <v>0</v>
      </c>
      <c r="I83" s="23"/>
    </row>
    <row r="84" spans="1:10" ht="24.75" customHeight="1" x14ac:dyDescent="0.2">
      <c r="A84" s="11" t="s">
        <v>124</v>
      </c>
      <c r="B84" s="11" t="s">
        <v>125</v>
      </c>
      <c r="C84" s="13"/>
      <c r="D84" s="13"/>
      <c r="E84" s="13">
        <f t="shared" si="8"/>
        <v>0</v>
      </c>
      <c r="F84" s="13"/>
      <c r="G84" s="13"/>
      <c r="H84" s="13">
        <f t="shared" si="9"/>
        <v>0</v>
      </c>
      <c r="I84" s="23"/>
    </row>
    <row r="85" spans="1:10" ht="23.25" customHeight="1" x14ac:dyDescent="0.2">
      <c r="A85" s="11" t="s">
        <v>126</v>
      </c>
      <c r="B85" s="11" t="s">
        <v>115</v>
      </c>
      <c r="C85" s="13">
        <v>5206352.29</v>
      </c>
      <c r="D85" s="13">
        <v>7535343.5800000001</v>
      </c>
      <c r="E85" s="13">
        <f t="shared" si="8"/>
        <v>2328991.29</v>
      </c>
      <c r="F85" s="13">
        <v>9301948.8800000008</v>
      </c>
      <c r="G85" s="13">
        <v>9403972.6300000008</v>
      </c>
      <c r="H85" s="13">
        <f t="shared" si="9"/>
        <v>102023.75</v>
      </c>
      <c r="I85" s="23"/>
    </row>
    <row r="86" spans="1:10" ht="36" customHeight="1" x14ac:dyDescent="0.2">
      <c r="A86" s="17" t="s">
        <v>127</v>
      </c>
      <c r="B86" s="17" t="s">
        <v>128</v>
      </c>
      <c r="C86" s="19">
        <f>C66+C70+C73+C76+C79</f>
        <v>53902785.049999997</v>
      </c>
      <c r="D86" s="19">
        <f>D66+D70+D73+D76+D79</f>
        <v>63299185.859999999</v>
      </c>
      <c r="E86" s="19">
        <f>E66+E70+E73+E76+E79</f>
        <v>9396400.8100000024</v>
      </c>
      <c r="F86" s="19">
        <f>F69+F70+F73+F79</f>
        <v>15457646.940000001</v>
      </c>
      <c r="G86" s="19">
        <f>G69+G70+G73+G79</f>
        <v>15665445.74</v>
      </c>
      <c r="H86" s="19">
        <f>H69+H70+H73+H79</f>
        <v>207798.80000000031</v>
      </c>
      <c r="I86" s="23"/>
      <c r="J86" s="1">
        <f>J79+J66</f>
        <v>0</v>
      </c>
    </row>
    <row r="87" spans="1:10" ht="11.25" customHeight="1" x14ac:dyDescent="0.2">
      <c r="A87" s="6"/>
      <c r="B87" s="6"/>
      <c r="C87" s="6"/>
      <c r="D87" s="6"/>
      <c r="E87" s="6"/>
      <c r="F87" s="6"/>
      <c r="G87" s="6"/>
      <c r="H87" s="6"/>
    </row>
    <row r="88" spans="1:10" ht="11.25" customHeight="1" x14ac:dyDescent="0.2">
      <c r="A88" s="6"/>
      <c r="B88" s="6"/>
      <c r="C88" s="6"/>
      <c r="D88" s="6"/>
      <c r="E88" s="6"/>
      <c r="F88" s="6"/>
      <c r="G88" s="6"/>
      <c r="H88" s="6"/>
    </row>
    <row r="90" spans="1:10" ht="13.5" customHeight="1" x14ac:dyDescent="0.2">
      <c r="A90" s="24" t="s">
        <v>132</v>
      </c>
      <c r="B90" s="24"/>
      <c r="C90" s="22"/>
      <c r="D90" s="22"/>
      <c r="E90" s="22"/>
      <c r="F90" s="24" t="s">
        <v>139</v>
      </c>
      <c r="G90" s="24"/>
      <c r="H90" s="24"/>
    </row>
    <row r="91" spans="1:10" ht="11.25" customHeight="1" x14ac:dyDescent="0.2">
      <c r="A91" s="24"/>
      <c r="B91" s="24"/>
      <c r="C91" s="24"/>
      <c r="D91" s="22"/>
      <c r="E91" s="22"/>
      <c r="F91" s="22"/>
      <c r="G91" s="22"/>
      <c r="H91" s="22"/>
    </row>
    <row r="92" spans="1:10" ht="47.25" customHeight="1" x14ac:dyDescent="0.2">
      <c r="A92" s="24" t="s">
        <v>138</v>
      </c>
      <c r="B92" s="24"/>
      <c r="C92" s="24"/>
      <c r="D92" s="22"/>
      <c r="E92" s="22"/>
      <c r="F92" s="24" t="s">
        <v>137</v>
      </c>
      <c r="G92" s="24"/>
      <c r="H92" s="24"/>
    </row>
    <row r="93" spans="1:10" ht="11.25" customHeight="1" x14ac:dyDescent="0.2">
      <c r="A93" s="22"/>
      <c r="B93" s="22"/>
      <c r="C93" s="22"/>
      <c r="D93" s="22"/>
      <c r="E93" s="22"/>
      <c r="F93" s="22"/>
      <c r="G93" s="22"/>
      <c r="H93" s="22"/>
    </row>
    <row r="94" spans="1:10" ht="11.25" customHeight="1" x14ac:dyDescent="0.2">
      <c r="A94" s="22"/>
      <c r="B94" s="22"/>
      <c r="C94" s="22"/>
      <c r="D94" s="22"/>
      <c r="E94" s="22"/>
      <c r="F94" s="22"/>
      <c r="G94" s="22"/>
      <c r="H94" s="22"/>
    </row>
    <row r="95" spans="1:10" ht="11.25" customHeight="1" x14ac:dyDescent="0.2">
      <c r="A95" s="22"/>
      <c r="B95" s="22"/>
      <c r="C95" s="22"/>
      <c r="D95" s="22"/>
      <c r="E95" s="22"/>
      <c r="F95" s="22"/>
      <c r="G95" s="22"/>
      <c r="H95" s="22"/>
    </row>
    <row r="96" spans="1:10" ht="13.5" customHeight="1" x14ac:dyDescent="0.2">
      <c r="A96" s="24"/>
      <c r="B96" s="24"/>
      <c r="C96" s="31"/>
      <c r="D96" s="31"/>
      <c r="E96" s="31"/>
      <c r="F96" s="31"/>
      <c r="G96" s="31"/>
      <c r="H96" s="31"/>
    </row>
    <row r="100" spans="1:8" ht="16.5" customHeight="1" x14ac:dyDescent="0.2">
      <c r="A100" s="24" t="s">
        <v>142</v>
      </c>
      <c r="B100" s="24"/>
      <c r="C100" s="31"/>
      <c r="D100" s="31"/>
      <c r="E100" s="31"/>
      <c r="F100" s="31"/>
      <c r="G100" s="31"/>
      <c r="H100" s="31"/>
    </row>
  </sheetData>
  <mergeCells count="25">
    <mergeCell ref="A100:H100"/>
    <mergeCell ref="A96:H96"/>
    <mergeCell ref="A61:H61"/>
    <mergeCell ref="A2:H2"/>
    <mergeCell ref="A3:H3"/>
    <mergeCell ref="A5:H5"/>
    <mergeCell ref="A6:H6"/>
    <mergeCell ref="A8:H8"/>
    <mergeCell ref="A11:H11"/>
    <mergeCell ref="A13:E13"/>
    <mergeCell ref="A14:A15"/>
    <mergeCell ref="B14:B15"/>
    <mergeCell ref="C14:D14"/>
    <mergeCell ref="E14:E15"/>
    <mergeCell ref="C9:D9"/>
    <mergeCell ref="A91:C91"/>
    <mergeCell ref="A92:C92"/>
    <mergeCell ref="F92:H92"/>
    <mergeCell ref="A63:A65"/>
    <mergeCell ref="B63:B65"/>
    <mergeCell ref="C63:H63"/>
    <mergeCell ref="C64:E64"/>
    <mergeCell ref="F64:H64"/>
    <mergeCell ref="A90:B90"/>
    <mergeCell ref="F90:H90"/>
  </mergeCells>
  <pageMargins left="0.98425196850393704" right="0" top="0.86614173228346458" bottom="0.86614173228346458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Turtas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Giedrė Česnavičiūtė</cp:lastModifiedBy>
  <cp:lastPrinted>2024-04-19T10:57:48Z</cp:lastPrinted>
  <dcterms:created xsi:type="dcterms:W3CDTF">1996-10-14T23:33:28Z</dcterms:created>
  <dcterms:modified xsi:type="dcterms:W3CDTF">2026-05-15T13:32:58Z</dcterms:modified>
</cp:coreProperties>
</file>