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namajunaite\Desktop\Einamieji\HN 125\Projektas\"/>
    </mc:Choice>
  </mc:AlternateContent>
  <bookViews>
    <workbookView xWindow="0" yWindow="0" windowWidth="28800" windowHeight="12240" tabRatio="557"/>
  </bookViews>
  <sheets>
    <sheet name="Lapas1" sheetId="1" r:id="rId1"/>
    <sheet name="Lapas2" sheetId="2" r:id="rId2"/>
    <sheet name="Lapas3" sheetId="3" r:id="rId3"/>
  </sheets>
  <definedNames>
    <definedName name="_xlnm.Print_Area" localSheetId="0">Lapas1!$B$1:$O$43</definedName>
  </definedNames>
  <calcPr calcId="162913"/>
</workbook>
</file>

<file path=xl/calcChain.xml><?xml version="1.0" encoding="utf-8"?>
<calcChain xmlns="http://schemas.openxmlformats.org/spreadsheetml/2006/main">
  <c r="N32" i="1" l="1"/>
  <c r="O32" i="1" s="1"/>
  <c r="N31" i="1"/>
  <c r="O31" i="1" s="1"/>
  <c r="N28" i="1"/>
  <c r="O28" i="1" s="1"/>
  <c r="N27" i="1"/>
  <c r="O27" i="1" s="1"/>
  <c r="N23" i="1"/>
  <c r="O23" i="1" s="1"/>
  <c r="N24" i="1"/>
  <c r="N22" i="1"/>
  <c r="N19" i="1"/>
  <c r="O19" i="1" s="1"/>
  <c r="N18" i="1"/>
  <c r="N13" i="1"/>
  <c r="O13" i="1" s="1"/>
  <c r="N12" i="1"/>
  <c r="N9" i="1"/>
  <c r="O9" i="1" s="1"/>
  <c r="N8" i="1"/>
  <c r="O33" i="1" l="1"/>
  <c r="O29" i="1"/>
  <c r="O24" i="1" l="1"/>
  <c r="O22" i="1"/>
  <c r="O18" i="1"/>
  <c r="O20" i="1" s="1"/>
  <c r="O25" i="1" l="1"/>
  <c r="O34" i="1" s="1"/>
  <c r="O8" i="1"/>
  <c r="O10" i="1" s="1"/>
  <c r="O12" i="1" l="1"/>
  <c r="O14" i="1" l="1"/>
  <c r="O15" i="1" s="1"/>
  <c r="O36" i="1" s="1"/>
</calcChain>
</file>

<file path=xl/sharedStrings.xml><?xml version="1.0" encoding="utf-8"?>
<sst xmlns="http://schemas.openxmlformats.org/spreadsheetml/2006/main" count="119" uniqueCount="69">
  <si>
    <t>Eil. Nr.</t>
  </si>
  <si>
    <t>Vykdymo veiksmas</t>
  </si>
  <si>
    <t>Tikslinė grupė</t>
  </si>
  <si>
    <t>Kilmė</t>
  </si>
  <si>
    <t>Pridėti­nės išlaidos</t>
  </si>
  <si>
    <t>Vykdymo veiksmo atlikimo dažnis</t>
  </si>
  <si>
    <t>Ūkio subjektų skaičius</t>
  </si>
  <si>
    <t>Kiekio kintamasis</t>
  </si>
  <si>
    <t>Administracinė našta ūkio subjektams</t>
  </si>
  <si>
    <t>Tiriamas straipsnis (-iai), punktas (-ai)</t>
  </si>
  <si>
    <t>P</t>
  </si>
  <si>
    <t>F</t>
  </si>
  <si>
    <t>L</t>
  </si>
  <si>
    <t>Q(F x L)</t>
  </si>
  <si>
    <t>Laikas (valando-mis)</t>
  </si>
  <si>
    <t>Lietuvos Respublikos teisės aktai</t>
  </si>
  <si>
    <t>Susipažinimas su informaciniu įpareigojimu</t>
  </si>
  <si>
    <t>Ataskaitą užpildė</t>
  </si>
  <si>
    <t>(vardas ir pavardė)</t>
  </si>
  <si>
    <t>(parašas)</t>
  </si>
  <si>
    <t>(pareigų pavadinimas)</t>
  </si>
  <si>
    <t>Vidinis tarifas</t>
  </si>
  <si>
    <t>Išorinis tarifas</t>
  </si>
  <si>
    <t>2. Teisės akto projekto galima sukelti administracinė našta</t>
  </si>
  <si>
    <t>Teisės akto projekto sukeliamas administracinės naštos pokytis (Lietuvos Respublikos piniginiais vienetais)</t>
  </si>
  <si>
    <t>1. Numatomų keisti ir (ar) naikinti galiojančių informacinių įpareigojimų sukeliama administracinė našta</t>
  </si>
  <si>
    <t>1.2.</t>
  </si>
  <si>
    <t>Informacijos saugojimas</t>
  </si>
  <si>
    <t>1.2.1.</t>
  </si>
  <si>
    <t>1.2.2.</t>
  </si>
  <si>
    <t>2.1.</t>
  </si>
  <si>
    <t>2.4.</t>
  </si>
  <si>
    <t>2.4.1.</t>
  </si>
  <si>
    <t>2.4.2.</t>
  </si>
  <si>
    <r>
      <t>T</t>
    </r>
    <r>
      <rPr>
        <vertAlign val="subscript"/>
        <sz val="11"/>
        <rFont val="Times New Roman"/>
        <family val="1"/>
        <charset val="186"/>
      </rPr>
      <t>v</t>
    </r>
  </si>
  <si>
    <r>
      <t>T</t>
    </r>
    <r>
      <rPr>
        <vertAlign val="subscript"/>
        <sz val="11"/>
        <rFont val="Times New Roman"/>
        <family val="1"/>
        <charset val="186"/>
      </rPr>
      <t>i</t>
    </r>
  </si>
  <si>
    <r>
      <t>C</t>
    </r>
    <r>
      <rPr>
        <vertAlign val="subscript"/>
        <sz val="11"/>
        <rFont val="Times New Roman"/>
        <family val="1"/>
        <charset val="186"/>
      </rPr>
      <t>v</t>
    </r>
  </si>
  <si>
    <r>
      <t>C</t>
    </r>
    <r>
      <rPr>
        <vertAlign val="subscript"/>
        <sz val="11"/>
        <rFont val="Times New Roman"/>
        <family val="1"/>
        <charset val="186"/>
      </rPr>
      <t>i</t>
    </r>
  </si>
  <si>
    <r>
      <t>AN</t>
    </r>
    <r>
      <rPr>
        <vertAlign val="subscript"/>
        <sz val="11"/>
        <rFont val="Times New Roman"/>
        <family val="1"/>
        <charset val="186"/>
      </rPr>
      <t>vv</t>
    </r>
    <r>
      <rPr>
        <sz val="11"/>
        <rFont val="Times New Roman"/>
        <family val="1"/>
        <charset val="186"/>
      </rPr>
      <t xml:space="preserve"> = (C</t>
    </r>
    <r>
      <rPr>
        <vertAlign val="subscript"/>
        <sz val="11"/>
        <rFont val="Times New Roman"/>
        <family val="1"/>
        <charset val="186"/>
      </rPr>
      <t>v</t>
    </r>
    <r>
      <rPr>
        <sz val="11"/>
        <rFont val="Times New Roman"/>
        <family val="1"/>
        <charset val="186"/>
      </rPr>
      <t xml:space="preserve"> x P x T</t>
    </r>
    <r>
      <rPr>
        <vertAlign val="subscript"/>
        <sz val="11"/>
        <rFont val="Times New Roman"/>
        <family val="1"/>
        <charset val="186"/>
      </rPr>
      <t>v</t>
    </r>
    <r>
      <rPr>
        <sz val="11"/>
        <rFont val="Times New Roman"/>
        <family val="1"/>
        <charset val="186"/>
      </rPr>
      <t xml:space="preserve"> +
+ C</t>
    </r>
    <r>
      <rPr>
        <vertAlign val="subscript"/>
        <sz val="11"/>
        <rFont val="Times New Roman"/>
        <family val="1"/>
        <charset val="186"/>
      </rPr>
      <t>i</t>
    </r>
    <r>
      <rPr>
        <sz val="11"/>
        <rFont val="Times New Roman"/>
        <family val="1"/>
        <charset val="186"/>
      </rPr>
      <t xml:space="preserve"> x T</t>
    </r>
    <r>
      <rPr>
        <vertAlign val="subscript"/>
        <sz val="11"/>
        <rFont val="Times New Roman"/>
        <family val="1"/>
        <charset val="186"/>
      </rPr>
      <t>i</t>
    </r>
    <r>
      <rPr>
        <sz val="11"/>
        <rFont val="Times New Roman"/>
        <family val="1"/>
        <charset val="186"/>
      </rPr>
      <t>) x Q</t>
    </r>
  </si>
  <si>
    <r>
      <t>AN</t>
    </r>
    <r>
      <rPr>
        <b/>
        <vertAlign val="subscript"/>
        <sz val="11"/>
        <rFont val="Times New Roman"/>
        <family val="1"/>
        <charset val="186"/>
      </rPr>
      <t>iį</t>
    </r>
  </si>
  <si>
    <r>
      <t>AN</t>
    </r>
    <r>
      <rPr>
        <b/>
        <vertAlign val="subscript"/>
        <sz val="11"/>
        <rFont val="Times New Roman"/>
        <family val="1"/>
        <charset val="186"/>
      </rPr>
      <t>ta</t>
    </r>
    <r>
      <rPr>
        <b/>
        <vertAlign val="superscript"/>
        <sz val="11"/>
        <rFont val="Times New Roman"/>
        <family val="1"/>
        <charset val="186"/>
      </rPr>
      <t>G</t>
    </r>
  </si>
  <si>
    <r>
      <t>AN</t>
    </r>
    <r>
      <rPr>
        <b/>
        <vertAlign val="subscript"/>
        <sz val="11"/>
        <rFont val="Times New Roman"/>
        <family val="1"/>
        <charset val="186"/>
      </rPr>
      <t>ta</t>
    </r>
    <r>
      <rPr>
        <b/>
        <vertAlign val="superscript"/>
        <sz val="11"/>
        <rFont val="Times New Roman"/>
        <family val="1"/>
        <charset val="186"/>
      </rPr>
      <t>N</t>
    </r>
  </si>
  <si>
    <r>
      <t>AN</t>
    </r>
    <r>
      <rPr>
        <vertAlign val="superscript"/>
        <sz val="11"/>
        <rFont val="Times New Roman"/>
        <family val="1"/>
        <charset val="186"/>
      </rPr>
      <t>P</t>
    </r>
    <r>
      <rPr>
        <sz val="11"/>
        <rFont val="Times New Roman"/>
        <family val="1"/>
        <charset val="186"/>
      </rPr>
      <t>=AN</t>
    </r>
    <r>
      <rPr>
        <vertAlign val="subscript"/>
        <sz val="11"/>
        <rFont val="Times New Roman"/>
        <family val="1"/>
        <charset val="186"/>
      </rPr>
      <t>ta</t>
    </r>
    <r>
      <rPr>
        <vertAlign val="superscript"/>
        <sz val="11"/>
        <rFont val="Times New Roman"/>
        <family val="1"/>
        <charset val="186"/>
      </rPr>
      <t>N</t>
    </r>
    <r>
      <rPr>
        <sz val="11"/>
        <rFont val="Times New Roman"/>
        <family val="1"/>
        <charset val="186"/>
      </rPr>
      <t>-AN</t>
    </r>
    <r>
      <rPr>
        <vertAlign val="subscript"/>
        <sz val="11"/>
        <rFont val="Times New Roman"/>
        <family val="1"/>
        <charset val="186"/>
      </rPr>
      <t>ta</t>
    </r>
    <r>
      <rPr>
        <vertAlign val="superscript"/>
        <sz val="11"/>
        <rFont val="Times New Roman"/>
        <family val="1"/>
        <charset val="186"/>
      </rPr>
      <t>G</t>
    </r>
  </si>
  <si>
    <t>2.2.</t>
  </si>
  <si>
    <t>2.2.1.</t>
  </si>
  <si>
    <t>2.3.</t>
  </si>
  <si>
    <t>2.3.1.</t>
  </si>
  <si>
    <t>2.2.2.</t>
  </si>
  <si>
    <t>2.3.2.</t>
  </si>
  <si>
    <t>Lietuvos Respublikos sveikatos apsaugos ministro įsakymo „Dėl Lietuvos Respublikos sveikatos apsaugos ministro 2011 m. vasario 10 d. įsakymo Nr. V-133 ,,Dėl Lietuvos higienos normos HN 125:2011 ,,Suaugusių asmenų stacionarios socialinės globos įstaigos: bendrieji sveikatos saugos reikalavimai“ patvirtinimo“  pakeitimo“ projektas (toliau – Projektas)</t>
  </si>
  <si>
    <r>
      <rPr>
        <b/>
        <sz val="11"/>
        <rFont val="Times New Roman"/>
        <family val="1"/>
        <charset val="186"/>
      </rPr>
      <t>LIETUVOS RESPUBLIKOS SVEIKATOS APSAUGOS MINISTERIJA
ADMINISTRACINĖS NAŠTOS ŪKIO SUBJEKTAMS APSKAIČIAVIMO ATASKAITA</t>
    </r>
    <r>
      <rPr>
        <sz val="11"/>
        <rFont val="Times New Roman"/>
        <family val="1"/>
        <charset val="186"/>
      </rPr>
      <t xml:space="preserve">
2019 m.  baladžio  26  d.</t>
    </r>
  </si>
  <si>
    <t xml:space="preserve">HN 125:2011 31 punktas. Asmens higienos patalpų inventorius turi būti ženklinamas, švarus ir sausas, laikomas atskirai nuo kito valymo inventoriaus. [...] </t>
  </si>
  <si>
    <t>Valymo inventoriaus paženklinimas</t>
  </si>
  <si>
    <t>HN  125:2011 33 punktas. Asmenys, dirbantys su valymo, dezinfekcijos priemonėmis, turi vadovautis gamintojo instrukcijomis, gamintojo ar tiekėjo saugos duomenų lapuose nurodytais sveikatos saugos reikalavimais.</t>
  </si>
  <si>
    <t>1.1.</t>
  </si>
  <si>
    <t>Suaugusių asmenų socialinės globos įstaigos</t>
  </si>
  <si>
    <t>PASTABA: Suaugusių asmenų socialinės globos įstaigų skaičius nurodomas pagal Lietuvos statistikos departamento 2018 m. birželio 29 d. informaciniame pranešime pateiktus duomenis</t>
  </si>
  <si>
    <t>Sveikatos saugos skyriaus vyriausioji specialistė</t>
  </si>
  <si>
    <t>Giedrė Namajūnaitė</t>
  </si>
  <si>
    <t>1.1.1.</t>
  </si>
  <si>
    <t>Projekto 27 punktas.Suaugusių asmenų socialinės globos įstaiga ne rečiau kaip vieną kartą per metus turi atlikti geriamojo vandens (šalto ir karšto) mikrobiologinį tyrimą legionelėms nustatyti. [...] Tyrimų protokolai saugomi suaugusių asmenų socialinės globos įstaigoje ne trumpiau kaip 2 metus.</t>
  </si>
  <si>
    <t>Projekto 29 papunktis. Visi legioneliozės profilaktikos ir vandens tiekimo sistemos rekonstrukcijos, remonto, valymo, nukenksminimo darbai turi būti registruojami Profilaktinių (techninių) priemonių (darbų) registracijos žurnale (šios higienos normos priedas). Profilaktinių (techninių) priemonių (darbų) registracijos žurnalas saugomas suaugusių asmenų socialinės globos įstaigoje ne trumpiau kaip 2 metus.</t>
  </si>
  <si>
    <t>Žurnalų, lentelių formų pildymas</t>
  </si>
  <si>
    <t>Projekto 35 punktas. Asmens higienos patalpų inventorius turi būti ženklinamas, švarus ir sausas, laikomas atskirai nuo kito valymo inventoriaus.</t>
  </si>
  <si>
    <t>1.1.2.</t>
  </si>
  <si>
    <t>Projekto 36 punktas. Asmenys, dirbantys su valymo, dezinfekcijos priemonėmis, turi vadovautis gamintojo instrukcijomis, gamintojo ar tiekėjo saugos duomenų lapuose nurodytais sveikatos saugos reikalavimais.</t>
  </si>
  <si>
    <t>2.1.1.</t>
  </si>
  <si>
    <t>2.1.2.</t>
  </si>
  <si>
    <t>2.2.3.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</si>
</sst>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1"/>
      <color theme="1"/>
      <name val="Calibri"/>
      <family val="2"/>
      <charset val="186"/>
      <scheme val="minor"/>
    </font>
    <font>
      <sz val="11"/>
      <name val="Times New Roman"/>
      <family val="1"/>
      <charset val="186"/>
    </font>
    <font>
      <sz val="11"/>
      <name val="Calibri"/>
      <family val="2"/>
      <charset val="186"/>
      <scheme val="minor"/>
    </font>
    <font>
      <b/>
      <sz val="11"/>
      <name val="Times New Roman"/>
      <family val="1"/>
      <charset val="186"/>
    </font>
    <font>
      <vertAlign val="subscript"/>
      <sz val="11"/>
      <name val="Times New Roman"/>
      <family val="1"/>
      <charset val="186"/>
    </font>
    <font>
      <b/>
      <vertAlign val="subscript"/>
      <sz val="11"/>
      <name val="Times New Roman"/>
      <family val="1"/>
      <charset val="186"/>
    </font>
    <font>
      <b/>
      <vertAlign val="superscript"/>
      <sz val="11"/>
      <name val="Times New Roman"/>
      <family val="1"/>
      <charset val="186"/>
    </font>
    <font>
      <vertAlign val="superscript"/>
      <sz val="11"/>
      <name val="Times New Roman"/>
      <family val="1"/>
      <charset val="186"/>
    </font>
    <font>
      <sz val="11"/>
      <color theme="1"/>
      <name val="Times New Roman"/>
      <family val="1"/>
      <charset val="186"/>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s>
  <cellStyleXfs count="1">
    <xf numFmtId="0" fontId="0" fillId="0" borderId="0"/>
  </cellStyleXfs>
  <cellXfs count="53">
    <xf numFmtId="0" fontId="0" fillId="0" borderId="0" xfId="0"/>
    <xf numFmtId="0" fontId="1" fillId="0" borderId="1" xfId="0" applyFont="1" applyBorder="1" applyAlignment="1">
      <alignment horizontal="left" vertical="center" wrapText="1"/>
    </xf>
    <xf numFmtId="0" fontId="1" fillId="0" borderId="1" xfId="0" applyFont="1" applyBorder="1" applyAlignment="1">
      <alignment horizontal="justify" vertical="center" wrapText="1"/>
    </xf>
    <xf numFmtId="2" fontId="1" fillId="0" borderId="1" xfId="0" applyNumberFormat="1" applyFont="1" applyBorder="1" applyAlignment="1">
      <alignment horizontal="center" vertical="center" wrapText="1"/>
    </xf>
    <xf numFmtId="0" fontId="2" fillId="0" borderId="0" xfId="0" applyFont="1"/>
    <xf numFmtId="0" fontId="1" fillId="0" borderId="1" xfId="0" applyFont="1" applyBorder="1" applyAlignment="1">
      <alignment horizontal="center" vertical="center" wrapText="1"/>
    </xf>
    <xf numFmtId="0" fontId="2" fillId="0" borderId="0" xfId="0" applyFont="1" applyAlignment="1">
      <alignment wrapText="1"/>
    </xf>
    <xf numFmtId="0" fontId="1" fillId="0" borderId="1" xfId="0" applyFont="1" applyFill="1" applyBorder="1" applyAlignment="1">
      <alignment horizontal="center" vertical="center" wrapText="1"/>
    </xf>
    <xf numFmtId="2" fontId="3" fillId="0" borderId="1" xfId="0" applyNumberFormat="1" applyFont="1" applyBorder="1" applyAlignment="1">
      <alignment horizontal="center" vertical="center" wrapText="1"/>
    </xf>
    <xf numFmtId="0" fontId="1" fillId="0" borderId="0" xfId="0" applyFont="1" applyAlignment="1">
      <alignment wrapText="1"/>
    </xf>
    <xf numFmtId="14" fontId="1" fillId="0" borderId="1" xfId="0" applyNumberFormat="1" applyFont="1" applyBorder="1" applyAlignment="1">
      <alignment horizontal="left" vertical="center" wrapText="1"/>
    </xf>
    <xf numFmtId="2" fontId="1" fillId="0" borderId="1" xfId="0" applyNumberFormat="1" applyFont="1" applyBorder="1" applyAlignment="1">
      <alignment horizontal="justify" vertical="center" wrapText="1"/>
    </xf>
    <xf numFmtId="0" fontId="1" fillId="0" borderId="0" xfId="0" applyFont="1" applyBorder="1" applyAlignment="1">
      <alignment horizontal="justify" vertical="center" wrapText="1"/>
    </xf>
    <xf numFmtId="0" fontId="1" fillId="0" borderId="0" xfId="0" applyFont="1"/>
    <xf numFmtId="0" fontId="3" fillId="0" borderId="1" xfId="0" applyFont="1" applyBorder="1" applyAlignment="1">
      <alignment horizontal="center" vertical="center"/>
    </xf>
    <xf numFmtId="0" fontId="1" fillId="0" borderId="1" xfId="0" applyFont="1" applyBorder="1"/>
    <xf numFmtId="0" fontId="3" fillId="0" borderId="1" xfId="0" applyFont="1" applyBorder="1" applyAlignment="1">
      <alignment vertical="top"/>
    </xf>
    <xf numFmtId="0" fontId="2" fillId="0" borderId="1" xfId="0" applyFont="1" applyBorder="1"/>
    <xf numFmtId="0" fontId="1" fillId="0" borderId="1" xfId="0" applyFont="1" applyBorder="1" applyAlignment="1">
      <alignment horizontal="center" vertical="center"/>
    </xf>
    <xf numFmtId="4" fontId="3" fillId="0" borderId="1" xfId="0" applyNumberFormat="1" applyFont="1" applyBorder="1" applyAlignment="1">
      <alignment horizontal="center" vertical="top"/>
    </xf>
    <xf numFmtId="0" fontId="1" fillId="0" borderId="4" xfId="0" applyFont="1" applyBorder="1" applyAlignment="1">
      <alignment horizontal="center" wrapText="1"/>
    </xf>
    <xf numFmtId="0" fontId="1" fillId="0" borderId="0" xfId="0" applyFont="1" applyAlignment="1">
      <alignment horizontal="center"/>
    </xf>
    <xf numFmtId="0" fontId="1" fillId="0" borderId="6" xfId="0" applyFont="1" applyBorder="1" applyAlignment="1">
      <alignment horizontal="center" vertical="center" wrapText="1"/>
    </xf>
    <xf numFmtId="2" fontId="3" fillId="0" borderId="1" xfId="0" applyNumberFormat="1" applyFont="1" applyBorder="1" applyAlignment="1">
      <alignment horizontal="center" vertical="center"/>
    </xf>
    <xf numFmtId="2"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top" wrapText="1"/>
    </xf>
    <xf numFmtId="0" fontId="2" fillId="0" borderId="1" xfId="0" applyFont="1" applyBorder="1" applyAlignment="1">
      <alignment horizontal="center" vertical="center"/>
    </xf>
    <xf numFmtId="0" fontId="2" fillId="2" borderId="0" xfId="0" applyFont="1" applyFill="1" applyAlignment="1">
      <alignment wrapText="1"/>
    </xf>
    <xf numFmtId="0" fontId="2" fillId="2" borderId="0" xfId="0" applyFont="1" applyFill="1"/>
    <xf numFmtId="0" fontId="1" fillId="2" borderId="1" xfId="0" applyFont="1" applyFill="1" applyBorder="1" applyAlignment="1">
      <alignment vertical="center" wrapText="1"/>
    </xf>
    <xf numFmtId="164" fontId="1" fillId="2" borderId="1" xfId="0" applyNumberFormat="1" applyFont="1" applyFill="1" applyBorder="1" applyAlignment="1">
      <alignment horizontal="center" vertical="center" wrapText="1"/>
    </xf>
    <xf numFmtId="164" fontId="8"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2" fontId="2" fillId="0" borderId="1" xfId="0" applyNumberFormat="1" applyFont="1" applyBorder="1"/>
    <xf numFmtId="0" fontId="1" fillId="0" borderId="1" xfId="0" applyFont="1" applyBorder="1" applyAlignment="1">
      <alignment vertical="center" wrapText="1"/>
    </xf>
    <xf numFmtId="2" fontId="8" fillId="0" borderId="1" xfId="0" applyNumberFormat="1" applyFont="1" applyBorder="1" applyAlignment="1">
      <alignment horizontal="center" vertical="center" wrapText="1"/>
    </xf>
    <xf numFmtId="0" fontId="1" fillId="2" borderId="1" xfId="0" applyFont="1" applyFill="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0" xfId="0" applyFont="1" applyAlignment="1">
      <alignment horizontal="center" wrapText="1"/>
    </xf>
    <xf numFmtId="0" fontId="1" fillId="0" borderId="0" xfId="0" applyFont="1" applyAlignment="1">
      <alignment horizontal="center"/>
    </xf>
    <xf numFmtId="0" fontId="1" fillId="0" borderId="5" xfId="0" applyFont="1" applyBorder="1" applyAlignment="1">
      <alignment horizontal="left" vertical="center" wrapText="1"/>
    </xf>
    <xf numFmtId="0" fontId="1" fillId="0" borderId="2" xfId="0" applyFont="1" applyBorder="1" applyAlignment="1"/>
    <xf numFmtId="0" fontId="1" fillId="0" borderId="7" xfId="0" applyFont="1" applyBorder="1" applyAlignment="1"/>
    <xf numFmtId="0" fontId="1" fillId="0" borderId="3" xfId="0" applyFont="1" applyBorder="1" applyAlignment="1"/>
    <xf numFmtId="0" fontId="1" fillId="0" borderId="4" xfId="0" applyFont="1" applyBorder="1" applyAlignment="1">
      <alignment horizontal="center"/>
    </xf>
    <xf numFmtId="0" fontId="1" fillId="0" borderId="4" xfId="0" applyFont="1" applyBorder="1" applyAlignment="1"/>
    <xf numFmtId="0" fontId="1" fillId="0" borderId="5" xfId="0" applyFont="1" applyBorder="1" applyAlignment="1">
      <alignment horizontal="center"/>
    </xf>
    <xf numFmtId="0" fontId="1" fillId="2" borderId="1" xfId="0" applyFont="1" applyFill="1" applyBorder="1" applyAlignment="1">
      <alignment horizontal="left" vertical="center" wrapText="1"/>
    </xf>
    <xf numFmtId="0" fontId="1" fillId="2" borderId="1" xfId="0" applyFont="1" applyFill="1" applyBorder="1" applyAlignment="1">
      <alignment vertical="center" wrapText="1"/>
    </xf>
    <xf numFmtId="164" fontId="8" fillId="2" borderId="1" xfId="0" applyNumberFormat="1" applyFont="1" applyFill="1" applyBorder="1" applyAlignment="1">
      <alignment horizontal="center"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41"/>
  <sheetViews>
    <sheetView tabSelected="1" zoomScaleNormal="100" workbookViewId="0">
      <selection activeCell="F30" sqref="F30"/>
    </sheetView>
  </sheetViews>
  <sheetFormatPr defaultRowHeight="15" x14ac:dyDescent="0.25"/>
  <cols>
    <col min="1" max="1" width="7" style="4" customWidth="1"/>
    <col min="2" max="2" width="8.5703125" style="4" customWidth="1"/>
    <col min="3" max="3" width="48.7109375" style="4" customWidth="1"/>
    <col min="4" max="4" width="20.140625" style="4" customWidth="1"/>
    <col min="5" max="5" width="15.85546875" style="4" customWidth="1"/>
    <col min="6" max="6" width="12.140625" style="4" customWidth="1"/>
    <col min="7" max="7" width="9.5703125" style="4" customWidth="1"/>
    <col min="8" max="8" width="4.85546875" style="4" customWidth="1"/>
    <col min="9" max="10" width="6.85546875" style="4" customWidth="1"/>
    <col min="11" max="11" width="6.7109375" style="4" customWidth="1"/>
    <col min="12" max="12" width="9" style="4" customWidth="1"/>
    <col min="13" max="13" width="7.5703125" style="4" customWidth="1"/>
    <col min="14" max="14" width="9.42578125" style="4" customWidth="1"/>
    <col min="15" max="15" width="19.85546875" style="4" customWidth="1"/>
    <col min="16" max="16" width="16.7109375" style="4" customWidth="1"/>
    <col min="17" max="16384" width="9.140625" style="4"/>
  </cols>
  <sheetData>
    <row r="2" spans="2:18" ht="55.5" customHeight="1" x14ac:dyDescent="0.25">
      <c r="B2" s="41" t="s">
        <v>50</v>
      </c>
      <c r="C2" s="42"/>
      <c r="D2" s="42"/>
      <c r="E2" s="42"/>
      <c r="F2" s="42"/>
      <c r="G2" s="42"/>
      <c r="H2" s="42"/>
      <c r="I2" s="42"/>
      <c r="J2" s="42"/>
      <c r="K2" s="42"/>
      <c r="L2" s="42"/>
      <c r="M2" s="42"/>
      <c r="N2" s="42"/>
      <c r="O2" s="42"/>
    </row>
    <row r="4" spans="2:18" ht="61.5" customHeight="1" x14ac:dyDescent="0.25">
      <c r="B4" s="38" t="s">
        <v>49</v>
      </c>
      <c r="C4" s="38"/>
      <c r="D4" s="38"/>
      <c r="E4" s="38"/>
      <c r="F4" s="38"/>
      <c r="G4" s="39" t="s">
        <v>14</v>
      </c>
      <c r="H4" s="40"/>
      <c r="I4" s="5" t="s">
        <v>21</v>
      </c>
      <c r="J4" s="5" t="s">
        <v>4</v>
      </c>
      <c r="K4" s="5" t="s">
        <v>22</v>
      </c>
      <c r="L4" s="5" t="s">
        <v>5</v>
      </c>
      <c r="M4" s="5" t="s">
        <v>6</v>
      </c>
      <c r="N4" s="5" t="s">
        <v>7</v>
      </c>
      <c r="O4" s="5" t="s">
        <v>8</v>
      </c>
      <c r="P4" s="6"/>
    </row>
    <row r="5" spans="2:18" ht="33" customHeight="1" x14ac:dyDescent="0.25">
      <c r="B5" s="1" t="s">
        <v>0</v>
      </c>
      <c r="C5" s="1" t="s">
        <v>9</v>
      </c>
      <c r="D5" s="1" t="s">
        <v>1</v>
      </c>
      <c r="E5" s="1" t="s">
        <v>2</v>
      </c>
      <c r="F5" s="1" t="s">
        <v>3</v>
      </c>
      <c r="G5" s="5" t="s">
        <v>34</v>
      </c>
      <c r="H5" s="5" t="s">
        <v>35</v>
      </c>
      <c r="I5" s="5" t="s">
        <v>36</v>
      </c>
      <c r="J5" s="5" t="s">
        <v>10</v>
      </c>
      <c r="K5" s="5" t="s">
        <v>37</v>
      </c>
      <c r="L5" s="5" t="s">
        <v>11</v>
      </c>
      <c r="M5" s="7" t="s">
        <v>12</v>
      </c>
      <c r="N5" s="5" t="s">
        <v>13</v>
      </c>
      <c r="O5" s="5" t="s">
        <v>38</v>
      </c>
      <c r="P5" s="6"/>
    </row>
    <row r="6" spans="2:18" s="28" customFormat="1" ht="24" customHeight="1" x14ac:dyDescent="0.25">
      <c r="B6" s="50" t="s">
        <v>25</v>
      </c>
      <c r="C6" s="51"/>
      <c r="D6" s="51"/>
      <c r="E6" s="51"/>
      <c r="F6" s="51"/>
      <c r="G6" s="51"/>
      <c r="H6" s="51"/>
      <c r="I6" s="51"/>
      <c r="J6" s="51"/>
      <c r="K6" s="51"/>
      <c r="L6" s="51"/>
      <c r="M6" s="51"/>
      <c r="N6" s="51"/>
      <c r="O6" s="51"/>
      <c r="P6" s="27"/>
    </row>
    <row r="7" spans="2:18" s="28" customFormat="1" ht="46.5" customHeight="1" x14ac:dyDescent="0.25">
      <c r="B7" s="36" t="s">
        <v>54</v>
      </c>
      <c r="C7" s="29" t="s">
        <v>51</v>
      </c>
      <c r="D7" s="29"/>
      <c r="E7" s="29" t="s">
        <v>55</v>
      </c>
      <c r="F7" s="36" t="s">
        <v>15</v>
      </c>
      <c r="G7" s="29"/>
      <c r="H7" s="29"/>
      <c r="I7" s="29"/>
      <c r="J7" s="29"/>
      <c r="K7" s="29"/>
      <c r="L7" s="29"/>
      <c r="M7" s="29"/>
      <c r="N7" s="29"/>
      <c r="O7" s="29"/>
      <c r="P7" s="27"/>
    </row>
    <row r="8" spans="2:18" s="28" customFormat="1" ht="82.5" customHeight="1" x14ac:dyDescent="0.25">
      <c r="B8" s="36" t="s">
        <v>59</v>
      </c>
      <c r="C8" s="29"/>
      <c r="D8" s="36" t="s">
        <v>16</v>
      </c>
      <c r="E8" s="29" t="s">
        <v>55</v>
      </c>
      <c r="F8" s="36" t="s">
        <v>15</v>
      </c>
      <c r="G8" s="35">
        <v>0.25</v>
      </c>
      <c r="H8" s="31"/>
      <c r="I8" s="35">
        <v>4.28</v>
      </c>
      <c r="J8" s="35">
        <v>1.25</v>
      </c>
      <c r="K8" s="31"/>
      <c r="L8" s="31">
        <v>1</v>
      </c>
      <c r="M8" s="52">
        <v>169</v>
      </c>
      <c r="N8" s="31">
        <f>L8*M8</f>
        <v>169</v>
      </c>
      <c r="O8" s="30">
        <f>((I8*J8*G8)+(K8*H8))*N8</f>
        <v>226.03750000000002</v>
      </c>
      <c r="P8" s="27"/>
    </row>
    <row r="9" spans="2:18" s="28" customFormat="1" ht="82.5" customHeight="1" x14ac:dyDescent="0.25">
      <c r="B9" s="36" t="s">
        <v>64</v>
      </c>
      <c r="C9" s="29"/>
      <c r="D9" s="36" t="s">
        <v>52</v>
      </c>
      <c r="E9" s="29" t="s">
        <v>55</v>
      </c>
      <c r="F9" s="36" t="s">
        <v>15</v>
      </c>
      <c r="G9" s="31">
        <v>0.3</v>
      </c>
      <c r="H9" s="31"/>
      <c r="I9" s="35">
        <v>4.28</v>
      </c>
      <c r="J9" s="35">
        <v>1.25</v>
      </c>
      <c r="K9" s="31"/>
      <c r="L9" s="31">
        <v>1</v>
      </c>
      <c r="M9" s="52">
        <v>169</v>
      </c>
      <c r="N9" s="31">
        <f>L9*M9</f>
        <v>169</v>
      </c>
      <c r="O9" s="30">
        <f>((I9*J9*G9)+(K9*H9))*N9</f>
        <v>271.24500000000006</v>
      </c>
      <c r="P9" s="27"/>
    </row>
    <row r="10" spans="2:18" s="28" customFormat="1" ht="27" customHeight="1" x14ac:dyDescent="0.25">
      <c r="B10" s="36"/>
      <c r="C10" s="29"/>
      <c r="D10" s="36"/>
      <c r="E10" s="29"/>
      <c r="F10" s="36"/>
      <c r="G10" s="35"/>
      <c r="H10" s="31"/>
      <c r="I10" s="35"/>
      <c r="J10" s="31"/>
      <c r="K10" s="31"/>
      <c r="L10" s="31"/>
      <c r="M10" s="31"/>
      <c r="N10" s="23" t="s">
        <v>39</v>
      </c>
      <c r="O10" s="30">
        <f>O8+O9</f>
        <v>497.28250000000008</v>
      </c>
      <c r="P10" s="27"/>
    </row>
    <row r="11" spans="2:18" s="13" customFormat="1" ht="80.25" customHeight="1" x14ac:dyDescent="0.25">
      <c r="B11" s="5" t="s">
        <v>26</v>
      </c>
      <c r="C11" s="2" t="s">
        <v>53</v>
      </c>
      <c r="D11" s="18"/>
      <c r="E11" s="29" t="s">
        <v>55</v>
      </c>
      <c r="F11" s="5" t="s">
        <v>15</v>
      </c>
      <c r="G11" s="11"/>
      <c r="H11" s="11"/>
      <c r="I11" s="11"/>
      <c r="J11" s="11"/>
      <c r="K11" s="11"/>
      <c r="L11" s="11"/>
      <c r="M11" s="11"/>
      <c r="N11" s="11"/>
      <c r="O11" s="11"/>
      <c r="P11" s="12"/>
      <c r="Q11" s="12"/>
      <c r="R11" s="12"/>
    </row>
    <row r="12" spans="2:18" s="13" customFormat="1" ht="69.75" customHeight="1" x14ac:dyDescent="0.25">
      <c r="B12" s="5" t="s">
        <v>28</v>
      </c>
      <c r="C12" s="15"/>
      <c r="D12" s="7" t="s">
        <v>16</v>
      </c>
      <c r="E12" s="29" t="s">
        <v>55</v>
      </c>
      <c r="F12" s="5" t="s">
        <v>15</v>
      </c>
      <c r="G12" s="3">
        <v>0.25</v>
      </c>
      <c r="H12" s="3"/>
      <c r="I12" s="3">
        <v>4.28</v>
      </c>
      <c r="J12" s="3">
        <v>1.25</v>
      </c>
      <c r="K12" s="3"/>
      <c r="L12" s="32">
        <v>1</v>
      </c>
      <c r="M12" s="32">
        <v>169</v>
      </c>
      <c r="N12" s="32">
        <f>L12*M12</f>
        <v>169</v>
      </c>
      <c r="O12" s="32">
        <f>((I12*J12*G12)+(K12*H12))*N12</f>
        <v>226.03750000000002</v>
      </c>
      <c r="P12" s="22"/>
      <c r="Q12" s="12"/>
      <c r="R12" s="12"/>
    </row>
    <row r="13" spans="2:18" s="13" customFormat="1" ht="66" customHeight="1" x14ac:dyDescent="0.25">
      <c r="B13" s="5" t="s">
        <v>29</v>
      </c>
      <c r="C13" s="15"/>
      <c r="D13" s="7" t="s">
        <v>27</v>
      </c>
      <c r="E13" s="29" t="s">
        <v>55</v>
      </c>
      <c r="F13" s="5" t="s">
        <v>15</v>
      </c>
      <c r="G13" s="3">
        <v>0.03</v>
      </c>
      <c r="H13" s="3"/>
      <c r="I13" s="3">
        <v>4.28</v>
      </c>
      <c r="J13" s="3">
        <v>1.25</v>
      </c>
      <c r="K13" s="3"/>
      <c r="L13" s="32">
        <v>1</v>
      </c>
      <c r="M13" s="32">
        <v>169</v>
      </c>
      <c r="N13" s="32">
        <f>L13*M13</f>
        <v>169</v>
      </c>
      <c r="O13" s="32">
        <f>((I13*J13*G13)+(K13*H13))*N13</f>
        <v>27.124500000000001</v>
      </c>
      <c r="P13" s="12"/>
      <c r="Q13" s="12"/>
      <c r="R13" s="12"/>
    </row>
    <row r="14" spans="2:18" s="13" customFormat="1" ht="22.5" customHeight="1" x14ac:dyDescent="0.25">
      <c r="B14" s="5"/>
      <c r="C14" s="15"/>
      <c r="D14" s="25"/>
      <c r="E14" s="5"/>
      <c r="F14" s="5"/>
      <c r="G14" s="3"/>
      <c r="H14" s="3"/>
      <c r="I14" s="3"/>
      <c r="J14" s="3"/>
      <c r="K14" s="3"/>
      <c r="L14" s="3"/>
      <c r="M14" s="3"/>
      <c r="N14" s="23" t="s">
        <v>39</v>
      </c>
      <c r="O14" s="3">
        <f>O12+O13</f>
        <v>253.16200000000003</v>
      </c>
      <c r="P14" s="12"/>
      <c r="Q14" s="12"/>
      <c r="R14" s="12"/>
    </row>
    <row r="15" spans="2:18" s="13" customFormat="1" ht="22.9" customHeight="1" x14ac:dyDescent="0.25">
      <c r="B15" s="1"/>
      <c r="C15" s="34"/>
      <c r="D15" s="1"/>
      <c r="E15" s="1"/>
      <c r="F15" s="1"/>
      <c r="G15" s="3"/>
      <c r="H15" s="3"/>
      <c r="I15" s="3"/>
      <c r="J15" s="3"/>
      <c r="K15" s="3"/>
      <c r="L15" s="3"/>
      <c r="M15" s="24"/>
      <c r="N15" s="23" t="s">
        <v>40</v>
      </c>
      <c r="O15" s="8">
        <f>O10+O14</f>
        <v>750.44450000000006</v>
      </c>
      <c r="P15" s="9"/>
    </row>
    <row r="16" spans="2:18" s="28" customFormat="1" ht="15" customHeight="1" x14ac:dyDescent="0.25">
      <c r="B16" s="50" t="s">
        <v>23</v>
      </c>
      <c r="C16" s="50"/>
      <c r="D16" s="50"/>
      <c r="E16" s="50"/>
      <c r="F16" s="50"/>
      <c r="G16" s="50"/>
      <c r="H16" s="50"/>
      <c r="I16" s="50"/>
      <c r="J16" s="50"/>
      <c r="K16" s="50"/>
      <c r="L16" s="50"/>
      <c r="M16" s="50"/>
      <c r="N16" s="50"/>
      <c r="O16" s="50"/>
      <c r="P16" s="27"/>
    </row>
    <row r="17" spans="2:16" ht="156.75" customHeight="1" x14ac:dyDescent="0.25">
      <c r="B17" s="1" t="s">
        <v>30</v>
      </c>
      <c r="C17" s="1" t="s">
        <v>60</v>
      </c>
      <c r="D17" s="5"/>
      <c r="E17" s="29" t="s">
        <v>55</v>
      </c>
      <c r="F17" s="5" t="s">
        <v>15</v>
      </c>
      <c r="G17" s="17"/>
      <c r="H17" s="17"/>
      <c r="I17" s="17"/>
      <c r="J17" s="17"/>
      <c r="K17" s="17"/>
      <c r="L17" s="17"/>
      <c r="M17" s="17"/>
      <c r="N17" s="17"/>
      <c r="O17" s="17"/>
      <c r="P17" s="6"/>
    </row>
    <row r="18" spans="2:16" ht="66" customHeight="1" x14ac:dyDescent="0.25">
      <c r="B18" s="1" t="s">
        <v>66</v>
      </c>
      <c r="C18" s="1"/>
      <c r="D18" s="5" t="s">
        <v>16</v>
      </c>
      <c r="E18" s="29" t="s">
        <v>55</v>
      </c>
      <c r="F18" s="5" t="s">
        <v>15</v>
      </c>
      <c r="G18" s="5">
        <v>0.25</v>
      </c>
      <c r="H18" s="5"/>
      <c r="I18" s="5">
        <v>5.24</v>
      </c>
      <c r="J18" s="5">
        <v>1.25</v>
      </c>
      <c r="K18" s="5"/>
      <c r="L18" s="5">
        <v>1</v>
      </c>
      <c r="M18" s="5">
        <v>169</v>
      </c>
      <c r="N18" s="5">
        <f>L18*M18</f>
        <v>169</v>
      </c>
      <c r="O18" s="3">
        <f>((I18*J18*G18)+(K18*H18))*N18</f>
        <v>276.73750000000001</v>
      </c>
      <c r="P18" s="6"/>
    </row>
    <row r="19" spans="2:16" ht="48" customHeight="1" x14ac:dyDescent="0.25">
      <c r="B19" s="1" t="s">
        <v>67</v>
      </c>
      <c r="C19" s="1"/>
      <c r="D19" s="7" t="s">
        <v>27</v>
      </c>
      <c r="E19" s="29" t="s">
        <v>55</v>
      </c>
      <c r="F19" s="5" t="s">
        <v>15</v>
      </c>
      <c r="G19" s="3">
        <v>0.03</v>
      </c>
      <c r="H19" s="5"/>
      <c r="I19" s="5">
        <v>4.28</v>
      </c>
      <c r="J19" s="5">
        <v>1.25</v>
      </c>
      <c r="K19" s="5"/>
      <c r="L19" s="5">
        <v>1</v>
      </c>
      <c r="M19" s="5">
        <v>169</v>
      </c>
      <c r="N19" s="5">
        <f>L19*M19</f>
        <v>169</v>
      </c>
      <c r="O19" s="3">
        <f>((I19*J19*G19)+(K19*H19))*N19</f>
        <v>27.124500000000001</v>
      </c>
      <c r="P19" s="6"/>
    </row>
    <row r="20" spans="2:16" ht="48" customHeight="1" x14ac:dyDescent="0.25">
      <c r="B20" s="1"/>
      <c r="C20" s="1"/>
      <c r="D20" s="7"/>
      <c r="E20" s="29"/>
      <c r="F20" s="5"/>
      <c r="G20" s="3"/>
      <c r="H20" s="5"/>
      <c r="I20" s="5"/>
      <c r="J20" s="5"/>
      <c r="K20" s="5"/>
      <c r="L20" s="5"/>
      <c r="M20" s="5"/>
      <c r="N20" s="23" t="s">
        <v>39</v>
      </c>
      <c r="O20" s="3">
        <f>O18+O19</f>
        <v>303.86200000000002</v>
      </c>
      <c r="P20" s="6"/>
    </row>
    <row r="21" spans="2:16" ht="120" customHeight="1" x14ac:dyDescent="0.25">
      <c r="B21" s="1" t="s">
        <v>43</v>
      </c>
      <c r="C21" s="34" t="s">
        <v>61</v>
      </c>
      <c r="D21" s="5"/>
      <c r="E21" s="29" t="s">
        <v>55</v>
      </c>
      <c r="F21" s="5" t="s">
        <v>15</v>
      </c>
      <c r="G21" s="34"/>
      <c r="H21" s="34"/>
      <c r="I21" s="34"/>
      <c r="J21" s="34"/>
      <c r="K21" s="34"/>
      <c r="L21" s="34"/>
      <c r="M21" s="34"/>
      <c r="N21" s="34"/>
      <c r="O21" s="3"/>
      <c r="P21" s="6"/>
    </row>
    <row r="22" spans="2:16" ht="120" customHeight="1" x14ac:dyDescent="0.25">
      <c r="B22" s="1" t="s">
        <v>44</v>
      </c>
      <c r="C22" s="34"/>
      <c r="D22" s="5" t="s">
        <v>16</v>
      </c>
      <c r="E22" s="29" t="s">
        <v>55</v>
      </c>
      <c r="F22" s="5" t="s">
        <v>15</v>
      </c>
      <c r="G22" s="5">
        <v>0.25</v>
      </c>
      <c r="H22" s="5"/>
      <c r="I22" s="5">
        <v>4.28</v>
      </c>
      <c r="J22" s="5">
        <v>1.25</v>
      </c>
      <c r="K22" s="5"/>
      <c r="L22" s="5">
        <v>1</v>
      </c>
      <c r="M22" s="5">
        <v>169</v>
      </c>
      <c r="N22" s="5">
        <f>L22*M22</f>
        <v>169</v>
      </c>
      <c r="O22" s="3">
        <f>((I22*J22*G22)+(K22*H22))*N22</f>
        <v>226.03750000000002</v>
      </c>
      <c r="P22" s="6"/>
    </row>
    <row r="23" spans="2:16" ht="120" customHeight="1" x14ac:dyDescent="0.25">
      <c r="B23" s="1" t="s">
        <v>47</v>
      </c>
      <c r="C23" s="37"/>
      <c r="D23" s="5" t="s">
        <v>62</v>
      </c>
      <c r="E23" s="29" t="s">
        <v>55</v>
      </c>
      <c r="F23" s="5" t="s">
        <v>15</v>
      </c>
      <c r="G23" s="5">
        <v>0.25</v>
      </c>
      <c r="H23" s="5"/>
      <c r="I23" s="5">
        <v>4.28</v>
      </c>
      <c r="J23" s="5">
        <v>1.25</v>
      </c>
      <c r="K23" s="5"/>
      <c r="L23" s="5">
        <v>1</v>
      </c>
      <c r="M23" s="5">
        <v>169</v>
      </c>
      <c r="N23" s="5">
        <f t="shared" ref="N23:N24" si="0">L23*M23</f>
        <v>169</v>
      </c>
      <c r="O23" s="3">
        <f>((I23*J23*G23)+(K23*H23))*N23</f>
        <v>226.03750000000002</v>
      </c>
      <c r="P23" s="6"/>
    </row>
    <row r="24" spans="2:16" ht="66.75" customHeight="1" x14ac:dyDescent="0.25">
      <c r="B24" s="1" t="s">
        <v>68</v>
      </c>
      <c r="C24" s="34"/>
      <c r="D24" s="5" t="s">
        <v>27</v>
      </c>
      <c r="E24" s="29" t="s">
        <v>55</v>
      </c>
      <c r="F24" s="5" t="s">
        <v>15</v>
      </c>
      <c r="G24" s="5">
        <v>0.03</v>
      </c>
      <c r="H24" s="5"/>
      <c r="I24" s="5">
        <v>4.28</v>
      </c>
      <c r="J24" s="5">
        <v>1.25</v>
      </c>
      <c r="K24" s="5"/>
      <c r="L24" s="5">
        <v>1</v>
      </c>
      <c r="M24" s="5">
        <v>169</v>
      </c>
      <c r="N24" s="5">
        <f t="shared" si="0"/>
        <v>169</v>
      </c>
      <c r="O24" s="3">
        <f t="shared" ref="O24" si="1">((I24*J24*G24)+(K24*H24))*N24</f>
        <v>27.124500000000001</v>
      </c>
      <c r="P24" s="6"/>
    </row>
    <row r="25" spans="2:16" ht="24.75" customHeight="1" x14ac:dyDescent="0.25">
      <c r="B25" s="1"/>
      <c r="C25" s="34"/>
      <c r="D25" s="26"/>
      <c r="E25" s="26"/>
      <c r="F25" s="26"/>
      <c r="G25" s="33"/>
      <c r="H25" s="17"/>
      <c r="I25" s="17"/>
      <c r="J25" s="17"/>
      <c r="K25" s="17"/>
      <c r="L25" s="17"/>
      <c r="M25" s="17"/>
      <c r="N25" s="14" t="s">
        <v>39</v>
      </c>
      <c r="O25" s="3">
        <f>O22+O23+O24</f>
        <v>479.19950000000006</v>
      </c>
      <c r="P25" s="6"/>
    </row>
    <row r="26" spans="2:16" ht="92.25" customHeight="1" x14ac:dyDescent="0.25">
      <c r="B26" s="1" t="s">
        <v>45</v>
      </c>
      <c r="C26" s="29" t="s">
        <v>63</v>
      </c>
      <c r="D26" s="29"/>
      <c r="E26" s="29" t="s">
        <v>55</v>
      </c>
      <c r="F26" s="36" t="s">
        <v>15</v>
      </c>
      <c r="G26" s="29"/>
      <c r="H26" s="29"/>
      <c r="I26" s="29"/>
      <c r="J26" s="29"/>
      <c r="K26" s="29"/>
      <c r="L26" s="29"/>
      <c r="M26" s="29"/>
      <c r="N26" s="29"/>
      <c r="O26" s="29"/>
      <c r="P26" s="6"/>
    </row>
    <row r="27" spans="2:16" ht="65.25" customHeight="1" x14ac:dyDescent="0.25">
      <c r="B27" s="10" t="s">
        <v>46</v>
      </c>
      <c r="C27" s="29"/>
      <c r="D27" s="36" t="s">
        <v>16</v>
      </c>
      <c r="E27" s="29" t="s">
        <v>55</v>
      </c>
      <c r="F27" s="36" t="s">
        <v>15</v>
      </c>
      <c r="G27" s="35">
        <v>0.25</v>
      </c>
      <c r="H27" s="31"/>
      <c r="I27" s="35">
        <v>4.28</v>
      </c>
      <c r="J27" s="35">
        <v>1.25</v>
      </c>
      <c r="K27" s="31"/>
      <c r="L27" s="31">
        <v>1</v>
      </c>
      <c r="M27" s="52">
        <v>169</v>
      </c>
      <c r="N27" s="31">
        <f>L27*M27</f>
        <v>169</v>
      </c>
      <c r="O27" s="30">
        <f>((I27*J27*G27)+(K27*H27))*N27</f>
        <v>226.03750000000002</v>
      </c>
      <c r="P27" s="6"/>
    </row>
    <row r="28" spans="2:16" ht="63.75" customHeight="1" x14ac:dyDescent="0.25">
      <c r="B28" s="1" t="s">
        <v>48</v>
      </c>
      <c r="C28" s="29"/>
      <c r="D28" s="36" t="s">
        <v>52</v>
      </c>
      <c r="E28" s="29" t="s">
        <v>55</v>
      </c>
      <c r="F28" s="36" t="s">
        <v>15</v>
      </c>
      <c r="G28" s="31">
        <v>0.3</v>
      </c>
      <c r="H28" s="31"/>
      <c r="I28" s="35">
        <v>4.28</v>
      </c>
      <c r="J28" s="35">
        <v>1.25</v>
      </c>
      <c r="K28" s="31"/>
      <c r="L28" s="31">
        <v>1</v>
      </c>
      <c r="M28" s="52">
        <v>169</v>
      </c>
      <c r="N28" s="31">
        <f>L28*M28</f>
        <v>169</v>
      </c>
      <c r="O28" s="30">
        <f>((I28*J28*G28)+(K28*H28))*N28</f>
        <v>271.24500000000006</v>
      </c>
      <c r="P28" s="6"/>
    </row>
    <row r="29" spans="2:16" ht="66.75" customHeight="1" x14ac:dyDescent="0.25">
      <c r="B29" s="1"/>
      <c r="C29" s="29"/>
      <c r="D29" s="36"/>
      <c r="E29" s="29"/>
      <c r="F29" s="36"/>
      <c r="G29" s="35"/>
      <c r="H29" s="31"/>
      <c r="I29" s="35"/>
      <c r="J29" s="31"/>
      <c r="K29" s="31"/>
      <c r="L29" s="31"/>
      <c r="M29" s="31"/>
      <c r="N29" s="23" t="s">
        <v>39</v>
      </c>
      <c r="O29" s="30">
        <f>O27+O28</f>
        <v>497.28250000000008</v>
      </c>
      <c r="P29" s="6"/>
    </row>
    <row r="30" spans="2:16" ht="140.25" customHeight="1" x14ac:dyDescent="0.25">
      <c r="B30" s="1" t="s">
        <v>31</v>
      </c>
      <c r="C30" s="2" t="s">
        <v>65</v>
      </c>
      <c r="D30" s="18"/>
      <c r="E30" s="29" t="s">
        <v>55</v>
      </c>
      <c r="F30" s="5" t="s">
        <v>15</v>
      </c>
      <c r="G30" s="11"/>
      <c r="H30" s="11"/>
      <c r="I30" s="11"/>
      <c r="J30" s="11"/>
      <c r="K30" s="11"/>
      <c r="L30" s="11"/>
      <c r="M30" s="11"/>
      <c r="N30" s="11"/>
      <c r="O30" s="11"/>
      <c r="P30" s="6"/>
    </row>
    <row r="31" spans="2:16" ht="66.75" customHeight="1" x14ac:dyDescent="0.25">
      <c r="B31" s="1" t="s">
        <v>32</v>
      </c>
      <c r="C31" s="15"/>
      <c r="D31" s="7" t="s">
        <v>16</v>
      </c>
      <c r="E31" s="29" t="s">
        <v>55</v>
      </c>
      <c r="F31" s="5" t="s">
        <v>15</v>
      </c>
      <c r="G31" s="3">
        <v>0.25</v>
      </c>
      <c r="H31" s="3"/>
      <c r="I31" s="3">
        <v>4.28</v>
      </c>
      <c r="J31" s="3">
        <v>1.25</v>
      </c>
      <c r="K31" s="3"/>
      <c r="L31" s="32">
        <v>1</v>
      </c>
      <c r="M31" s="32">
        <v>169</v>
      </c>
      <c r="N31" s="32">
        <f>L31*M31</f>
        <v>169</v>
      </c>
      <c r="O31" s="32">
        <f>((I31*J31*G31)+(K31*H31))*N31</f>
        <v>226.03750000000002</v>
      </c>
      <c r="P31" s="6"/>
    </row>
    <row r="32" spans="2:16" ht="64.5" customHeight="1" x14ac:dyDescent="0.25">
      <c r="B32" s="1" t="s">
        <v>33</v>
      </c>
      <c r="C32" s="15"/>
      <c r="D32" s="7" t="s">
        <v>27</v>
      </c>
      <c r="E32" s="29" t="s">
        <v>55</v>
      </c>
      <c r="F32" s="5" t="s">
        <v>15</v>
      </c>
      <c r="G32" s="3">
        <v>0.03</v>
      </c>
      <c r="H32" s="3"/>
      <c r="I32" s="3">
        <v>4.28</v>
      </c>
      <c r="J32" s="3">
        <v>1.25</v>
      </c>
      <c r="K32" s="3"/>
      <c r="L32" s="32">
        <v>1</v>
      </c>
      <c r="M32" s="32">
        <v>169</v>
      </c>
      <c r="N32" s="32">
        <f>L32*M32</f>
        <v>169</v>
      </c>
      <c r="O32" s="32">
        <f>((I32*J32*G32)+(K32*H32))*N32</f>
        <v>27.124500000000001</v>
      </c>
      <c r="P32" s="6"/>
    </row>
    <row r="33" spans="2:16" ht="24.75" customHeight="1" x14ac:dyDescent="0.25">
      <c r="B33" s="1"/>
      <c r="C33" s="15"/>
      <c r="D33" s="25"/>
      <c r="E33" s="5"/>
      <c r="F33" s="5"/>
      <c r="G33" s="3"/>
      <c r="H33" s="3"/>
      <c r="I33" s="3"/>
      <c r="J33" s="3"/>
      <c r="K33" s="3"/>
      <c r="L33" s="3"/>
      <c r="M33" s="3"/>
      <c r="N33" s="23" t="s">
        <v>39</v>
      </c>
      <c r="O33" s="3">
        <f>O31+O32</f>
        <v>253.16200000000003</v>
      </c>
      <c r="P33" s="6"/>
    </row>
    <row r="34" spans="2:16" ht="23.25" customHeight="1" x14ac:dyDescent="0.25">
      <c r="B34" s="1"/>
      <c r="C34" s="34"/>
      <c r="D34" s="34"/>
      <c r="E34" s="34"/>
      <c r="F34" s="34"/>
      <c r="G34" s="34"/>
      <c r="H34" s="34"/>
      <c r="I34" s="34"/>
      <c r="J34" s="34"/>
      <c r="K34" s="34"/>
      <c r="L34" s="34"/>
      <c r="M34" s="34"/>
      <c r="N34" s="16" t="s">
        <v>41</v>
      </c>
      <c r="O34" s="8">
        <f>O20+O25+O29+O33</f>
        <v>1533.5060000000001</v>
      </c>
      <c r="P34" s="6"/>
    </row>
    <row r="35" spans="2:16" x14ac:dyDescent="0.25">
      <c r="B35" s="44" t="s">
        <v>24</v>
      </c>
      <c r="C35" s="45"/>
      <c r="D35" s="45"/>
      <c r="E35" s="45"/>
      <c r="F35" s="45"/>
      <c r="G35" s="45"/>
      <c r="H35" s="45"/>
      <c r="I35" s="45"/>
      <c r="J35" s="45"/>
      <c r="K35" s="45"/>
      <c r="L35" s="45"/>
      <c r="M35" s="45"/>
      <c r="N35" s="45"/>
      <c r="O35" s="46"/>
    </row>
    <row r="36" spans="2:16" ht="18.75" x14ac:dyDescent="0.3">
      <c r="B36" s="44" t="s">
        <v>42</v>
      </c>
      <c r="C36" s="45"/>
      <c r="D36" s="45"/>
      <c r="E36" s="45"/>
      <c r="F36" s="45"/>
      <c r="G36" s="45"/>
      <c r="H36" s="45"/>
      <c r="I36" s="45"/>
      <c r="J36" s="45"/>
      <c r="K36" s="45"/>
      <c r="L36" s="45"/>
      <c r="M36" s="45"/>
      <c r="N36" s="46"/>
      <c r="O36" s="19">
        <f>O34-O15</f>
        <v>783.06150000000002</v>
      </c>
    </row>
    <row r="37" spans="2:16" ht="26.25" customHeight="1" x14ac:dyDescent="0.25">
      <c r="B37" s="43" t="s">
        <v>56</v>
      </c>
      <c r="C37" s="43"/>
      <c r="D37" s="43"/>
      <c r="E37" s="43"/>
      <c r="F37" s="43"/>
      <c r="G37" s="43"/>
      <c r="H37" s="43"/>
      <c r="I37" s="43"/>
      <c r="J37" s="43"/>
      <c r="K37" s="43"/>
      <c r="L37" s="43"/>
      <c r="M37" s="43"/>
      <c r="N37" s="43"/>
      <c r="O37" s="43"/>
    </row>
    <row r="38" spans="2:16" x14ac:dyDescent="0.25">
      <c r="B38" s="13" t="s">
        <v>17</v>
      </c>
      <c r="C38" s="13"/>
      <c r="D38" s="13"/>
      <c r="E38" s="13"/>
      <c r="F38" s="13"/>
      <c r="G38" s="13"/>
      <c r="H38" s="13"/>
      <c r="I38" s="13"/>
      <c r="J38" s="13"/>
      <c r="K38" s="13"/>
      <c r="L38" s="13"/>
      <c r="M38" s="13"/>
      <c r="N38" s="13"/>
      <c r="O38" s="13"/>
    </row>
    <row r="39" spans="2:16" ht="27.75" customHeight="1" x14ac:dyDescent="0.25">
      <c r="B39" s="13"/>
      <c r="C39" s="20" t="s">
        <v>57</v>
      </c>
      <c r="D39" s="13"/>
      <c r="E39" s="13"/>
      <c r="F39" s="48"/>
      <c r="G39" s="48"/>
      <c r="H39" s="48"/>
      <c r="I39" s="48"/>
      <c r="J39" s="13"/>
      <c r="K39" s="13"/>
      <c r="L39" s="13"/>
      <c r="M39" s="47" t="s">
        <v>58</v>
      </c>
      <c r="N39" s="47"/>
      <c r="O39" s="47"/>
    </row>
    <row r="40" spans="2:16" x14ac:dyDescent="0.25">
      <c r="B40" s="13"/>
      <c r="C40" s="21" t="s">
        <v>20</v>
      </c>
      <c r="D40" s="13"/>
      <c r="E40" s="13"/>
      <c r="F40" s="49" t="s">
        <v>19</v>
      </c>
      <c r="G40" s="49"/>
      <c r="H40" s="49"/>
      <c r="I40" s="49"/>
      <c r="J40" s="13"/>
      <c r="K40" s="13"/>
      <c r="L40" s="13"/>
      <c r="M40" s="42" t="s">
        <v>18</v>
      </c>
      <c r="N40" s="42"/>
      <c r="O40" s="42"/>
    </row>
    <row r="41" spans="2:16" x14ac:dyDescent="0.25">
      <c r="B41" s="13"/>
      <c r="C41" s="13"/>
      <c r="D41" s="13"/>
      <c r="E41" s="13"/>
      <c r="F41" s="13"/>
      <c r="G41" s="13"/>
      <c r="H41" s="13"/>
      <c r="I41" s="13"/>
      <c r="J41" s="13"/>
      <c r="K41" s="13"/>
      <c r="L41" s="13"/>
      <c r="M41" s="13"/>
      <c r="N41" s="13"/>
      <c r="O41" s="13"/>
    </row>
  </sheetData>
  <mergeCells count="12">
    <mergeCell ref="B37:O37"/>
    <mergeCell ref="B36:N36"/>
    <mergeCell ref="B35:O35"/>
    <mergeCell ref="M40:O40"/>
    <mergeCell ref="M39:O39"/>
    <mergeCell ref="F39:I39"/>
    <mergeCell ref="F40:I40"/>
    <mergeCell ref="B4:F4"/>
    <mergeCell ref="G4:H4"/>
    <mergeCell ref="B2:O2"/>
    <mergeCell ref="B16:O16"/>
    <mergeCell ref="B6:O6"/>
  </mergeCells>
  <pageMargins left="0.25" right="0.25" top="0.75" bottom="0.75" header="0.3" footer="0.3"/>
  <pageSetup paperSize="9" scale="76" fitToHeight="0" orientation="landscape" r:id="rId1"/>
  <headerFooter differentFirst="1">
    <oddHeader>&amp;C&amp;"Times New Roman,Paprastas"&amp;P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3</vt:i4>
      </vt:variant>
      <vt:variant>
        <vt:lpstr>Įvardinti diapazonai</vt:lpstr>
      </vt:variant>
      <vt:variant>
        <vt:i4>1</vt:i4>
      </vt:variant>
    </vt:vector>
  </HeadingPairs>
  <TitlesOfParts>
    <vt:vector size="4" baseType="lpstr">
      <vt:lpstr>Lapas1</vt:lpstr>
      <vt:lpstr>Lapas2</vt:lpstr>
      <vt:lpstr>Lapas3</vt:lpstr>
      <vt:lpstr>Lapas1!Print_Area</vt:lpstr>
    </vt:vector>
  </TitlesOfParts>
  <Company>LR Sveikatos apsaugos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Valdas Uscila</dc:creator>
  <cp:lastModifiedBy>Giedrė Namajūnaitė</cp:lastModifiedBy>
  <cp:lastPrinted>2019-04-26T12:07:20Z</cp:lastPrinted>
  <dcterms:created xsi:type="dcterms:W3CDTF">2013-09-04T06:02:45Z</dcterms:created>
  <dcterms:modified xsi:type="dcterms:W3CDTF">2019-04-26T12:08:03Z</dcterms:modified>
</cp:coreProperties>
</file>