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2021-02-25\"/>
    </mc:Choice>
  </mc:AlternateContent>
  <bookViews>
    <workbookView xWindow="0" yWindow="0" windowWidth="28800" windowHeight="12435"/>
  </bookViews>
  <sheets>
    <sheet name="01 Programa" sheetId="1" r:id="rId1"/>
  </sheets>
  <calcPr calcId="152511"/>
</workbook>
</file>

<file path=xl/calcChain.xml><?xml version="1.0" encoding="utf-8"?>
<calcChain xmlns="http://schemas.openxmlformats.org/spreadsheetml/2006/main">
  <c r="W61" i="1" l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K63" i="1" l="1"/>
  <c r="J63" i="1"/>
  <c r="I63" i="1"/>
  <c r="H63" i="1"/>
  <c r="M111" i="1" l="1"/>
  <c r="K105" i="1" l="1"/>
  <c r="J105" i="1"/>
  <c r="I105" i="1"/>
  <c r="H105" i="1"/>
  <c r="K102" i="1"/>
  <c r="J102" i="1"/>
  <c r="I102" i="1"/>
  <c r="H102" i="1"/>
  <c r="K100" i="1"/>
  <c r="J100" i="1"/>
  <c r="I100" i="1"/>
  <c r="H100" i="1"/>
  <c r="K97" i="1"/>
  <c r="J97" i="1"/>
  <c r="I97" i="1"/>
  <c r="H97" i="1"/>
  <c r="K95" i="1"/>
  <c r="J95" i="1"/>
  <c r="I95" i="1"/>
  <c r="H95" i="1"/>
  <c r="K89" i="1"/>
  <c r="J89" i="1"/>
  <c r="I89" i="1"/>
  <c r="H89" i="1"/>
  <c r="K87" i="1"/>
  <c r="J87" i="1"/>
  <c r="I87" i="1"/>
  <c r="H87" i="1"/>
  <c r="K83" i="1"/>
  <c r="J83" i="1"/>
  <c r="I83" i="1"/>
  <c r="H83" i="1"/>
  <c r="K81" i="1"/>
  <c r="J81" i="1"/>
  <c r="I81" i="1"/>
  <c r="H81" i="1"/>
  <c r="K77" i="1"/>
  <c r="J77" i="1"/>
  <c r="I77" i="1"/>
  <c r="H77" i="1"/>
  <c r="K71" i="1"/>
  <c r="J71" i="1"/>
  <c r="I71" i="1"/>
  <c r="H71" i="1"/>
  <c r="K58" i="1"/>
  <c r="J58" i="1"/>
  <c r="I58" i="1"/>
  <c r="H58" i="1"/>
  <c r="K54" i="1"/>
  <c r="J54" i="1"/>
  <c r="I54" i="1"/>
  <c r="H54" i="1"/>
  <c r="K52" i="1"/>
  <c r="J52" i="1"/>
  <c r="I52" i="1"/>
  <c r="H52" i="1"/>
  <c r="K48" i="1"/>
  <c r="J48" i="1"/>
  <c r="I48" i="1"/>
  <c r="H48" i="1"/>
  <c r="K46" i="1"/>
  <c r="J46" i="1"/>
  <c r="I46" i="1"/>
  <c r="H46" i="1"/>
  <c r="K44" i="1"/>
  <c r="J44" i="1"/>
  <c r="I44" i="1"/>
  <c r="H44" i="1"/>
  <c r="K39" i="1"/>
  <c r="J39" i="1"/>
  <c r="I39" i="1"/>
  <c r="H39" i="1"/>
  <c r="K33" i="1"/>
  <c r="J33" i="1"/>
  <c r="I33" i="1"/>
  <c r="H33" i="1"/>
  <c r="K31" i="1"/>
  <c r="J31" i="1"/>
  <c r="I31" i="1"/>
  <c r="H31" i="1"/>
  <c r="K25" i="1"/>
  <c r="J25" i="1"/>
  <c r="I25" i="1"/>
  <c r="H25" i="1"/>
  <c r="K20" i="1"/>
  <c r="J20" i="1"/>
  <c r="I20" i="1"/>
  <c r="H20" i="1"/>
  <c r="K106" i="1" l="1"/>
  <c r="J106" i="1"/>
  <c r="I106" i="1"/>
  <c r="H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U120" i="1"/>
  <c r="O120" i="1"/>
  <c r="M120" i="1"/>
  <c r="K120" i="1"/>
  <c r="U111" i="1"/>
  <c r="O111" i="1"/>
  <c r="Y108" i="1"/>
  <c r="X108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W97" i="1"/>
  <c r="V97" i="1"/>
  <c r="U97" i="1"/>
  <c r="T97" i="1"/>
  <c r="S97" i="1"/>
  <c r="R97" i="1"/>
  <c r="Q97" i="1"/>
  <c r="P97" i="1"/>
  <c r="O97" i="1"/>
  <c r="N97" i="1"/>
  <c r="M97" i="1"/>
  <c r="L97" i="1"/>
  <c r="W95" i="1"/>
  <c r="W106" i="1" s="1"/>
  <c r="V95" i="1"/>
  <c r="V106" i="1" s="1"/>
  <c r="U95" i="1"/>
  <c r="U106" i="1" s="1"/>
  <c r="T95" i="1"/>
  <c r="T106" i="1" s="1"/>
  <c r="S95" i="1"/>
  <c r="S106" i="1" s="1"/>
  <c r="R95" i="1"/>
  <c r="R106" i="1" s="1"/>
  <c r="Q95" i="1"/>
  <c r="Q106" i="1" s="1"/>
  <c r="P95" i="1"/>
  <c r="P106" i="1" s="1"/>
  <c r="O95" i="1"/>
  <c r="O106" i="1" s="1"/>
  <c r="N95" i="1"/>
  <c r="N106" i="1" s="1"/>
  <c r="M95" i="1"/>
  <c r="M106" i="1" s="1"/>
  <c r="L95" i="1"/>
  <c r="L106" i="1" s="1"/>
  <c r="W89" i="1"/>
  <c r="V89" i="1"/>
  <c r="U89" i="1"/>
  <c r="T89" i="1"/>
  <c r="S89" i="1"/>
  <c r="R89" i="1"/>
  <c r="Q89" i="1"/>
  <c r="P89" i="1"/>
  <c r="O89" i="1"/>
  <c r="N89" i="1"/>
  <c r="M89" i="1"/>
  <c r="L89" i="1"/>
  <c r="W87" i="1"/>
  <c r="V87" i="1"/>
  <c r="U87" i="1"/>
  <c r="T87" i="1"/>
  <c r="S87" i="1"/>
  <c r="R87" i="1"/>
  <c r="Q87" i="1"/>
  <c r="P87" i="1"/>
  <c r="O87" i="1"/>
  <c r="N87" i="1"/>
  <c r="M87" i="1"/>
  <c r="L87" i="1"/>
  <c r="W83" i="1"/>
  <c r="V83" i="1"/>
  <c r="U83" i="1"/>
  <c r="T83" i="1"/>
  <c r="S83" i="1"/>
  <c r="R83" i="1"/>
  <c r="Q83" i="1"/>
  <c r="P83" i="1"/>
  <c r="O83" i="1"/>
  <c r="N83" i="1"/>
  <c r="M83" i="1"/>
  <c r="L83" i="1"/>
  <c r="W81" i="1"/>
  <c r="V81" i="1"/>
  <c r="U81" i="1"/>
  <c r="T81" i="1"/>
  <c r="S81" i="1"/>
  <c r="R81" i="1"/>
  <c r="Q81" i="1"/>
  <c r="P81" i="1"/>
  <c r="O81" i="1"/>
  <c r="N81" i="1"/>
  <c r="M81" i="1"/>
  <c r="L81" i="1"/>
  <c r="W77" i="1"/>
  <c r="W90" i="1" s="1"/>
  <c r="V77" i="1"/>
  <c r="V90" i="1" s="1"/>
  <c r="U77" i="1"/>
  <c r="U90" i="1" s="1"/>
  <c r="T77" i="1"/>
  <c r="T90" i="1" s="1"/>
  <c r="S77" i="1"/>
  <c r="R77" i="1"/>
  <c r="Q77" i="1"/>
  <c r="P77" i="1"/>
  <c r="O77" i="1"/>
  <c r="N77" i="1"/>
  <c r="M77" i="1"/>
  <c r="L77" i="1"/>
  <c r="J90" i="1"/>
  <c r="H90" i="1"/>
  <c r="W71" i="1"/>
  <c r="W72" i="1" s="1"/>
  <c r="V71" i="1"/>
  <c r="V72" i="1" s="1"/>
  <c r="U71" i="1"/>
  <c r="U72" i="1" s="1"/>
  <c r="T71" i="1"/>
  <c r="T72" i="1" s="1"/>
  <c r="S71" i="1"/>
  <c r="S72" i="1" s="1"/>
  <c r="R71" i="1"/>
  <c r="R72" i="1" s="1"/>
  <c r="Q71" i="1"/>
  <c r="Q72" i="1" s="1"/>
  <c r="P71" i="1"/>
  <c r="P72" i="1" s="1"/>
  <c r="O71" i="1"/>
  <c r="O72" i="1" s="1"/>
  <c r="N71" i="1"/>
  <c r="N72" i="1" s="1"/>
  <c r="M71" i="1"/>
  <c r="M72" i="1" s="1"/>
  <c r="L71" i="1"/>
  <c r="L72" i="1" s="1"/>
  <c r="K72" i="1"/>
  <c r="J72" i="1"/>
  <c r="I72" i="1"/>
  <c r="H72" i="1"/>
  <c r="W63" i="1"/>
  <c r="V63" i="1"/>
  <c r="U63" i="1"/>
  <c r="T63" i="1"/>
  <c r="S63" i="1"/>
  <c r="R63" i="1"/>
  <c r="Q63" i="1"/>
  <c r="P63" i="1"/>
  <c r="O63" i="1"/>
  <c r="N63" i="1"/>
  <c r="M63" i="1"/>
  <c r="L63" i="1"/>
  <c r="W58" i="1"/>
  <c r="W64" i="1" s="1"/>
  <c r="V58" i="1"/>
  <c r="V64" i="1" s="1"/>
  <c r="U58" i="1"/>
  <c r="U64" i="1" s="1"/>
  <c r="T58" i="1"/>
  <c r="T64" i="1" s="1"/>
  <c r="S58" i="1"/>
  <c r="R58" i="1"/>
  <c r="Q58" i="1"/>
  <c r="P58" i="1"/>
  <c r="P64" i="1" s="1"/>
  <c r="O58" i="1"/>
  <c r="N58" i="1"/>
  <c r="M58" i="1"/>
  <c r="L58" i="1"/>
  <c r="J64" i="1"/>
  <c r="H64" i="1"/>
  <c r="W54" i="1"/>
  <c r="V54" i="1"/>
  <c r="U54" i="1"/>
  <c r="T54" i="1"/>
  <c r="S54" i="1"/>
  <c r="R54" i="1"/>
  <c r="Q54" i="1"/>
  <c r="P54" i="1"/>
  <c r="O54" i="1"/>
  <c r="N54" i="1"/>
  <c r="M54" i="1"/>
  <c r="L54" i="1"/>
  <c r="W52" i="1"/>
  <c r="W55" i="1" s="1"/>
  <c r="V52" i="1"/>
  <c r="V55" i="1" s="1"/>
  <c r="U52" i="1"/>
  <c r="U55" i="1" s="1"/>
  <c r="T52" i="1"/>
  <c r="T55" i="1" s="1"/>
  <c r="S52" i="1"/>
  <c r="S55" i="1" s="1"/>
  <c r="R52" i="1"/>
  <c r="R55" i="1" s="1"/>
  <c r="Q52" i="1"/>
  <c r="Q55" i="1" s="1"/>
  <c r="P52" i="1"/>
  <c r="P55" i="1" s="1"/>
  <c r="O52" i="1"/>
  <c r="O55" i="1" s="1"/>
  <c r="N52" i="1"/>
  <c r="N55" i="1" s="1"/>
  <c r="M52" i="1"/>
  <c r="M55" i="1" s="1"/>
  <c r="L52" i="1"/>
  <c r="K55" i="1"/>
  <c r="J55" i="1"/>
  <c r="I55" i="1"/>
  <c r="W48" i="1"/>
  <c r="V48" i="1"/>
  <c r="U48" i="1"/>
  <c r="T48" i="1"/>
  <c r="S48" i="1"/>
  <c r="R48" i="1"/>
  <c r="Q48" i="1"/>
  <c r="P48" i="1"/>
  <c r="O48" i="1"/>
  <c r="N48" i="1"/>
  <c r="M48" i="1"/>
  <c r="L48" i="1"/>
  <c r="W46" i="1"/>
  <c r="V46" i="1"/>
  <c r="U46" i="1"/>
  <c r="T46" i="1"/>
  <c r="S46" i="1"/>
  <c r="R46" i="1"/>
  <c r="Q46" i="1"/>
  <c r="P46" i="1"/>
  <c r="O46" i="1"/>
  <c r="N46" i="1"/>
  <c r="M46" i="1"/>
  <c r="L46" i="1"/>
  <c r="W44" i="1"/>
  <c r="V44" i="1"/>
  <c r="U44" i="1"/>
  <c r="T44" i="1"/>
  <c r="S44" i="1"/>
  <c r="R44" i="1"/>
  <c r="Q44" i="1"/>
  <c r="P44" i="1"/>
  <c r="O44" i="1"/>
  <c r="N44" i="1"/>
  <c r="M44" i="1"/>
  <c r="L44" i="1"/>
  <c r="W39" i="1"/>
  <c r="V39" i="1"/>
  <c r="U39" i="1"/>
  <c r="T39" i="1"/>
  <c r="S39" i="1"/>
  <c r="R39" i="1"/>
  <c r="Q39" i="1"/>
  <c r="P39" i="1"/>
  <c r="O39" i="1"/>
  <c r="N39" i="1"/>
  <c r="M39" i="1"/>
  <c r="L39" i="1"/>
  <c r="W33" i="1"/>
  <c r="V33" i="1"/>
  <c r="U33" i="1"/>
  <c r="T33" i="1"/>
  <c r="S33" i="1"/>
  <c r="R33" i="1"/>
  <c r="Q33" i="1"/>
  <c r="P33" i="1"/>
  <c r="O33" i="1"/>
  <c r="N33" i="1"/>
  <c r="M33" i="1"/>
  <c r="L33" i="1"/>
  <c r="W31" i="1"/>
  <c r="V31" i="1"/>
  <c r="U31" i="1"/>
  <c r="T31" i="1"/>
  <c r="S31" i="1"/>
  <c r="R31" i="1"/>
  <c r="Q31" i="1"/>
  <c r="P31" i="1"/>
  <c r="O31" i="1"/>
  <c r="N31" i="1"/>
  <c r="M31" i="1"/>
  <c r="L31" i="1"/>
  <c r="W25" i="1"/>
  <c r="V25" i="1"/>
  <c r="U25" i="1"/>
  <c r="T25" i="1"/>
  <c r="S25" i="1"/>
  <c r="R25" i="1"/>
  <c r="Q25" i="1"/>
  <c r="P25" i="1"/>
  <c r="O25" i="1"/>
  <c r="N25" i="1"/>
  <c r="M25" i="1"/>
  <c r="L25" i="1"/>
  <c r="W20" i="1"/>
  <c r="W49" i="1" s="1"/>
  <c r="V20" i="1"/>
  <c r="V49" i="1" s="1"/>
  <c r="U20" i="1"/>
  <c r="U49" i="1" s="1"/>
  <c r="T20" i="1"/>
  <c r="T49" i="1" s="1"/>
  <c r="S20" i="1"/>
  <c r="S49" i="1" s="1"/>
  <c r="R20" i="1"/>
  <c r="R49" i="1" s="1"/>
  <c r="Q20" i="1"/>
  <c r="Q49" i="1" s="1"/>
  <c r="P20" i="1"/>
  <c r="P49" i="1" s="1"/>
  <c r="O20" i="1"/>
  <c r="N20" i="1"/>
  <c r="M20" i="1"/>
  <c r="L20" i="1"/>
  <c r="K49" i="1"/>
  <c r="J49" i="1"/>
  <c r="I49" i="1"/>
  <c r="H49" i="1"/>
  <c r="N64" i="1" l="1"/>
  <c r="L64" i="1"/>
  <c r="O49" i="1"/>
  <c r="M49" i="1"/>
  <c r="I64" i="1"/>
  <c r="I65" i="1" s="1"/>
  <c r="M64" i="1"/>
  <c r="Q64" i="1"/>
  <c r="Q65" i="1" s="1"/>
  <c r="K90" i="1"/>
  <c r="K107" i="1" s="1"/>
  <c r="N49" i="1"/>
  <c r="K64" i="1"/>
  <c r="O64" i="1"/>
  <c r="I90" i="1"/>
  <c r="I107" i="1" s="1"/>
  <c r="L49" i="1"/>
  <c r="R90" i="1"/>
  <c r="R107" i="1" s="1"/>
  <c r="Q90" i="1"/>
  <c r="S90" i="1"/>
  <c r="P90" i="1"/>
  <c r="P107" i="1" s="1"/>
  <c r="N90" i="1"/>
  <c r="M90" i="1"/>
  <c r="M107" i="1" s="1"/>
  <c r="O90" i="1"/>
  <c r="O107" i="1" s="1"/>
  <c r="L90" i="1"/>
  <c r="R64" i="1"/>
  <c r="R65" i="1" s="1"/>
  <c r="W65" i="1"/>
  <c r="T65" i="1"/>
  <c r="P65" i="1"/>
  <c r="J107" i="1"/>
  <c r="T107" i="1"/>
  <c r="V107" i="1"/>
  <c r="H107" i="1"/>
  <c r="W107" i="1"/>
  <c r="S64" i="1"/>
  <c r="S65" i="1" s="1"/>
  <c r="H55" i="1"/>
  <c r="H65" i="1" s="1"/>
  <c r="L55" i="1"/>
  <c r="J65" i="1"/>
  <c r="U65" i="1"/>
  <c r="K65" i="1"/>
  <c r="V65" i="1"/>
  <c r="U107" i="1"/>
  <c r="N107" i="1" l="1"/>
  <c r="N65" i="1"/>
  <c r="O65" i="1"/>
  <c r="O108" i="1" s="1"/>
  <c r="L65" i="1"/>
  <c r="M65" i="1"/>
  <c r="M108" i="1" s="1"/>
  <c r="K108" i="1"/>
  <c r="Q107" i="1"/>
  <c r="Q108" i="1" s="1"/>
  <c r="W108" i="1"/>
  <c r="S107" i="1"/>
  <c r="S108" i="1" s="1"/>
  <c r="T108" i="1"/>
  <c r="L107" i="1"/>
  <c r="R108" i="1"/>
  <c r="P108" i="1"/>
  <c r="J108" i="1"/>
  <c r="H108" i="1"/>
  <c r="I108" i="1"/>
  <c r="U108" i="1"/>
  <c r="V108" i="1"/>
  <c r="N108" i="1" l="1"/>
  <c r="L108" i="1"/>
</calcChain>
</file>

<file path=xl/sharedStrings.xml><?xml version="1.0" encoding="utf-8"?>
<sst xmlns="http://schemas.openxmlformats.org/spreadsheetml/2006/main" count="324" uniqueCount="118">
  <si>
    <t>strateginio veiklos plano</t>
  </si>
  <si>
    <t>1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</si>
  <si>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</si>
  <si>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</si>
  <si>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</si>
  <si>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</si>
  <si>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</si>
  <si>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</si>
  <si>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</si>
  <si>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</si>
  <si>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</si>
  <si>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</si>
  <si>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</si>
  <si>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 xml:space="preserve">turtui įsigyti </t>
  </si>
  <si>
    <t>iš jų darbo užmokesčiui</t>
  </si>
  <si>
    <t>01. Žinių visuomenės, kultūrinio ir sportinio aktyvumo skatinimo programa</t>
  </si>
  <si>
    <t>01</t>
  </si>
  <si>
    <t>Užtikrinti sąlygas įgyti reikiamą išsilavinimą, organizuojant vaikams ir suaugusiems skirtų formaliojo ir neformaliojo švietimo ir ugdymo paslaugų teikimą, palaikant tinkamą ugdymo aplinką</t>
  </si>
  <si>
    <t>Įgyvendinti bendruosius ugdymo planus formaliojo ir neformaliojo ugdymo įstaigose ir užtikrinti būtiną švietimo įstaigų aplinką bei kvalifikuotą paslaugų teikimą</t>
  </si>
  <si>
    <t>Ikimokyklinio ugdymo organizavimas</t>
  </si>
  <si>
    <t>09.01.01.01.</t>
  </si>
  <si>
    <t>B</t>
  </si>
  <si>
    <t>S</t>
  </si>
  <si>
    <t>K</t>
  </si>
  <si>
    <t>U</t>
  </si>
  <si>
    <t>Iš viso:</t>
  </si>
  <si>
    <t>02</t>
  </si>
  <si>
    <t>03</t>
  </si>
  <si>
    <t xml:space="preserve">Pagrindinio ugdymo organizavimas  </t>
  </si>
  <si>
    <t>09.02.01.01</t>
  </si>
  <si>
    <t>04</t>
  </si>
  <si>
    <t>Vidurinio ugdymo organizavimas</t>
  </si>
  <si>
    <t>09.02.02.01.</t>
  </si>
  <si>
    <t>05</t>
  </si>
  <si>
    <t>06</t>
  </si>
  <si>
    <t>Neformalusis vaikų ir suaugusiųjų švietimas</t>
  </si>
  <si>
    <t>07</t>
  </si>
  <si>
    <t>Švietimo pagalbos organizavimas</t>
  </si>
  <si>
    <t>09.05.01.03.</t>
  </si>
  <si>
    <t>08</t>
  </si>
  <si>
    <t>Švietimo centralizuotų priemonių įgyvendinimas</t>
  </si>
  <si>
    <t>09.08.01.01.</t>
  </si>
  <si>
    <t>2</t>
  </si>
  <si>
    <t>09</t>
  </si>
  <si>
    <t>Mokyklų ir mokytojų skatinimas</t>
  </si>
  <si>
    <t>Iš viso uždaviniui:</t>
  </si>
  <si>
    <t>Sudaryti sąlygas gabių vaikų ir jaunimo papildomam ugdymui, užtikrinti pilietinį ir tautinį ugdymą rajone</t>
  </si>
  <si>
    <t>Gabių vaikų ir jaunimo ugdymas</t>
  </si>
  <si>
    <t>Pilietinis ir tautinis ugdymas</t>
  </si>
  <si>
    <t>Vykdyti įvairias prevencijos programas, sudarant sąlygas vaikams ir jaunimui prasmingai leisti laisvalaikį</t>
  </si>
  <si>
    <t>Vaikų ir jaunimo socializacija</t>
  </si>
  <si>
    <t xml:space="preserve">Laisvalaikio užimtumas ir vasaros poilsis </t>
  </si>
  <si>
    <t>Narkotikų kontrolė ir narkomanijos prevencija</t>
  </si>
  <si>
    <t>07.06.01.05.</t>
  </si>
  <si>
    <t>Iš viso tikslui:</t>
  </si>
  <si>
    <t>Skatinti sportinį aktyvumą rajone</t>
  </si>
  <si>
    <t>Kūno kultūros ir sporto centro veiklos organizavimo užtikrinimas</t>
  </si>
  <si>
    <t>08.01.01.02.</t>
  </si>
  <si>
    <t>27</t>
  </si>
  <si>
    <t>Bibliotekos veiklos organizavimo užtikrinimas</t>
  </si>
  <si>
    <t>08.02.01.01.</t>
  </si>
  <si>
    <t>30</t>
  </si>
  <si>
    <t>Kultūros centro veiklos organizavimo užtikrinimas</t>
  </si>
  <si>
    <t>08.02.01.08.</t>
  </si>
  <si>
    <t>28</t>
  </si>
  <si>
    <t>Muziejaus veiklos organizavimo užtikrinimas</t>
  </si>
  <si>
    <t>08.02.01.02.</t>
  </si>
  <si>
    <t>29</t>
  </si>
  <si>
    <t xml:space="preserve">Kultūros vertybių apsaugos funkcijų vykdymas </t>
  </si>
  <si>
    <t>08.02.01.07.</t>
  </si>
  <si>
    <t>Skatinti jaunimo užimtumą bei nevyriausybinių organizacijų veiklą ir iniciatyvas</t>
  </si>
  <si>
    <t>Religinių bendrijų rėmimas</t>
  </si>
  <si>
    <t>08.04.01.02.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</si>
  <si>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</si>
  <si>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</si>
  <si>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</si>
  <si>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</si>
  <si>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</si>
  <si>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</si>
  <si>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Mokinio krepšelio lėšos (K)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</si>
  <si>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</si>
  <si>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</si>
  <si>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</si>
  <si>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</si>
  <si>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</si>
  <si>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</si>
  <si>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</si>
  <si>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</si>
  <si>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>09.08.01.01.   09.05.01.03.</t>
  </si>
  <si>
    <t>09.05.01.01.        09.05.01.02.</t>
  </si>
  <si>
    <t>08.04.01.01.     08.01.01.02.</t>
  </si>
  <si>
    <t>Kultūros renginių  ir projektų finansavimas</t>
  </si>
  <si>
    <t>Perskirstomos mokymo lėšos</t>
  </si>
  <si>
    <t>09.08.01.01.      09.02.02.01.</t>
  </si>
  <si>
    <t>2022 m. išlaidų plano projektas</t>
  </si>
  <si>
    <t xml:space="preserve">Kupiškio rajono savivaldybės  2020–2022 metų </t>
  </si>
  <si>
    <t>Patvirtintos 2020 metų išlaidos</t>
  </si>
  <si>
    <t>2022 metų išlaidų projektas</t>
  </si>
  <si>
    <t>Atviro darbo su jaunimu įgyvendinimas ir plėtra</t>
  </si>
  <si>
    <t xml:space="preserve">Jaunimo aktyvumo skatinimas, dalyvaujant jaunimo organizacijų, su jaunimu dirbančių organizacijų veikloje </t>
  </si>
  <si>
    <t>Jaunimo savanoriškos tarnybos programos įgyvendinimas</t>
  </si>
  <si>
    <t>37-40</t>
  </si>
  <si>
    <t>26</t>
  </si>
  <si>
    <t xml:space="preserve">2, 27-30 </t>
  </si>
  <si>
    <t>E</t>
  </si>
  <si>
    <t>Nevyriausybinių organizacijų ir sporto veiklų rėmimas</t>
  </si>
  <si>
    <t>02. Strateginis tikslas. Išsilavinusi, socialiai atsakinga, sveika ir saugi visuomenė</t>
  </si>
  <si>
    <r>
      <t xml:space="preserve">2021–2023 METŲ KUPIŠKIO RAJONO SAVIVALDYBĖ
   </t>
    </r>
    <r>
      <rPr>
        <sz val="10"/>
        <color indexed="8"/>
        <rFont val="Times New Roman"/>
        <family val="1"/>
        <charset val="186"/>
      </rPr>
      <t>(Savivaldybės arba įstaigos pavadinimas)</t>
    </r>
    <r>
      <rPr>
        <sz val="12"/>
        <color indexed="8"/>
        <rFont val="Times New Roman"/>
        <family val="1"/>
        <charset val="186"/>
      </rPr>
      <t xml:space="preserve">
</t>
    </r>
    <r>
      <rPr>
        <b/>
        <sz val="12"/>
        <color indexed="8"/>
        <rFont val="Times New Roman"/>
        <family val="1"/>
        <charset val="186"/>
      </rPr>
      <t xml:space="preserve">ŽINIŲ VISUOMENĖS, KULTŪRINIO IR SPORTINIO AKTYVUMO SKATINIMO PROGRAMOS </t>
    </r>
    <r>
      <rPr>
        <sz val="12"/>
        <color indexed="8"/>
        <rFont val="Times New Roman"/>
        <family val="1"/>
        <charset val="186"/>
      </rPr>
      <t xml:space="preserve">
</t>
    </r>
    <r>
      <rPr>
        <sz val="10"/>
        <color indexed="8"/>
        <rFont val="Times New Roman"/>
        <family val="1"/>
        <charset val="186"/>
      </rPr>
      <t>(programos  pavadinimas)</t>
    </r>
    <r>
      <rPr>
        <sz val="12"/>
        <color indexed="8"/>
        <rFont val="Times New Roman"/>
        <family val="1"/>
        <charset val="186"/>
      </rPr>
      <t xml:space="preserve">
TIKSLŲ, UŽDAVINIŲ IR PRIEMONIŲ IŠLAIDŲ SUVESTINĖ                                                                                                                                                                </t>
    </r>
  </si>
  <si>
    <t>Patvirtintos 2021 metų išlaidos</t>
  </si>
  <si>
    <t>2023 metų išlaidų projektas</t>
  </si>
  <si>
    <t>Patvirtinti 2020 m. asignavimai</t>
  </si>
  <si>
    <t>Patvirtinti         2021 m. asignavimai</t>
  </si>
  <si>
    <t>2023 m. išlaidų plano projektas</t>
  </si>
  <si>
    <t xml:space="preserve">Užtikrinti kultūros ir sporto sklaidą Kupiškio rajone, tenkinant visuomenės meno, kultūros ir sportinio aktyvumo poreikį ir sudarant tinkamą tam aplinką </t>
  </si>
  <si>
    <t>Užtikrinti kultūros įstaigų veiklą ir vykdyti kultūros sklaidą rajone</t>
  </si>
  <si>
    <t>37, 42, 44, 46</t>
  </si>
  <si>
    <t>41, 43</t>
  </si>
  <si>
    <t>2, 26, 27, 28, 29, 30, 45, 47, 48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</si>
</sst>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name val="Calibri"/>
      <family val="2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4" fontId="1" fillId="0" borderId="0" xfId="0" applyNumberFormat="1" applyFont="1"/>
    <xf numFmtId="0" fontId="1" fillId="7" borderId="1" xfId="0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49" fontId="1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wrapText="1"/>
    </xf>
    <xf numFmtId="49" fontId="1" fillId="8" borderId="2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wrapText="1"/>
    </xf>
    <xf numFmtId="49" fontId="3" fillId="5" borderId="3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/>
    <xf numFmtId="164" fontId="3" fillId="0" borderId="6" xfId="0" applyNumberFormat="1" applyFont="1" applyFill="1" applyBorder="1"/>
    <xf numFmtId="164" fontId="3" fillId="0" borderId="4" xfId="0" applyNumberFormat="1" applyFont="1" applyFill="1" applyBorder="1"/>
    <xf numFmtId="0" fontId="1" fillId="0" borderId="0" xfId="0" applyFont="1" applyFill="1"/>
    <xf numFmtId="0" fontId="1" fillId="0" borderId="7" xfId="0" applyFont="1" applyBorder="1"/>
    <xf numFmtId="0" fontId="5" fillId="7" borderId="4" xfId="0" applyFont="1" applyFill="1" applyBorder="1" applyAlignment="1">
      <alignment wrapText="1"/>
    </xf>
    <xf numFmtId="164" fontId="5" fillId="7" borderId="1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wrapText="1"/>
    </xf>
    <xf numFmtId="0" fontId="3" fillId="9" borderId="6" xfId="0" applyFont="1" applyFill="1" applyBorder="1" applyAlignment="1">
      <alignment horizontal="left" wrapText="1"/>
    </xf>
    <xf numFmtId="0" fontId="3" fillId="9" borderId="4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5" fillId="0" borderId="8" xfId="0" quotePrefix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8" borderId="5" xfId="0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right" wrapText="1"/>
    </xf>
    <xf numFmtId="0" fontId="4" fillId="8" borderId="5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5" borderId="5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3" fillId="5" borderId="4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164" fontId="3" fillId="4" borderId="4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tabSelected="1" zoomScale="90" zoomScaleNormal="90" zoomScaleSheetLayoutView="75" workbookViewId="0">
      <selection activeCell="AB98" sqref="AB98"/>
    </sheetView>
  </sheetViews>
  <sheetFormatPr defaultColWidth="8.5703125" defaultRowHeight="15.75" x14ac:dyDescent="0.25"/>
  <cols>
    <col min="1" max="1" width="3.7109375" style="1" customWidth="1"/>
    <col min="2" max="3" width="4.28515625" style="1" customWidth="1"/>
    <col min="4" max="4" width="20.42578125" style="1" customWidth="1"/>
    <col min="5" max="5" width="12.7109375" style="1" customWidth="1"/>
    <col min="6" max="6" width="8.28515625" style="1" customWidth="1"/>
    <col min="7" max="7" width="7.28515625" style="1" customWidth="1"/>
    <col min="8" max="8" width="8.140625" style="1" customWidth="1"/>
    <col min="9" max="9" width="8.5703125" style="1" customWidth="1"/>
    <col min="10" max="10" width="8.42578125" style="1" customWidth="1"/>
    <col min="11" max="11" width="6.28515625" style="1" customWidth="1"/>
    <col min="12" max="12" width="8.42578125" style="1" customWidth="1"/>
    <col min="13" max="14" width="8.5703125" style="1" customWidth="1"/>
    <col min="15" max="15" width="6.5703125" style="1" customWidth="1"/>
    <col min="16" max="16" width="8.42578125" style="1" customWidth="1"/>
    <col min="17" max="18" width="8.7109375" style="1" customWidth="1"/>
    <col min="19" max="19" width="7.28515625" style="1" customWidth="1"/>
    <col min="20" max="20" width="8.28515625" style="1" customWidth="1"/>
    <col min="21" max="21" width="8.140625" style="1" customWidth="1"/>
    <col min="22" max="22" width="8.42578125" style="1" customWidth="1"/>
    <col min="23" max="23" width="7.42578125" style="1" customWidth="1"/>
    <col min="24" max="25" width="8.5703125" style="1" hidden="1" customWidth="1"/>
    <col min="26" max="16384" width="8.5703125" style="1"/>
  </cols>
  <sheetData>
    <row r="1" spans="1:23" x14ac:dyDescent="0.25">
      <c r="R1" s="1" t="s">
        <v>95</v>
      </c>
    </row>
    <row r="2" spans="1:23" x14ac:dyDescent="0.25">
      <c r="R2" s="1" t="s">
        <v>0</v>
      </c>
    </row>
    <row r="3" spans="1:23" x14ac:dyDescent="0.25">
      <c r="R3" s="1" t="s">
        <v>1</v>
      </c>
    </row>
    <row r="4" spans="1:23" x14ac:dyDescent="0.25">
      <c r="R4" s="100"/>
      <c r="S4" s="101"/>
      <c r="T4" s="101"/>
      <c r="U4" s="101"/>
      <c r="V4" s="101"/>
      <c r="W4" s="101"/>
    </row>
    <row r="5" spans="1:23" x14ac:dyDescent="0.25">
      <c r="R5" s="101"/>
      <c r="S5" s="101"/>
      <c r="T5" s="101"/>
      <c r="U5" s="101"/>
      <c r="V5" s="101"/>
      <c r="W5" s="101"/>
    </row>
    <row r="6" spans="1:23" ht="102.75" customHeight="1" x14ac:dyDescent="0.25">
      <c r="D6" s="102" t="s">
        <v>107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23" ht="15" customHeight="1" x14ac:dyDescent="0.25">
      <c r="V7" s="1" t="s">
        <v>2</v>
      </c>
    </row>
    <row r="8" spans="1:23" ht="15.75" customHeight="1" x14ac:dyDescent="0.25">
      <c r="A8" s="103" t="s">
        <v>3</v>
      </c>
      <c r="B8" s="103" t="s">
        <v>4</v>
      </c>
      <c r="C8" s="103" t="s">
        <v>5</v>
      </c>
      <c r="D8" s="87" t="s">
        <v>6</v>
      </c>
      <c r="E8" s="61" t="s">
        <v>7</v>
      </c>
      <c r="F8" s="61" t="s">
        <v>8</v>
      </c>
      <c r="G8" s="61" t="s">
        <v>9</v>
      </c>
      <c r="H8" s="87" t="s">
        <v>96</v>
      </c>
      <c r="I8" s="87"/>
      <c r="J8" s="87"/>
      <c r="K8" s="87"/>
      <c r="L8" s="87" t="s">
        <v>108</v>
      </c>
      <c r="M8" s="87"/>
      <c r="N8" s="87"/>
      <c r="O8" s="87"/>
      <c r="P8" s="64" t="s">
        <v>97</v>
      </c>
      <c r="Q8" s="65"/>
      <c r="R8" s="65"/>
      <c r="S8" s="66"/>
      <c r="T8" s="87" t="s">
        <v>109</v>
      </c>
      <c r="U8" s="87"/>
      <c r="V8" s="87"/>
      <c r="W8" s="87"/>
    </row>
    <row r="9" spans="1:23" ht="15" customHeight="1" x14ac:dyDescent="0.25">
      <c r="A9" s="104"/>
      <c r="B9" s="104"/>
      <c r="C9" s="104"/>
      <c r="D9" s="87"/>
      <c r="E9" s="62"/>
      <c r="F9" s="62"/>
      <c r="G9" s="62"/>
      <c r="H9" s="61" t="s">
        <v>10</v>
      </c>
      <c r="I9" s="87" t="s">
        <v>11</v>
      </c>
      <c r="J9" s="87"/>
      <c r="K9" s="87"/>
      <c r="L9" s="61" t="s">
        <v>10</v>
      </c>
      <c r="M9" s="87" t="s">
        <v>11</v>
      </c>
      <c r="N9" s="87"/>
      <c r="O9" s="87"/>
      <c r="P9" s="61" t="s">
        <v>10</v>
      </c>
      <c r="Q9" s="64" t="s">
        <v>11</v>
      </c>
      <c r="R9" s="65"/>
      <c r="S9" s="66"/>
      <c r="T9" s="61" t="s">
        <v>10</v>
      </c>
      <c r="U9" s="87" t="s">
        <v>11</v>
      </c>
      <c r="V9" s="87"/>
      <c r="W9" s="87"/>
    </row>
    <row r="10" spans="1:23" ht="15" customHeight="1" x14ac:dyDescent="0.25">
      <c r="A10" s="104"/>
      <c r="B10" s="104"/>
      <c r="C10" s="104"/>
      <c r="D10" s="87"/>
      <c r="E10" s="62"/>
      <c r="F10" s="62"/>
      <c r="G10" s="62"/>
      <c r="H10" s="62"/>
      <c r="I10" s="87" t="s">
        <v>12</v>
      </c>
      <c r="J10" s="87"/>
      <c r="K10" s="61" t="s">
        <v>13</v>
      </c>
      <c r="L10" s="62"/>
      <c r="M10" s="87" t="s">
        <v>12</v>
      </c>
      <c r="N10" s="87"/>
      <c r="O10" s="61" t="s">
        <v>13</v>
      </c>
      <c r="P10" s="62"/>
      <c r="Q10" s="64" t="s">
        <v>12</v>
      </c>
      <c r="R10" s="66"/>
      <c r="S10" s="61" t="s">
        <v>13</v>
      </c>
      <c r="T10" s="62"/>
      <c r="U10" s="87" t="s">
        <v>12</v>
      </c>
      <c r="V10" s="87"/>
      <c r="W10" s="61" t="s">
        <v>13</v>
      </c>
    </row>
    <row r="11" spans="1:23" ht="127.15" customHeight="1" x14ac:dyDescent="0.25">
      <c r="A11" s="105"/>
      <c r="B11" s="105"/>
      <c r="C11" s="105"/>
      <c r="D11" s="87"/>
      <c r="E11" s="63"/>
      <c r="F11" s="63"/>
      <c r="G11" s="63"/>
      <c r="H11" s="63"/>
      <c r="I11" s="2" t="s">
        <v>10</v>
      </c>
      <c r="J11" s="2" t="s">
        <v>14</v>
      </c>
      <c r="K11" s="63"/>
      <c r="L11" s="63"/>
      <c r="M11" s="2" t="s">
        <v>10</v>
      </c>
      <c r="N11" s="2" t="s">
        <v>14</v>
      </c>
      <c r="O11" s="63"/>
      <c r="P11" s="63"/>
      <c r="Q11" s="2" t="s">
        <v>10</v>
      </c>
      <c r="R11" s="2" t="s">
        <v>14</v>
      </c>
      <c r="S11" s="63"/>
      <c r="T11" s="63"/>
      <c r="U11" s="2" t="s">
        <v>10</v>
      </c>
      <c r="V11" s="2" t="s">
        <v>14</v>
      </c>
      <c r="W11" s="63"/>
    </row>
    <row r="12" spans="1:23" ht="25.15" customHeight="1" x14ac:dyDescent="0.25">
      <c r="A12" s="91" t="s">
        <v>106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</row>
    <row r="13" spans="1:23" ht="22.15" customHeight="1" x14ac:dyDescent="0.25">
      <c r="A13" s="94" t="s">
        <v>15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6"/>
    </row>
    <row r="14" spans="1:23" ht="33" customHeight="1" x14ac:dyDescent="0.25">
      <c r="A14" s="3" t="s">
        <v>16</v>
      </c>
      <c r="B14" s="97" t="s">
        <v>17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</row>
    <row r="15" spans="1:23" ht="21.6" customHeight="1" x14ac:dyDescent="0.25">
      <c r="A15" s="4" t="s">
        <v>16</v>
      </c>
      <c r="B15" s="5" t="s">
        <v>16</v>
      </c>
      <c r="C15" s="88" t="s">
        <v>18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3" ht="26.45" customHeight="1" x14ac:dyDescent="0.25">
      <c r="A16" s="43" t="s">
        <v>16</v>
      </c>
      <c r="B16" s="67" t="s">
        <v>16</v>
      </c>
      <c r="C16" s="68" t="s">
        <v>16</v>
      </c>
      <c r="D16" s="71" t="s">
        <v>19</v>
      </c>
      <c r="E16" s="74" t="s">
        <v>20</v>
      </c>
      <c r="F16" s="74" t="s">
        <v>101</v>
      </c>
      <c r="G16" s="6" t="s">
        <v>21</v>
      </c>
      <c r="H16" s="7">
        <v>803.9</v>
      </c>
      <c r="I16" s="7">
        <v>803.9</v>
      </c>
      <c r="J16" s="7">
        <v>686.3</v>
      </c>
      <c r="K16" s="7">
        <v>0</v>
      </c>
      <c r="L16" s="7">
        <v>975.1</v>
      </c>
      <c r="M16" s="7">
        <v>967.4</v>
      </c>
      <c r="N16" s="7">
        <v>812.3</v>
      </c>
      <c r="O16" s="7">
        <v>7.7</v>
      </c>
      <c r="P16" s="7">
        <v>961</v>
      </c>
      <c r="Q16" s="7">
        <v>931</v>
      </c>
      <c r="R16" s="7">
        <v>683.9</v>
      </c>
      <c r="S16" s="7">
        <v>30</v>
      </c>
      <c r="T16" s="7">
        <v>961</v>
      </c>
      <c r="U16" s="7">
        <v>931</v>
      </c>
      <c r="V16" s="7">
        <v>683.9</v>
      </c>
      <c r="W16" s="7">
        <v>30</v>
      </c>
    </row>
    <row r="17" spans="1:27" ht="27" customHeight="1" x14ac:dyDescent="0.25">
      <c r="A17" s="44"/>
      <c r="B17" s="47"/>
      <c r="C17" s="69"/>
      <c r="D17" s="72"/>
      <c r="E17" s="75"/>
      <c r="F17" s="75"/>
      <c r="G17" s="6" t="s">
        <v>22</v>
      </c>
      <c r="H17" s="7">
        <v>156.69999999999999</v>
      </c>
      <c r="I17" s="7">
        <v>156.69999999999999</v>
      </c>
      <c r="J17" s="7">
        <v>0.4</v>
      </c>
      <c r="K17" s="7">
        <v>0</v>
      </c>
      <c r="L17" s="7">
        <v>144.6</v>
      </c>
      <c r="M17" s="7">
        <v>144.6</v>
      </c>
      <c r="N17" s="7">
        <v>0.1</v>
      </c>
      <c r="O17" s="7">
        <v>0</v>
      </c>
      <c r="P17" s="7">
        <v>129.9</v>
      </c>
      <c r="Q17" s="7">
        <v>129.9</v>
      </c>
      <c r="R17" s="7">
        <v>0</v>
      </c>
      <c r="S17" s="7">
        <v>0</v>
      </c>
      <c r="T17" s="7">
        <v>129.9</v>
      </c>
      <c r="U17" s="7">
        <v>129.9</v>
      </c>
      <c r="V17" s="7">
        <v>0</v>
      </c>
      <c r="W17" s="7">
        <v>0</v>
      </c>
    </row>
    <row r="18" spans="1:27" ht="27" customHeight="1" x14ac:dyDescent="0.25">
      <c r="A18" s="44"/>
      <c r="B18" s="47"/>
      <c r="C18" s="69"/>
      <c r="D18" s="72"/>
      <c r="E18" s="75"/>
      <c r="F18" s="75"/>
      <c r="G18" s="6" t="s">
        <v>23</v>
      </c>
      <c r="H18" s="7">
        <v>360.5</v>
      </c>
      <c r="I18" s="7">
        <v>360.5</v>
      </c>
      <c r="J18" s="7">
        <v>342.6</v>
      </c>
      <c r="K18" s="7">
        <v>0</v>
      </c>
      <c r="L18" s="7">
        <v>458.3</v>
      </c>
      <c r="M18" s="7">
        <v>458.3</v>
      </c>
      <c r="N18" s="7">
        <v>440.5</v>
      </c>
      <c r="O18" s="7">
        <v>0</v>
      </c>
      <c r="P18" s="7">
        <v>259</v>
      </c>
      <c r="Q18" s="7">
        <v>259</v>
      </c>
      <c r="R18" s="7">
        <v>259</v>
      </c>
      <c r="S18" s="7">
        <v>0</v>
      </c>
      <c r="T18" s="7">
        <v>259</v>
      </c>
      <c r="U18" s="7">
        <v>259</v>
      </c>
      <c r="V18" s="7">
        <v>259</v>
      </c>
      <c r="W18" s="7">
        <v>0</v>
      </c>
    </row>
    <row r="19" spans="1:27" ht="27" customHeight="1" x14ac:dyDescent="0.25">
      <c r="A19" s="44"/>
      <c r="B19" s="47"/>
      <c r="C19" s="69"/>
      <c r="D19" s="72"/>
      <c r="E19" s="75"/>
      <c r="F19" s="75"/>
      <c r="G19" s="6" t="s">
        <v>24</v>
      </c>
      <c r="H19" s="7">
        <v>6</v>
      </c>
      <c r="I19" s="7">
        <v>6</v>
      </c>
      <c r="J19" s="7">
        <v>5.5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8</v>
      </c>
      <c r="Q19" s="7">
        <v>8</v>
      </c>
      <c r="R19" s="7">
        <v>6</v>
      </c>
      <c r="S19" s="7">
        <v>0</v>
      </c>
      <c r="T19" s="7">
        <v>8</v>
      </c>
      <c r="U19" s="7">
        <v>8</v>
      </c>
      <c r="V19" s="7">
        <v>6</v>
      </c>
      <c r="W19" s="7">
        <v>0</v>
      </c>
    </row>
    <row r="20" spans="1:27" ht="34.15" customHeight="1" x14ac:dyDescent="0.25">
      <c r="A20" s="45"/>
      <c r="B20" s="48"/>
      <c r="C20" s="70"/>
      <c r="D20" s="73"/>
      <c r="E20" s="77"/>
      <c r="F20" s="77"/>
      <c r="G20" s="10" t="s">
        <v>25</v>
      </c>
      <c r="H20" s="11">
        <f t="shared" ref="H20:K20" si="0">SUM(H16:H19)</f>
        <v>1327.1</v>
      </c>
      <c r="I20" s="11">
        <f t="shared" si="0"/>
        <v>1327.1</v>
      </c>
      <c r="J20" s="11">
        <f t="shared" si="0"/>
        <v>1034.8</v>
      </c>
      <c r="K20" s="11">
        <f t="shared" si="0"/>
        <v>0</v>
      </c>
      <c r="L20" s="11">
        <f t="shared" ref="L20:O20" si="1">SUM(L16:L19)</f>
        <v>1578</v>
      </c>
      <c r="M20" s="11">
        <f t="shared" si="1"/>
        <v>1570.3</v>
      </c>
      <c r="N20" s="11">
        <f t="shared" si="1"/>
        <v>1252.9000000000001</v>
      </c>
      <c r="O20" s="11">
        <f t="shared" si="1"/>
        <v>7.7</v>
      </c>
      <c r="P20" s="11">
        <f t="shared" ref="P20:W20" si="2">SUM(P16:P19)</f>
        <v>1357.9</v>
      </c>
      <c r="Q20" s="11">
        <f t="shared" si="2"/>
        <v>1327.9</v>
      </c>
      <c r="R20" s="11">
        <f t="shared" si="2"/>
        <v>948.9</v>
      </c>
      <c r="S20" s="11">
        <f t="shared" si="2"/>
        <v>30</v>
      </c>
      <c r="T20" s="11">
        <f t="shared" si="2"/>
        <v>1357.9</v>
      </c>
      <c r="U20" s="11">
        <f t="shared" si="2"/>
        <v>1327.9</v>
      </c>
      <c r="V20" s="11">
        <f t="shared" si="2"/>
        <v>948.9</v>
      </c>
      <c r="W20" s="11">
        <f t="shared" si="2"/>
        <v>30</v>
      </c>
      <c r="AA20" s="12"/>
    </row>
    <row r="21" spans="1:27" ht="25.15" customHeight="1" x14ac:dyDescent="0.25">
      <c r="A21" s="43" t="s">
        <v>16</v>
      </c>
      <c r="B21" s="67" t="s">
        <v>16</v>
      </c>
      <c r="C21" s="68" t="s">
        <v>27</v>
      </c>
      <c r="D21" s="71" t="s">
        <v>28</v>
      </c>
      <c r="E21" s="74" t="s">
        <v>29</v>
      </c>
      <c r="F21" s="74" t="s">
        <v>115</v>
      </c>
      <c r="G21" s="6" t="s">
        <v>21</v>
      </c>
      <c r="H21" s="7">
        <v>942.7</v>
      </c>
      <c r="I21" s="7">
        <v>942.7</v>
      </c>
      <c r="J21" s="7">
        <v>675.7</v>
      </c>
      <c r="K21" s="7">
        <v>0</v>
      </c>
      <c r="L21" s="7">
        <v>892.8</v>
      </c>
      <c r="M21" s="7">
        <v>892.8</v>
      </c>
      <c r="N21" s="7">
        <v>709.8</v>
      </c>
      <c r="O21" s="7">
        <v>0</v>
      </c>
      <c r="P21" s="7">
        <v>1738</v>
      </c>
      <c r="Q21" s="7">
        <v>1723</v>
      </c>
      <c r="R21" s="7">
        <v>910.7</v>
      </c>
      <c r="S21" s="7">
        <v>15</v>
      </c>
      <c r="T21" s="7">
        <v>1738</v>
      </c>
      <c r="U21" s="7">
        <v>1723</v>
      </c>
      <c r="V21" s="7">
        <v>910.7</v>
      </c>
      <c r="W21" s="7">
        <v>15</v>
      </c>
    </row>
    <row r="22" spans="1:27" ht="25.15" customHeight="1" x14ac:dyDescent="0.25">
      <c r="A22" s="44"/>
      <c r="B22" s="47"/>
      <c r="C22" s="69"/>
      <c r="D22" s="72"/>
      <c r="E22" s="75"/>
      <c r="F22" s="75"/>
      <c r="G22" s="6" t="s">
        <v>22</v>
      </c>
      <c r="H22" s="7">
        <v>30.3</v>
      </c>
      <c r="I22" s="7">
        <v>30.3</v>
      </c>
      <c r="J22" s="7">
        <v>2.9</v>
      </c>
      <c r="K22" s="7">
        <v>0</v>
      </c>
      <c r="L22" s="7">
        <v>21.2</v>
      </c>
      <c r="M22" s="7">
        <v>21.2</v>
      </c>
      <c r="N22" s="7">
        <v>3.3</v>
      </c>
      <c r="O22" s="7">
        <v>0</v>
      </c>
      <c r="P22" s="7">
        <v>30</v>
      </c>
      <c r="Q22" s="7">
        <v>30</v>
      </c>
      <c r="R22" s="7">
        <v>5</v>
      </c>
      <c r="S22" s="7">
        <v>0</v>
      </c>
      <c r="T22" s="7">
        <v>30</v>
      </c>
      <c r="U22" s="7">
        <v>30</v>
      </c>
      <c r="V22" s="7">
        <v>5</v>
      </c>
      <c r="W22" s="7">
        <v>0</v>
      </c>
    </row>
    <row r="23" spans="1:27" ht="26.45" customHeight="1" x14ac:dyDescent="0.25">
      <c r="A23" s="44"/>
      <c r="B23" s="47"/>
      <c r="C23" s="69"/>
      <c r="D23" s="72"/>
      <c r="E23" s="75"/>
      <c r="F23" s="75"/>
      <c r="G23" s="6" t="s">
        <v>23</v>
      </c>
      <c r="H23" s="7">
        <v>2537.5</v>
      </c>
      <c r="I23" s="7">
        <v>2537.5</v>
      </c>
      <c r="J23" s="7">
        <v>2452.4</v>
      </c>
      <c r="K23" s="7">
        <v>0</v>
      </c>
      <c r="L23" s="7">
        <v>2387.1999999999998</v>
      </c>
      <c r="M23" s="7">
        <v>2387.1999999999998</v>
      </c>
      <c r="N23" s="7">
        <v>2340.1</v>
      </c>
      <c r="O23" s="7">
        <v>0</v>
      </c>
      <c r="P23" s="7">
        <v>2412.5</v>
      </c>
      <c r="Q23" s="7">
        <v>2412.5</v>
      </c>
      <c r="R23" s="7">
        <v>2435.4</v>
      </c>
      <c r="S23" s="7">
        <v>0</v>
      </c>
      <c r="T23" s="7">
        <v>2412.5</v>
      </c>
      <c r="U23" s="7">
        <v>2412.5</v>
      </c>
      <c r="V23" s="7">
        <v>2435.4</v>
      </c>
      <c r="W23" s="7">
        <v>0</v>
      </c>
    </row>
    <row r="24" spans="1:27" ht="24.6" customHeight="1" x14ac:dyDescent="0.25">
      <c r="A24" s="44"/>
      <c r="B24" s="47"/>
      <c r="C24" s="69"/>
      <c r="D24" s="72"/>
      <c r="E24" s="75"/>
      <c r="F24" s="75"/>
      <c r="G24" s="6" t="s">
        <v>24</v>
      </c>
      <c r="H24" s="7">
        <v>64.599999999999994</v>
      </c>
      <c r="I24" s="7">
        <v>64.599999999999994</v>
      </c>
      <c r="J24" s="7">
        <v>35.200000000000003</v>
      </c>
      <c r="K24" s="7">
        <v>0</v>
      </c>
      <c r="L24" s="7">
        <v>69.2</v>
      </c>
      <c r="M24" s="7">
        <v>69.2</v>
      </c>
      <c r="N24" s="7">
        <v>0</v>
      </c>
      <c r="O24" s="7">
        <v>0</v>
      </c>
      <c r="P24" s="7">
        <v>44</v>
      </c>
      <c r="Q24" s="7">
        <v>44</v>
      </c>
      <c r="R24" s="7">
        <v>22</v>
      </c>
      <c r="S24" s="7">
        <v>0</v>
      </c>
      <c r="T24" s="7">
        <v>44</v>
      </c>
      <c r="U24" s="7">
        <v>44</v>
      </c>
      <c r="V24" s="7">
        <v>22</v>
      </c>
      <c r="W24" s="7">
        <v>0</v>
      </c>
    </row>
    <row r="25" spans="1:27" ht="32.450000000000003" customHeight="1" x14ac:dyDescent="0.25">
      <c r="A25" s="45"/>
      <c r="B25" s="48"/>
      <c r="C25" s="70"/>
      <c r="D25" s="73"/>
      <c r="E25" s="77"/>
      <c r="F25" s="77"/>
      <c r="G25" s="10" t="s">
        <v>25</v>
      </c>
      <c r="H25" s="11">
        <f t="shared" ref="H25:K25" si="3">SUM(H21:H24)</f>
        <v>3575.1</v>
      </c>
      <c r="I25" s="11">
        <f t="shared" si="3"/>
        <v>3575.1</v>
      </c>
      <c r="J25" s="11">
        <f t="shared" si="3"/>
        <v>3166.2</v>
      </c>
      <c r="K25" s="11">
        <f t="shared" si="3"/>
        <v>0</v>
      </c>
      <c r="L25" s="11">
        <f t="shared" ref="L25:W25" si="4">SUM(L21:L24)</f>
        <v>3370.3999999999996</v>
      </c>
      <c r="M25" s="11">
        <f t="shared" si="4"/>
        <v>3370.3999999999996</v>
      </c>
      <c r="N25" s="11">
        <f t="shared" si="4"/>
        <v>3053.2</v>
      </c>
      <c r="O25" s="11">
        <f t="shared" si="4"/>
        <v>0</v>
      </c>
      <c r="P25" s="11">
        <f t="shared" si="4"/>
        <v>4224.5</v>
      </c>
      <c r="Q25" s="11">
        <f t="shared" si="4"/>
        <v>4209.5</v>
      </c>
      <c r="R25" s="11">
        <f t="shared" si="4"/>
        <v>3373.1000000000004</v>
      </c>
      <c r="S25" s="11">
        <f t="shared" si="4"/>
        <v>15</v>
      </c>
      <c r="T25" s="11">
        <f t="shared" si="4"/>
        <v>4224.5</v>
      </c>
      <c r="U25" s="11">
        <f t="shared" si="4"/>
        <v>4209.5</v>
      </c>
      <c r="V25" s="11">
        <f t="shared" si="4"/>
        <v>3373.1000000000004</v>
      </c>
      <c r="W25" s="11">
        <f t="shared" si="4"/>
        <v>15</v>
      </c>
    </row>
    <row r="26" spans="1:27" ht="24" customHeight="1" x14ac:dyDescent="0.25">
      <c r="A26" s="43" t="s">
        <v>16</v>
      </c>
      <c r="B26" s="67" t="s">
        <v>16</v>
      </c>
      <c r="C26" s="68" t="s">
        <v>30</v>
      </c>
      <c r="D26" s="71" t="s">
        <v>31</v>
      </c>
      <c r="E26" s="74" t="s">
        <v>32</v>
      </c>
      <c r="F26" s="74" t="s">
        <v>116</v>
      </c>
      <c r="G26" s="6" t="s">
        <v>21</v>
      </c>
      <c r="H26" s="15">
        <v>490.7</v>
      </c>
      <c r="I26" s="15">
        <v>490.7</v>
      </c>
      <c r="J26" s="15">
        <v>330.8</v>
      </c>
      <c r="K26" s="7">
        <v>0</v>
      </c>
      <c r="L26" s="15">
        <v>585.29999999999995</v>
      </c>
      <c r="M26" s="15">
        <v>578.4</v>
      </c>
      <c r="N26" s="15">
        <v>412.2</v>
      </c>
      <c r="O26" s="7">
        <v>6.9</v>
      </c>
      <c r="P26" s="7">
        <v>638.79999999999995</v>
      </c>
      <c r="Q26" s="7">
        <v>628.79999999999995</v>
      </c>
      <c r="R26" s="7">
        <v>319</v>
      </c>
      <c r="S26" s="7">
        <v>10</v>
      </c>
      <c r="T26" s="7">
        <v>638.79999999999995</v>
      </c>
      <c r="U26" s="7">
        <v>628.79999999999995</v>
      </c>
      <c r="V26" s="7">
        <v>319</v>
      </c>
      <c r="W26" s="7">
        <v>10</v>
      </c>
    </row>
    <row r="27" spans="1:27" ht="22.9" customHeight="1" x14ac:dyDescent="0.25">
      <c r="A27" s="44"/>
      <c r="B27" s="47"/>
      <c r="C27" s="69"/>
      <c r="D27" s="72"/>
      <c r="E27" s="75"/>
      <c r="F27" s="75"/>
      <c r="G27" s="6" t="s">
        <v>22</v>
      </c>
      <c r="H27" s="15">
        <v>14.4</v>
      </c>
      <c r="I27" s="15">
        <v>14.4</v>
      </c>
      <c r="J27" s="15">
        <v>1.5</v>
      </c>
      <c r="K27" s="7">
        <v>0</v>
      </c>
      <c r="L27" s="15">
        <v>12.8</v>
      </c>
      <c r="M27" s="15">
        <v>12.8</v>
      </c>
      <c r="N27" s="15">
        <v>1.2</v>
      </c>
      <c r="O27" s="7">
        <v>0</v>
      </c>
      <c r="P27" s="7">
        <v>6.2</v>
      </c>
      <c r="Q27" s="7">
        <v>6.2</v>
      </c>
      <c r="R27" s="7">
        <v>1.5</v>
      </c>
      <c r="S27" s="7">
        <v>0</v>
      </c>
      <c r="T27" s="7">
        <v>6.2</v>
      </c>
      <c r="U27" s="7">
        <v>6.2</v>
      </c>
      <c r="V27" s="7">
        <v>1.5</v>
      </c>
      <c r="W27" s="7">
        <v>0</v>
      </c>
    </row>
    <row r="28" spans="1:27" ht="23.45" customHeight="1" x14ac:dyDescent="0.25">
      <c r="A28" s="44"/>
      <c r="B28" s="47"/>
      <c r="C28" s="69"/>
      <c r="D28" s="72"/>
      <c r="E28" s="75"/>
      <c r="F28" s="75"/>
      <c r="G28" s="6" t="s">
        <v>23</v>
      </c>
      <c r="H28" s="15">
        <v>1334.6</v>
      </c>
      <c r="I28" s="15">
        <v>1334.6</v>
      </c>
      <c r="J28" s="15">
        <v>1283.0999999999999</v>
      </c>
      <c r="K28" s="7">
        <v>0</v>
      </c>
      <c r="L28" s="15">
        <v>1594.9</v>
      </c>
      <c r="M28" s="15">
        <v>1594.9</v>
      </c>
      <c r="N28" s="15">
        <v>1546</v>
      </c>
      <c r="O28" s="7">
        <v>0</v>
      </c>
      <c r="P28" s="7">
        <v>1057</v>
      </c>
      <c r="Q28" s="7">
        <v>1057</v>
      </c>
      <c r="R28" s="7">
        <v>1024</v>
      </c>
      <c r="S28" s="7">
        <v>0</v>
      </c>
      <c r="T28" s="7">
        <v>1057</v>
      </c>
      <c r="U28" s="7">
        <v>1057</v>
      </c>
      <c r="V28" s="7">
        <v>1024</v>
      </c>
      <c r="W28" s="7">
        <v>0</v>
      </c>
    </row>
    <row r="29" spans="1:27" ht="23.45" customHeight="1" x14ac:dyDescent="0.25">
      <c r="A29" s="44"/>
      <c r="B29" s="47"/>
      <c r="C29" s="69"/>
      <c r="D29" s="72"/>
      <c r="E29" s="75"/>
      <c r="F29" s="75"/>
      <c r="G29" s="6" t="s">
        <v>104</v>
      </c>
      <c r="H29" s="15">
        <v>35.200000000000003</v>
      </c>
      <c r="I29" s="15">
        <v>35.200000000000003</v>
      </c>
      <c r="J29" s="15">
        <v>0</v>
      </c>
      <c r="K29" s="7">
        <v>0</v>
      </c>
      <c r="L29" s="15">
        <v>0</v>
      </c>
      <c r="M29" s="15">
        <v>0</v>
      </c>
      <c r="N29" s="15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7" ht="23.45" customHeight="1" x14ac:dyDescent="0.25">
      <c r="A30" s="44"/>
      <c r="B30" s="47"/>
      <c r="C30" s="69"/>
      <c r="D30" s="72"/>
      <c r="E30" s="75"/>
      <c r="F30" s="75"/>
      <c r="G30" s="6" t="s">
        <v>24</v>
      </c>
      <c r="H30" s="7">
        <v>7.3</v>
      </c>
      <c r="I30" s="7">
        <v>7.3</v>
      </c>
      <c r="J30" s="7">
        <v>0.7</v>
      </c>
      <c r="K30" s="7">
        <v>0</v>
      </c>
      <c r="L30" s="7">
        <v>19.7</v>
      </c>
      <c r="M30" s="7">
        <v>19.7</v>
      </c>
      <c r="N30" s="7">
        <v>0</v>
      </c>
      <c r="O30" s="7">
        <v>0</v>
      </c>
      <c r="P30" s="7">
        <v>3</v>
      </c>
      <c r="Q30" s="7">
        <v>3</v>
      </c>
      <c r="R30" s="7">
        <v>2.5</v>
      </c>
      <c r="S30" s="7">
        <v>0</v>
      </c>
      <c r="T30" s="7">
        <v>3</v>
      </c>
      <c r="U30" s="7">
        <v>3</v>
      </c>
      <c r="V30" s="7">
        <v>2.5</v>
      </c>
      <c r="W30" s="7">
        <v>0</v>
      </c>
    </row>
    <row r="31" spans="1:27" ht="31.15" customHeight="1" x14ac:dyDescent="0.25">
      <c r="A31" s="45"/>
      <c r="B31" s="48"/>
      <c r="C31" s="70"/>
      <c r="D31" s="73"/>
      <c r="E31" s="76"/>
      <c r="F31" s="76"/>
      <c r="G31" s="10" t="s">
        <v>25</v>
      </c>
      <c r="H31" s="11">
        <f t="shared" ref="H31:K31" si="5">SUM(H26:H30)</f>
        <v>1882.1999999999998</v>
      </c>
      <c r="I31" s="11">
        <f t="shared" si="5"/>
        <v>1882.1999999999998</v>
      </c>
      <c r="J31" s="11">
        <f t="shared" si="5"/>
        <v>1616.1</v>
      </c>
      <c r="K31" s="11">
        <f t="shared" si="5"/>
        <v>0</v>
      </c>
      <c r="L31" s="11">
        <f t="shared" ref="L31:W31" si="6">SUM(L26:L30)</f>
        <v>2212.6999999999998</v>
      </c>
      <c r="M31" s="11">
        <f t="shared" si="6"/>
        <v>2205.7999999999997</v>
      </c>
      <c r="N31" s="11">
        <f t="shared" si="6"/>
        <v>1959.4</v>
      </c>
      <c r="O31" s="11">
        <f t="shared" si="6"/>
        <v>6.9</v>
      </c>
      <c r="P31" s="11">
        <f t="shared" si="6"/>
        <v>1705</v>
      </c>
      <c r="Q31" s="11">
        <f t="shared" si="6"/>
        <v>1695</v>
      </c>
      <c r="R31" s="11">
        <f t="shared" si="6"/>
        <v>1347</v>
      </c>
      <c r="S31" s="11">
        <f t="shared" si="6"/>
        <v>10</v>
      </c>
      <c r="T31" s="11">
        <f t="shared" si="6"/>
        <v>1705</v>
      </c>
      <c r="U31" s="11">
        <f t="shared" si="6"/>
        <v>1695</v>
      </c>
      <c r="V31" s="11">
        <f t="shared" si="6"/>
        <v>1347</v>
      </c>
      <c r="W31" s="11">
        <f t="shared" si="6"/>
        <v>10</v>
      </c>
    </row>
    <row r="32" spans="1:27" ht="31.15" customHeight="1" x14ac:dyDescent="0.25">
      <c r="A32" s="43" t="s">
        <v>16</v>
      </c>
      <c r="B32" s="67" t="s">
        <v>16</v>
      </c>
      <c r="C32" s="68" t="s">
        <v>33</v>
      </c>
      <c r="D32" s="71" t="s">
        <v>92</v>
      </c>
      <c r="E32" s="74" t="s">
        <v>93</v>
      </c>
      <c r="F32" s="74">
        <v>2</v>
      </c>
      <c r="G32" s="13" t="s">
        <v>23</v>
      </c>
      <c r="H32" s="14">
        <v>0</v>
      </c>
      <c r="I32" s="14">
        <v>0</v>
      </c>
      <c r="J32" s="14">
        <v>0</v>
      </c>
      <c r="K32" s="14">
        <v>0</v>
      </c>
      <c r="L32" s="14">
        <v>76.099999999999994</v>
      </c>
      <c r="M32" s="14">
        <v>76.099999999999994</v>
      </c>
      <c r="N32" s="14">
        <v>0</v>
      </c>
      <c r="O32" s="14">
        <v>0</v>
      </c>
      <c r="P32" s="14">
        <v>90</v>
      </c>
      <c r="Q32" s="14">
        <v>90</v>
      </c>
      <c r="R32" s="14">
        <v>0</v>
      </c>
      <c r="S32" s="14">
        <v>0</v>
      </c>
      <c r="T32" s="14">
        <v>90</v>
      </c>
      <c r="U32" s="14">
        <v>90</v>
      </c>
      <c r="V32" s="14">
        <v>0</v>
      </c>
      <c r="W32" s="14">
        <v>0</v>
      </c>
    </row>
    <row r="33" spans="1:26" ht="31.15" customHeight="1" x14ac:dyDescent="0.25">
      <c r="A33" s="45"/>
      <c r="B33" s="48"/>
      <c r="C33" s="70"/>
      <c r="D33" s="73"/>
      <c r="E33" s="76"/>
      <c r="F33" s="76"/>
      <c r="G33" s="10" t="s">
        <v>25</v>
      </c>
      <c r="H33" s="11">
        <f t="shared" ref="H33:K33" si="7">SUM(H32)</f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11">
        <f t="shared" ref="L33:W33" si="8">SUM(L32)</f>
        <v>76.099999999999994</v>
      </c>
      <c r="M33" s="11">
        <f t="shared" si="8"/>
        <v>76.099999999999994</v>
      </c>
      <c r="N33" s="11">
        <f t="shared" si="8"/>
        <v>0</v>
      </c>
      <c r="O33" s="11">
        <f t="shared" si="8"/>
        <v>0</v>
      </c>
      <c r="P33" s="11">
        <f t="shared" si="8"/>
        <v>90</v>
      </c>
      <c r="Q33" s="11">
        <f t="shared" si="8"/>
        <v>90</v>
      </c>
      <c r="R33" s="11">
        <f t="shared" si="8"/>
        <v>0</v>
      </c>
      <c r="S33" s="11">
        <f t="shared" si="8"/>
        <v>0</v>
      </c>
      <c r="T33" s="11">
        <f t="shared" si="8"/>
        <v>90</v>
      </c>
      <c r="U33" s="11">
        <f t="shared" si="8"/>
        <v>90</v>
      </c>
      <c r="V33" s="11">
        <f t="shared" si="8"/>
        <v>0</v>
      </c>
      <c r="W33" s="11">
        <f t="shared" si="8"/>
        <v>0</v>
      </c>
    </row>
    <row r="34" spans="1:26" ht="22.9" customHeight="1" x14ac:dyDescent="0.25">
      <c r="A34" s="78" t="s">
        <v>16</v>
      </c>
      <c r="B34" s="81" t="s">
        <v>16</v>
      </c>
      <c r="C34" s="84" t="s">
        <v>34</v>
      </c>
      <c r="D34" s="106" t="s">
        <v>35</v>
      </c>
      <c r="E34" s="109" t="s">
        <v>89</v>
      </c>
      <c r="F34" s="109" t="s">
        <v>117</v>
      </c>
      <c r="G34" s="6" t="s">
        <v>21</v>
      </c>
      <c r="H34" s="15">
        <v>445.8</v>
      </c>
      <c r="I34" s="15">
        <v>443.8</v>
      </c>
      <c r="J34" s="15">
        <v>404.3</v>
      </c>
      <c r="K34" s="15">
        <v>2</v>
      </c>
      <c r="L34" s="15">
        <v>508.6</v>
      </c>
      <c r="M34" s="15">
        <v>506.6</v>
      </c>
      <c r="N34" s="15">
        <v>470</v>
      </c>
      <c r="O34" s="15">
        <v>2</v>
      </c>
      <c r="P34" s="15">
        <v>430</v>
      </c>
      <c r="Q34" s="15">
        <v>410</v>
      </c>
      <c r="R34" s="15">
        <v>12</v>
      </c>
      <c r="S34" s="15">
        <v>20</v>
      </c>
      <c r="T34" s="15">
        <v>430</v>
      </c>
      <c r="U34" s="15">
        <v>410</v>
      </c>
      <c r="V34" s="15">
        <v>12</v>
      </c>
      <c r="W34" s="15">
        <v>20</v>
      </c>
      <c r="X34" s="16"/>
      <c r="Y34" s="16"/>
      <c r="Z34" s="16"/>
    </row>
    <row r="35" spans="1:26" ht="22.9" customHeight="1" x14ac:dyDescent="0.25">
      <c r="A35" s="79"/>
      <c r="B35" s="82"/>
      <c r="C35" s="85"/>
      <c r="D35" s="107"/>
      <c r="E35" s="110"/>
      <c r="F35" s="110"/>
      <c r="G35" s="6" t="s">
        <v>22</v>
      </c>
      <c r="H35" s="15">
        <v>42</v>
      </c>
      <c r="I35" s="15">
        <v>38.299999999999997</v>
      </c>
      <c r="J35" s="15">
        <v>0</v>
      </c>
      <c r="K35" s="15">
        <v>3.7</v>
      </c>
      <c r="L35" s="15">
        <v>33.4</v>
      </c>
      <c r="M35" s="15">
        <v>33.4</v>
      </c>
      <c r="N35" s="15">
        <v>0</v>
      </c>
      <c r="O35" s="15">
        <v>0</v>
      </c>
      <c r="P35" s="15">
        <v>38</v>
      </c>
      <c r="Q35" s="15">
        <v>29</v>
      </c>
      <c r="R35" s="15">
        <v>0</v>
      </c>
      <c r="S35" s="15">
        <v>9</v>
      </c>
      <c r="T35" s="15">
        <v>38</v>
      </c>
      <c r="U35" s="15">
        <v>29</v>
      </c>
      <c r="V35" s="15">
        <v>0</v>
      </c>
      <c r="W35" s="15">
        <v>9</v>
      </c>
      <c r="X35" s="16"/>
      <c r="Y35" s="16"/>
      <c r="Z35" s="16"/>
    </row>
    <row r="36" spans="1:26" ht="22.9" customHeight="1" x14ac:dyDescent="0.25">
      <c r="A36" s="79"/>
      <c r="B36" s="82"/>
      <c r="C36" s="85"/>
      <c r="D36" s="107"/>
      <c r="E36" s="110"/>
      <c r="F36" s="110"/>
      <c r="G36" s="6" t="s">
        <v>23</v>
      </c>
      <c r="H36" s="15">
        <v>40.6</v>
      </c>
      <c r="I36" s="15">
        <v>40.6</v>
      </c>
      <c r="J36" s="15">
        <v>39.5</v>
      </c>
      <c r="K36" s="15">
        <v>0</v>
      </c>
      <c r="L36" s="15">
        <v>48.4</v>
      </c>
      <c r="M36" s="15">
        <v>48.4</v>
      </c>
      <c r="N36" s="15">
        <v>50.1</v>
      </c>
      <c r="O36" s="15">
        <v>0</v>
      </c>
      <c r="P36" s="15">
        <v>32</v>
      </c>
      <c r="Q36" s="15">
        <v>32</v>
      </c>
      <c r="R36" s="15">
        <v>30.8</v>
      </c>
      <c r="S36" s="15">
        <v>0</v>
      </c>
      <c r="T36" s="15">
        <v>32</v>
      </c>
      <c r="U36" s="15">
        <v>32</v>
      </c>
      <c r="V36" s="15">
        <v>30.8</v>
      </c>
      <c r="W36" s="15">
        <v>0</v>
      </c>
      <c r="X36" s="16"/>
      <c r="Y36" s="16"/>
      <c r="Z36" s="16"/>
    </row>
    <row r="37" spans="1:26" ht="22.9" customHeight="1" x14ac:dyDescent="0.25">
      <c r="A37" s="79"/>
      <c r="B37" s="82"/>
      <c r="C37" s="85"/>
      <c r="D37" s="107"/>
      <c r="E37" s="110"/>
      <c r="F37" s="110"/>
      <c r="G37" s="17" t="s">
        <v>104</v>
      </c>
      <c r="H37" s="15">
        <v>62.9</v>
      </c>
      <c r="I37" s="15">
        <v>62.9</v>
      </c>
      <c r="J37" s="15">
        <v>2.6</v>
      </c>
      <c r="K37" s="15">
        <v>0</v>
      </c>
      <c r="L37" s="15">
        <v>6.4</v>
      </c>
      <c r="M37" s="15">
        <v>6.4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6"/>
      <c r="Y37" s="16"/>
      <c r="Z37" s="16"/>
    </row>
    <row r="38" spans="1:26" ht="22.9" customHeight="1" x14ac:dyDescent="0.25">
      <c r="A38" s="79"/>
      <c r="B38" s="82"/>
      <c r="C38" s="85"/>
      <c r="D38" s="107"/>
      <c r="E38" s="110"/>
      <c r="F38" s="110"/>
      <c r="G38" s="6" t="s">
        <v>24</v>
      </c>
      <c r="H38" s="15">
        <v>27.1</v>
      </c>
      <c r="I38" s="15">
        <v>27.1</v>
      </c>
      <c r="J38" s="15">
        <v>26.7</v>
      </c>
      <c r="K38" s="15">
        <v>0</v>
      </c>
      <c r="L38" s="15">
        <v>83.4</v>
      </c>
      <c r="M38" s="15">
        <v>83.4</v>
      </c>
      <c r="N38" s="15">
        <v>2.5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6"/>
      <c r="Y38" s="16"/>
      <c r="Z38" s="16"/>
    </row>
    <row r="39" spans="1:26" ht="30.75" customHeight="1" x14ac:dyDescent="0.25">
      <c r="A39" s="80"/>
      <c r="B39" s="83"/>
      <c r="C39" s="86"/>
      <c r="D39" s="108"/>
      <c r="E39" s="111"/>
      <c r="F39" s="111"/>
      <c r="G39" s="10" t="s">
        <v>25</v>
      </c>
      <c r="H39" s="18">
        <f t="shared" ref="H39:K39" si="9">SUM(H34:H38)</f>
        <v>618.4</v>
      </c>
      <c r="I39" s="18">
        <f t="shared" si="9"/>
        <v>612.70000000000005</v>
      </c>
      <c r="J39" s="18">
        <f t="shared" si="9"/>
        <v>473.1</v>
      </c>
      <c r="K39" s="18">
        <f t="shared" si="9"/>
        <v>5.7</v>
      </c>
      <c r="L39" s="18">
        <f t="shared" ref="L39:W39" si="10">SUM(L34:L38)</f>
        <v>680.19999999999993</v>
      </c>
      <c r="M39" s="18">
        <f t="shared" si="10"/>
        <v>678.19999999999993</v>
      </c>
      <c r="N39" s="18">
        <f t="shared" si="10"/>
        <v>522.6</v>
      </c>
      <c r="O39" s="18">
        <f t="shared" si="10"/>
        <v>2</v>
      </c>
      <c r="P39" s="18">
        <f t="shared" si="10"/>
        <v>500</v>
      </c>
      <c r="Q39" s="18">
        <f t="shared" si="10"/>
        <v>471</v>
      </c>
      <c r="R39" s="18">
        <f t="shared" si="10"/>
        <v>42.8</v>
      </c>
      <c r="S39" s="18">
        <f t="shared" si="10"/>
        <v>29</v>
      </c>
      <c r="T39" s="18">
        <f t="shared" si="10"/>
        <v>500</v>
      </c>
      <c r="U39" s="18">
        <f t="shared" si="10"/>
        <v>471</v>
      </c>
      <c r="V39" s="18">
        <f t="shared" si="10"/>
        <v>42.8</v>
      </c>
      <c r="W39" s="18">
        <f t="shared" si="10"/>
        <v>29</v>
      </c>
      <c r="X39" s="16"/>
      <c r="Y39" s="16"/>
      <c r="Z39" s="16"/>
    </row>
    <row r="40" spans="1:26" ht="23.45" customHeight="1" x14ac:dyDescent="0.25">
      <c r="A40" s="78" t="s">
        <v>16</v>
      </c>
      <c r="B40" s="81" t="s">
        <v>16</v>
      </c>
      <c r="C40" s="84" t="s">
        <v>36</v>
      </c>
      <c r="D40" s="106" t="s">
        <v>37</v>
      </c>
      <c r="E40" s="109" t="s">
        <v>38</v>
      </c>
      <c r="F40" s="109">
        <v>48</v>
      </c>
      <c r="G40" s="6" t="s">
        <v>21</v>
      </c>
      <c r="H40" s="15">
        <v>85.2</v>
      </c>
      <c r="I40" s="15">
        <v>85.2</v>
      </c>
      <c r="J40" s="15">
        <v>79.8</v>
      </c>
      <c r="K40" s="15">
        <v>0</v>
      </c>
      <c r="L40" s="15">
        <v>99.5</v>
      </c>
      <c r="M40" s="15">
        <v>99.5</v>
      </c>
      <c r="N40" s="15">
        <v>94.8</v>
      </c>
      <c r="O40" s="15">
        <v>0</v>
      </c>
      <c r="P40" s="15">
        <v>86.3</v>
      </c>
      <c r="Q40" s="15">
        <v>86.3</v>
      </c>
      <c r="R40" s="15">
        <v>82.6</v>
      </c>
      <c r="S40" s="15">
        <v>0</v>
      </c>
      <c r="T40" s="15">
        <v>86.3</v>
      </c>
      <c r="U40" s="15">
        <v>86.3</v>
      </c>
      <c r="V40" s="15">
        <v>82.6</v>
      </c>
      <c r="W40" s="15">
        <v>0</v>
      </c>
      <c r="X40" s="16"/>
      <c r="Y40" s="16"/>
      <c r="Z40" s="16"/>
    </row>
    <row r="41" spans="1:26" ht="22.9" customHeight="1" x14ac:dyDescent="0.25">
      <c r="A41" s="79"/>
      <c r="B41" s="82"/>
      <c r="C41" s="85"/>
      <c r="D41" s="107"/>
      <c r="E41" s="110"/>
      <c r="F41" s="110"/>
      <c r="G41" s="6" t="s">
        <v>22</v>
      </c>
      <c r="H41" s="15">
        <v>20.8</v>
      </c>
      <c r="I41" s="15">
        <v>20.8</v>
      </c>
      <c r="J41" s="15">
        <v>0</v>
      </c>
      <c r="K41" s="15">
        <v>0</v>
      </c>
      <c r="L41" s="15">
        <v>23.8</v>
      </c>
      <c r="M41" s="15">
        <v>23.8</v>
      </c>
      <c r="N41" s="15">
        <v>0</v>
      </c>
      <c r="O41" s="15">
        <v>0</v>
      </c>
      <c r="P41" s="15">
        <v>27.5</v>
      </c>
      <c r="Q41" s="15">
        <v>27.5</v>
      </c>
      <c r="R41" s="15">
        <v>0</v>
      </c>
      <c r="S41" s="15">
        <v>0</v>
      </c>
      <c r="T41" s="15">
        <v>27.5</v>
      </c>
      <c r="U41" s="15">
        <v>27.5</v>
      </c>
      <c r="V41" s="15">
        <v>0</v>
      </c>
      <c r="W41" s="15">
        <v>0</v>
      </c>
      <c r="X41" s="16"/>
      <c r="Y41" s="16"/>
      <c r="Z41" s="16"/>
    </row>
    <row r="42" spans="1:26" ht="24" customHeight="1" x14ac:dyDescent="0.25">
      <c r="A42" s="79"/>
      <c r="B42" s="82"/>
      <c r="C42" s="85"/>
      <c r="D42" s="107"/>
      <c r="E42" s="110"/>
      <c r="F42" s="110"/>
      <c r="G42" s="6" t="s">
        <v>23</v>
      </c>
      <c r="H42" s="15">
        <v>35.700000000000003</v>
      </c>
      <c r="I42" s="15">
        <v>35.700000000000003</v>
      </c>
      <c r="J42" s="15">
        <v>35.200000000000003</v>
      </c>
      <c r="K42" s="15">
        <v>0</v>
      </c>
      <c r="L42" s="15">
        <v>34.4</v>
      </c>
      <c r="M42" s="15">
        <v>34.4</v>
      </c>
      <c r="N42" s="15">
        <v>33.9</v>
      </c>
      <c r="O42" s="15">
        <v>0</v>
      </c>
      <c r="P42" s="15">
        <v>23.8</v>
      </c>
      <c r="Q42" s="15">
        <v>23.8</v>
      </c>
      <c r="R42" s="15">
        <v>23</v>
      </c>
      <c r="S42" s="15">
        <v>0</v>
      </c>
      <c r="T42" s="15">
        <v>23.8</v>
      </c>
      <c r="U42" s="15">
        <v>23.8</v>
      </c>
      <c r="V42" s="15">
        <v>23</v>
      </c>
      <c r="W42" s="15">
        <v>0</v>
      </c>
      <c r="X42" s="16"/>
      <c r="Y42" s="16"/>
      <c r="Z42" s="16"/>
    </row>
    <row r="43" spans="1:26" ht="24" customHeight="1" x14ac:dyDescent="0.25">
      <c r="A43" s="79"/>
      <c r="B43" s="82"/>
      <c r="C43" s="85"/>
      <c r="D43" s="107"/>
      <c r="E43" s="110"/>
      <c r="F43" s="110"/>
      <c r="G43" s="6" t="s">
        <v>24</v>
      </c>
      <c r="H43" s="15">
        <v>17</v>
      </c>
      <c r="I43" s="15">
        <v>17</v>
      </c>
      <c r="J43" s="15">
        <v>16.600000000000001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6"/>
      <c r="Y43" s="16"/>
      <c r="Z43" s="16"/>
    </row>
    <row r="44" spans="1:26" ht="31.9" customHeight="1" x14ac:dyDescent="0.25">
      <c r="A44" s="80"/>
      <c r="B44" s="83"/>
      <c r="C44" s="86"/>
      <c r="D44" s="108"/>
      <c r="E44" s="111"/>
      <c r="F44" s="111"/>
      <c r="G44" s="10" t="s">
        <v>25</v>
      </c>
      <c r="H44" s="18">
        <f t="shared" ref="H44:K44" si="11">SUM(H40:H43)</f>
        <v>158.69999999999999</v>
      </c>
      <c r="I44" s="18">
        <f t="shared" si="11"/>
        <v>158.69999999999999</v>
      </c>
      <c r="J44" s="18">
        <f t="shared" si="11"/>
        <v>131.6</v>
      </c>
      <c r="K44" s="18">
        <f t="shared" si="11"/>
        <v>0</v>
      </c>
      <c r="L44" s="18">
        <f t="shared" ref="L44:W44" si="12">SUM(L40:L43)</f>
        <v>157.69999999999999</v>
      </c>
      <c r="M44" s="18">
        <f t="shared" si="12"/>
        <v>157.69999999999999</v>
      </c>
      <c r="N44" s="18">
        <f t="shared" si="12"/>
        <v>128.69999999999999</v>
      </c>
      <c r="O44" s="18">
        <f t="shared" si="12"/>
        <v>0</v>
      </c>
      <c r="P44" s="18">
        <f t="shared" si="12"/>
        <v>137.6</v>
      </c>
      <c r="Q44" s="18">
        <f t="shared" si="12"/>
        <v>137.6</v>
      </c>
      <c r="R44" s="18">
        <f t="shared" si="12"/>
        <v>105.6</v>
      </c>
      <c r="S44" s="18">
        <f t="shared" si="12"/>
        <v>0</v>
      </c>
      <c r="T44" s="18">
        <f t="shared" si="12"/>
        <v>137.6</v>
      </c>
      <c r="U44" s="18">
        <f t="shared" si="12"/>
        <v>137.6</v>
      </c>
      <c r="V44" s="18">
        <f t="shared" si="12"/>
        <v>105.6</v>
      </c>
      <c r="W44" s="18">
        <f t="shared" si="12"/>
        <v>0</v>
      </c>
      <c r="X44" s="16"/>
      <c r="Y44" s="16"/>
      <c r="Z44" s="16"/>
    </row>
    <row r="45" spans="1:26" ht="29.25" customHeight="1" x14ac:dyDescent="0.25">
      <c r="A45" s="43" t="s">
        <v>16</v>
      </c>
      <c r="B45" s="67" t="s">
        <v>16</v>
      </c>
      <c r="C45" s="68" t="s">
        <v>39</v>
      </c>
      <c r="D45" s="71" t="s">
        <v>40</v>
      </c>
      <c r="E45" s="74" t="s">
        <v>41</v>
      </c>
      <c r="F45" s="112" t="s">
        <v>42</v>
      </c>
      <c r="G45" s="6" t="s">
        <v>21</v>
      </c>
      <c r="H45" s="7">
        <v>3.2</v>
      </c>
      <c r="I45" s="7">
        <v>3.2</v>
      </c>
      <c r="J45" s="7">
        <v>0</v>
      </c>
      <c r="K45" s="7">
        <v>0</v>
      </c>
      <c r="L45" s="7">
        <v>3.5</v>
      </c>
      <c r="M45" s="7">
        <v>3.5</v>
      </c>
      <c r="N45" s="7">
        <v>0</v>
      </c>
      <c r="O45" s="7">
        <v>0</v>
      </c>
      <c r="P45" s="7">
        <v>9</v>
      </c>
      <c r="Q45" s="7">
        <v>9</v>
      </c>
      <c r="R45" s="7">
        <v>0</v>
      </c>
      <c r="S45" s="7">
        <v>0</v>
      </c>
      <c r="T45" s="7">
        <v>9</v>
      </c>
      <c r="U45" s="7">
        <v>9</v>
      </c>
      <c r="V45" s="7">
        <v>0</v>
      </c>
      <c r="W45" s="7">
        <v>0</v>
      </c>
    </row>
    <row r="46" spans="1:26" ht="33" customHeight="1" x14ac:dyDescent="0.25">
      <c r="A46" s="45"/>
      <c r="B46" s="48"/>
      <c r="C46" s="70"/>
      <c r="D46" s="73"/>
      <c r="E46" s="77"/>
      <c r="F46" s="113"/>
      <c r="G46" s="10" t="s">
        <v>25</v>
      </c>
      <c r="H46" s="11">
        <f t="shared" ref="H46:K46" si="13">SUM(H45:H45)</f>
        <v>3.2</v>
      </c>
      <c r="I46" s="11">
        <f t="shared" si="13"/>
        <v>3.2</v>
      </c>
      <c r="J46" s="11">
        <f t="shared" si="13"/>
        <v>0</v>
      </c>
      <c r="K46" s="11">
        <f t="shared" si="13"/>
        <v>0</v>
      </c>
      <c r="L46" s="11">
        <f t="shared" ref="L46:W46" si="14">SUM(L45:L45)</f>
        <v>3.5</v>
      </c>
      <c r="M46" s="11">
        <f t="shared" si="14"/>
        <v>3.5</v>
      </c>
      <c r="N46" s="11">
        <f t="shared" si="14"/>
        <v>0</v>
      </c>
      <c r="O46" s="11">
        <f t="shared" si="14"/>
        <v>0</v>
      </c>
      <c r="P46" s="11">
        <f t="shared" si="14"/>
        <v>9</v>
      </c>
      <c r="Q46" s="11">
        <f t="shared" si="14"/>
        <v>9</v>
      </c>
      <c r="R46" s="11">
        <f t="shared" si="14"/>
        <v>0</v>
      </c>
      <c r="S46" s="11">
        <f t="shared" si="14"/>
        <v>0</v>
      </c>
      <c r="T46" s="11">
        <f t="shared" si="14"/>
        <v>9</v>
      </c>
      <c r="U46" s="11">
        <f t="shared" si="14"/>
        <v>9</v>
      </c>
      <c r="V46" s="11">
        <f t="shared" si="14"/>
        <v>0</v>
      </c>
      <c r="W46" s="11">
        <f t="shared" si="14"/>
        <v>0</v>
      </c>
    </row>
    <row r="47" spans="1:26" ht="28.15" customHeight="1" x14ac:dyDescent="0.25">
      <c r="A47" s="43" t="s">
        <v>16</v>
      </c>
      <c r="B47" s="67" t="s">
        <v>16</v>
      </c>
      <c r="C47" s="68" t="s">
        <v>43</v>
      </c>
      <c r="D47" s="71" t="s">
        <v>44</v>
      </c>
      <c r="E47" s="123" t="s">
        <v>41</v>
      </c>
      <c r="F47" s="123">
        <v>2</v>
      </c>
      <c r="G47" s="19" t="s">
        <v>21</v>
      </c>
      <c r="H47" s="14">
        <v>0.3</v>
      </c>
      <c r="I47" s="14">
        <v>0.3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4</v>
      </c>
      <c r="Q47" s="14">
        <v>4</v>
      </c>
      <c r="R47" s="14">
        <v>0</v>
      </c>
      <c r="S47" s="14">
        <v>0</v>
      </c>
      <c r="T47" s="14">
        <v>4</v>
      </c>
      <c r="U47" s="14">
        <v>4</v>
      </c>
      <c r="V47" s="14">
        <v>0</v>
      </c>
      <c r="W47" s="14">
        <v>0</v>
      </c>
    </row>
    <row r="48" spans="1:26" ht="33.6" customHeight="1" x14ac:dyDescent="0.25">
      <c r="A48" s="45"/>
      <c r="B48" s="48"/>
      <c r="C48" s="70"/>
      <c r="D48" s="73"/>
      <c r="E48" s="124"/>
      <c r="F48" s="124"/>
      <c r="G48" s="20" t="s">
        <v>25</v>
      </c>
      <c r="H48" s="11">
        <f t="shared" ref="H48:K48" si="15">SUM(H47)</f>
        <v>0.3</v>
      </c>
      <c r="I48" s="11">
        <f t="shared" si="15"/>
        <v>0.3</v>
      </c>
      <c r="J48" s="11">
        <f t="shared" si="15"/>
        <v>0</v>
      </c>
      <c r="K48" s="11">
        <f t="shared" si="15"/>
        <v>0</v>
      </c>
      <c r="L48" s="11">
        <f t="shared" ref="L48:W48" si="16">SUM(L47)</f>
        <v>0</v>
      </c>
      <c r="M48" s="11">
        <f t="shared" si="16"/>
        <v>0</v>
      </c>
      <c r="N48" s="11">
        <f t="shared" si="16"/>
        <v>0</v>
      </c>
      <c r="O48" s="11">
        <f t="shared" si="16"/>
        <v>0</v>
      </c>
      <c r="P48" s="11">
        <f t="shared" si="16"/>
        <v>4</v>
      </c>
      <c r="Q48" s="11">
        <f t="shared" si="16"/>
        <v>4</v>
      </c>
      <c r="R48" s="11">
        <f t="shared" si="16"/>
        <v>0</v>
      </c>
      <c r="S48" s="11">
        <f t="shared" si="16"/>
        <v>0</v>
      </c>
      <c r="T48" s="11">
        <f t="shared" si="16"/>
        <v>4</v>
      </c>
      <c r="U48" s="11">
        <f t="shared" si="16"/>
        <v>4</v>
      </c>
      <c r="V48" s="11">
        <f t="shared" si="16"/>
        <v>0</v>
      </c>
      <c r="W48" s="11">
        <f t="shared" si="16"/>
        <v>0</v>
      </c>
    </row>
    <row r="49" spans="1:23" ht="25.15" customHeight="1" x14ac:dyDescent="0.25">
      <c r="A49" s="4" t="s">
        <v>16</v>
      </c>
      <c r="B49" s="21" t="s">
        <v>16</v>
      </c>
      <c r="C49" s="114" t="s">
        <v>45</v>
      </c>
      <c r="D49" s="115"/>
      <c r="E49" s="115"/>
      <c r="F49" s="115"/>
      <c r="G49" s="116"/>
      <c r="H49" s="22">
        <f t="shared" ref="H49:W49" si="17">SUM(H20,H25,H31,H33,H39,H44,H46,H48)</f>
        <v>7564.9999999999991</v>
      </c>
      <c r="I49" s="22">
        <f t="shared" si="17"/>
        <v>7559.2999999999993</v>
      </c>
      <c r="J49" s="22">
        <f t="shared" si="17"/>
        <v>6421.8000000000011</v>
      </c>
      <c r="K49" s="22">
        <f t="shared" si="17"/>
        <v>5.7</v>
      </c>
      <c r="L49" s="22">
        <f t="shared" si="17"/>
        <v>8078.5999999999995</v>
      </c>
      <c r="M49" s="22">
        <f t="shared" si="17"/>
        <v>8062</v>
      </c>
      <c r="N49" s="22">
        <f t="shared" si="17"/>
        <v>6916.8</v>
      </c>
      <c r="O49" s="22">
        <f t="shared" si="17"/>
        <v>16.600000000000001</v>
      </c>
      <c r="P49" s="22">
        <f t="shared" si="17"/>
        <v>8028</v>
      </c>
      <c r="Q49" s="22">
        <f t="shared" si="17"/>
        <v>7944</v>
      </c>
      <c r="R49" s="22">
        <f t="shared" si="17"/>
        <v>5817.4000000000005</v>
      </c>
      <c r="S49" s="22">
        <f t="shared" si="17"/>
        <v>84</v>
      </c>
      <c r="T49" s="22">
        <f t="shared" si="17"/>
        <v>8028</v>
      </c>
      <c r="U49" s="22">
        <f t="shared" si="17"/>
        <v>7944</v>
      </c>
      <c r="V49" s="22">
        <f t="shared" si="17"/>
        <v>5817.4000000000005</v>
      </c>
      <c r="W49" s="22">
        <f t="shared" si="17"/>
        <v>84</v>
      </c>
    </row>
    <row r="50" spans="1:23" ht="23.45" customHeight="1" x14ac:dyDescent="0.25">
      <c r="A50" s="4" t="s">
        <v>16</v>
      </c>
      <c r="B50" s="5" t="s">
        <v>26</v>
      </c>
      <c r="C50" s="88" t="s">
        <v>46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90"/>
    </row>
    <row r="51" spans="1:23" ht="29.25" customHeight="1" x14ac:dyDescent="0.25">
      <c r="A51" s="117" t="s">
        <v>16</v>
      </c>
      <c r="B51" s="118" t="s">
        <v>26</v>
      </c>
      <c r="C51" s="84" t="s">
        <v>26</v>
      </c>
      <c r="D51" s="106" t="s">
        <v>47</v>
      </c>
      <c r="E51" s="119" t="s">
        <v>88</v>
      </c>
      <c r="F51" s="121" t="s">
        <v>42</v>
      </c>
      <c r="G51" s="17" t="s">
        <v>21</v>
      </c>
      <c r="H51" s="15">
        <v>2.5</v>
      </c>
      <c r="I51" s="15">
        <v>2.5</v>
      </c>
      <c r="J51" s="15">
        <v>0</v>
      </c>
      <c r="K51" s="15">
        <v>0</v>
      </c>
      <c r="L51" s="15">
        <v>2.5</v>
      </c>
      <c r="M51" s="15">
        <v>2.5</v>
      </c>
      <c r="N51" s="15">
        <v>0</v>
      </c>
      <c r="O51" s="15">
        <v>0</v>
      </c>
      <c r="P51" s="15">
        <v>7</v>
      </c>
      <c r="Q51" s="15">
        <v>7</v>
      </c>
      <c r="R51" s="15">
        <v>0</v>
      </c>
      <c r="S51" s="15">
        <v>0</v>
      </c>
      <c r="T51" s="15">
        <v>7</v>
      </c>
      <c r="U51" s="15">
        <v>7</v>
      </c>
      <c r="V51" s="15">
        <v>0</v>
      </c>
      <c r="W51" s="15">
        <v>0</v>
      </c>
    </row>
    <row r="52" spans="1:23" ht="33.6" customHeight="1" x14ac:dyDescent="0.25">
      <c r="A52" s="113"/>
      <c r="B52" s="113"/>
      <c r="C52" s="86"/>
      <c r="D52" s="108"/>
      <c r="E52" s="120"/>
      <c r="F52" s="122"/>
      <c r="G52" s="23" t="s">
        <v>25</v>
      </c>
      <c r="H52" s="18">
        <f t="shared" ref="H52:K52" si="18">SUM(H51:H51)</f>
        <v>2.5</v>
      </c>
      <c r="I52" s="18">
        <f t="shared" si="18"/>
        <v>2.5</v>
      </c>
      <c r="J52" s="18">
        <f t="shared" si="18"/>
        <v>0</v>
      </c>
      <c r="K52" s="18">
        <f t="shared" si="18"/>
        <v>0</v>
      </c>
      <c r="L52" s="18">
        <f t="shared" ref="L52:W52" si="19">SUM(L51:L51)</f>
        <v>2.5</v>
      </c>
      <c r="M52" s="18">
        <f t="shared" si="19"/>
        <v>2.5</v>
      </c>
      <c r="N52" s="18">
        <f t="shared" si="19"/>
        <v>0</v>
      </c>
      <c r="O52" s="18">
        <f t="shared" si="19"/>
        <v>0</v>
      </c>
      <c r="P52" s="18">
        <f t="shared" si="19"/>
        <v>7</v>
      </c>
      <c r="Q52" s="18">
        <f t="shared" si="19"/>
        <v>7</v>
      </c>
      <c r="R52" s="18">
        <f t="shared" si="19"/>
        <v>0</v>
      </c>
      <c r="S52" s="18">
        <f t="shared" si="19"/>
        <v>0</v>
      </c>
      <c r="T52" s="18">
        <f t="shared" si="19"/>
        <v>7</v>
      </c>
      <c r="U52" s="18">
        <f t="shared" si="19"/>
        <v>7</v>
      </c>
      <c r="V52" s="18">
        <f t="shared" si="19"/>
        <v>0</v>
      </c>
      <c r="W52" s="18">
        <f t="shared" si="19"/>
        <v>0</v>
      </c>
    </row>
    <row r="53" spans="1:23" ht="23.25" customHeight="1" x14ac:dyDescent="0.25">
      <c r="A53" s="117" t="s">
        <v>16</v>
      </c>
      <c r="B53" s="118" t="s">
        <v>26</v>
      </c>
      <c r="C53" s="84" t="s">
        <v>27</v>
      </c>
      <c r="D53" s="106" t="s">
        <v>48</v>
      </c>
      <c r="E53" s="121" t="s">
        <v>41</v>
      </c>
      <c r="F53" s="121" t="s">
        <v>42</v>
      </c>
      <c r="G53" s="17" t="s">
        <v>21</v>
      </c>
      <c r="H53" s="15">
        <v>4</v>
      </c>
      <c r="I53" s="15">
        <v>4</v>
      </c>
      <c r="J53" s="15">
        <v>0</v>
      </c>
      <c r="K53" s="15">
        <v>0</v>
      </c>
      <c r="L53" s="15">
        <v>4</v>
      </c>
      <c r="M53" s="15">
        <v>4</v>
      </c>
      <c r="N53" s="15">
        <v>0</v>
      </c>
      <c r="O53" s="15">
        <v>0</v>
      </c>
      <c r="P53" s="15">
        <v>3</v>
      </c>
      <c r="Q53" s="15">
        <v>3</v>
      </c>
      <c r="R53" s="15">
        <v>0</v>
      </c>
      <c r="S53" s="15">
        <v>0</v>
      </c>
      <c r="T53" s="15">
        <v>3</v>
      </c>
      <c r="U53" s="15">
        <v>3</v>
      </c>
      <c r="V53" s="15">
        <v>0</v>
      </c>
      <c r="W53" s="15">
        <v>0</v>
      </c>
    </row>
    <row r="54" spans="1:23" ht="32.25" customHeight="1" x14ac:dyDescent="0.25">
      <c r="A54" s="113"/>
      <c r="B54" s="113"/>
      <c r="C54" s="86"/>
      <c r="D54" s="108"/>
      <c r="E54" s="113"/>
      <c r="F54" s="113"/>
      <c r="G54" s="23" t="s">
        <v>25</v>
      </c>
      <c r="H54" s="18">
        <f t="shared" ref="H54:K54" si="20">SUM(H53:H53)</f>
        <v>4</v>
      </c>
      <c r="I54" s="18">
        <f t="shared" si="20"/>
        <v>4</v>
      </c>
      <c r="J54" s="18">
        <f t="shared" si="20"/>
        <v>0</v>
      </c>
      <c r="K54" s="18">
        <f t="shared" si="20"/>
        <v>0</v>
      </c>
      <c r="L54" s="18">
        <f t="shared" ref="L54:W54" si="21">SUM(L53:L53)</f>
        <v>4</v>
      </c>
      <c r="M54" s="18">
        <f t="shared" si="21"/>
        <v>4</v>
      </c>
      <c r="N54" s="18">
        <f t="shared" si="21"/>
        <v>0</v>
      </c>
      <c r="O54" s="18">
        <f t="shared" si="21"/>
        <v>0</v>
      </c>
      <c r="P54" s="18">
        <f t="shared" si="21"/>
        <v>3</v>
      </c>
      <c r="Q54" s="18">
        <f t="shared" si="21"/>
        <v>3</v>
      </c>
      <c r="R54" s="18">
        <f t="shared" si="21"/>
        <v>0</v>
      </c>
      <c r="S54" s="18">
        <f t="shared" si="21"/>
        <v>0</v>
      </c>
      <c r="T54" s="18">
        <f t="shared" si="21"/>
        <v>3</v>
      </c>
      <c r="U54" s="18">
        <f t="shared" si="21"/>
        <v>3</v>
      </c>
      <c r="V54" s="18">
        <f t="shared" si="21"/>
        <v>0</v>
      </c>
      <c r="W54" s="18">
        <f t="shared" si="21"/>
        <v>0</v>
      </c>
    </row>
    <row r="55" spans="1:23" ht="22.15" customHeight="1" x14ac:dyDescent="0.25">
      <c r="A55" s="4" t="s">
        <v>16</v>
      </c>
      <c r="B55" s="21" t="s">
        <v>26</v>
      </c>
      <c r="C55" s="114" t="s">
        <v>45</v>
      </c>
      <c r="D55" s="115"/>
      <c r="E55" s="115"/>
      <c r="F55" s="115"/>
      <c r="G55" s="116"/>
      <c r="H55" s="22">
        <f>SUM(H52,H54)</f>
        <v>6.5</v>
      </c>
      <c r="I55" s="22">
        <f>SUM(I52,I54)</f>
        <v>6.5</v>
      </c>
      <c r="J55" s="22">
        <f>SUM(J52,J54)</f>
        <v>0</v>
      </c>
      <c r="K55" s="22">
        <f>SUM(K52,K54)</f>
        <v>0</v>
      </c>
      <c r="L55" s="22">
        <f>SUM(L52,L54)</f>
        <v>6.5</v>
      </c>
      <c r="M55" s="22">
        <f t="shared" ref="M55:W55" si="22">SUM(M52,M54)</f>
        <v>6.5</v>
      </c>
      <c r="N55" s="22">
        <f t="shared" si="22"/>
        <v>0</v>
      </c>
      <c r="O55" s="22">
        <f t="shared" si="22"/>
        <v>0</v>
      </c>
      <c r="P55" s="22">
        <f t="shared" si="22"/>
        <v>10</v>
      </c>
      <c r="Q55" s="22">
        <f t="shared" si="22"/>
        <v>10</v>
      </c>
      <c r="R55" s="22">
        <f t="shared" si="22"/>
        <v>0</v>
      </c>
      <c r="S55" s="22">
        <f t="shared" si="22"/>
        <v>0</v>
      </c>
      <c r="T55" s="22">
        <f t="shared" si="22"/>
        <v>10</v>
      </c>
      <c r="U55" s="22">
        <f t="shared" si="22"/>
        <v>10</v>
      </c>
      <c r="V55" s="22">
        <f t="shared" si="22"/>
        <v>0</v>
      </c>
      <c r="W55" s="22">
        <f t="shared" si="22"/>
        <v>0</v>
      </c>
    </row>
    <row r="56" spans="1:23" ht="23.45" customHeight="1" x14ac:dyDescent="0.25">
      <c r="A56" s="4" t="s">
        <v>16</v>
      </c>
      <c r="B56" s="5" t="s">
        <v>27</v>
      </c>
      <c r="C56" s="88" t="s">
        <v>49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90"/>
    </row>
    <row r="57" spans="1:23" ht="26.45" customHeight="1" x14ac:dyDescent="0.25">
      <c r="A57" s="43" t="s">
        <v>16</v>
      </c>
      <c r="B57" s="67" t="s">
        <v>27</v>
      </c>
      <c r="C57" s="49" t="s">
        <v>16</v>
      </c>
      <c r="D57" s="52" t="s">
        <v>50</v>
      </c>
      <c r="E57" s="58" t="s">
        <v>41</v>
      </c>
      <c r="F57" s="58" t="s">
        <v>42</v>
      </c>
      <c r="G57" s="24" t="s">
        <v>21</v>
      </c>
      <c r="H57" s="25">
        <v>3</v>
      </c>
      <c r="I57" s="25">
        <v>3</v>
      </c>
      <c r="J57" s="25">
        <v>0</v>
      </c>
      <c r="K57" s="25">
        <v>0</v>
      </c>
      <c r="L57" s="25">
        <v>3</v>
      </c>
      <c r="M57" s="25">
        <v>3</v>
      </c>
      <c r="N57" s="25">
        <v>0</v>
      </c>
      <c r="O57" s="25">
        <v>0</v>
      </c>
      <c r="P57" s="25">
        <v>3.5</v>
      </c>
      <c r="Q57" s="25">
        <v>3.5</v>
      </c>
      <c r="R57" s="25">
        <v>0</v>
      </c>
      <c r="S57" s="25">
        <v>0</v>
      </c>
      <c r="T57" s="25">
        <v>3.5</v>
      </c>
      <c r="U57" s="25">
        <v>3.5</v>
      </c>
      <c r="V57" s="25">
        <v>0</v>
      </c>
      <c r="W57" s="25">
        <v>0</v>
      </c>
    </row>
    <row r="58" spans="1:23" ht="34.15" customHeight="1" x14ac:dyDescent="0.25">
      <c r="A58" s="45"/>
      <c r="B58" s="48"/>
      <c r="C58" s="51"/>
      <c r="D58" s="54"/>
      <c r="E58" s="125"/>
      <c r="F58" s="77"/>
      <c r="G58" s="10" t="s">
        <v>25</v>
      </c>
      <c r="H58" s="11">
        <f>SUM(H57)</f>
        <v>3</v>
      </c>
      <c r="I58" s="11">
        <f t="shared" ref="I58:K58" si="23">SUM(I57)</f>
        <v>3</v>
      </c>
      <c r="J58" s="11">
        <f t="shared" si="23"/>
        <v>0</v>
      </c>
      <c r="K58" s="11">
        <f t="shared" si="23"/>
        <v>0</v>
      </c>
      <c r="L58" s="11">
        <f>SUM(L57)</f>
        <v>3</v>
      </c>
      <c r="M58" s="11">
        <f t="shared" ref="M58:W58" si="24">SUM(M57)</f>
        <v>3</v>
      </c>
      <c r="N58" s="11">
        <f t="shared" si="24"/>
        <v>0</v>
      </c>
      <c r="O58" s="11">
        <f t="shared" si="24"/>
        <v>0</v>
      </c>
      <c r="P58" s="11">
        <f t="shared" si="24"/>
        <v>3.5</v>
      </c>
      <c r="Q58" s="11">
        <f t="shared" si="24"/>
        <v>3.5</v>
      </c>
      <c r="R58" s="11">
        <f t="shared" si="24"/>
        <v>0</v>
      </c>
      <c r="S58" s="11">
        <f t="shared" si="24"/>
        <v>0</v>
      </c>
      <c r="T58" s="11">
        <f t="shared" si="24"/>
        <v>3.5</v>
      </c>
      <c r="U58" s="11">
        <f t="shared" si="24"/>
        <v>3.5</v>
      </c>
      <c r="V58" s="11">
        <f t="shared" si="24"/>
        <v>0</v>
      </c>
      <c r="W58" s="11">
        <f t="shared" si="24"/>
        <v>0</v>
      </c>
    </row>
    <row r="59" spans="1:23" ht="23.45" customHeight="1" x14ac:dyDescent="0.25">
      <c r="A59" s="43" t="s">
        <v>16</v>
      </c>
      <c r="B59" s="67" t="s">
        <v>27</v>
      </c>
      <c r="C59" s="49" t="s">
        <v>26</v>
      </c>
      <c r="D59" s="52" t="s">
        <v>51</v>
      </c>
      <c r="E59" s="58" t="s">
        <v>41</v>
      </c>
      <c r="F59" s="58" t="s">
        <v>42</v>
      </c>
      <c r="G59" s="24" t="s">
        <v>21</v>
      </c>
      <c r="H59" s="25">
        <v>4</v>
      </c>
      <c r="I59" s="25">
        <v>4</v>
      </c>
      <c r="J59" s="25">
        <v>0</v>
      </c>
      <c r="K59" s="25">
        <v>0</v>
      </c>
      <c r="L59" s="25">
        <v>4</v>
      </c>
      <c r="M59" s="25">
        <v>4</v>
      </c>
      <c r="N59" s="25">
        <v>0</v>
      </c>
      <c r="O59" s="25">
        <v>0</v>
      </c>
      <c r="P59" s="25">
        <v>3</v>
      </c>
      <c r="Q59" s="25">
        <v>3</v>
      </c>
      <c r="R59" s="25">
        <v>0</v>
      </c>
      <c r="S59" s="25">
        <v>0</v>
      </c>
      <c r="T59" s="25">
        <v>3</v>
      </c>
      <c r="U59" s="25">
        <v>3</v>
      </c>
      <c r="V59" s="25">
        <v>0</v>
      </c>
      <c r="W59" s="25">
        <v>0</v>
      </c>
    </row>
    <row r="60" spans="1:23" ht="23.45" customHeight="1" x14ac:dyDescent="0.25">
      <c r="A60" s="44"/>
      <c r="B60" s="126"/>
      <c r="C60" s="50"/>
      <c r="D60" s="53"/>
      <c r="E60" s="59"/>
      <c r="F60" s="59"/>
      <c r="G60" s="24" t="s">
        <v>24</v>
      </c>
      <c r="H60" s="25">
        <v>43.3</v>
      </c>
      <c r="I60" s="25">
        <v>43.3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</row>
    <row r="61" spans="1:23" ht="31.15" customHeight="1" x14ac:dyDescent="0.25">
      <c r="A61" s="45"/>
      <c r="B61" s="48"/>
      <c r="C61" s="51"/>
      <c r="D61" s="54"/>
      <c r="E61" s="125"/>
      <c r="F61" s="77"/>
      <c r="G61" s="10" t="s">
        <v>25</v>
      </c>
      <c r="H61" s="11">
        <f t="shared" ref="H61:W61" si="25">SUM(H59:H60)</f>
        <v>47.3</v>
      </c>
      <c r="I61" s="11">
        <f t="shared" si="25"/>
        <v>47.3</v>
      </c>
      <c r="J61" s="11">
        <f t="shared" si="25"/>
        <v>0</v>
      </c>
      <c r="K61" s="11">
        <f t="shared" si="25"/>
        <v>0</v>
      </c>
      <c r="L61" s="11">
        <f t="shared" si="25"/>
        <v>4</v>
      </c>
      <c r="M61" s="11">
        <f t="shared" si="25"/>
        <v>4</v>
      </c>
      <c r="N61" s="11">
        <f t="shared" si="25"/>
        <v>0</v>
      </c>
      <c r="O61" s="11">
        <f t="shared" si="25"/>
        <v>0</v>
      </c>
      <c r="P61" s="11">
        <f t="shared" si="25"/>
        <v>3</v>
      </c>
      <c r="Q61" s="11">
        <f t="shared" si="25"/>
        <v>3</v>
      </c>
      <c r="R61" s="11">
        <f t="shared" si="25"/>
        <v>0</v>
      </c>
      <c r="S61" s="11">
        <f t="shared" si="25"/>
        <v>0</v>
      </c>
      <c r="T61" s="11">
        <f t="shared" si="25"/>
        <v>3</v>
      </c>
      <c r="U61" s="11">
        <f t="shared" si="25"/>
        <v>3</v>
      </c>
      <c r="V61" s="11">
        <f t="shared" si="25"/>
        <v>0</v>
      </c>
      <c r="W61" s="11">
        <f t="shared" si="25"/>
        <v>0</v>
      </c>
    </row>
    <row r="62" spans="1:23" ht="28.15" customHeight="1" x14ac:dyDescent="0.25">
      <c r="A62" s="43" t="s">
        <v>16</v>
      </c>
      <c r="B62" s="67" t="s">
        <v>27</v>
      </c>
      <c r="C62" s="49" t="s">
        <v>27</v>
      </c>
      <c r="D62" s="52" t="s">
        <v>52</v>
      </c>
      <c r="E62" s="58" t="s">
        <v>53</v>
      </c>
      <c r="F62" s="58" t="s">
        <v>42</v>
      </c>
      <c r="G62" s="24" t="s">
        <v>21</v>
      </c>
      <c r="H62" s="25">
        <v>0.5</v>
      </c>
      <c r="I62" s="25">
        <v>0.5</v>
      </c>
      <c r="J62" s="25">
        <v>0</v>
      </c>
      <c r="K62" s="25">
        <v>0</v>
      </c>
      <c r="L62" s="25">
        <v>0.5</v>
      </c>
      <c r="M62" s="25">
        <v>0.5</v>
      </c>
      <c r="N62" s="25">
        <v>0</v>
      </c>
      <c r="O62" s="25">
        <v>0</v>
      </c>
      <c r="P62" s="25">
        <v>2</v>
      </c>
      <c r="Q62" s="25">
        <v>2</v>
      </c>
      <c r="R62" s="25">
        <v>0</v>
      </c>
      <c r="S62" s="25">
        <v>0</v>
      </c>
      <c r="T62" s="25">
        <v>2</v>
      </c>
      <c r="U62" s="25">
        <v>2</v>
      </c>
      <c r="V62" s="25">
        <v>0</v>
      </c>
      <c r="W62" s="25">
        <v>0</v>
      </c>
    </row>
    <row r="63" spans="1:23" ht="34.15" customHeight="1" x14ac:dyDescent="0.25">
      <c r="A63" s="45"/>
      <c r="B63" s="48"/>
      <c r="C63" s="51"/>
      <c r="D63" s="54"/>
      <c r="E63" s="125"/>
      <c r="F63" s="77"/>
      <c r="G63" s="10" t="s">
        <v>25</v>
      </c>
      <c r="H63" s="11">
        <f t="shared" ref="H63:K63" si="26">SUM(H62:H62)</f>
        <v>0.5</v>
      </c>
      <c r="I63" s="11">
        <f t="shared" si="26"/>
        <v>0.5</v>
      </c>
      <c r="J63" s="11">
        <f t="shared" si="26"/>
        <v>0</v>
      </c>
      <c r="K63" s="11">
        <f t="shared" si="26"/>
        <v>0</v>
      </c>
      <c r="L63" s="11">
        <f t="shared" ref="L63:O63" si="27">SUM(L62:L62)</f>
        <v>0.5</v>
      </c>
      <c r="M63" s="11">
        <f t="shared" si="27"/>
        <v>0.5</v>
      </c>
      <c r="N63" s="11">
        <f t="shared" si="27"/>
        <v>0</v>
      </c>
      <c r="O63" s="11">
        <f t="shared" si="27"/>
        <v>0</v>
      </c>
      <c r="P63" s="11">
        <f t="shared" ref="P63:W63" si="28">SUM(P62)</f>
        <v>2</v>
      </c>
      <c r="Q63" s="11">
        <f t="shared" si="28"/>
        <v>2</v>
      </c>
      <c r="R63" s="11">
        <f t="shared" si="28"/>
        <v>0</v>
      </c>
      <c r="S63" s="11">
        <f t="shared" si="28"/>
        <v>0</v>
      </c>
      <c r="T63" s="11">
        <f t="shared" si="28"/>
        <v>2</v>
      </c>
      <c r="U63" s="11">
        <f t="shared" si="28"/>
        <v>2</v>
      </c>
      <c r="V63" s="11">
        <f t="shared" si="28"/>
        <v>0</v>
      </c>
      <c r="W63" s="11">
        <f t="shared" si="28"/>
        <v>0</v>
      </c>
    </row>
    <row r="64" spans="1:23" ht="25.9" customHeight="1" x14ac:dyDescent="0.25">
      <c r="A64" s="4" t="s">
        <v>16</v>
      </c>
      <c r="B64" s="21" t="s">
        <v>27</v>
      </c>
      <c r="C64" s="114" t="s">
        <v>45</v>
      </c>
      <c r="D64" s="115"/>
      <c r="E64" s="115"/>
      <c r="F64" s="115"/>
      <c r="G64" s="116"/>
      <c r="H64" s="22">
        <f>SUM(H58,H61,H63)</f>
        <v>50.8</v>
      </c>
      <c r="I64" s="22">
        <f>SUM(I58,I61,I63)</f>
        <v>50.8</v>
      </c>
      <c r="J64" s="22">
        <f>SUM(J58,J61,J63)</f>
        <v>0</v>
      </c>
      <c r="K64" s="22">
        <f>SUM(K58,K61,K63)</f>
        <v>0</v>
      </c>
      <c r="L64" s="22">
        <f t="shared" ref="L64:W64" si="29">SUM(L58,L61,L63)</f>
        <v>7.5</v>
      </c>
      <c r="M64" s="22">
        <f t="shared" si="29"/>
        <v>7.5</v>
      </c>
      <c r="N64" s="22">
        <f t="shared" si="29"/>
        <v>0</v>
      </c>
      <c r="O64" s="22">
        <f t="shared" si="29"/>
        <v>0</v>
      </c>
      <c r="P64" s="22">
        <f t="shared" si="29"/>
        <v>8.5</v>
      </c>
      <c r="Q64" s="22">
        <f t="shared" si="29"/>
        <v>8.5</v>
      </c>
      <c r="R64" s="22">
        <f t="shared" si="29"/>
        <v>0</v>
      </c>
      <c r="S64" s="22">
        <f t="shared" si="29"/>
        <v>0</v>
      </c>
      <c r="T64" s="22">
        <f t="shared" si="29"/>
        <v>8.5</v>
      </c>
      <c r="U64" s="22">
        <f t="shared" si="29"/>
        <v>8.5</v>
      </c>
      <c r="V64" s="22">
        <f t="shared" si="29"/>
        <v>0</v>
      </c>
      <c r="W64" s="22">
        <f t="shared" si="29"/>
        <v>0</v>
      </c>
    </row>
    <row r="65" spans="1:23" ht="27" customHeight="1" x14ac:dyDescent="0.25">
      <c r="A65" s="4" t="s">
        <v>16</v>
      </c>
      <c r="B65" s="26"/>
      <c r="C65" s="27"/>
      <c r="D65" s="27"/>
      <c r="E65" s="27"/>
      <c r="F65" s="27"/>
      <c r="G65" s="27" t="s">
        <v>54</v>
      </c>
      <c r="H65" s="28">
        <f t="shared" ref="H65:W65" si="30">SUM(H49,H55,H64)</f>
        <v>7622.2999999999993</v>
      </c>
      <c r="I65" s="28">
        <f t="shared" si="30"/>
        <v>7616.5999999999995</v>
      </c>
      <c r="J65" s="28">
        <f t="shared" si="30"/>
        <v>6421.8000000000011</v>
      </c>
      <c r="K65" s="28">
        <f t="shared" si="30"/>
        <v>5.7</v>
      </c>
      <c r="L65" s="28">
        <f t="shared" si="30"/>
        <v>8092.5999999999995</v>
      </c>
      <c r="M65" s="28">
        <f t="shared" si="30"/>
        <v>8076</v>
      </c>
      <c r="N65" s="28">
        <f t="shared" si="30"/>
        <v>6916.8</v>
      </c>
      <c r="O65" s="28">
        <f t="shared" si="30"/>
        <v>16.600000000000001</v>
      </c>
      <c r="P65" s="28">
        <f t="shared" si="30"/>
        <v>8046.5</v>
      </c>
      <c r="Q65" s="28">
        <f t="shared" si="30"/>
        <v>7962.5</v>
      </c>
      <c r="R65" s="28">
        <f t="shared" si="30"/>
        <v>5817.4000000000005</v>
      </c>
      <c r="S65" s="28">
        <f t="shared" si="30"/>
        <v>84</v>
      </c>
      <c r="T65" s="28">
        <f t="shared" si="30"/>
        <v>8046.5</v>
      </c>
      <c r="U65" s="28">
        <f t="shared" si="30"/>
        <v>7962.5</v>
      </c>
      <c r="V65" s="28">
        <f t="shared" si="30"/>
        <v>5817.4000000000005</v>
      </c>
      <c r="W65" s="28">
        <f t="shared" si="30"/>
        <v>84</v>
      </c>
    </row>
    <row r="66" spans="1:23" ht="26.45" customHeight="1" x14ac:dyDescent="0.25">
      <c r="A66" s="3" t="s">
        <v>26</v>
      </c>
      <c r="B66" s="97" t="s">
        <v>113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9"/>
    </row>
    <row r="67" spans="1:23" ht="24.6" customHeight="1" x14ac:dyDescent="0.25">
      <c r="A67" s="29" t="s">
        <v>26</v>
      </c>
      <c r="B67" s="30" t="s">
        <v>16</v>
      </c>
      <c r="C67" s="88" t="s">
        <v>55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90"/>
    </row>
    <row r="68" spans="1:23" ht="25.9" customHeight="1" x14ac:dyDescent="0.25">
      <c r="A68" s="43" t="s">
        <v>26</v>
      </c>
      <c r="B68" s="67" t="s">
        <v>16</v>
      </c>
      <c r="C68" s="49" t="s">
        <v>16</v>
      </c>
      <c r="D68" s="52" t="s">
        <v>56</v>
      </c>
      <c r="E68" s="127" t="s">
        <v>57</v>
      </c>
      <c r="F68" s="58" t="s">
        <v>102</v>
      </c>
      <c r="G68" s="24" t="s">
        <v>21</v>
      </c>
      <c r="H68" s="25">
        <v>87.6</v>
      </c>
      <c r="I68" s="25">
        <v>87.6</v>
      </c>
      <c r="J68" s="25">
        <v>53.9</v>
      </c>
      <c r="K68" s="25">
        <v>0</v>
      </c>
      <c r="L68" s="25">
        <v>101.4</v>
      </c>
      <c r="M68" s="25">
        <v>101.4</v>
      </c>
      <c r="N68" s="25">
        <v>70.400000000000006</v>
      </c>
      <c r="O68" s="25">
        <v>0</v>
      </c>
      <c r="P68" s="25">
        <v>106.6</v>
      </c>
      <c r="Q68" s="25">
        <v>106.6</v>
      </c>
      <c r="R68" s="25">
        <v>55</v>
      </c>
      <c r="S68" s="25">
        <v>0</v>
      </c>
      <c r="T68" s="25">
        <v>106.6</v>
      </c>
      <c r="U68" s="25">
        <v>106.6</v>
      </c>
      <c r="V68" s="25">
        <v>55</v>
      </c>
      <c r="W68" s="25">
        <v>0</v>
      </c>
    </row>
    <row r="69" spans="1:23" ht="26.45" customHeight="1" x14ac:dyDescent="0.25">
      <c r="A69" s="44"/>
      <c r="B69" s="47"/>
      <c r="C69" s="50"/>
      <c r="D69" s="53"/>
      <c r="E69" s="127"/>
      <c r="F69" s="59"/>
      <c r="G69" s="24" t="s">
        <v>22</v>
      </c>
      <c r="H69" s="25">
        <v>3.2</v>
      </c>
      <c r="I69" s="25">
        <v>3.2</v>
      </c>
      <c r="J69" s="25">
        <v>0.6</v>
      </c>
      <c r="K69" s="25">
        <v>0</v>
      </c>
      <c r="L69" s="25">
        <v>1.9</v>
      </c>
      <c r="M69" s="25">
        <v>1.9</v>
      </c>
      <c r="N69" s="25">
        <v>0.3</v>
      </c>
      <c r="O69" s="25">
        <v>0</v>
      </c>
      <c r="P69" s="25">
        <v>4.2</v>
      </c>
      <c r="Q69" s="25">
        <v>4.2</v>
      </c>
      <c r="R69" s="25">
        <v>1</v>
      </c>
      <c r="S69" s="25">
        <v>0</v>
      </c>
      <c r="T69" s="25">
        <v>4.2</v>
      </c>
      <c r="U69" s="25">
        <v>4.2</v>
      </c>
      <c r="V69" s="25">
        <v>1</v>
      </c>
      <c r="W69" s="25">
        <v>0</v>
      </c>
    </row>
    <row r="70" spans="1:23" ht="26.45" customHeight="1" x14ac:dyDescent="0.25">
      <c r="A70" s="44"/>
      <c r="B70" s="47"/>
      <c r="C70" s="50"/>
      <c r="D70" s="53"/>
      <c r="E70" s="127"/>
      <c r="F70" s="59"/>
      <c r="G70" s="24" t="s">
        <v>24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</row>
    <row r="71" spans="1:23" ht="30.6" customHeight="1" x14ac:dyDescent="0.25">
      <c r="A71" s="45"/>
      <c r="B71" s="48"/>
      <c r="C71" s="51"/>
      <c r="D71" s="54"/>
      <c r="E71" s="128"/>
      <c r="F71" s="60"/>
      <c r="G71" s="10" t="s">
        <v>25</v>
      </c>
      <c r="H71" s="11">
        <f t="shared" ref="H71:K71" si="31">SUM(H68:H70)</f>
        <v>90.8</v>
      </c>
      <c r="I71" s="11">
        <f t="shared" si="31"/>
        <v>90.8</v>
      </c>
      <c r="J71" s="11">
        <f t="shared" si="31"/>
        <v>54.5</v>
      </c>
      <c r="K71" s="11">
        <f t="shared" si="31"/>
        <v>0</v>
      </c>
      <c r="L71" s="11">
        <f t="shared" ref="L71:W71" si="32">SUM(L68:L70)</f>
        <v>103.30000000000001</v>
      </c>
      <c r="M71" s="11">
        <f t="shared" si="32"/>
        <v>103.30000000000001</v>
      </c>
      <c r="N71" s="11">
        <f t="shared" si="32"/>
        <v>70.7</v>
      </c>
      <c r="O71" s="11">
        <f t="shared" si="32"/>
        <v>0</v>
      </c>
      <c r="P71" s="11">
        <f t="shared" si="32"/>
        <v>110.8</v>
      </c>
      <c r="Q71" s="11">
        <f t="shared" si="32"/>
        <v>110.8</v>
      </c>
      <c r="R71" s="11">
        <f t="shared" si="32"/>
        <v>56</v>
      </c>
      <c r="S71" s="11">
        <f t="shared" si="32"/>
        <v>0</v>
      </c>
      <c r="T71" s="11">
        <f t="shared" si="32"/>
        <v>110.8</v>
      </c>
      <c r="U71" s="11">
        <f t="shared" si="32"/>
        <v>110.8</v>
      </c>
      <c r="V71" s="11">
        <f t="shared" si="32"/>
        <v>56</v>
      </c>
      <c r="W71" s="11">
        <f t="shared" si="32"/>
        <v>0</v>
      </c>
    </row>
    <row r="72" spans="1:23" ht="28.15" customHeight="1" x14ac:dyDescent="0.25">
      <c r="A72" s="4" t="s">
        <v>26</v>
      </c>
      <c r="B72" s="21" t="s">
        <v>16</v>
      </c>
      <c r="C72" s="114" t="s">
        <v>45</v>
      </c>
      <c r="D72" s="115"/>
      <c r="E72" s="115"/>
      <c r="F72" s="115"/>
      <c r="G72" s="116"/>
      <c r="H72" s="22">
        <f t="shared" ref="H72:O72" si="33">SUM(H71)</f>
        <v>90.8</v>
      </c>
      <c r="I72" s="22">
        <f t="shared" si="33"/>
        <v>90.8</v>
      </c>
      <c r="J72" s="22">
        <f t="shared" si="33"/>
        <v>54.5</v>
      </c>
      <c r="K72" s="22">
        <f t="shared" si="33"/>
        <v>0</v>
      </c>
      <c r="L72" s="22">
        <f t="shared" si="33"/>
        <v>103.30000000000001</v>
      </c>
      <c r="M72" s="22">
        <f t="shared" si="33"/>
        <v>103.30000000000001</v>
      </c>
      <c r="N72" s="22">
        <f t="shared" si="33"/>
        <v>70.7</v>
      </c>
      <c r="O72" s="22">
        <f t="shared" si="33"/>
        <v>0</v>
      </c>
      <c r="P72" s="22">
        <f t="shared" ref="P72:W72" si="34">SUM(P71)</f>
        <v>110.8</v>
      </c>
      <c r="Q72" s="22">
        <f t="shared" si="34"/>
        <v>110.8</v>
      </c>
      <c r="R72" s="22">
        <f t="shared" si="34"/>
        <v>56</v>
      </c>
      <c r="S72" s="22">
        <f t="shared" si="34"/>
        <v>0</v>
      </c>
      <c r="T72" s="22">
        <f t="shared" si="34"/>
        <v>110.8</v>
      </c>
      <c r="U72" s="22">
        <f t="shared" si="34"/>
        <v>110.8</v>
      </c>
      <c r="V72" s="22">
        <f t="shared" si="34"/>
        <v>56</v>
      </c>
      <c r="W72" s="22">
        <f t="shared" si="34"/>
        <v>0</v>
      </c>
    </row>
    <row r="73" spans="1:23" ht="28.15" customHeight="1" x14ac:dyDescent="0.25">
      <c r="A73" s="29" t="s">
        <v>26</v>
      </c>
      <c r="B73" s="30" t="s">
        <v>26</v>
      </c>
      <c r="C73" s="88" t="s">
        <v>114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</row>
    <row r="74" spans="1:23" ht="21.75" customHeight="1" x14ac:dyDescent="0.25">
      <c r="A74" s="43" t="s">
        <v>26</v>
      </c>
      <c r="B74" s="67" t="s">
        <v>26</v>
      </c>
      <c r="C74" s="49" t="s">
        <v>16</v>
      </c>
      <c r="D74" s="52" t="s">
        <v>59</v>
      </c>
      <c r="E74" s="127" t="s">
        <v>60</v>
      </c>
      <c r="F74" s="58" t="s">
        <v>67</v>
      </c>
      <c r="G74" s="25" t="s">
        <v>21</v>
      </c>
      <c r="H74" s="25">
        <v>527.1</v>
      </c>
      <c r="I74" s="25">
        <v>527.1</v>
      </c>
      <c r="J74" s="25">
        <v>455.6</v>
      </c>
      <c r="K74" s="25">
        <v>0</v>
      </c>
      <c r="L74" s="25">
        <v>557.5</v>
      </c>
      <c r="M74" s="25">
        <v>557.5</v>
      </c>
      <c r="N74" s="25">
        <v>488.3</v>
      </c>
      <c r="O74" s="25">
        <v>0</v>
      </c>
      <c r="P74" s="25">
        <v>511.4</v>
      </c>
      <c r="Q74" s="25">
        <v>505.4</v>
      </c>
      <c r="R74" s="25">
        <v>432</v>
      </c>
      <c r="S74" s="25">
        <v>6</v>
      </c>
      <c r="T74" s="25">
        <v>511.4</v>
      </c>
      <c r="U74" s="25">
        <v>505.4</v>
      </c>
      <c r="V74" s="25">
        <v>432</v>
      </c>
      <c r="W74" s="25">
        <v>6</v>
      </c>
    </row>
    <row r="75" spans="1:23" ht="21.75" customHeight="1" x14ac:dyDescent="0.25">
      <c r="A75" s="44"/>
      <c r="B75" s="47"/>
      <c r="C75" s="50"/>
      <c r="D75" s="53"/>
      <c r="E75" s="127"/>
      <c r="F75" s="59"/>
      <c r="G75" s="25" t="s">
        <v>22</v>
      </c>
      <c r="H75" s="25">
        <v>1.6</v>
      </c>
      <c r="I75" s="25">
        <v>1.6</v>
      </c>
      <c r="J75" s="25">
        <v>0</v>
      </c>
      <c r="K75" s="25">
        <v>0</v>
      </c>
      <c r="L75" s="25">
        <v>1.6</v>
      </c>
      <c r="M75" s="25">
        <v>1.6</v>
      </c>
      <c r="N75" s="25">
        <v>0</v>
      </c>
      <c r="O75" s="25">
        <v>0</v>
      </c>
      <c r="P75" s="25">
        <v>1.8</v>
      </c>
      <c r="Q75" s="25">
        <v>1.8</v>
      </c>
      <c r="R75" s="25">
        <v>0</v>
      </c>
      <c r="S75" s="25">
        <v>0</v>
      </c>
      <c r="T75" s="25">
        <v>1.8</v>
      </c>
      <c r="U75" s="25">
        <v>1.8</v>
      </c>
      <c r="V75" s="25">
        <v>0</v>
      </c>
      <c r="W75" s="25">
        <v>0</v>
      </c>
    </row>
    <row r="76" spans="1:23" ht="21.75" customHeight="1" x14ac:dyDescent="0.25">
      <c r="A76" s="44"/>
      <c r="B76" s="47"/>
      <c r="C76" s="50"/>
      <c r="D76" s="53"/>
      <c r="E76" s="127"/>
      <c r="F76" s="59"/>
      <c r="G76" s="25" t="s">
        <v>24</v>
      </c>
      <c r="H76" s="25">
        <v>0</v>
      </c>
      <c r="I76" s="25">
        <v>0</v>
      </c>
      <c r="J76" s="25">
        <v>0</v>
      </c>
      <c r="K76" s="25">
        <v>0</v>
      </c>
      <c r="L76" s="25">
        <v>27.9</v>
      </c>
      <c r="M76" s="25">
        <v>8.8000000000000007</v>
      </c>
      <c r="N76" s="25">
        <v>8.6999999999999993</v>
      </c>
      <c r="O76" s="25">
        <v>19.100000000000001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</row>
    <row r="77" spans="1:23" ht="30.6" customHeight="1" x14ac:dyDescent="0.25">
      <c r="A77" s="45"/>
      <c r="B77" s="48"/>
      <c r="C77" s="51"/>
      <c r="D77" s="54"/>
      <c r="E77" s="128"/>
      <c r="F77" s="60"/>
      <c r="G77" s="10" t="s">
        <v>25</v>
      </c>
      <c r="H77" s="11">
        <f t="shared" ref="H77:K77" si="35">SUM(H74:H76)</f>
        <v>528.70000000000005</v>
      </c>
      <c r="I77" s="11">
        <f t="shared" si="35"/>
        <v>528.70000000000005</v>
      </c>
      <c r="J77" s="11">
        <f t="shared" si="35"/>
        <v>455.6</v>
      </c>
      <c r="K77" s="11">
        <f t="shared" si="35"/>
        <v>0</v>
      </c>
      <c r="L77" s="11">
        <f t="shared" ref="L77:W77" si="36">SUM(L74:L76)</f>
        <v>587</v>
      </c>
      <c r="M77" s="11">
        <f t="shared" si="36"/>
        <v>567.9</v>
      </c>
      <c r="N77" s="11">
        <f t="shared" si="36"/>
        <v>497</v>
      </c>
      <c r="O77" s="11">
        <f t="shared" si="36"/>
        <v>19.100000000000001</v>
      </c>
      <c r="P77" s="11">
        <f t="shared" si="36"/>
        <v>513.19999999999993</v>
      </c>
      <c r="Q77" s="11">
        <f t="shared" si="36"/>
        <v>507.2</v>
      </c>
      <c r="R77" s="11">
        <f t="shared" si="36"/>
        <v>432</v>
      </c>
      <c r="S77" s="11">
        <f t="shared" si="36"/>
        <v>6</v>
      </c>
      <c r="T77" s="11">
        <f t="shared" si="36"/>
        <v>513.19999999999993</v>
      </c>
      <c r="U77" s="11">
        <f t="shared" si="36"/>
        <v>507.2</v>
      </c>
      <c r="V77" s="11">
        <f t="shared" si="36"/>
        <v>432</v>
      </c>
      <c r="W77" s="11">
        <f t="shared" si="36"/>
        <v>6</v>
      </c>
    </row>
    <row r="78" spans="1:23" ht="23.45" customHeight="1" x14ac:dyDescent="0.25">
      <c r="A78" s="43" t="s">
        <v>26</v>
      </c>
      <c r="B78" s="67" t="s">
        <v>26</v>
      </c>
      <c r="C78" s="49" t="s">
        <v>26</v>
      </c>
      <c r="D78" s="52" t="s">
        <v>62</v>
      </c>
      <c r="E78" s="127" t="s">
        <v>63</v>
      </c>
      <c r="F78" s="58" t="s">
        <v>58</v>
      </c>
      <c r="G78" s="24" t="s">
        <v>21</v>
      </c>
      <c r="H78" s="25">
        <v>661.4</v>
      </c>
      <c r="I78" s="25">
        <v>655.5</v>
      </c>
      <c r="J78" s="25">
        <v>528.1</v>
      </c>
      <c r="K78" s="25">
        <v>5.9</v>
      </c>
      <c r="L78" s="25">
        <v>706.7</v>
      </c>
      <c r="M78" s="25">
        <v>705.5</v>
      </c>
      <c r="N78" s="25">
        <v>581.4</v>
      </c>
      <c r="O78" s="25">
        <v>1.2</v>
      </c>
      <c r="P78" s="25">
        <v>666.4</v>
      </c>
      <c r="Q78" s="25">
        <v>621.4</v>
      </c>
      <c r="R78" s="25">
        <v>472.9</v>
      </c>
      <c r="S78" s="25">
        <v>45</v>
      </c>
      <c r="T78" s="25">
        <v>666.4</v>
      </c>
      <c r="U78" s="25">
        <v>621.4</v>
      </c>
      <c r="V78" s="25">
        <v>472.9</v>
      </c>
      <c r="W78" s="25">
        <v>45</v>
      </c>
    </row>
    <row r="79" spans="1:23" ht="23.45" customHeight="1" x14ac:dyDescent="0.25">
      <c r="A79" s="44"/>
      <c r="B79" s="47"/>
      <c r="C79" s="50"/>
      <c r="D79" s="53"/>
      <c r="E79" s="127"/>
      <c r="F79" s="59"/>
      <c r="G79" s="24" t="s">
        <v>22</v>
      </c>
      <c r="H79" s="25">
        <v>65.8</v>
      </c>
      <c r="I79" s="25">
        <v>65.8</v>
      </c>
      <c r="J79" s="25">
        <v>3</v>
      </c>
      <c r="K79" s="25">
        <v>0</v>
      </c>
      <c r="L79" s="25">
        <v>62.2</v>
      </c>
      <c r="M79" s="25">
        <v>62.2</v>
      </c>
      <c r="N79" s="25">
        <v>3</v>
      </c>
      <c r="O79" s="25">
        <v>0</v>
      </c>
      <c r="P79" s="25">
        <v>84</v>
      </c>
      <c r="Q79" s="25">
        <v>84</v>
      </c>
      <c r="R79" s="25">
        <v>6</v>
      </c>
      <c r="S79" s="25">
        <v>0</v>
      </c>
      <c r="T79" s="25">
        <v>84</v>
      </c>
      <c r="U79" s="25">
        <v>84</v>
      </c>
      <c r="V79" s="25">
        <v>6</v>
      </c>
      <c r="W79" s="25">
        <v>0</v>
      </c>
    </row>
    <row r="80" spans="1:23" ht="23.45" customHeight="1" x14ac:dyDescent="0.25">
      <c r="A80" s="44"/>
      <c r="B80" s="47"/>
      <c r="C80" s="50"/>
      <c r="D80" s="53"/>
      <c r="E80" s="127"/>
      <c r="F80" s="59"/>
      <c r="G80" s="24" t="s">
        <v>24</v>
      </c>
      <c r="H80" s="25">
        <v>0</v>
      </c>
      <c r="I80" s="25">
        <v>0</v>
      </c>
      <c r="J80" s="25">
        <v>0</v>
      </c>
      <c r="K80" s="25">
        <v>0</v>
      </c>
      <c r="L80" s="25">
        <v>9.8000000000000007</v>
      </c>
      <c r="M80" s="25">
        <v>9.8000000000000007</v>
      </c>
      <c r="N80" s="25">
        <v>9.6999999999999993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</row>
    <row r="81" spans="1:23" ht="30.75" customHeight="1" x14ac:dyDescent="0.25">
      <c r="A81" s="45"/>
      <c r="B81" s="48"/>
      <c r="C81" s="51"/>
      <c r="D81" s="54"/>
      <c r="E81" s="128"/>
      <c r="F81" s="60"/>
      <c r="G81" s="10" t="s">
        <v>25</v>
      </c>
      <c r="H81" s="11">
        <f t="shared" ref="H81:K81" si="37">SUM(H78:H80)</f>
        <v>727.19999999999993</v>
      </c>
      <c r="I81" s="11">
        <f t="shared" si="37"/>
        <v>721.3</v>
      </c>
      <c r="J81" s="11">
        <f t="shared" si="37"/>
        <v>531.1</v>
      </c>
      <c r="K81" s="11">
        <f t="shared" si="37"/>
        <v>5.9</v>
      </c>
      <c r="L81" s="11">
        <f t="shared" ref="L81:W81" si="38">SUM(L78:L80)</f>
        <v>778.7</v>
      </c>
      <c r="M81" s="11">
        <f t="shared" si="38"/>
        <v>777.5</v>
      </c>
      <c r="N81" s="11">
        <f t="shared" si="38"/>
        <v>594.1</v>
      </c>
      <c r="O81" s="11">
        <f t="shared" si="38"/>
        <v>1.2</v>
      </c>
      <c r="P81" s="11">
        <f t="shared" si="38"/>
        <v>750.4</v>
      </c>
      <c r="Q81" s="11">
        <f t="shared" si="38"/>
        <v>705.4</v>
      </c>
      <c r="R81" s="11">
        <f t="shared" si="38"/>
        <v>478.9</v>
      </c>
      <c r="S81" s="11">
        <f t="shared" si="38"/>
        <v>45</v>
      </c>
      <c r="T81" s="11">
        <f t="shared" si="38"/>
        <v>750.4</v>
      </c>
      <c r="U81" s="11">
        <f t="shared" si="38"/>
        <v>705.4</v>
      </c>
      <c r="V81" s="11">
        <f t="shared" si="38"/>
        <v>478.9</v>
      </c>
      <c r="W81" s="11">
        <f t="shared" si="38"/>
        <v>45</v>
      </c>
    </row>
    <row r="82" spans="1:23" ht="21.75" customHeight="1" x14ac:dyDescent="0.25">
      <c r="A82" s="43" t="s">
        <v>26</v>
      </c>
      <c r="B82" s="67" t="s">
        <v>26</v>
      </c>
      <c r="C82" s="49" t="s">
        <v>27</v>
      </c>
      <c r="D82" s="129" t="s">
        <v>91</v>
      </c>
      <c r="E82" s="127" t="s">
        <v>63</v>
      </c>
      <c r="F82" s="131" t="s">
        <v>103</v>
      </c>
      <c r="G82" s="24" t="s">
        <v>21</v>
      </c>
      <c r="H82" s="25">
        <v>60.1</v>
      </c>
      <c r="I82" s="25">
        <v>60.1</v>
      </c>
      <c r="J82" s="25">
        <v>0</v>
      </c>
      <c r="K82" s="25">
        <v>0</v>
      </c>
      <c r="L82" s="25">
        <v>55</v>
      </c>
      <c r="M82" s="25">
        <v>55</v>
      </c>
      <c r="N82" s="25">
        <v>0</v>
      </c>
      <c r="O82" s="25">
        <v>0</v>
      </c>
      <c r="P82" s="25">
        <v>30</v>
      </c>
      <c r="Q82" s="25">
        <v>30</v>
      </c>
      <c r="R82" s="25">
        <v>0</v>
      </c>
      <c r="S82" s="25">
        <v>0</v>
      </c>
      <c r="T82" s="25">
        <v>30</v>
      </c>
      <c r="U82" s="25">
        <v>30</v>
      </c>
      <c r="V82" s="25">
        <v>0</v>
      </c>
      <c r="W82" s="25">
        <v>0</v>
      </c>
    </row>
    <row r="83" spans="1:23" ht="30.75" customHeight="1" x14ac:dyDescent="0.25">
      <c r="A83" s="45"/>
      <c r="B83" s="48"/>
      <c r="C83" s="51"/>
      <c r="D83" s="130"/>
      <c r="E83" s="128"/>
      <c r="F83" s="132"/>
      <c r="G83" s="10" t="s">
        <v>25</v>
      </c>
      <c r="H83" s="11">
        <f t="shared" ref="H83:K83" si="39">SUM(H82:H82)</f>
        <v>60.1</v>
      </c>
      <c r="I83" s="11">
        <f t="shared" si="39"/>
        <v>60.1</v>
      </c>
      <c r="J83" s="11">
        <f t="shared" si="39"/>
        <v>0</v>
      </c>
      <c r="K83" s="11">
        <f t="shared" si="39"/>
        <v>0</v>
      </c>
      <c r="L83" s="11">
        <f t="shared" ref="L83:W83" si="40">SUM(L82:L82)</f>
        <v>55</v>
      </c>
      <c r="M83" s="11">
        <f t="shared" si="40"/>
        <v>55</v>
      </c>
      <c r="N83" s="11">
        <f t="shared" si="40"/>
        <v>0</v>
      </c>
      <c r="O83" s="11">
        <f t="shared" si="40"/>
        <v>0</v>
      </c>
      <c r="P83" s="11">
        <f t="shared" si="40"/>
        <v>30</v>
      </c>
      <c r="Q83" s="11">
        <f t="shared" si="40"/>
        <v>30</v>
      </c>
      <c r="R83" s="11">
        <f t="shared" si="40"/>
        <v>0</v>
      </c>
      <c r="S83" s="11">
        <f t="shared" si="40"/>
        <v>0</v>
      </c>
      <c r="T83" s="11">
        <f t="shared" si="40"/>
        <v>30</v>
      </c>
      <c r="U83" s="11">
        <f t="shared" si="40"/>
        <v>30</v>
      </c>
      <c r="V83" s="11">
        <f t="shared" si="40"/>
        <v>0</v>
      </c>
      <c r="W83" s="11">
        <f t="shared" si="40"/>
        <v>0</v>
      </c>
    </row>
    <row r="84" spans="1:23" ht="22.5" customHeight="1" x14ac:dyDescent="0.25">
      <c r="A84" s="43" t="s">
        <v>26</v>
      </c>
      <c r="B84" s="67" t="s">
        <v>26</v>
      </c>
      <c r="C84" s="49" t="s">
        <v>30</v>
      </c>
      <c r="D84" s="52" t="s">
        <v>65</v>
      </c>
      <c r="E84" s="127" t="s">
        <v>66</v>
      </c>
      <c r="F84" s="58" t="s">
        <v>64</v>
      </c>
      <c r="G84" s="24" t="s">
        <v>21</v>
      </c>
      <c r="H84" s="25">
        <v>171.3</v>
      </c>
      <c r="I84" s="25">
        <v>170.8</v>
      </c>
      <c r="J84" s="25">
        <v>143.5</v>
      </c>
      <c r="K84" s="25">
        <v>0.5</v>
      </c>
      <c r="L84" s="25">
        <v>184.6</v>
      </c>
      <c r="M84" s="25">
        <v>184.1</v>
      </c>
      <c r="N84" s="25">
        <v>156.4</v>
      </c>
      <c r="O84" s="25">
        <v>0.5</v>
      </c>
      <c r="P84" s="25">
        <v>216.7</v>
      </c>
      <c r="Q84" s="25">
        <v>206.7</v>
      </c>
      <c r="R84" s="25">
        <v>138.9</v>
      </c>
      <c r="S84" s="25">
        <v>10</v>
      </c>
      <c r="T84" s="25">
        <v>216.7</v>
      </c>
      <c r="U84" s="25">
        <v>206.7</v>
      </c>
      <c r="V84" s="25">
        <v>138.9</v>
      </c>
      <c r="W84" s="25">
        <v>10</v>
      </c>
    </row>
    <row r="85" spans="1:23" ht="22.5" customHeight="1" x14ac:dyDescent="0.25">
      <c r="A85" s="44"/>
      <c r="B85" s="47"/>
      <c r="C85" s="50"/>
      <c r="D85" s="53"/>
      <c r="E85" s="127"/>
      <c r="F85" s="59"/>
      <c r="G85" s="24" t="s">
        <v>22</v>
      </c>
      <c r="H85" s="25">
        <v>3.4</v>
      </c>
      <c r="I85" s="25">
        <v>3.4</v>
      </c>
      <c r="J85" s="25">
        <v>0</v>
      </c>
      <c r="K85" s="25">
        <v>0</v>
      </c>
      <c r="L85" s="25">
        <v>2.4</v>
      </c>
      <c r="M85" s="25">
        <v>2.4</v>
      </c>
      <c r="N85" s="25">
        <v>0</v>
      </c>
      <c r="O85" s="25">
        <v>0</v>
      </c>
      <c r="P85" s="25">
        <v>2</v>
      </c>
      <c r="Q85" s="25">
        <v>2</v>
      </c>
      <c r="R85" s="25">
        <v>0</v>
      </c>
      <c r="S85" s="25">
        <v>0</v>
      </c>
      <c r="T85" s="25">
        <v>2</v>
      </c>
      <c r="U85" s="25">
        <v>2</v>
      </c>
      <c r="V85" s="25">
        <v>0</v>
      </c>
      <c r="W85" s="25">
        <v>0</v>
      </c>
    </row>
    <row r="86" spans="1:23" ht="22.5" customHeight="1" x14ac:dyDescent="0.25">
      <c r="A86" s="44"/>
      <c r="B86" s="47"/>
      <c r="C86" s="50"/>
      <c r="D86" s="53"/>
      <c r="E86" s="127"/>
      <c r="F86" s="59"/>
      <c r="G86" s="24" t="s">
        <v>24</v>
      </c>
      <c r="H86" s="25">
        <v>0</v>
      </c>
      <c r="I86" s="25">
        <v>0</v>
      </c>
      <c r="J86" s="25">
        <v>0</v>
      </c>
      <c r="K86" s="25">
        <v>0</v>
      </c>
      <c r="L86" s="25">
        <v>2.4</v>
      </c>
      <c r="M86" s="25">
        <v>2.4</v>
      </c>
      <c r="N86" s="25">
        <v>2.4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</row>
    <row r="87" spans="1:23" ht="30.6" customHeight="1" x14ac:dyDescent="0.25">
      <c r="A87" s="45"/>
      <c r="B87" s="48"/>
      <c r="C87" s="51"/>
      <c r="D87" s="54"/>
      <c r="E87" s="128"/>
      <c r="F87" s="77"/>
      <c r="G87" s="10" t="s">
        <v>25</v>
      </c>
      <c r="H87" s="11">
        <f t="shared" ref="H87:K87" si="41">SUM(H84:H86)</f>
        <v>174.70000000000002</v>
      </c>
      <c r="I87" s="11">
        <f t="shared" si="41"/>
        <v>174.20000000000002</v>
      </c>
      <c r="J87" s="11">
        <f t="shared" si="41"/>
        <v>143.5</v>
      </c>
      <c r="K87" s="11">
        <f t="shared" si="41"/>
        <v>0.5</v>
      </c>
      <c r="L87" s="11">
        <f t="shared" ref="L87:W87" si="42">SUM(L84:L86)</f>
        <v>189.4</v>
      </c>
      <c r="M87" s="11">
        <f t="shared" si="42"/>
        <v>188.9</v>
      </c>
      <c r="N87" s="11">
        <f t="shared" si="42"/>
        <v>158.80000000000001</v>
      </c>
      <c r="O87" s="11">
        <f t="shared" si="42"/>
        <v>0.5</v>
      </c>
      <c r="P87" s="11">
        <f t="shared" si="42"/>
        <v>218.7</v>
      </c>
      <c r="Q87" s="11">
        <f t="shared" si="42"/>
        <v>208.7</v>
      </c>
      <c r="R87" s="11">
        <f t="shared" si="42"/>
        <v>138.9</v>
      </c>
      <c r="S87" s="11">
        <f t="shared" si="42"/>
        <v>10</v>
      </c>
      <c r="T87" s="11">
        <f t="shared" si="42"/>
        <v>218.7</v>
      </c>
      <c r="U87" s="11">
        <f t="shared" si="42"/>
        <v>208.7</v>
      </c>
      <c r="V87" s="11">
        <f t="shared" si="42"/>
        <v>138.9</v>
      </c>
      <c r="W87" s="11">
        <f t="shared" si="42"/>
        <v>10</v>
      </c>
    </row>
    <row r="88" spans="1:23" ht="30.6" customHeight="1" x14ac:dyDescent="0.25">
      <c r="A88" s="43" t="s">
        <v>26</v>
      </c>
      <c r="B88" s="67" t="s">
        <v>26</v>
      </c>
      <c r="C88" s="49" t="s">
        <v>33</v>
      </c>
      <c r="D88" s="52" t="s">
        <v>68</v>
      </c>
      <c r="E88" s="55" t="s">
        <v>69</v>
      </c>
      <c r="F88" s="133">
        <v>2</v>
      </c>
      <c r="G88" s="19" t="s">
        <v>21</v>
      </c>
      <c r="H88" s="14">
        <v>42.7</v>
      </c>
      <c r="I88" s="14">
        <v>42.7</v>
      </c>
      <c r="J88" s="14">
        <v>15.5</v>
      </c>
      <c r="K88" s="14">
        <v>0</v>
      </c>
      <c r="L88" s="14">
        <v>36</v>
      </c>
      <c r="M88" s="14">
        <v>36</v>
      </c>
      <c r="N88" s="14">
        <v>17.7</v>
      </c>
      <c r="O88" s="14">
        <v>0</v>
      </c>
      <c r="P88" s="14">
        <v>90</v>
      </c>
      <c r="Q88" s="14">
        <v>90</v>
      </c>
      <c r="R88" s="14">
        <v>13</v>
      </c>
      <c r="S88" s="14">
        <v>0</v>
      </c>
      <c r="T88" s="14">
        <v>90</v>
      </c>
      <c r="U88" s="14">
        <v>90</v>
      </c>
      <c r="V88" s="14">
        <v>13</v>
      </c>
      <c r="W88" s="14">
        <v>0</v>
      </c>
    </row>
    <row r="89" spans="1:23" ht="30.6" customHeight="1" x14ac:dyDescent="0.25">
      <c r="A89" s="45"/>
      <c r="B89" s="48"/>
      <c r="C89" s="51"/>
      <c r="D89" s="54"/>
      <c r="E89" s="57"/>
      <c r="F89" s="77"/>
      <c r="G89" s="20" t="s">
        <v>25</v>
      </c>
      <c r="H89" s="11">
        <f t="shared" ref="H89:K89" si="43">SUM(H88)</f>
        <v>42.7</v>
      </c>
      <c r="I89" s="11">
        <f t="shared" si="43"/>
        <v>42.7</v>
      </c>
      <c r="J89" s="11">
        <f t="shared" si="43"/>
        <v>15.5</v>
      </c>
      <c r="K89" s="11">
        <f t="shared" si="43"/>
        <v>0</v>
      </c>
      <c r="L89" s="11">
        <f t="shared" ref="L89:O89" si="44">SUM(L88)</f>
        <v>36</v>
      </c>
      <c r="M89" s="11">
        <f t="shared" si="44"/>
        <v>36</v>
      </c>
      <c r="N89" s="11">
        <f t="shared" si="44"/>
        <v>17.7</v>
      </c>
      <c r="O89" s="11">
        <f t="shared" si="44"/>
        <v>0</v>
      </c>
      <c r="P89" s="11">
        <f t="shared" ref="P89:W89" si="45">SUM(P88)</f>
        <v>90</v>
      </c>
      <c r="Q89" s="11">
        <f t="shared" si="45"/>
        <v>90</v>
      </c>
      <c r="R89" s="11">
        <f t="shared" si="45"/>
        <v>13</v>
      </c>
      <c r="S89" s="11">
        <f t="shared" si="45"/>
        <v>0</v>
      </c>
      <c r="T89" s="11">
        <f t="shared" si="45"/>
        <v>90</v>
      </c>
      <c r="U89" s="11">
        <f t="shared" si="45"/>
        <v>90</v>
      </c>
      <c r="V89" s="11">
        <f t="shared" si="45"/>
        <v>13</v>
      </c>
      <c r="W89" s="11">
        <f t="shared" si="45"/>
        <v>0</v>
      </c>
    </row>
    <row r="90" spans="1:23" ht="29.45" customHeight="1" x14ac:dyDescent="0.25">
      <c r="A90" s="9" t="s">
        <v>26</v>
      </c>
      <c r="B90" s="31" t="s">
        <v>26</v>
      </c>
      <c r="C90" s="134" t="s">
        <v>45</v>
      </c>
      <c r="D90" s="135"/>
      <c r="E90" s="135"/>
      <c r="F90" s="135"/>
      <c r="G90" s="136"/>
      <c r="H90" s="32">
        <f t="shared" ref="H90:W90" si="46">SUM(H77,H81,H83,H87,H89)</f>
        <v>1533.4</v>
      </c>
      <c r="I90" s="32">
        <f t="shared" si="46"/>
        <v>1527</v>
      </c>
      <c r="J90" s="32">
        <f t="shared" si="46"/>
        <v>1145.7</v>
      </c>
      <c r="K90" s="32">
        <f t="shared" si="46"/>
        <v>6.4</v>
      </c>
      <c r="L90" s="32">
        <f t="shared" si="46"/>
        <v>1646.1000000000001</v>
      </c>
      <c r="M90" s="32">
        <f t="shared" si="46"/>
        <v>1625.3000000000002</v>
      </c>
      <c r="N90" s="32">
        <f t="shared" si="46"/>
        <v>1267.5999999999999</v>
      </c>
      <c r="O90" s="32">
        <f t="shared" si="46"/>
        <v>20.8</v>
      </c>
      <c r="P90" s="32">
        <f t="shared" si="46"/>
        <v>1602.3</v>
      </c>
      <c r="Q90" s="32">
        <f t="shared" si="46"/>
        <v>1541.3</v>
      </c>
      <c r="R90" s="32">
        <f t="shared" si="46"/>
        <v>1062.8</v>
      </c>
      <c r="S90" s="32">
        <f t="shared" si="46"/>
        <v>61</v>
      </c>
      <c r="T90" s="32">
        <f t="shared" si="46"/>
        <v>1602.3</v>
      </c>
      <c r="U90" s="32">
        <f t="shared" si="46"/>
        <v>1541.3</v>
      </c>
      <c r="V90" s="32">
        <f t="shared" si="46"/>
        <v>1062.8</v>
      </c>
      <c r="W90" s="32">
        <f t="shared" si="46"/>
        <v>61</v>
      </c>
    </row>
    <row r="91" spans="1:23" ht="23.45" customHeight="1" x14ac:dyDescent="0.25">
      <c r="A91" s="8" t="s">
        <v>26</v>
      </c>
      <c r="B91" s="33" t="s">
        <v>27</v>
      </c>
      <c r="C91" s="137" t="s">
        <v>70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9"/>
    </row>
    <row r="92" spans="1:23" ht="26.45" customHeight="1" x14ac:dyDescent="0.25">
      <c r="A92" s="43" t="s">
        <v>26</v>
      </c>
      <c r="B92" s="67" t="s">
        <v>27</v>
      </c>
      <c r="C92" s="49" t="s">
        <v>16</v>
      </c>
      <c r="D92" s="52" t="s">
        <v>98</v>
      </c>
      <c r="E92" s="58" t="s">
        <v>66</v>
      </c>
      <c r="F92" s="58" t="s">
        <v>61</v>
      </c>
      <c r="G92" s="24" t="s">
        <v>21</v>
      </c>
      <c r="H92" s="25">
        <v>60.3</v>
      </c>
      <c r="I92" s="25">
        <v>60.3</v>
      </c>
      <c r="J92" s="25">
        <v>45.7</v>
      </c>
      <c r="K92" s="25">
        <v>0</v>
      </c>
      <c r="L92" s="25">
        <v>64.5</v>
      </c>
      <c r="M92" s="25">
        <v>64.5</v>
      </c>
      <c r="N92" s="25">
        <v>51.3</v>
      </c>
      <c r="O92" s="25">
        <v>0</v>
      </c>
      <c r="P92" s="25">
        <v>102</v>
      </c>
      <c r="Q92" s="25">
        <v>99</v>
      </c>
      <c r="R92" s="25">
        <v>45</v>
      </c>
      <c r="S92" s="25">
        <v>3</v>
      </c>
      <c r="T92" s="25">
        <v>102</v>
      </c>
      <c r="U92" s="25">
        <v>99</v>
      </c>
      <c r="V92" s="25">
        <v>45</v>
      </c>
      <c r="W92" s="25">
        <v>3</v>
      </c>
    </row>
    <row r="93" spans="1:23" ht="26.45" customHeight="1" x14ac:dyDescent="0.25">
      <c r="A93" s="44"/>
      <c r="B93" s="47"/>
      <c r="C93" s="50"/>
      <c r="D93" s="53"/>
      <c r="E93" s="59"/>
      <c r="F93" s="59"/>
      <c r="G93" s="24" t="s">
        <v>22</v>
      </c>
      <c r="H93" s="25">
        <v>2.2000000000000002</v>
      </c>
      <c r="I93" s="25">
        <v>2.2000000000000002</v>
      </c>
      <c r="J93" s="25">
        <v>0</v>
      </c>
      <c r="K93" s="25">
        <v>0</v>
      </c>
      <c r="L93" s="25">
        <v>2.2000000000000002</v>
      </c>
      <c r="M93" s="25">
        <v>2.2000000000000002</v>
      </c>
      <c r="N93" s="25">
        <v>0</v>
      </c>
      <c r="O93" s="25">
        <v>0</v>
      </c>
      <c r="P93" s="25">
        <v>3</v>
      </c>
      <c r="Q93" s="25">
        <v>3</v>
      </c>
      <c r="R93" s="25">
        <v>0</v>
      </c>
      <c r="S93" s="25">
        <v>0</v>
      </c>
      <c r="T93" s="25">
        <v>3</v>
      </c>
      <c r="U93" s="25">
        <v>3</v>
      </c>
      <c r="V93" s="25">
        <v>0</v>
      </c>
      <c r="W93" s="25">
        <v>0</v>
      </c>
    </row>
    <row r="94" spans="1:23" ht="26.45" customHeight="1" x14ac:dyDescent="0.25">
      <c r="A94" s="44"/>
      <c r="B94" s="47"/>
      <c r="C94" s="50"/>
      <c r="D94" s="53"/>
      <c r="E94" s="59"/>
      <c r="F94" s="59"/>
      <c r="G94" s="24" t="s">
        <v>24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</row>
    <row r="95" spans="1:23" ht="35.25" customHeight="1" x14ac:dyDescent="0.25">
      <c r="A95" s="45"/>
      <c r="B95" s="48"/>
      <c r="C95" s="51"/>
      <c r="D95" s="54"/>
      <c r="E95" s="60"/>
      <c r="F95" s="60"/>
      <c r="G95" s="10" t="s">
        <v>25</v>
      </c>
      <c r="H95" s="11">
        <f t="shared" ref="H95:K95" si="47">SUM(H92:H94)</f>
        <v>62.5</v>
      </c>
      <c r="I95" s="11">
        <f t="shared" si="47"/>
        <v>62.5</v>
      </c>
      <c r="J95" s="11">
        <f t="shared" si="47"/>
        <v>45.7</v>
      </c>
      <c r="K95" s="11">
        <f t="shared" si="47"/>
        <v>0</v>
      </c>
      <c r="L95" s="11">
        <f t="shared" ref="L95:O95" si="48">SUM(L92:L94)</f>
        <v>66.7</v>
      </c>
      <c r="M95" s="11">
        <f t="shared" si="48"/>
        <v>66.7</v>
      </c>
      <c r="N95" s="11">
        <f t="shared" si="48"/>
        <v>51.3</v>
      </c>
      <c r="O95" s="11">
        <f t="shared" si="48"/>
        <v>0</v>
      </c>
      <c r="P95" s="11">
        <f t="shared" ref="P95:W95" si="49">SUM(P92:P94)</f>
        <v>105</v>
      </c>
      <c r="Q95" s="11">
        <f t="shared" si="49"/>
        <v>102</v>
      </c>
      <c r="R95" s="11">
        <f t="shared" si="49"/>
        <v>45</v>
      </c>
      <c r="S95" s="11">
        <f t="shared" si="49"/>
        <v>3</v>
      </c>
      <c r="T95" s="11">
        <f t="shared" si="49"/>
        <v>105</v>
      </c>
      <c r="U95" s="11">
        <f t="shared" si="49"/>
        <v>102</v>
      </c>
      <c r="V95" s="11">
        <f t="shared" si="49"/>
        <v>45</v>
      </c>
      <c r="W95" s="11">
        <f t="shared" si="49"/>
        <v>3</v>
      </c>
    </row>
    <row r="96" spans="1:23" ht="27" customHeight="1" x14ac:dyDescent="0.25">
      <c r="A96" s="43" t="s">
        <v>26</v>
      </c>
      <c r="B96" s="67" t="s">
        <v>27</v>
      </c>
      <c r="C96" s="49" t="s">
        <v>26</v>
      </c>
      <c r="D96" s="52" t="s">
        <v>71</v>
      </c>
      <c r="E96" s="58" t="s">
        <v>72</v>
      </c>
      <c r="F96" s="58" t="s">
        <v>42</v>
      </c>
      <c r="G96" s="24" t="s">
        <v>21</v>
      </c>
      <c r="H96" s="25">
        <v>20</v>
      </c>
      <c r="I96" s="25">
        <v>20</v>
      </c>
      <c r="J96" s="25">
        <v>0</v>
      </c>
      <c r="K96" s="25">
        <v>0</v>
      </c>
      <c r="L96" s="25">
        <v>10</v>
      </c>
      <c r="M96" s="25">
        <v>10</v>
      </c>
      <c r="N96" s="25">
        <v>0</v>
      </c>
      <c r="O96" s="25">
        <v>0</v>
      </c>
      <c r="P96" s="25">
        <v>15</v>
      </c>
      <c r="Q96" s="25">
        <v>15</v>
      </c>
      <c r="R96" s="25">
        <v>0</v>
      </c>
      <c r="S96" s="25">
        <v>0</v>
      </c>
      <c r="T96" s="25">
        <v>15</v>
      </c>
      <c r="U96" s="25">
        <v>15</v>
      </c>
      <c r="V96" s="25">
        <v>0</v>
      </c>
      <c r="W96" s="25">
        <v>0</v>
      </c>
    </row>
    <row r="97" spans="1:26" ht="35.25" customHeight="1" x14ac:dyDescent="0.25">
      <c r="A97" s="45"/>
      <c r="B97" s="48"/>
      <c r="C97" s="51"/>
      <c r="D97" s="54"/>
      <c r="E97" s="60"/>
      <c r="F97" s="60"/>
      <c r="G97" s="10" t="s">
        <v>25</v>
      </c>
      <c r="H97" s="11">
        <f t="shared" ref="H97:K97" si="50">SUM(H96)</f>
        <v>20</v>
      </c>
      <c r="I97" s="11">
        <f t="shared" si="50"/>
        <v>20</v>
      </c>
      <c r="J97" s="11">
        <f t="shared" si="50"/>
        <v>0</v>
      </c>
      <c r="K97" s="11">
        <f t="shared" si="50"/>
        <v>0</v>
      </c>
      <c r="L97" s="11">
        <f t="shared" ref="L97:W97" si="51">SUM(L96)</f>
        <v>10</v>
      </c>
      <c r="M97" s="11">
        <f t="shared" si="51"/>
        <v>10</v>
      </c>
      <c r="N97" s="11">
        <f t="shared" si="51"/>
        <v>0</v>
      </c>
      <c r="O97" s="11">
        <f t="shared" si="51"/>
        <v>0</v>
      </c>
      <c r="P97" s="11">
        <f t="shared" si="51"/>
        <v>15</v>
      </c>
      <c r="Q97" s="11">
        <f t="shared" si="51"/>
        <v>15</v>
      </c>
      <c r="R97" s="11">
        <f t="shared" si="51"/>
        <v>0</v>
      </c>
      <c r="S97" s="11">
        <f t="shared" si="51"/>
        <v>0</v>
      </c>
      <c r="T97" s="11">
        <f t="shared" si="51"/>
        <v>15</v>
      </c>
      <c r="U97" s="11">
        <f t="shared" si="51"/>
        <v>15</v>
      </c>
      <c r="V97" s="11">
        <f t="shared" si="51"/>
        <v>0</v>
      </c>
      <c r="W97" s="11">
        <f t="shared" si="51"/>
        <v>0</v>
      </c>
    </row>
    <row r="98" spans="1:26" ht="25.9" customHeight="1" x14ac:dyDescent="0.25">
      <c r="A98" s="43" t="s">
        <v>26</v>
      </c>
      <c r="B98" s="67" t="s">
        <v>27</v>
      </c>
      <c r="C98" s="49" t="s">
        <v>27</v>
      </c>
      <c r="D98" s="52" t="s">
        <v>105</v>
      </c>
      <c r="E98" s="127" t="s">
        <v>90</v>
      </c>
      <c r="F98" s="58" t="s">
        <v>42</v>
      </c>
      <c r="G98" s="24" t="s">
        <v>21</v>
      </c>
      <c r="H98" s="25">
        <v>14.5</v>
      </c>
      <c r="I98" s="25">
        <v>14.5</v>
      </c>
      <c r="J98" s="25">
        <v>0</v>
      </c>
      <c r="K98" s="25">
        <v>0</v>
      </c>
      <c r="L98" s="25">
        <v>16</v>
      </c>
      <c r="M98" s="25">
        <v>16</v>
      </c>
      <c r="N98" s="25">
        <v>0</v>
      </c>
      <c r="O98" s="25">
        <v>0</v>
      </c>
      <c r="P98" s="25">
        <v>15</v>
      </c>
      <c r="Q98" s="25">
        <v>15</v>
      </c>
      <c r="R98" s="25">
        <v>0</v>
      </c>
      <c r="S98" s="25">
        <v>0</v>
      </c>
      <c r="T98" s="25">
        <v>15</v>
      </c>
      <c r="U98" s="25">
        <v>15</v>
      </c>
      <c r="V98" s="25">
        <v>0</v>
      </c>
      <c r="W98" s="25">
        <v>0</v>
      </c>
    </row>
    <row r="99" spans="1:26" ht="25.9" customHeight="1" x14ac:dyDescent="0.25">
      <c r="A99" s="44"/>
      <c r="B99" s="47"/>
      <c r="C99" s="50"/>
      <c r="D99" s="53"/>
      <c r="E99" s="127"/>
      <c r="F99" s="59"/>
      <c r="G99" s="24" t="s">
        <v>24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26" ht="29.45" customHeight="1" x14ac:dyDescent="0.25">
      <c r="A100" s="45"/>
      <c r="B100" s="48"/>
      <c r="C100" s="51"/>
      <c r="D100" s="54"/>
      <c r="E100" s="128"/>
      <c r="F100" s="60"/>
      <c r="G100" s="10" t="s">
        <v>25</v>
      </c>
      <c r="H100" s="11">
        <f t="shared" ref="H100:K100" si="52">SUM(H98:H99)</f>
        <v>14.5</v>
      </c>
      <c r="I100" s="11">
        <f t="shared" si="52"/>
        <v>14.5</v>
      </c>
      <c r="J100" s="11">
        <f t="shared" si="52"/>
        <v>0</v>
      </c>
      <c r="K100" s="11">
        <f t="shared" si="52"/>
        <v>0</v>
      </c>
      <c r="L100" s="11">
        <f t="shared" ref="L100:W100" si="53">SUM(L98:L99)</f>
        <v>16</v>
      </c>
      <c r="M100" s="11">
        <f t="shared" si="53"/>
        <v>16</v>
      </c>
      <c r="N100" s="11">
        <f t="shared" si="53"/>
        <v>0</v>
      </c>
      <c r="O100" s="11">
        <f t="shared" si="53"/>
        <v>0</v>
      </c>
      <c r="P100" s="11">
        <f t="shared" si="53"/>
        <v>15</v>
      </c>
      <c r="Q100" s="11">
        <f t="shared" si="53"/>
        <v>15</v>
      </c>
      <c r="R100" s="11">
        <f t="shared" si="53"/>
        <v>0</v>
      </c>
      <c r="S100" s="11">
        <f t="shared" si="53"/>
        <v>0</v>
      </c>
      <c r="T100" s="11">
        <f t="shared" si="53"/>
        <v>15</v>
      </c>
      <c r="U100" s="11">
        <f t="shared" si="53"/>
        <v>15</v>
      </c>
      <c r="V100" s="11">
        <f t="shared" si="53"/>
        <v>0</v>
      </c>
      <c r="W100" s="11">
        <f t="shared" si="53"/>
        <v>0</v>
      </c>
    </row>
    <row r="101" spans="1:26" ht="29.45" customHeight="1" x14ac:dyDescent="0.25">
      <c r="A101" s="43" t="s">
        <v>26</v>
      </c>
      <c r="B101" s="67" t="s">
        <v>27</v>
      </c>
      <c r="C101" s="49" t="s">
        <v>30</v>
      </c>
      <c r="D101" s="52" t="s">
        <v>99</v>
      </c>
      <c r="E101" s="55" t="s">
        <v>63</v>
      </c>
      <c r="F101" s="58" t="s">
        <v>42</v>
      </c>
      <c r="G101" s="19" t="s">
        <v>21</v>
      </c>
      <c r="H101" s="14">
        <v>2.5</v>
      </c>
      <c r="I101" s="14">
        <v>2.5</v>
      </c>
      <c r="J101" s="14">
        <v>0</v>
      </c>
      <c r="K101" s="14">
        <v>0</v>
      </c>
      <c r="L101" s="14">
        <v>2.5</v>
      </c>
      <c r="M101" s="14">
        <v>2.5</v>
      </c>
      <c r="N101" s="14">
        <v>0</v>
      </c>
      <c r="O101" s="14">
        <v>0</v>
      </c>
      <c r="P101" s="14">
        <v>3</v>
      </c>
      <c r="Q101" s="14">
        <v>3</v>
      </c>
      <c r="R101" s="14">
        <v>0</v>
      </c>
      <c r="S101" s="14">
        <v>0</v>
      </c>
      <c r="T101" s="14">
        <v>3</v>
      </c>
      <c r="U101" s="14">
        <v>3</v>
      </c>
      <c r="V101" s="14">
        <v>0</v>
      </c>
      <c r="W101" s="14">
        <v>0</v>
      </c>
    </row>
    <row r="102" spans="1:26" ht="79.150000000000006" customHeight="1" x14ac:dyDescent="0.25">
      <c r="A102" s="45"/>
      <c r="B102" s="48"/>
      <c r="C102" s="51"/>
      <c r="D102" s="54"/>
      <c r="E102" s="57"/>
      <c r="F102" s="60"/>
      <c r="G102" s="20" t="s">
        <v>25</v>
      </c>
      <c r="H102" s="11">
        <f t="shared" ref="H102:K102" si="54">SUM(H101)</f>
        <v>2.5</v>
      </c>
      <c r="I102" s="11">
        <f t="shared" si="54"/>
        <v>2.5</v>
      </c>
      <c r="J102" s="11">
        <f t="shared" si="54"/>
        <v>0</v>
      </c>
      <c r="K102" s="11">
        <f t="shared" si="54"/>
        <v>0</v>
      </c>
      <c r="L102" s="11">
        <f t="shared" ref="L102:W102" si="55">SUM(L101)</f>
        <v>2.5</v>
      </c>
      <c r="M102" s="11">
        <f t="shared" si="55"/>
        <v>2.5</v>
      </c>
      <c r="N102" s="11">
        <f t="shared" si="55"/>
        <v>0</v>
      </c>
      <c r="O102" s="11">
        <f t="shared" si="55"/>
        <v>0</v>
      </c>
      <c r="P102" s="11">
        <f t="shared" si="55"/>
        <v>3</v>
      </c>
      <c r="Q102" s="11">
        <f t="shared" si="55"/>
        <v>3</v>
      </c>
      <c r="R102" s="11">
        <f t="shared" si="55"/>
        <v>0</v>
      </c>
      <c r="S102" s="11">
        <f t="shared" si="55"/>
        <v>0</v>
      </c>
      <c r="T102" s="11">
        <f t="shared" si="55"/>
        <v>3</v>
      </c>
      <c r="U102" s="11">
        <f t="shared" si="55"/>
        <v>3</v>
      </c>
      <c r="V102" s="11">
        <f t="shared" si="55"/>
        <v>0</v>
      </c>
      <c r="W102" s="11">
        <f t="shared" si="55"/>
        <v>0</v>
      </c>
    </row>
    <row r="103" spans="1:26" ht="29.45" customHeight="1" x14ac:dyDescent="0.25">
      <c r="A103" s="43" t="s">
        <v>26</v>
      </c>
      <c r="B103" s="46" t="s">
        <v>27</v>
      </c>
      <c r="C103" s="49" t="s">
        <v>33</v>
      </c>
      <c r="D103" s="52" t="s">
        <v>100</v>
      </c>
      <c r="E103" s="55" t="s">
        <v>63</v>
      </c>
      <c r="F103" s="58" t="s">
        <v>42</v>
      </c>
      <c r="G103" s="19" t="s">
        <v>21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42">
        <v>3</v>
      </c>
      <c r="Q103" s="42">
        <v>3</v>
      </c>
      <c r="R103" s="42">
        <v>0</v>
      </c>
      <c r="S103" s="42">
        <v>0</v>
      </c>
      <c r="T103" s="42">
        <v>3</v>
      </c>
      <c r="U103" s="42">
        <v>3</v>
      </c>
      <c r="V103" s="42">
        <v>0</v>
      </c>
      <c r="W103" s="42">
        <v>0</v>
      </c>
    </row>
    <row r="104" spans="1:26" ht="30" customHeight="1" x14ac:dyDescent="0.25">
      <c r="A104" s="44"/>
      <c r="B104" s="47"/>
      <c r="C104" s="50"/>
      <c r="D104" s="53"/>
      <c r="E104" s="56"/>
      <c r="F104" s="59"/>
      <c r="G104" s="41" t="s">
        <v>24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</row>
    <row r="105" spans="1:26" ht="28.9" customHeight="1" x14ac:dyDescent="0.25">
      <c r="A105" s="45"/>
      <c r="B105" s="48"/>
      <c r="C105" s="51"/>
      <c r="D105" s="54"/>
      <c r="E105" s="57"/>
      <c r="F105" s="60"/>
      <c r="G105" s="20" t="s">
        <v>25</v>
      </c>
      <c r="H105" s="11">
        <f t="shared" ref="H105:W105" si="56">SUM(H103:H104)</f>
        <v>0</v>
      </c>
      <c r="I105" s="11">
        <f t="shared" si="56"/>
        <v>0</v>
      </c>
      <c r="J105" s="11">
        <f t="shared" si="56"/>
        <v>0</v>
      </c>
      <c r="K105" s="11">
        <f t="shared" si="56"/>
        <v>0</v>
      </c>
      <c r="L105" s="11">
        <f t="shared" si="56"/>
        <v>0</v>
      </c>
      <c r="M105" s="11">
        <f t="shared" si="56"/>
        <v>0</v>
      </c>
      <c r="N105" s="11">
        <f t="shared" si="56"/>
        <v>0</v>
      </c>
      <c r="O105" s="11">
        <f t="shared" si="56"/>
        <v>0</v>
      </c>
      <c r="P105" s="11">
        <f t="shared" si="56"/>
        <v>3</v>
      </c>
      <c r="Q105" s="11">
        <f t="shared" si="56"/>
        <v>3</v>
      </c>
      <c r="R105" s="11">
        <f t="shared" si="56"/>
        <v>0</v>
      </c>
      <c r="S105" s="11">
        <f t="shared" si="56"/>
        <v>0</v>
      </c>
      <c r="T105" s="11">
        <f t="shared" si="56"/>
        <v>3</v>
      </c>
      <c r="U105" s="11">
        <f t="shared" si="56"/>
        <v>3</v>
      </c>
      <c r="V105" s="11">
        <f t="shared" si="56"/>
        <v>0</v>
      </c>
      <c r="W105" s="11">
        <f t="shared" si="56"/>
        <v>0</v>
      </c>
    </row>
    <row r="106" spans="1:26" ht="22.9" customHeight="1" x14ac:dyDescent="0.25">
      <c r="A106" s="4" t="s">
        <v>26</v>
      </c>
      <c r="B106" s="21" t="s">
        <v>27</v>
      </c>
      <c r="C106" s="114" t="s">
        <v>45</v>
      </c>
      <c r="D106" s="115"/>
      <c r="E106" s="115"/>
      <c r="F106" s="115"/>
      <c r="G106" s="116"/>
      <c r="H106" s="22">
        <f>SUM(H97,H95,H100,H102,H105)</f>
        <v>99.5</v>
      </c>
      <c r="I106" s="22">
        <f>SUM(I95+I97+I100+I102+I105)</f>
        <v>99.5</v>
      </c>
      <c r="J106" s="22">
        <f>SUM(J95+J97+J100+J102+J105)</f>
        <v>45.7</v>
      </c>
      <c r="K106" s="22">
        <f>SUM(K95+K97+K100+K102+K105)</f>
        <v>0</v>
      </c>
      <c r="L106" s="22">
        <f>SUM(L105,L102,L100,L97,L95)</f>
        <v>95.2</v>
      </c>
      <c r="M106" s="22">
        <f>SUM(M105,M102,M100,M97,M95)</f>
        <v>95.2</v>
      </c>
      <c r="N106" s="22">
        <f>SUM(N95,N97,N100,N102,N105)</f>
        <v>51.3</v>
      </c>
      <c r="O106" s="22">
        <f>SUM(O95,O97,O100,O102,O105)</f>
        <v>0</v>
      </c>
      <c r="P106" s="22">
        <f>SUM(P95+P97+P100+P102,P105)</f>
        <v>141</v>
      </c>
      <c r="Q106" s="22">
        <f t="shared" ref="Q106:W106" si="57">SUM(Q95+Q97+Q100+Q102+Q105)</f>
        <v>138</v>
      </c>
      <c r="R106" s="22">
        <f t="shared" si="57"/>
        <v>45</v>
      </c>
      <c r="S106" s="22">
        <f t="shared" si="57"/>
        <v>3</v>
      </c>
      <c r="T106" s="22">
        <f t="shared" si="57"/>
        <v>141</v>
      </c>
      <c r="U106" s="22">
        <f t="shared" si="57"/>
        <v>138</v>
      </c>
      <c r="V106" s="22">
        <f t="shared" si="57"/>
        <v>45</v>
      </c>
      <c r="W106" s="22">
        <f t="shared" si="57"/>
        <v>3</v>
      </c>
    </row>
    <row r="107" spans="1:26" ht="21" customHeight="1" x14ac:dyDescent="0.25">
      <c r="A107" s="9" t="s">
        <v>26</v>
      </c>
      <c r="B107" s="140" t="s">
        <v>54</v>
      </c>
      <c r="C107" s="141"/>
      <c r="D107" s="141"/>
      <c r="E107" s="141"/>
      <c r="F107" s="141"/>
      <c r="G107" s="142"/>
      <c r="H107" s="34">
        <f t="shared" ref="H107:W107" si="58">SUM(H72,H90,H106)</f>
        <v>1723.7</v>
      </c>
      <c r="I107" s="34">
        <f t="shared" si="58"/>
        <v>1717.3</v>
      </c>
      <c r="J107" s="34">
        <f t="shared" si="58"/>
        <v>1245.9000000000001</v>
      </c>
      <c r="K107" s="34">
        <f t="shared" si="58"/>
        <v>6.4</v>
      </c>
      <c r="L107" s="34">
        <f t="shared" si="58"/>
        <v>1844.6000000000001</v>
      </c>
      <c r="M107" s="34">
        <f t="shared" si="58"/>
        <v>1823.8000000000002</v>
      </c>
      <c r="N107" s="34">
        <f t="shared" si="58"/>
        <v>1389.6</v>
      </c>
      <c r="O107" s="34">
        <f t="shared" si="58"/>
        <v>20.8</v>
      </c>
      <c r="P107" s="34">
        <f t="shared" si="58"/>
        <v>1854.1</v>
      </c>
      <c r="Q107" s="34">
        <f t="shared" si="58"/>
        <v>1790.1</v>
      </c>
      <c r="R107" s="34">
        <f t="shared" si="58"/>
        <v>1163.8</v>
      </c>
      <c r="S107" s="34">
        <f t="shared" si="58"/>
        <v>64</v>
      </c>
      <c r="T107" s="34">
        <f t="shared" si="58"/>
        <v>1854.1</v>
      </c>
      <c r="U107" s="34">
        <f t="shared" si="58"/>
        <v>1790.1</v>
      </c>
      <c r="V107" s="34">
        <f t="shared" si="58"/>
        <v>1163.8</v>
      </c>
      <c r="W107" s="34">
        <f t="shared" si="58"/>
        <v>64</v>
      </c>
    </row>
    <row r="108" spans="1:26" ht="20.45" customHeight="1" x14ac:dyDescent="0.25">
      <c r="A108" s="35" t="s">
        <v>16</v>
      </c>
      <c r="B108" s="143" t="s">
        <v>73</v>
      </c>
      <c r="C108" s="144"/>
      <c r="D108" s="144"/>
      <c r="E108" s="144"/>
      <c r="F108" s="144"/>
      <c r="G108" s="145"/>
      <c r="H108" s="36">
        <f t="shared" ref="H108:Y108" si="59">SUM(H65,H107)</f>
        <v>9346</v>
      </c>
      <c r="I108" s="36">
        <f t="shared" si="59"/>
        <v>9333.9</v>
      </c>
      <c r="J108" s="36">
        <f t="shared" si="59"/>
        <v>7667.7000000000007</v>
      </c>
      <c r="K108" s="36">
        <f t="shared" si="59"/>
        <v>12.100000000000001</v>
      </c>
      <c r="L108" s="36">
        <f t="shared" si="59"/>
        <v>9937.1999999999989</v>
      </c>
      <c r="M108" s="36">
        <f t="shared" si="59"/>
        <v>9899.7999999999993</v>
      </c>
      <c r="N108" s="36">
        <f t="shared" si="59"/>
        <v>8306.4</v>
      </c>
      <c r="O108" s="36">
        <f t="shared" si="59"/>
        <v>37.400000000000006</v>
      </c>
      <c r="P108" s="36">
        <f t="shared" si="59"/>
        <v>9900.6</v>
      </c>
      <c r="Q108" s="36">
        <f t="shared" si="59"/>
        <v>9752.6</v>
      </c>
      <c r="R108" s="36">
        <f t="shared" si="59"/>
        <v>6981.2000000000007</v>
      </c>
      <c r="S108" s="36">
        <f t="shared" si="59"/>
        <v>148</v>
      </c>
      <c r="T108" s="36">
        <f t="shared" si="59"/>
        <v>9900.6</v>
      </c>
      <c r="U108" s="36">
        <f t="shared" si="59"/>
        <v>9752.6</v>
      </c>
      <c r="V108" s="36">
        <f t="shared" si="59"/>
        <v>6981.2000000000007</v>
      </c>
      <c r="W108" s="36">
        <f t="shared" si="59"/>
        <v>148</v>
      </c>
      <c r="X108" s="36">
        <f t="shared" si="59"/>
        <v>0</v>
      </c>
      <c r="Y108" s="36">
        <f t="shared" si="59"/>
        <v>0</v>
      </c>
    </row>
    <row r="109" spans="1:26" ht="24.6" customHeight="1" x14ac:dyDescent="0.25">
      <c r="A109" s="146" t="s">
        <v>74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8"/>
      <c r="X109" s="37"/>
      <c r="Y109" s="38"/>
      <c r="Z109" s="39"/>
    </row>
    <row r="110" spans="1:26" ht="70.5" customHeight="1" x14ac:dyDescent="0.25">
      <c r="A110" s="149" t="s">
        <v>75</v>
      </c>
      <c r="B110" s="150"/>
      <c r="C110" s="150"/>
      <c r="D110" s="150"/>
      <c r="E110" s="150"/>
      <c r="F110" s="150"/>
      <c r="G110" s="150"/>
      <c r="H110" s="150"/>
      <c r="I110" s="150"/>
      <c r="J110" s="151"/>
      <c r="K110" s="152" t="s">
        <v>110</v>
      </c>
      <c r="L110" s="152"/>
      <c r="M110" s="149" t="s">
        <v>111</v>
      </c>
      <c r="N110" s="151"/>
      <c r="O110" s="149" t="s">
        <v>94</v>
      </c>
      <c r="P110" s="150"/>
      <c r="Q110" s="150"/>
      <c r="R110" s="150"/>
      <c r="S110" s="150"/>
      <c r="T110" s="151"/>
      <c r="U110" s="149" t="s">
        <v>112</v>
      </c>
      <c r="V110" s="150"/>
      <c r="W110" s="150"/>
      <c r="X110" s="150"/>
      <c r="Y110" s="151"/>
      <c r="Z110" s="40"/>
    </row>
    <row r="111" spans="1:26" ht="15" customHeight="1" x14ac:dyDescent="0.25">
      <c r="A111" s="153" t="s">
        <v>76</v>
      </c>
      <c r="B111" s="154"/>
      <c r="C111" s="154"/>
      <c r="D111" s="154"/>
      <c r="E111" s="154"/>
      <c r="F111" s="154"/>
      <c r="G111" s="154"/>
      <c r="H111" s="154"/>
      <c r="I111" s="154"/>
      <c r="J111" s="155"/>
      <c r="K111" s="156">
        <v>9247.9</v>
      </c>
      <c r="L111" s="156"/>
      <c r="M111" s="156">
        <f>SUM(M112:M119)</f>
        <v>9930.8000000000011</v>
      </c>
      <c r="N111" s="156"/>
      <c r="O111" s="156">
        <f>SUM(O112:T119)</f>
        <v>9900.6</v>
      </c>
      <c r="P111" s="156"/>
      <c r="Q111" s="156"/>
      <c r="R111" s="156"/>
      <c r="S111" s="156"/>
      <c r="T111" s="156"/>
      <c r="U111" s="156">
        <f>SUM(U112:Y119)</f>
        <v>9900.6</v>
      </c>
      <c r="V111" s="156"/>
      <c r="W111" s="156"/>
      <c r="X111" s="156"/>
      <c r="Y111" s="156"/>
      <c r="Z111" s="40"/>
    </row>
    <row r="112" spans="1:26" ht="15" customHeight="1" x14ac:dyDescent="0.25">
      <c r="A112" s="157" t="s">
        <v>77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8">
        <v>4433.3</v>
      </c>
      <c r="L112" s="158"/>
      <c r="M112" s="158">
        <v>4813</v>
      </c>
      <c r="N112" s="158"/>
      <c r="O112" s="158">
        <v>5644.7</v>
      </c>
      <c r="P112" s="158"/>
      <c r="Q112" s="158"/>
      <c r="R112" s="158"/>
      <c r="S112" s="158"/>
      <c r="T112" s="158"/>
      <c r="U112" s="159">
        <v>5644.7</v>
      </c>
      <c r="V112" s="160"/>
      <c r="W112" s="160"/>
      <c r="X112" s="160"/>
      <c r="Y112" s="161"/>
      <c r="Z112" s="40"/>
    </row>
    <row r="113" spans="1:26" ht="15" customHeight="1" x14ac:dyDescent="0.25">
      <c r="A113" s="157" t="s">
        <v>78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8">
        <v>340.4</v>
      </c>
      <c r="L113" s="158"/>
      <c r="M113" s="158">
        <v>306.10000000000002</v>
      </c>
      <c r="N113" s="158"/>
      <c r="O113" s="158">
        <v>326.60000000000002</v>
      </c>
      <c r="P113" s="158"/>
      <c r="Q113" s="158"/>
      <c r="R113" s="158"/>
      <c r="S113" s="158"/>
      <c r="T113" s="158"/>
      <c r="U113" s="159">
        <v>326.60000000000002</v>
      </c>
      <c r="V113" s="160"/>
      <c r="W113" s="160"/>
      <c r="X113" s="160"/>
      <c r="Y113" s="161"/>
      <c r="Z113" s="40"/>
    </row>
    <row r="114" spans="1:26" x14ac:dyDescent="0.25">
      <c r="A114" s="157" t="s">
        <v>79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8">
        <v>4308.8999999999996</v>
      </c>
      <c r="L114" s="158"/>
      <c r="M114" s="158">
        <v>4599.3</v>
      </c>
      <c r="N114" s="158"/>
      <c r="O114" s="158">
        <v>3874.3</v>
      </c>
      <c r="P114" s="158"/>
      <c r="Q114" s="158"/>
      <c r="R114" s="158"/>
      <c r="S114" s="158"/>
      <c r="T114" s="158"/>
      <c r="U114" s="159">
        <v>3874.3</v>
      </c>
      <c r="V114" s="160"/>
      <c r="W114" s="160"/>
      <c r="X114" s="160"/>
      <c r="Y114" s="161"/>
      <c r="Z114" s="40"/>
    </row>
    <row r="115" spans="1:26" x14ac:dyDescent="0.25">
      <c r="A115" s="157" t="s">
        <v>80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9"/>
      <c r="V115" s="160"/>
      <c r="W115" s="160"/>
      <c r="X115" s="160"/>
      <c r="Y115" s="161"/>
      <c r="Z115" s="40"/>
    </row>
    <row r="116" spans="1:26" x14ac:dyDescent="0.25">
      <c r="A116" s="157" t="s">
        <v>81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8">
        <v>165.3</v>
      </c>
      <c r="L116" s="158"/>
      <c r="M116" s="158">
        <v>212.4</v>
      </c>
      <c r="N116" s="158"/>
      <c r="O116" s="158">
        <v>55</v>
      </c>
      <c r="P116" s="158"/>
      <c r="Q116" s="158"/>
      <c r="R116" s="158"/>
      <c r="S116" s="158"/>
      <c r="T116" s="158"/>
      <c r="U116" s="159">
        <v>55</v>
      </c>
      <c r="V116" s="160"/>
      <c r="W116" s="160"/>
      <c r="X116" s="160"/>
      <c r="Y116" s="161"/>
      <c r="Z116" s="40"/>
    </row>
    <row r="117" spans="1:26" x14ac:dyDescent="0.25">
      <c r="A117" s="157" t="s">
        <v>82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40"/>
    </row>
    <row r="118" spans="1:26" ht="16.149999999999999" customHeight="1" x14ac:dyDescent="0.25">
      <c r="A118" s="157" t="s">
        <v>83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40"/>
    </row>
    <row r="119" spans="1:26" x14ac:dyDescent="0.25">
      <c r="A119" s="157" t="s">
        <v>84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40"/>
    </row>
    <row r="120" spans="1:26" ht="15" customHeight="1" x14ac:dyDescent="0.25">
      <c r="A120" s="153" t="s">
        <v>85</v>
      </c>
      <c r="B120" s="154"/>
      <c r="C120" s="154"/>
      <c r="D120" s="154"/>
      <c r="E120" s="154"/>
      <c r="F120" s="154"/>
      <c r="G120" s="154"/>
      <c r="H120" s="154"/>
      <c r="I120" s="154"/>
      <c r="J120" s="155"/>
      <c r="K120" s="156">
        <f>SUM(K121:L122)</f>
        <v>98.1</v>
      </c>
      <c r="L120" s="156"/>
      <c r="M120" s="156">
        <f>SUM(M121:N122)</f>
        <v>6.4</v>
      </c>
      <c r="N120" s="156"/>
      <c r="O120" s="156">
        <f>SUM(O121:T122)</f>
        <v>0</v>
      </c>
      <c r="P120" s="156"/>
      <c r="Q120" s="156"/>
      <c r="R120" s="156"/>
      <c r="S120" s="156"/>
      <c r="T120" s="156"/>
      <c r="U120" s="156">
        <f>SUM(U121:Y122)</f>
        <v>0</v>
      </c>
      <c r="V120" s="156"/>
      <c r="W120" s="156"/>
      <c r="X120" s="156"/>
      <c r="Y120" s="156"/>
      <c r="Z120" s="40"/>
    </row>
    <row r="121" spans="1:26" ht="15" customHeight="1" x14ac:dyDescent="0.25">
      <c r="A121" s="157" t="s">
        <v>86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8">
        <v>98.1</v>
      </c>
      <c r="L121" s="158"/>
      <c r="M121" s="158">
        <v>6.4</v>
      </c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40"/>
    </row>
    <row r="122" spans="1:26" ht="15" customHeight="1" x14ac:dyDescent="0.25">
      <c r="A122" s="157" t="s">
        <v>87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40"/>
    </row>
    <row r="123" spans="1:26" ht="15" customHeight="1" x14ac:dyDescent="0.25"/>
    <row r="125" spans="1:26" x14ac:dyDescent="0.25">
      <c r="D125" s="12"/>
    </row>
  </sheetData>
  <mergeCells count="258">
    <mergeCell ref="A121:J121"/>
    <mergeCell ref="K121:L121"/>
    <mergeCell ref="M121:N121"/>
    <mergeCell ref="O121:T121"/>
    <mergeCell ref="U121:Y121"/>
    <mergeCell ref="A122:J122"/>
    <mergeCell ref="K122:L122"/>
    <mergeCell ref="M122:N122"/>
    <mergeCell ref="O122:T122"/>
    <mergeCell ref="U122:Y122"/>
    <mergeCell ref="A119:J119"/>
    <mergeCell ref="K119:L119"/>
    <mergeCell ref="M119:N119"/>
    <mergeCell ref="O119:T119"/>
    <mergeCell ref="U119:Y119"/>
    <mergeCell ref="A120:J120"/>
    <mergeCell ref="K120:L120"/>
    <mergeCell ref="M120:N120"/>
    <mergeCell ref="O120:T120"/>
    <mergeCell ref="U120:Y120"/>
    <mergeCell ref="A117:J117"/>
    <mergeCell ref="K117:L117"/>
    <mergeCell ref="M117:N117"/>
    <mergeCell ref="O117:T117"/>
    <mergeCell ref="U117:Y117"/>
    <mergeCell ref="A118:J118"/>
    <mergeCell ref="K118:L118"/>
    <mergeCell ref="M118:N118"/>
    <mergeCell ref="O118:T118"/>
    <mergeCell ref="U118:Y118"/>
    <mergeCell ref="A115:J115"/>
    <mergeCell ref="K115:L115"/>
    <mergeCell ref="M115:N115"/>
    <mergeCell ref="O115:T115"/>
    <mergeCell ref="U115:Y115"/>
    <mergeCell ref="A116:J116"/>
    <mergeCell ref="K116:L116"/>
    <mergeCell ref="M116:N116"/>
    <mergeCell ref="O116:T116"/>
    <mergeCell ref="U116:Y116"/>
    <mergeCell ref="A113:J113"/>
    <mergeCell ref="K113:L113"/>
    <mergeCell ref="M113:N113"/>
    <mergeCell ref="O113:T113"/>
    <mergeCell ref="U113:Y113"/>
    <mergeCell ref="A114:J114"/>
    <mergeCell ref="K114:L114"/>
    <mergeCell ref="M114:N114"/>
    <mergeCell ref="O114:T114"/>
    <mergeCell ref="U114:Y114"/>
    <mergeCell ref="A111:J111"/>
    <mergeCell ref="K111:L111"/>
    <mergeCell ref="M111:N111"/>
    <mergeCell ref="O111:T111"/>
    <mergeCell ref="U111:Y111"/>
    <mergeCell ref="A112:J112"/>
    <mergeCell ref="K112:L112"/>
    <mergeCell ref="M112:N112"/>
    <mergeCell ref="O112:T112"/>
    <mergeCell ref="U112:Y112"/>
    <mergeCell ref="C106:G106"/>
    <mergeCell ref="B107:G107"/>
    <mergeCell ref="B108:G108"/>
    <mergeCell ref="A109:W109"/>
    <mergeCell ref="A110:J110"/>
    <mergeCell ref="K110:L110"/>
    <mergeCell ref="M110:N110"/>
    <mergeCell ref="O110:T110"/>
    <mergeCell ref="U110:Y110"/>
    <mergeCell ref="A101:A102"/>
    <mergeCell ref="B101:B102"/>
    <mergeCell ref="C101:C102"/>
    <mergeCell ref="D101:D102"/>
    <mergeCell ref="E101:E102"/>
    <mergeCell ref="F101:F102"/>
    <mergeCell ref="A98:A100"/>
    <mergeCell ref="B98:B100"/>
    <mergeCell ref="C98:C100"/>
    <mergeCell ref="D98:D100"/>
    <mergeCell ref="E98:E100"/>
    <mergeCell ref="F98:F100"/>
    <mergeCell ref="A96:A97"/>
    <mergeCell ref="B96:B97"/>
    <mergeCell ref="C96:C97"/>
    <mergeCell ref="D96:D97"/>
    <mergeCell ref="E96:E97"/>
    <mergeCell ref="F96:F97"/>
    <mergeCell ref="C90:G90"/>
    <mergeCell ref="C91:W91"/>
    <mergeCell ref="A92:A95"/>
    <mergeCell ref="B92:B95"/>
    <mergeCell ref="C92:C95"/>
    <mergeCell ref="D92:D95"/>
    <mergeCell ref="E92:E95"/>
    <mergeCell ref="F92:F95"/>
    <mergeCell ref="A88:A89"/>
    <mergeCell ref="B88:B89"/>
    <mergeCell ref="C88:C89"/>
    <mergeCell ref="D88:D89"/>
    <mergeCell ref="E88:E89"/>
    <mergeCell ref="F88:F89"/>
    <mergeCell ref="A84:A87"/>
    <mergeCell ref="B84:B87"/>
    <mergeCell ref="C84:C87"/>
    <mergeCell ref="D84:D87"/>
    <mergeCell ref="E84:E87"/>
    <mergeCell ref="F84:F87"/>
    <mergeCell ref="A82:A83"/>
    <mergeCell ref="B82:B83"/>
    <mergeCell ref="C82:C83"/>
    <mergeCell ref="D82:D83"/>
    <mergeCell ref="E82:E83"/>
    <mergeCell ref="F82:F83"/>
    <mergeCell ref="A78:A81"/>
    <mergeCell ref="B78:B81"/>
    <mergeCell ref="C78:C81"/>
    <mergeCell ref="D78:D81"/>
    <mergeCell ref="E78:E81"/>
    <mergeCell ref="F78:F81"/>
    <mergeCell ref="C72:G72"/>
    <mergeCell ref="C73:W73"/>
    <mergeCell ref="A74:A77"/>
    <mergeCell ref="B74:B77"/>
    <mergeCell ref="C74:C77"/>
    <mergeCell ref="D74:D77"/>
    <mergeCell ref="E74:E77"/>
    <mergeCell ref="F74:F77"/>
    <mergeCell ref="C64:G64"/>
    <mergeCell ref="B66:W66"/>
    <mergeCell ref="C67:W67"/>
    <mergeCell ref="A68:A71"/>
    <mergeCell ref="B68:B71"/>
    <mergeCell ref="C68:C71"/>
    <mergeCell ref="D68:D71"/>
    <mergeCell ref="E68:E71"/>
    <mergeCell ref="F68:F71"/>
    <mergeCell ref="A62:A63"/>
    <mergeCell ref="B62:B63"/>
    <mergeCell ref="C62:C63"/>
    <mergeCell ref="D62:D63"/>
    <mergeCell ref="E62:E63"/>
    <mergeCell ref="F62:F63"/>
    <mergeCell ref="A59:A61"/>
    <mergeCell ref="B59:B61"/>
    <mergeCell ref="C59:C61"/>
    <mergeCell ref="D59:D61"/>
    <mergeCell ref="E59:E61"/>
    <mergeCell ref="F59:F61"/>
    <mergeCell ref="C55:G55"/>
    <mergeCell ref="C56:W56"/>
    <mergeCell ref="A57:A58"/>
    <mergeCell ref="B57:B58"/>
    <mergeCell ref="C57:C58"/>
    <mergeCell ref="D57:D58"/>
    <mergeCell ref="E57:E58"/>
    <mergeCell ref="F57:F58"/>
    <mergeCell ref="A53:A54"/>
    <mergeCell ref="B53:B54"/>
    <mergeCell ref="C53:C54"/>
    <mergeCell ref="D53:D54"/>
    <mergeCell ref="E53:E54"/>
    <mergeCell ref="F53:F54"/>
    <mergeCell ref="C49:G49"/>
    <mergeCell ref="C50:W50"/>
    <mergeCell ref="A51:A52"/>
    <mergeCell ref="B51:B52"/>
    <mergeCell ref="C51:C52"/>
    <mergeCell ref="D51:D52"/>
    <mergeCell ref="E51:E52"/>
    <mergeCell ref="F51:F5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0:A44"/>
    <mergeCell ref="B40:B44"/>
    <mergeCell ref="C40:C44"/>
    <mergeCell ref="D40:D44"/>
    <mergeCell ref="E40:E44"/>
    <mergeCell ref="F40:F44"/>
    <mergeCell ref="D34:D39"/>
    <mergeCell ref="E34:E39"/>
    <mergeCell ref="F34:F39"/>
    <mergeCell ref="A32:A33"/>
    <mergeCell ref="B32:B33"/>
    <mergeCell ref="C32:C33"/>
    <mergeCell ref="D32:D33"/>
    <mergeCell ref="E32:E33"/>
    <mergeCell ref="F32:F33"/>
    <mergeCell ref="R4:W4"/>
    <mergeCell ref="R5:W5"/>
    <mergeCell ref="D6:W6"/>
    <mergeCell ref="A8:A11"/>
    <mergeCell ref="B8:B11"/>
    <mergeCell ref="C8:C11"/>
    <mergeCell ref="D8:D11"/>
    <mergeCell ref="E8:E11"/>
    <mergeCell ref="F8:F11"/>
    <mergeCell ref="G8:G11"/>
    <mergeCell ref="H8:K8"/>
    <mergeCell ref="L8:O8"/>
    <mergeCell ref="P8:S8"/>
    <mergeCell ref="T8:W8"/>
    <mergeCell ref="H9:H11"/>
    <mergeCell ref="I9:K9"/>
    <mergeCell ref="L9:L11"/>
    <mergeCell ref="M10:N10"/>
    <mergeCell ref="O10:O11"/>
    <mergeCell ref="Q10:R10"/>
    <mergeCell ref="S10:S11"/>
    <mergeCell ref="U10:V10"/>
    <mergeCell ref="W10:W11"/>
    <mergeCell ref="M9:O9"/>
    <mergeCell ref="U9:W9"/>
    <mergeCell ref="I10:J10"/>
    <mergeCell ref="K10:K11"/>
    <mergeCell ref="C15:W15"/>
    <mergeCell ref="A16:A20"/>
    <mergeCell ref="B16:B20"/>
    <mergeCell ref="C16:C20"/>
    <mergeCell ref="D16:D20"/>
    <mergeCell ref="E16:E20"/>
    <mergeCell ref="F16:F20"/>
    <mergeCell ref="A12:W12"/>
    <mergeCell ref="A13:W13"/>
    <mergeCell ref="B14:W14"/>
    <mergeCell ref="A103:A105"/>
    <mergeCell ref="B103:B105"/>
    <mergeCell ref="C103:C105"/>
    <mergeCell ref="D103:D105"/>
    <mergeCell ref="E103:E105"/>
    <mergeCell ref="F103:F105"/>
    <mergeCell ref="P9:P11"/>
    <mergeCell ref="Q9:S9"/>
    <mergeCell ref="T9:T11"/>
    <mergeCell ref="A26:A31"/>
    <mergeCell ref="B26:B31"/>
    <mergeCell ref="C26:C31"/>
    <mergeCell ref="D26:D31"/>
    <mergeCell ref="E26:E31"/>
    <mergeCell ref="F26:F31"/>
    <mergeCell ref="A21:A25"/>
    <mergeCell ref="B21:B25"/>
    <mergeCell ref="C21:C25"/>
    <mergeCell ref="D21:D25"/>
    <mergeCell ref="E21:E25"/>
    <mergeCell ref="F21:F25"/>
    <mergeCell ref="A34:A39"/>
    <mergeCell ref="B34:B39"/>
    <mergeCell ref="C34:C39"/>
  </mergeCells>
  <pageMargins left="0.39370078740157483" right="0.39370078740157483" top="0.59055118110236227" bottom="0.39370078740157483" header="0.31496062992125984" footer="0.31496062992125984"/>
  <pageSetup paperSize="9" scale="65" fitToHeight="0" orientation="landscape" verticalDpi="300" r:id="rId1"/>
  <headerFooter>
    <oddHeader>&amp;C&amp;P</oddHeader>
  </headerFooter>
  <rowBreaks count="4" manualBreakCount="4">
    <brk id="20" max="16383" man="1"/>
    <brk id="49" max="16383" man="1"/>
    <brk id="77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daiva_k</cp:lastModifiedBy>
  <cp:lastPrinted>2021-02-10T10:29:49Z</cp:lastPrinted>
  <dcterms:created xsi:type="dcterms:W3CDTF">2018-01-17T08:55:24Z</dcterms:created>
  <dcterms:modified xsi:type="dcterms:W3CDTF">2021-02-12T12:12:02Z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c9c6a16d-3395-44a4-a7c5-16f498868f9e</vt:lpwstr>
  </property>
</Properties>
</file>