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ęstutis Dambrauskas\Desktop\"/>
    </mc:Choice>
  </mc:AlternateContent>
  <xr:revisionPtr revIDLastSave="0" documentId="13_ncr:1_{80A76E6F-6410-4AB3-B739-0B8C17AA484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5" sheetId="5" r:id="rId1"/>
  </sheets>
  <calcPr calcId="191029"/>
</workbook>
</file>

<file path=xl/calcChain.xml><?xml version="1.0" encoding="utf-8"?>
<calcChain xmlns="http://schemas.openxmlformats.org/spreadsheetml/2006/main">
  <c r="F114" i="5" l="1"/>
  <c r="G12" i="5"/>
  <c r="H75" i="5"/>
  <c r="H111" i="5" s="1"/>
  <c r="H79" i="5"/>
  <c r="H83" i="5"/>
  <c r="H106" i="5"/>
  <c r="H110" i="5"/>
  <c r="F115" i="5"/>
  <c r="G79" i="5"/>
  <c r="F117" i="5" l="1"/>
  <c r="G105" i="5"/>
  <c r="F106" i="5"/>
  <c r="E106" i="5"/>
  <c r="G106" i="5" l="1"/>
  <c r="G66" i="5"/>
  <c r="G103" i="5" l="1"/>
  <c r="F110" i="5" l="1"/>
  <c r="E110" i="5"/>
  <c r="G109" i="5"/>
  <c r="G104" i="5"/>
  <c r="G102" i="5"/>
  <c r="G101" i="5"/>
  <c r="G100" i="5"/>
  <c r="G99" i="5"/>
  <c r="G98" i="5"/>
  <c r="G97" i="5"/>
  <c r="G96" i="5"/>
  <c r="G95" i="5"/>
  <c r="G94" i="5"/>
  <c r="G93" i="5"/>
  <c r="G92" i="5"/>
  <c r="G91" i="5"/>
  <c r="G90" i="5"/>
  <c r="G89" i="5"/>
  <c r="G88" i="5"/>
  <c r="G87" i="5"/>
  <c r="G86" i="5"/>
  <c r="F83" i="5"/>
  <c r="F116" i="5" s="1"/>
  <c r="E83" i="5"/>
  <c r="G82" i="5"/>
  <c r="G83" i="5" s="1"/>
  <c r="F79" i="5"/>
  <c r="G78" i="5"/>
  <c r="F75" i="5"/>
  <c r="E75" i="5"/>
  <c r="G74" i="5"/>
  <c r="G73" i="5"/>
  <c r="G72" i="5"/>
  <c r="G71" i="5"/>
  <c r="G70" i="5"/>
  <c r="G69" i="5"/>
  <c r="G68" i="5"/>
  <c r="G67" i="5"/>
  <c r="G65" i="5"/>
  <c r="G64" i="5"/>
  <c r="G63" i="5"/>
  <c r="G62" i="5"/>
  <c r="G61" i="5"/>
  <c r="G60" i="5"/>
  <c r="G59" i="5"/>
  <c r="G58" i="5"/>
  <c r="G57" i="5"/>
  <c r="G56" i="5"/>
  <c r="G55" i="5"/>
  <c r="G54" i="5"/>
  <c r="G53" i="5"/>
  <c r="G52" i="5"/>
  <c r="G51" i="5"/>
  <c r="G50" i="5"/>
  <c r="G49" i="5"/>
  <c r="G48" i="5"/>
  <c r="G47" i="5"/>
  <c r="G46" i="5"/>
  <c r="G45" i="5"/>
  <c r="G44" i="5"/>
  <c r="G43" i="5"/>
  <c r="G42" i="5"/>
  <c r="G41" i="5"/>
  <c r="G40" i="5"/>
  <c r="G39" i="5"/>
  <c r="G38" i="5"/>
  <c r="G37" i="5"/>
  <c r="G36" i="5"/>
  <c r="G35" i="5"/>
  <c r="G34" i="5"/>
  <c r="G33" i="5"/>
  <c r="G32" i="5"/>
  <c r="G31" i="5"/>
  <c r="G30" i="5"/>
  <c r="G29" i="5"/>
  <c r="G28" i="5"/>
  <c r="G27" i="5"/>
  <c r="G26" i="5"/>
  <c r="G25" i="5"/>
  <c r="G24" i="5"/>
  <c r="G23" i="5"/>
  <c r="G22" i="5"/>
  <c r="G21" i="5"/>
  <c r="G20" i="5"/>
  <c r="G19" i="5"/>
  <c r="G18" i="5"/>
  <c r="G17" i="5"/>
  <c r="G16" i="5"/>
  <c r="G15" i="5"/>
  <c r="G14" i="5"/>
  <c r="G13" i="5"/>
  <c r="G11" i="5"/>
  <c r="G10" i="5"/>
  <c r="G9" i="5"/>
  <c r="E111" i="5" l="1"/>
  <c r="F111" i="5"/>
  <c r="F118" i="5"/>
  <c r="G110" i="5"/>
  <c r="G75" i="5"/>
  <c r="G111" i="5" l="1"/>
</calcChain>
</file>

<file path=xl/sharedStrings.xml><?xml version="1.0" encoding="utf-8"?>
<sst xmlns="http://schemas.openxmlformats.org/spreadsheetml/2006/main" count="195" uniqueCount="110">
  <si>
    <t>Specialiosios</t>
  </si>
  <si>
    <t>programos</t>
  </si>
  <si>
    <t>veiklos rūšis</t>
  </si>
  <si>
    <t>Eil.</t>
  </si>
  <si>
    <t>Nr.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</si>
  <si>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</si>
  <si>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</si>
  <si>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</si>
  <si>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</si>
  <si>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</si>
  <si>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</si>
  <si>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</si>
  <si>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</si>
  <si>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</si>
  <si>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</si>
  <si>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</si>
  <si>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</si>
  <si>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</si>
  <si>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</si>
  <si>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</si>
  <si>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</si>
  <si>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</si>
  <si>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</si>
  <si>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Viešoji biblioteka</t>
  </si>
  <si>
    <t>19.</t>
  </si>
  <si>
    <t>kultūra</t>
  </si>
  <si>
    <t>muziejaus veikla</t>
  </si>
  <si>
    <t>pensijų lėšos</t>
  </si>
  <si>
    <t>Šeduvos globos namai</t>
  </si>
  <si>
    <t>Pajamos iš teikiamų paslaugų</t>
  </si>
  <si>
    <t>Pensijų lėšos</t>
  </si>
  <si>
    <t>tėvų įnašai</t>
  </si>
  <si>
    <t>Asignavimų valdytojai</t>
  </si>
  <si>
    <t>senelių įnašai</t>
  </si>
  <si>
    <t>Šeduvos gimnazija</t>
  </si>
  <si>
    <t>Švietimo ir sporto paslaugų centras</t>
  </si>
  <si>
    <t>Senelių įnašai</t>
  </si>
  <si>
    <t xml:space="preserve">        Iš viso pajamos iš paslaugų:</t>
  </si>
  <si>
    <r>
      <t xml:space="preserve">        </t>
    </r>
    <r>
      <rPr>
        <b/>
        <sz val="10"/>
        <rFont val="Arial"/>
        <family val="2"/>
        <charset val="186"/>
      </rPr>
      <t>Iš viso pensijų lėšos:</t>
    </r>
  </si>
  <si>
    <t xml:space="preserve">                       Tėvų įnašai</t>
  </si>
  <si>
    <t xml:space="preserve">       Iš viso specialiųjų programų pajamų ir išlaidų:</t>
  </si>
  <si>
    <t>Lizdeikos gimnazija</t>
  </si>
  <si>
    <t>Visuomenės sveikatos biuras</t>
  </si>
  <si>
    <t>Baisogalos gimnazija</t>
  </si>
  <si>
    <t>maitinimo paslaugos</t>
  </si>
  <si>
    <t>Radviliškio muzikos mokykla</t>
  </si>
  <si>
    <t>Radviliškio dailės mokykla</t>
  </si>
  <si>
    <t>Gražinos pagrindinė mokykla</t>
  </si>
  <si>
    <t>X</t>
  </si>
  <si>
    <t>Alksniupių pagrindinė mokykla</t>
  </si>
  <si>
    <t>Funkcinės klasifika- cijos kodas</t>
  </si>
  <si>
    <t>transporto nuomos paslaugos</t>
  </si>
  <si>
    <t>nekilnojamo turto nuomos pajamos</t>
  </si>
  <si>
    <t>mokymo paslaugos</t>
  </si>
  <si>
    <t>renginiai</t>
  </si>
  <si>
    <t>Kutiškių daugiafunkcis centras</t>
  </si>
  <si>
    <t>sveikatos priežiūros paslaugos</t>
  </si>
  <si>
    <t>Savivaldybės administracija</t>
  </si>
  <si>
    <t>kopijavimo paslaugos</t>
  </si>
  <si>
    <t>Likutis metų pradžiai</t>
  </si>
  <si>
    <r>
      <t xml:space="preserve">        </t>
    </r>
    <r>
      <rPr>
        <b/>
        <sz val="10"/>
        <rFont val="Arial"/>
        <family val="2"/>
        <charset val="186"/>
      </rPr>
      <t>Iš viso tėvų įnašų lėšos:</t>
    </r>
  </si>
  <si>
    <r>
      <t xml:space="preserve">       </t>
    </r>
    <r>
      <rPr>
        <b/>
        <sz val="10"/>
        <rFont val="Arial"/>
        <family val="2"/>
        <charset val="186"/>
      </rPr>
      <t>Iš viso senelių įnašų lėšos:</t>
    </r>
  </si>
  <si>
    <t>Radviliškio parapijos bendruomenės socialinių paslaugų centras</t>
  </si>
  <si>
    <t>pagalba į namus</t>
  </si>
  <si>
    <t>kopijavimo aparato paslaugos</t>
  </si>
  <si>
    <t>Etninės kultūros ir amatų centras</t>
  </si>
  <si>
    <t>Daugyvenės kult. istorijos muziejus-draustinis</t>
  </si>
  <si>
    <t>Baisogalos mokykla-darželis</t>
  </si>
  <si>
    <t>Šeduvos miesto lopšelis-darželis</t>
  </si>
  <si>
    <t>Šeduvos kultūros ir amatų centras</t>
  </si>
  <si>
    <t>skalbimo paslaugos</t>
  </si>
  <si>
    <t>Šiaulėnų M. Šikšnio gimnazija</t>
  </si>
  <si>
    <t>Pajamos už patalpų nuomą</t>
  </si>
  <si>
    <t>Pajamos už teikiamas paslaugas</t>
  </si>
  <si>
    <t>Viso:</t>
  </si>
  <si>
    <t>Muzikos mokykla</t>
  </si>
  <si>
    <t>instrumentų nuoma</t>
  </si>
  <si>
    <t>Įmokos už išlaikymą  socialinėse, kt. įstaigose</t>
  </si>
  <si>
    <t>Įmokos už išlaikymą švietimo įstaigose</t>
  </si>
  <si>
    <t>Vaižganto progimnazija</t>
  </si>
  <si>
    <t>Baisogalos kultūros centras</t>
  </si>
  <si>
    <t>Radviliškio plaukimo baseinas</t>
  </si>
  <si>
    <t>baseino paslaugos</t>
  </si>
  <si>
    <t>muzikiniai konkursai</t>
  </si>
  <si>
    <t>V. Kudirkos progimnazija</t>
  </si>
  <si>
    <t>PPT paslaugos</t>
  </si>
  <si>
    <t>Iš viso</t>
  </si>
  <si>
    <t>Iš jų darbo užmokesčiui</t>
  </si>
  <si>
    <t>Išlaidos</t>
  </si>
  <si>
    <t>Radviliškio turizmo informacijos centras</t>
  </si>
  <si>
    <t>Radviliškio miesto kultūros centras</t>
  </si>
  <si>
    <t>Krizės įveikimo pagalbos lėšos</t>
  </si>
  <si>
    <t>Radviliškio pagalbos šeimai centras</t>
  </si>
  <si>
    <t>x</t>
  </si>
  <si>
    <t>krizės įveikimo pagalbos paslauga</t>
  </si>
  <si>
    <t>Iš viso pajamų iš paslaugų:</t>
  </si>
  <si>
    <t>skelbimai (Bilietai)</t>
  </si>
  <si>
    <t>matinimo paslaugos</t>
  </si>
  <si>
    <t>seniūnijų nekilnojamo turto nuomos pajamos</t>
  </si>
  <si>
    <t>seniūnijų pirčių teikiamos paslaugos</t>
  </si>
  <si>
    <t>Sidabravo pagrindinė mokykla</t>
  </si>
  <si>
    <t>Grinkiškio J. Poderio pagrindinė mokykla</t>
  </si>
  <si>
    <t>paslaugos</t>
  </si>
  <si>
    <t>20.</t>
  </si>
  <si>
    <t xml:space="preserve"> 2025 metų Radviliškio rajono savivaldybės biudžetinių įstaigų teikiamų paslaugų, pensijų, tėvų ir senelių įnašų programų pajamos ir  išlaidos</t>
  </si>
  <si>
    <t xml:space="preserve">Pajamos </t>
  </si>
  <si>
    <t>savivaldybės butų nuomos pajamos</t>
  </si>
  <si>
    <t>Vaikų lopšelis-darželis „Eglutė“</t>
  </si>
  <si>
    <t>Vaikų lopšelis-darželis „Kregždutė“</t>
  </si>
  <si>
    <t>Vaikų lopšelis-darželis „Žvaigždutė“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</si>
</sst>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0"/>
      <name val="Arial"/>
      <charset val="186"/>
    </font>
    <font>
      <sz val="10"/>
      <name val="Arial"/>
      <family val="2"/>
      <charset val="186"/>
    </font>
    <font>
      <sz val="8"/>
      <name val="Arial"/>
      <family val="2"/>
      <charset val="186"/>
    </font>
    <font>
      <b/>
      <sz val="9"/>
      <name val="Arial"/>
      <family val="2"/>
      <charset val="186"/>
    </font>
    <font>
      <b/>
      <sz val="8"/>
      <name val="Arial"/>
      <family val="2"/>
      <charset val="186"/>
    </font>
    <font>
      <b/>
      <sz val="10"/>
      <name val="Arial"/>
      <family val="2"/>
      <charset val="186"/>
    </font>
    <font>
      <sz val="9"/>
      <name val="Arial"/>
      <family val="2"/>
      <charset val="186"/>
    </font>
    <font>
      <sz val="10"/>
      <name val="Arial"/>
      <family val="2"/>
      <charset val="186"/>
    </font>
    <font>
      <i/>
      <sz val="8"/>
      <name val="Arial"/>
      <family val="2"/>
      <charset val="186"/>
    </font>
    <font>
      <i/>
      <sz val="10"/>
      <name val="Arial"/>
      <family val="2"/>
      <charset val="186"/>
    </font>
    <font>
      <b/>
      <i/>
      <sz val="11"/>
      <name val="Arial"/>
      <family val="2"/>
      <charset val="186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207">
    <xf numFmtId="0" fontId="0" fillId="0" borderId="0" xfId="0"/>
    <xf numFmtId="0" fontId="0" fillId="0" borderId="3" xfId="0" applyBorder="1"/>
    <xf numFmtId="0" fontId="0" fillId="0" borderId="4" xfId="0" applyBorder="1"/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5" fillId="0" borderId="17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0" fillId="0" borderId="18" xfId="0" applyBorder="1"/>
    <xf numFmtId="0" fontId="0" fillId="0" borderId="12" xfId="0" applyBorder="1"/>
    <xf numFmtId="0" fontId="2" fillId="0" borderId="19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0" fillId="0" borderId="13" xfId="0" applyBorder="1"/>
    <xf numFmtId="0" fontId="3" fillId="0" borderId="11" xfId="0" applyFont="1" applyBorder="1"/>
    <xf numFmtId="0" fontId="3" fillId="0" borderId="14" xfId="0" applyFont="1" applyBorder="1" applyAlignment="1">
      <alignment horizontal="center"/>
    </xf>
    <xf numFmtId="0" fontId="0" fillId="0" borderId="21" xfId="0" applyBorder="1"/>
    <xf numFmtId="0" fontId="5" fillId="0" borderId="1" xfId="0" applyFont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1" fillId="2" borderId="16" xfId="0" applyFont="1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5" fillId="0" borderId="30" xfId="0" applyFont="1" applyBorder="1"/>
    <xf numFmtId="0" fontId="5" fillId="0" borderId="31" xfId="0" applyFont="1" applyBorder="1"/>
    <xf numFmtId="0" fontId="0" fillId="0" borderId="0" xfId="0" applyAlignment="1">
      <alignment horizontal="left"/>
    </xf>
    <xf numFmtId="2" fontId="1" fillId="0" borderId="33" xfId="0" applyNumberFormat="1" applyFont="1" applyBorder="1" applyAlignment="1">
      <alignment horizontal="center"/>
    </xf>
    <xf numFmtId="2" fontId="1" fillId="0" borderId="20" xfId="0" applyNumberFormat="1" applyFont="1" applyBorder="1" applyAlignment="1">
      <alignment horizontal="center"/>
    </xf>
    <xf numFmtId="2" fontId="1" fillId="0" borderId="35" xfId="0" applyNumberFormat="1" applyFont="1" applyBorder="1" applyAlignment="1">
      <alignment horizontal="center"/>
    </xf>
    <xf numFmtId="2" fontId="2" fillId="0" borderId="33" xfId="0" applyNumberFormat="1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5" fillId="0" borderId="8" xfId="0" applyFont="1" applyBorder="1"/>
    <xf numFmtId="0" fontId="7" fillId="0" borderId="8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2" fontId="1" fillId="0" borderId="39" xfId="0" applyNumberFormat="1" applyFont="1" applyBorder="1" applyAlignment="1">
      <alignment horizontal="center"/>
    </xf>
    <xf numFmtId="164" fontId="0" fillId="0" borderId="19" xfId="0" applyNumberFormat="1" applyBorder="1" applyAlignment="1">
      <alignment horizontal="center"/>
    </xf>
    <xf numFmtId="164" fontId="0" fillId="0" borderId="5" xfId="0" applyNumberFormat="1" applyBorder="1" applyAlignment="1">
      <alignment horizontal="center"/>
    </xf>
    <xf numFmtId="164" fontId="0" fillId="0" borderId="40" xfId="0" applyNumberFormat="1" applyBorder="1" applyAlignment="1">
      <alignment horizontal="center"/>
    </xf>
    <xf numFmtId="2" fontId="1" fillId="0" borderId="36" xfId="0" applyNumberFormat="1" applyFont="1" applyBorder="1" applyAlignment="1">
      <alignment horizontal="center"/>
    </xf>
    <xf numFmtId="164" fontId="0" fillId="0" borderId="22" xfId="0" applyNumberFormat="1" applyBorder="1" applyAlignment="1">
      <alignment horizontal="center"/>
    </xf>
    <xf numFmtId="2" fontId="0" fillId="0" borderId="34" xfId="0" applyNumberFormat="1" applyBorder="1" applyAlignment="1">
      <alignment horizontal="center"/>
    </xf>
    <xf numFmtId="2" fontId="0" fillId="0" borderId="39" xfId="0" applyNumberFormat="1" applyBorder="1" applyAlignment="1">
      <alignment horizontal="center"/>
    </xf>
    <xf numFmtId="0" fontId="5" fillId="0" borderId="0" xfId="0" applyFont="1"/>
    <xf numFmtId="0" fontId="5" fillId="0" borderId="11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3" fillId="0" borderId="47" xfId="0" applyFont="1" applyBorder="1" applyAlignment="1">
      <alignment horizontal="left"/>
    </xf>
    <xf numFmtId="164" fontId="0" fillId="0" borderId="33" xfId="0" applyNumberFormat="1" applyBorder="1" applyAlignment="1">
      <alignment horizontal="center"/>
    </xf>
    <xf numFmtId="0" fontId="2" fillId="0" borderId="34" xfId="0" applyFont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2" fontId="1" fillId="3" borderId="33" xfId="0" applyNumberFormat="1" applyFont="1" applyFill="1" applyBorder="1" applyAlignment="1">
      <alignment horizontal="center"/>
    </xf>
    <xf numFmtId="2" fontId="0" fillId="0" borderId="0" xfId="0" applyNumberFormat="1"/>
    <xf numFmtId="2" fontId="1" fillId="4" borderId="37" xfId="0" applyNumberFormat="1" applyFont="1" applyFill="1" applyBorder="1" applyAlignment="1">
      <alignment horizontal="center"/>
    </xf>
    <xf numFmtId="2" fontId="0" fillId="4" borderId="37" xfId="0" applyNumberFormat="1" applyFill="1" applyBorder="1" applyAlignment="1">
      <alignment horizontal="center"/>
    </xf>
    <xf numFmtId="2" fontId="9" fillId="3" borderId="33" xfId="0" applyNumberFormat="1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 shrinkToFit="1"/>
    </xf>
    <xf numFmtId="0" fontId="2" fillId="3" borderId="15" xfId="0" applyFont="1" applyFill="1" applyBorder="1" applyAlignment="1">
      <alignment horizontal="center"/>
    </xf>
    <xf numFmtId="2" fontId="1" fillId="3" borderId="20" xfId="0" applyNumberFormat="1" applyFont="1" applyFill="1" applyBorder="1" applyAlignment="1">
      <alignment horizontal="center"/>
    </xf>
    <xf numFmtId="2" fontId="1" fillId="3" borderId="34" xfId="0" applyNumberFormat="1" applyFont="1" applyFill="1" applyBorder="1" applyAlignment="1">
      <alignment horizontal="center"/>
    </xf>
    <xf numFmtId="0" fontId="2" fillId="3" borderId="1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 wrapText="1"/>
    </xf>
    <xf numFmtId="2" fontId="1" fillId="3" borderId="34" xfId="0" applyNumberFormat="1" applyFont="1" applyFill="1" applyBorder="1" applyAlignment="1">
      <alignment horizontal="center" wrapText="1"/>
    </xf>
    <xf numFmtId="0" fontId="2" fillId="3" borderId="14" xfId="0" applyFont="1" applyFill="1" applyBorder="1" applyAlignment="1">
      <alignment horizontal="center"/>
    </xf>
    <xf numFmtId="2" fontId="1" fillId="3" borderId="39" xfId="0" applyNumberFormat="1" applyFont="1" applyFill="1" applyBorder="1" applyAlignment="1">
      <alignment horizontal="center"/>
    </xf>
    <xf numFmtId="0" fontId="6" fillId="3" borderId="45" xfId="0" applyFont="1" applyFill="1" applyBorder="1"/>
    <xf numFmtId="0" fontId="1" fillId="3" borderId="22" xfId="0" applyFont="1" applyFill="1" applyBorder="1" applyAlignment="1">
      <alignment horizontal="center"/>
    </xf>
    <xf numFmtId="2" fontId="1" fillId="3" borderId="24" xfId="0" applyNumberFormat="1" applyFont="1" applyFill="1" applyBorder="1" applyAlignment="1">
      <alignment horizontal="center"/>
    </xf>
    <xf numFmtId="2" fontId="1" fillId="3" borderId="42" xfId="0" applyNumberFormat="1" applyFont="1" applyFill="1" applyBorder="1" applyAlignment="1">
      <alignment horizontal="center"/>
    </xf>
    <xf numFmtId="0" fontId="1" fillId="3" borderId="22" xfId="0" applyFont="1" applyFill="1" applyBorder="1" applyAlignment="1">
      <alignment horizontal="center" shrinkToFit="1"/>
    </xf>
    <xf numFmtId="0" fontId="1" fillId="3" borderId="23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14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1" fillId="3" borderId="25" xfId="0" applyFont="1" applyFill="1" applyBorder="1" applyAlignment="1">
      <alignment horizontal="center"/>
    </xf>
    <xf numFmtId="0" fontId="1" fillId="3" borderId="51" xfId="0" applyFont="1" applyFill="1" applyBorder="1"/>
    <xf numFmtId="0" fontId="1" fillId="3" borderId="26" xfId="0" applyFont="1" applyFill="1" applyBorder="1" applyAlignment="1">
      <alignment horizontal="center"/>
    </xf>
    <xf numFmtId="164" fontId="1" fillId="0" borderId="19" xfId="0" applyNumberFormat="1" applyFont="1" applyBorder="1" applyAlignment="1">
      <alignment horizontal="center"/>
    </xf>
    <xf numFmtId="0" fontId="1" fillId="0" borderId="28" xfId="0" applyFont="1" applyBorder="1"/>
    <xf numFmtId="2" fontId="1" fillId="4" borderId="29" xfId="0" applyNumberFormat="1" applyFont="1" applyFill="1" applyBorder="1" applyAlignment="1">
      <alignment horizontal="center"/>
    </xf>
    <xf numFmtId="0" fontId="1" fillId="2" borderId="14" xfId="0" applyFont="1" applyFill="1" applyBorder="1" applyAlignment="1">
      <alignment horizontal="center"/>
    </xf>
    <xf numFmtId="0" fontId="8" fillId="3" borderId="2" xfId="0" applyFont="1" applyFill="1" applyBorder="1" applyAlignment="1">
      <alignment horizontal="center" wrapText="1"/>
    </xf>
    <xf numFmtId="0" fontId="1" fillId="3" borderId="43" xfId="0" applyFont="1" applyFill="1" applyBorder="1"/>
    <xf numFmtId="0" fontId="1" fillId="3" borderId="43" xfId="0" applyFont="1" applyFill="1" applyBorder="1" applyAlignment="1">
      <alignment vertical="distributed" wrapText="1"/>
    </xf>
    <xf numFmtId="0" fontId="1" fillId="3" borderId="43" xfId="0" applyFont="1" applyFill="1" applyBorder="1" applyAlignment="1">
      <alignment wrapText="1"/>
    </xf>
    <xf numFmtId="0" fontId="1" fillId="3" borderId="43" xfId="0" applyFont="1" applyFill="1" applyBorder="1" applyAlignment="1">
      <alignment vertical="center"/>
    </xf>
    <xf numFmtId="0" fontId="5" fillId="0" borderId="54" xfId="0" applyFont="1" applyBorder="1" applyAlignment="1">
      <alignment horizontal="left"/>
    </xf>
    <xf numFmtId="0" fontId="1" fillId="0" borderId="32" xfId="0" applyFont="1" applyBorder="1" applyAlignment="1">
      <alignment horizontal="left"/>
    </xf>
    <xf numFmtId="0" fontId="6" fillId="0" borderId="51" xfId="0" applyFont="1" applyBorder="1" applyAlignment="1">
      <alignment horizontal="left"/>
    </xf>
    <xf numFmtId="0" fontId="5" fillId="0" borderId="54" xfId="0" applyFont="1" applyBorder="1" applyAlignment="1">
      <alignment horizontal="center"/>
    </xf>
    <xf numFmtId="0" fontId="5" fillId="0" borderId="53" xfId="0" applyFont="1" applyBorder="1" applyAlignment="1">
      <alignment horizontal="left"/>
    </xf>
    <xf numFmtId="0" fontId="3" fillId="0" borderId="47" xfId="0" applyFont="1" applyBorder="1" applyAlignment="1">
      <alignment horizontal="center"/>
    </xf>
    <xf numFmtId="0" fontId="0" fillId="0" borderId="45" xfId="0" applyBorder="1"/>
    <xf numFmtId="0" fontId="0" fillId="0" borderId="52" xfId="0" applyBorder="1"/>
    <xf numFmtId="0" fontId="0" fillId="0" borderId="53" xfId="0" applyBorder="1"/>
    <xf numFmtId="0" fontId="3" fillId="0" borderId="47" xfId="0" applyFont="1" applyBorder="1"/>
    <xf numFmtId="0" fontId="0" fillId="0" borderId="32" xfId="0" applyBorder="1"/>
    <xf numFmtId="0" fontId="3" fillId="0" borderId="32" xfId="0" applyFont="1" applyBorder="1" applyAlignment="1">
      <alignment horizontal="center"/>
    </xf>
    <xf numFmtId="0" fontId="0" fillId="0" borderId="54" xfId="0" applyBorder="1"/>
    <xf numFmtId="0" fontId="1" fillId="3" borderId="33" xfId="0" applyFont="1" applyFill="1" applyBorder="1" applyAlignment="1">
      <alignment horizontal="center"/>
    </xf>
    <xf numFmtId="0" fontId="1" fillId="3" borderId="34" xfId="0" applyFont="1" applyFill="1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3" xfId="0" applyBorder="1" applyAlignment="1">
      <alignment horizontal="center"/>
    </xf>
    <xf numFmtId="0" fontId="1" fillId="0" borderId="33" xfId="0" applyFont="1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34" xfId="0" applyBorder="1"/>
    <xf numFmtId="0" fontId="1" fillId="3" borderId="24" xfId="0" applyFont="1" applyFill="1" applyBorder="1" applyAlignment="1">
      <alignment horizontal="center"/>
    </xf>
    <xf numFmtId="0" fontId="3" fillId="3" borderId="54" xfId="0" applyFont="1" applyFill="1" applyBorder="1" applyAlignment="1">
      <alignment horizontal="center"/>
    </xf>
    <xf numFmtId="0" fontId="3" fillId="3" borderId="30" xfId="0" applyFont="1" applyFill="1" applyBorder="1" applyAlignment="1">
      <alignment horizontal="center"/>
    </xf>
    <xf numFmtId="0" fontId="4" fillId="3" borderId="18" xfId="0" applyFont="1" applyFill="1" applyBorder="1" applyAlignment="1">
      <alignment horizontal="center"/>
    </xf>
    <xf numFmtId="0" fontId="4" fillId="3" borderId="37" xfId="0" applyFont="1" applyFill="1" applyBorder="1" applyAlignment="1">
      <alignment horizontal="center"/>
    </xf>
    <xf numFmtId="0" fontId="4" fillId="3" borderId="29" xfId="0" applyFont="1" applyFill="1" applyBorder="1" applyAlignment="1">
      <alignment horizontal="center"/>
    </xf>
    <xf numFmtId="0" fontId="1" fillId="3" borderId="27" xfId="0" applyFont="1" applyFill="1" applyBorder="1" applyAlignment="1">
      <alignment horizontal="center"/>
    </xf>
    <xf numFmtId="0" fontId="1" fillId="0" borderId="43" xfId="0" applyFont="1" applyBorder="1"/>
    <xf numFmtId="2" fontId="1" fillId="4" borderId="56" xfId="0" applyNumberFormat="1" applyFont="1" applyFill="1" applyBorder="1" applyAlignment="1">
      <alignment horizontal="center"/>
    </xf>
    <xf numFmtId="2" fontId="1" fillId="4" borderId="49" xfId="0" applyNumberFormat="1" applyFont="1" applyFill="1" applyBorder="1" applyAlignment="1">
      <alignment horizontal="center"/>
    </xf>
    <xf numFmtId="2" fontId="1" fillId="4" borderId="55" xfId="0" applyNumberFormat="1" applyFont="1" applyFill="1" applyBorder="1" applyAlignment="1">
      <alignment horizontal="center"/>
    </xf>
    <xf numFmtId="164" fontId="1" fillId="0" borderId="34" xfId="0" applyNumberFormat="1" applyFont="1" applyBorder="1" applyAlignment="1">
      <alignment horizontal="center"/>
    </xf>
    <xf numFmtId="2" fontId="0" fillId="4" borderId="29" xfId="0" applyNumberFormat="1" applyFill="1" applyBorder="1" applyAlignment="1">
      <alignment horizontal="center"/>
    </xf>
    <xf numFmtId="164" fontId="1" fillId="0" borderId="41" xfId="0" applyNumberFormat="1" applyFont="1" applyBorder="1" applyAlignment="1">
      <alignment horizontal="center"/>
    </xf>
    <xf numFmtId="164" fontId="1" fillId="0" borderId="38" xfId="0" applyNumberFormat="1" applyFont="1" applyBorder="1" applyAlignment="1">
      <alignment horizontal="center"/>
    </xf>
    <xf numFmtId="2" fontId="1" fillId="0" borderId="42" xfId="0" applyNumberFormat="1" applyFont="1" applyBorder="1" applyAlignment="1">
      <alignment horizontal="center"/>
    </xf>
    <xf numFmtId="2" fontId="0" fillId="4" borderId="36" xfId="0" applyNumberFormat="1" applyFill="1" applyBorder="1" applyAlignment="1">
      <alignment horizontal="center"/>
    </xf>
    <xf numFmtId="2" fontId="1" fillId="0" borderId="19" xfId="0" applyNumberFormat="1" applyFont="1" applyBorder="1" applyAlignment="1">
      <alignment horizontal="center"/>
    </xf>
    <xf numFmtId="2" fontId="0" fillId="0" borderId="59" xfId="0" applyNumberFormat="1" applyBorder="1" applyAlignment="1">
      <alignment horizontal="center"/>
    </xf>
    <xf numFmtId="2" fontId="1" fillId="0" borderId="44" xfId="0" applyNumberFormat="1" applyFont="1" applyBorder="1" applyAlignment="1">
      <alignment horizontal="center"/>
    </xf>
    <xf numFmtId="2" fontId="1" fillId="0" borderId="60" xfId="0" applyNumberFormat="1" applyFont="1" applyBorder="1" applyAlignment="1">
      <alignment horizontal="center"/>
    </xf>
    <xf numFmtId="0" fontId="0" fillId="0" borderId="37" xfId="0" applyBorder="1" applyAlignment="1">
      <alignment horizontal="center"/>
    </xf>
    <xf numFmtId="0" fontId="1" fillId="3" borderId="43" xfId="0" applyFont="1" applyFill="1" applyBorder="1" applyAlignment="1">
      <alignment horizontal="center" vertical="center"/>
    </xf>
    <xf numFmtId="2" fontId="5" fillId="0" borderId="29" xfId="0" applyNumberFormat="1" applyFont="1" applyBorder="1" applyAlignment="1">
      <alignment horizontal="center"/>
    </xf>
    <xf numFmtId="0" fontId="0" fillId="2" borderId="11" xfId="0" applyFill="1" applyBorder="1" applyAlignment="1">
      <alignment horizontal="center"/>
    </xf>
    <xf numFmtId="2" fontId="1" fillId="4" borderId="36" xfId="0" applyNumberFormat="1" applyFont="1" applyFill="1" applyBorder="1" applyAlignment="1">
      <alignment horizontal="center"/>
    </xf>
    <xf numFmtId="2" fontId="1" fillId="4" borderId="57" xfId="0" applyNumberFormat="1" applyFont="1" applyFill="1" applyBorder="1" applyAlignment="1">
      <alignment horizontal="center"/>
    </xf>
    <xf numFmtId="2" fontId="1" fillId="3" borderId="26" xfId="0" applyNumberFormat="1" applyFont="1" applyFill="1" applyBorder="1" applyAlignment="1">
      <alignment horizontal="center"/>
    </xf>
    <xf numFmtId="0" fontId="2" fillId="0" borderId="30" xfId="0" applyFont="1" applyBorder="1" applyAlignment="1">
      <alignment horizontal="center"/>
    </xf>
    <xf numFmtId="0" fontId="1" fillId="0" borderId="61" xfId="0" applyFont="1" applyBorder="1" applyAlignment="1">
      <alignment horizontal="center"/>
    </xf>
    <xf numFmtId="0" fontId="1" fillId="0" borderId="25" xfId="0" applyFont="1" applyBorder="1"/>
    <xf numFmtId="0" fontId="0" fillId="2" borderId="25" xfId="0" applyFill="1" applyBorder="1" applyAlignment="1">
      <alignment horizontal="center"/>
    </xf>
    <xf numFmtId="0" fontId="0" fillId="0" borderId="27" xfId="0" applyBorder="1"/>
    <xf numFmtId="0" fontId="0" fillId="2" borderId="28" xfId="0" applyFill="1" applyBorder="1" applyAlignment="1">
      <alignment horizontal="center"/>
    </xf>
    <xf numFmtId="2" fontId="1" fillId="0" borderId="34" xfId="0" applyNumberFormat="1" applyFont="1" applyBorder="1" applyAlignment="1">
      <alignment horizontal="center"/>
    </xf>
    <xf numFmtId="0" fontId="1" fillId="0" borderId="32" xfId="0" applyFont="1" applyBorder="1"/>
    <xf numFmtId="0" fontId="6" fillId="3" borderId="27" xfId="0" applyFont="1" applyFill="1" applyBorder="1"/>
    <xf numFmtId="2" fontId="1" fillId="0" borderId="24" xfId="0" applyNumberFormat="1" applyFont="1" applyBorder="1" applyAlignment="1">
      <alignment horizontal="center"/>
    </xf>
    <xf numFmtId="2" fontId="1" fillId="0" borderId="0" xfId="0" applyNumberFormat="1" applyFont="1" applyAlignment="1">
      <alignment horizontal="center"/>
    </xf>
    <xf numFmtId="2" fontId="1" fillId="0" borderId="22" xfId="0" applyNumberFormat="1" applyFont="1" applyBorder="1" applyAlignment="1">
      <alignment horizontal="center"/>
    </xf>
    <xf numFmtId="2" fontId="1" fillId="0" borderId="23" xfId="0" applyNumberFormat="1" applyFont="1" applyBorder="1" applyAlignment="1">
      <alignment horizontal="center"/>
    </xf>
    <xf numFmtId="2" fontId="1" fillId="0" borderId="46" xfId="0" applyNumberFormat="1" applyFont="1" applyBorder="1" applyAlignment="1">
      <alignment horizontal="center"/>
    </xf>
    <xf numFmtId="2" fontId="0" fillId="0" borderId="46" xfId="0" applyNumberFormat="1" applyBorder="1" applyAlignment="1">
      <alignment horizontal="center"/>
    </xf>
    <xf numFmtId="2" fontId="0" fillId="0" borderId="35" xfId="0" applyNumberFormat="1" applyBorder="1" applyAlignment="1">
      <alignment horizontal="center"/>
    </xf>
    <xf numFmtId="2" fontId="1" fillId="0" borderId="40" xfId="0" applyNumberFormat="1" applyFont="1" applyBorder="1" applyAlignment="1">
      <alignment horizontal="center"/>
    </xf>
    <xf numFmtId="2" fontId="1" fillId="0" borderId="61" xfId="0" applyNumberFormat="1" applyFont="1" applyBorder="1" applyAlignment="1">
      <alignment horizontal="center"/>
    </xf>
    <xf numFmtId="2" fontId="1" fillId="0" borderId="26" xfId="0" applyNumberFormat="1" applyFont="1" applyBorder="1" applyAlignment="1">
      <alignment horizontal="center"/>
    </xf>
    <xf numFmtId="0" fontId="1" fillId="0" borderId="47" xfId="0" applyFont="1" applyBorder="1"/>
    <xf numFmtId="2" fontId="1" fillId="0" borderId="41" xfId="0" applyNumberFormat="1" applyFont="1" applyBorder="1" applyAlignment="1">
      <alignment horizontal="center"/>
    </xf>
    <xf numFmtId="2" fontId="0" fillId="0" borderId="50" xfId="0" applyNumberFormat="1" applyBorder="1" applyAlignment="1">
      <alignment horizontal="center"/>
    </xf>
    <xf numFmtId="2" fontId="0" fillId="0" borderId="58" xfId="0" applyNumberFormat="1" applyBorder="1" applyAlignment="1">
      <alignment horizontal="center"/>
    </xf>
    <xf numFmtId="2" fontId="0" fillId="4" borderId="58" xfId="0" applyNumberFormat="1" applyFill="1" applyBorder="1" applyAlignment="1">
      <alignment horizontal="center"/>
    </xf>
    <xf numFmtId="2" fontId="1" fillId="0" borderId="16" xfId="0" applyNumberFormat="1" applyFont="1" applyBorder="1" applyAlignment="1">
      <alignment horizontal="center"/>
    </xf>
    <xf numFmtId="164" fontId="0" fillId="0" borderId="34" xfId="0" applyNumberFormat="1" applyBorder="1" applyAlignment="1">
      <alignment horizontal="center"/>
    </xf>
    <xf numFmtId="2" fontId="1" fillId="4" borderId="44" xfId="0" applyNumberFormat="1" applyFont="1" applyFill="1" applyBorder="1" applyAlignment="1">
      <alignment horizontal="center"/>
    </xf>
    <xf numFmtId="2" fontId="0" fillId="0" borderId="8" xfId="0" applyNumberFormat="1" applyBorder="1"/>
    <xf numFmtId="2" fontId="5" fillId="0" borderId="36" xfId="0" applyNumberFormat="1" applyFont="1" applyBorder="1" applyAlignment="1">
      <alignment horizontal="center"/>
    </xf>
    <xf numFmtId="2" fontId="5" fillId="0" borderId="37" xfId="0" applyNumberFormat="1" applyFont="1" applyBorder="1" applyAlignment="1">
      <alignment horizontal="center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vertical="center"/>
    </xf>
    <xf numFmtId="2" fontId="5" fillId="0" borderId="8" xfId="0" applyNumberFormat="1" applyFont="1" applyBorder="1"/>
    <xf numFmtId="2" fontId="10" fillId="0" borderId="8" xfId="0" applyNumberFormat="1" applyFont="1" applyBorder="1"/>
    <xf numFmtId="0" fontId="1" fillId="3" borderId="44" xfId="0" applyFont="1" applyFill="1" applyBorder="1" applyAlignment="1">
      <alignment horizontal="center" vertical="center" wrapText="1"/>
    </xf>
    <xf numFmtId="0" fontId="1" fillId="3" borderId="20" xfId="0" applyFont="1" applyFill="1" applyBorder="1" applyAlignment="1">
      <alignment horizontal="center" vertical="center" wrapText="1"/>
    </xf>
    <xf numFmtId="0" fontId="1" fillId="3" borderId="33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/>
    </xf>
    <xf numFmtId="0" fontId="0" fillId="0" borderId="22" xfId="0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22" xfId="0" applyFont="1" applyBorder="1" applyAlignment="1">
      <alignment horizontal="center"/>
    </xf>
    <xf numFmtId="0" fontId="3" fillId="0" borderId="48" xfId="0" applyFont="1" applyBorder="1" applyAlignment="1">
      <alignment horizontal="center" vertical="center" wrapText="1"/>
    </xf>
    <xf numFmtId="0" fontId="3" fillId="0" borderId="61" xfId="0" applyFont="1" applyBorder="1" applyAlignment="1">
      <alignment horizontal="center" vertical="center" wrapText="1"/>
    </xf>
    <xf numFmtId="0" fontId="3" fillId="0" borderId="57" xfId="0" applyFont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/>
    </xf>
    <xf numFmtId="0" fontId="5" fillId="0" borderId="30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1" fillId="3" borderId="6" xfId="0" applyFont="1" applyFill="1" applyBorder="1" applyAlignment="1">
      <alignment horizontal="left" vertical="center" wrapText="1"/>
    </xf>
    <xf numFmtId="0" fontId="1" fillId="3" borderId="17" xfId="0" applyFont="1" applyFill="1" applyBorder="1" applyAlignment="1">
      <alignment horizontal="left" vertical="center" wrapText="1"/>
    </xf>
    <xf numFmtId="0" fontId="1" fillId="3" borderId="7" xfId="0" applyFont="1" applyFill="1" applyBorder="1" applyAlignment="1">
      <alignment horizontal="left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44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36" xfId="0" applyFont="1" applyBorder="1" applyAlignment="1">
      <alignment horizontal="center" vertical="center" wrapText="1"/>
    </xf>
  </cellXfs>
  <cellStyles count="2">
    <cellStyle name="Įprastas" xfId="0" builtinId="0"/>
    <cellStyle name="Įprastas 2" xfId="1" xr:uid="{B6236CD0-8057-44EE-95B8-A51DF52D3EE8}"/>
  </cellStyles>
  <dxfs count="0"/>
  <tableStyles count="0" defaultTableStyle="TableStyleMedium2" defaultPivotStyle="PivotStyleLight16"/>
  <colors>
    <mruColors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23331B-D7DB-4037-9806-7EE0D3D24BD9}">
  <sheetPr>
    <pageSetUpPr fitToPage="1"/>
  </sheetPr>
  <dimension ref="A1:J137"/>
  <sheetViews>
    <sheetView tabSelected="1" topLeftCell="A88" workbookViewId="0">
      <selection activeCell="O97" sqref="O97"/>
    </sheetView>
  </sheetViews>
  <sheetFormatPr defaultRowHeight="12.75" x14ac:dyDescent="0.2"/>
  <cols>
    <col min="1" max="1" width="7.5703125" customWidth="1"/>
    <col min="2" max="2" width="34.7109375" customWidth="1"/>
    <col min="3" max="3" width="9.28515625" customWidth="1"/>
    <col min="4" max="4" width="25.5703125" customWidth="1"/>
    <col min="5" max="5" width="11.5703125" customWidth="1"/>
    <col min="6" max="6" width="12" customWidth="1"/>
    <col min="7" max="7" width="13.5703125" customWidth="1"/>
    <col min="8" max="8" width="14.28515625" customWidth="1"/>
    <col min="9" max="10" width="10.5703125" bestFit="1" customWidth="1"/>
  </cols>
  <sheetData>
    <row r="1" spans="1:8" x14ac:dyDescent="0.2">
      <c r="G1" s="40"/>
    </row>
    <row r="2" spans="1:8" x14ac:dyDescent="0.2">
      <c r="A2" s="57" t="s">
        <v>104</v>
      </c>
      <c r="B2" s="57"/>
      <c r="C2" s="57"/>
      <c r="D2" s="57"/>
      <c r="E2" s="57"/>
      <c r="F2" s="57"/>
      <c r="G2" s="57"/>
      <c r="H2" s="57"/>
    </row>
    <row r="3" spans="1:8" ht="13.5" thickBot="1" x14ac:dyDescent="0.25">
      <c r="A3" s="1"/>
      <c r="B3" s="1"/>
      <c r="C3" s="1"/>
      <c r="D3" s="1"/>
      <c r="E3" s="1"/>
      <c r="F3" s="1"/>
      <c r="G3" s="1"/>
      <c r="H3" s="1"/>
    </row>
    <row r="4" spans="1:8" ht="18.75" customHeight="1" thickBot="1" x14ac:dyDescent="0.25">
      <c r="A4" s="3"/>
      <c r="B4" s="29"/>
      <c r="C4" s="201" t="s">
        <v>50</v>
      </c>
      <c r="D4" s="10" t="s">
        <v>0</v>
      </c>
      <c r="E4" s="204" t="s">
        <v>59</v>
      </c>
      <c r="F4" s="192" t="s">
        <v>105</v>
      </c>
      <c r="G4" s="195" t="s">
        <v>88</v>
      </c>
      <c r="H4" s="196"/>
    </row>
    <row r="5" spans="1:8" ht="12.75" customHeight="1" x14ac:dyDescent="0.2">
      <c r="A5" s="20" t="s">
        <v>3</v>
      </c>
      <c r="B5" s="30" t="s">
        <v>32</v>
      </c>
      <c r="C5" s="202"/>
      <c r="D5" s="11" t="s">
        <v>1</v>
      </c>
      <c r="E5" s="205"/>
      <c r="F5" s="193"/>
      <c r="G5" s="189" t="s">
        <v>86</v>
      </c>
      <c r="H5" s="192" t="s">
        <v>87</v>
      </c>
    </row>
    <row r="6" spans="1:8" x14ac:dyDescent="0.2">
      <c r="A6" s="20" t="s">
        <v>4</v>
      </c>
      <c r="B6" s="19"/>
      <c r="C6" s="202"/>
      <c r="D6" s="11" t="s">
        <v>2</v>
      </c>
      <c r="E6" s="205"/>
      <c r="F6" s="193"/>
      <c r="G6" s="190"/>
      <c r="H6" s="193"/>
    </row>
    <row r="7" spans="1:8" ht="13.5" thickBot="1" x14ac:dyDescent="0.25">
      <c r="A7" s="20"/>
      <c r="B7" s="2"/>
      <c r="C7" s="203"/>
      <c r="D7" s="12"/>
      <c r="E7" s="206"/>
      <c r="F7" s="194"/>
      <c r="G7" s="191"/>
      <c r="H7" s="194"/>
    </row>
    <row r="8" spans="1:8" ht="13.5" thickBot="1" x14ac:dyDescent="0.25">
      <c r="A8" s="126"/>
      <c r="B8" s="121" t="s">
        <v>29</v>
      </c>
      <c r="C8" s="122"/>
      <c r="D8" s="123"/>
      <c r="E8" s="124"/>
      <c r="F8" s="122"/>
      <c r="G8" s="125"/>
      <c r="H8" s="124"/>
    </row>
    <row r="9" spans="1:8" ht="12.75" customHeight="1" x14ac:dyDescent="0.2">
      <c r="A9" s="182">
        <v>1</v>
      </c>
      <c r="B9" s="198" t="s">
        <v>57</v>
      </c>
      <c r="C9" s="120">
        <v>1</v>
      </c>
      <c r="D9" s="77" t="s">
        <v>52</v>
      </c>
      <c r="E9" s="65">
        <v>28957.19</v>
      </c>
      <c r="F9" s="81">
        <v>95000</v>
      </c>
      <c r="G9" s="82">
        <f>SUM(E9:F9)</f>
        <v>123957.19</v>
      </c>
      <c r="H9" s="65"/>
    </row>
    <row r="10" spans="1:8" ht="26.25" customHeight="1" x14ac:dyDescent="0.2">
      <c r="A10" s="183"/>
      <c r="B10" s="199"/>
      <c r="C10" s="80">
        <v>1</v>
      </c>
      <c r="D10" s="95" t="s">
        <v>98</v>
      </c>
      <c r="E10" s="69">
        <v>2383.59</v>
      </c>
      <c r="F10" s="81">
        <v>6000</v>
      </c>
      <c r="G10" s="82">
        <f>SUM(E10:F10)</f>
        <v>8383.59</v>
      </c>
      <c r="H10" s="73"/>
    </row>
    <row r="11" spans="1:8" ht="23.25" customHeight="1" x14ac:dyDescent="0.2">
      <c r="A11" s="183"/>
      <c r="B11" s="199"/>
      <c r="C11" s="80">
        <v>6</v>
      </c>
      <c r="D11" s="95" t="s">
        <v>99</v>
      </c>
      <c r="E11" s="69">
        <v>4223.66</v>
      </c>
      <c r="F11" s="81">
        <v>8000</v>
      </c>
      <c r="G11" s="82">
        <f>SUM(E11:F11)</f>
        <v>12223.66</v>
      </c>
      <c r="H11" s="73"/>
    </row>
    <row r="12" spans="1:8" ht="23.25" customHeight="1" x14ac:dyDescent="0.2">
      <c r="A12" s="184"/>
      <c r="B12" s="200"/>
      <c r="C12" s="80">
        <v>1</v>
      </c>
      <c r="D12" s="95" t="s">
        <v>106</v>
      </c>
      <c r="E12" s="69"/>
      <c r="F12" s="81">
        <v>70000</v>
      </c>
      <c r="G12" s="82">
        <f>SUM(E12:F12)</f>
        <v>70000</v>
      </c>
      <c r="H12" s="73"/>
    </row>
    <row r="13" spans="1:8" ht="27.75" customHeight="1" x14ac:dyDescent="0.2">
      <c r="A13" s="114">
        <v>2</v>
      </c>
      <c r="B13" s="97" t="s">
        <v>62</v>
      </c>
      <c r="C13" s="83">
        <v>10</v>
      </c>
      <c r="D13" s="70" t="s">
        <v>63</v>
      </c>
      <c r="E13" s="65"/>
      <c r="F13" s="157">
        <v>126000</v>
      </c>
      <c r="G13" s="135">
        <f t="shared" ref="G13:G72" si="0">SUM(E13:F13)</f>
        <v>126000</v>
      </c>
      <c r="H13" s="154">
        <v>66000</v>
      </c>
    </row>
    <row r="14" spans="1:8" ht="17.25" customHeight="1" x14ac:dyDescent="0.2">
      <c r="A14" s="114">
        <v>3</v>
      </c>
      <c r="B14" s="97" t="s">
        <v>65</v>
      </c>
      <c r="C14" s="83">
        <v>8</v>
      </c>
      <c r="D14" s="70" t="s">
        <v>25</v>
      </c>
      <c r="E14" s="65">
        <v>1381.84</v>
      </c>
      <c r="F14" s="157">
        <v>15000</v>
      </c>
      <c r="G14" s="135">
        <f t="shared" si="0"/>
        <v>16381.84</v>
      </c>
      <c r="H14" s="154"/>
    </row>
    <row r="15" spans="1:8" ht="17.25" customHeight="1" x14ac:dyDescent="0.2">
      <c r="A15" s="114"/>
      <c r="B15" s="97"/>
      <c r="C15" s="83">
        <v>8</v>
      </c>
      <c r="D15" s="64" t="s">
        <v>52</v>
      </c>
      <c r="E15" s="65"/>
      <c r="F15" s="157"/>
      <c r="G15" s="135">
        <f t="shared" si="0"/>
        <v>0</v>
      </c>
      <c r="H15" s="154"/>
    </row>
    <row r="16" spans="1:8" ht="17.25" customHeight="1" x14ac:dyDescent="0.2">
      <c r="A16" s="114">
        <v>4</v>
      </c>
      <c r="B16" s="97" t="s">
        <v>69</v>
      </c>
      <c r="C16" s="83">
        <v>8</v>
      </c>
      <c r="D16" s="70" t="s">
        <v>25</v>
      </c>
      <c r="E16" s="65">
        <v>5894.06</v>
      </c>
      <c r="F16" s="157">
        <v>14500</v>
      </c>
      <c r="G16" s="135">
        <f t="shared" si="0"/>
        <v>20394.060000000001</v>
      </c>
      <c r="H16" s="154"/>
    </row>
    <row r="17" spans="1:8" ht="17.25" customHeight="1" x14ac:dyDescent="0.2">
      <c r="A17" s="114"/>
      <c r="B17" s="97"/>
      <c r="C17" s="83">
        <v>8</v>
      </c>
      <c r="D17" s="64" t="s">
        <v>52</v>
      </c>
      <c r="E17" s="65"/>
      <c r="F17" s="157">
        <v>200</v>
      </c>
      <c r="G17" s="135">
        <f t="shared" si="0"/>
        <v>200</v>
      </c>
      <c r="H17" s="154"/>
    </row>
    <row r="18" spans="1:8" ht="17.25" customHeight="1" x14ac:dyDescent="0.2">
      <c r="A18" s="114"/>
      <c r="B18" s="97"/>
      <c r="C18" s="83">
        <v>8</v>
      </c>
      <c r="D18" s="64" t="s">
        <v>51</v>
      </c>
      <c r="E18" s="65"/>
      <c r="F18" s="157">
        <v>300</v>
      </c>
      <c r="G18" s="135">
        <f t="shared" si="0"/>
        <v>300</v>
      </c>
      <c r="H18" s="154"/>
    </row>
    <row r="19" spans="1:8" ht="12.75" customHeight="1" x14ac:dyDescent="0.2">
      <c r="A19" s="114">
        <v>5</v>
      </c>
      <c r="B19" s="96" t="s">
        <v>42</v>
      </c>
      <c r="C19" s="80">
        <v>7</v>
      </c>
      <c r="D19" s="64" t="s">
        <v>56</v>
      </c>
      <c r="E19" s="65">
        <v>7761.16</v>
      </c>
      <c r="F19" s="157">
        <v>8000</v>
      </c>
      <c r="G19" s="135">
        <f t="shared" si="0"/>
        <v>15761.16</v>
      </c>
      <c r="H19" s="154">
        <v>14780</v>
      </c>
    </row>
    <row r="20" spans="1:8" x14ac:dyDescent="0.2">
      <c r="A20" s="114">
        <v>6</v>
      </c>
      <c r="B20" s="96" t="s">
        <v>90</v>
      </c>
      <c r="C20" s="80">
        <v>8</v>
      </c>
      <c r="D20" s="64" t="s">
        <v>25</v>
      </c>
      <c r="E20" s="65"/>
      <c r="F20" s="157">
        <v>50000</v>
      </c>
      <c r="G20" s="135">
        <f t="shared" si="0"/>
        <v>50000</v>
      </c>
      <c r="H20" s="154"/>
    </row>
    <row r="21" spans="1:8" x14ac:dyDescent="0.2">
      <c r="A21" s="114">
        <v>7</v>
      </c>
      <c r="B21" s="96" t="s">
        <v>80</v>
      </c>
      <c r="C21" s="80">
        <v>8</v>
      </c>
      <c r="D21" s="64" t="s">
        <v>25</v>
      </c>
      <c r="E21" s="65">
        <v>1158.96</v>
      </c>
      <c r="F21" s="157">
        <v>12000</v>
      </c>
      <c r="G21" s="135">
        <f t="shared" si="0"/>
        <v>13158.96</v>
      </c>
      <c r="H21" s="154"/>
    </row>
    <row r="22" spans="1:8" ht="24.75" customHeight="1" x14ac:dyDescent="0.2">
      <c r="A22" s="114">
        <v>8</v>
      </c>
      <c r="B22" s="98" t="s">
        <v>66</v>
      </c>
      <c r="C22" s="80">
        <v>8</v>
      </c>
      <c r="D22" s="64" t="s">
        <v>26</v>
      </c>
      <c r="E22" s="65">
        <v>60143.1</v>
      </c>
      <c r="F22" s="157">
        <v>150000</v>
      </c>
      <c r="G22" s="135">
        <f t="shared" si="0"/>
        <v>210143.1</v>
      </c>
      <c r="H22" s="154">
        <v>55000</v>
      </c>
    </row>
    <row r="23" spans="1:8" x14ac:dyDescent="0.2">
      <c r="A23" s="114">
        <v>9</v>
      </c>
      <c r="B23" s="96" t="s">
        <v>23</v>
      </c>
      <c r="C23" s="80">
        <v>8</v>
      </c>
      <c r="D23" s="71" t="s">
        <v>25</v>
      </c>
      <c r="E23" s="72"/>
      <c r="F23" s="158">
        <v>4000</v>
      </c>
      <c r="G23" s="135">
        <f t="shared" si="0"/>
        <v>4000</v>
      </c>
      <c r="H23" s="49"/>
    </row>
    <row r="24" spans="1:8" x14ac:dyDescent="0.2">
      <c r="A24" s="114">
        <v>10</v>
      </c>
      <c r="B24" s="89" t="s">
        <v>81</v>
      </c>
      <c r="C24" s="84">
        <v>8</v>
      </c>
      <c r="D24" s="64" t="s">
        <v>82</v>
      </c>
      <c r="E24" s="73">
        <v>30573.38</v>
      </c>
      <c r="F24" s="159">
        <v>525000</v>
      </c>
      <c r="G24" s="135">
        <f t="shared" si="0"/>
        <v>555573.38</v>
      </c>
      <c r="H24" s="49">
        <v>280000</v>
      </c>
    </row>
    <row r="25" spans="1:8" x14ac:dyDescent="0.2">
      <c r="A25" s="114"/>
      <c r="B25" s="89"/>
      <c r="C25" s="84">
        <v>8</v>
      </c>
      <c r="D25" s="64" t="s">
        <v>52</v>
      </c>
      <c r="E25" s="73"/>
      <c r="F25" s="157">
        <v>9000</v>
      </c>
      <c r="G25" s="135">
        <f t="shared" si="0"/>
        <v>9000</v>
      </c>
      <c r="H25" s="49"/>
    </row>
    <row r="26" spans="1:8" x14ac:dyDescent="0.2">
      <c r="A26" s="114">
        <v>11</v>
      </c>
      <c r="B26" s="89" t="s">
        <v>34</v>
      </c>
      <c r="C26" s="84">
        <v>9</v>
      </c>
      <c r="D26" s="74" t="s">
        <v>58</v>
      </c>
      <c r="E26" s="72"/>
      <c r="F26" s="157"/>
      <c r="G26" s="135">
        <f t="shared" si="0"/>
        <v>0</v>
      </c>
      <c r="H26" s="154"/>
    </row>
    <row r="27" spans="1:8" x14ac:dyDescent="0.2">
      <c r="A27" s="114"/>
      <c r="B27" s="89"/>
      <c r="C27" s="84">
        <v>9</v>
      </c>
      <c r="D27" s="64" t="s">
        <v>51</v>
      </c>
      <c r="E27" s="73">
        <v>4211.78</v>
      </c>
      <c r="F27" s="157">
        <v>10000</v>
      </c>
      <c r="G27" s="135">
        <f t="shared" si="0"/>
        <v>14211.779999999999</v>
      </c>
      <c r="H27" s="154"/>
    </row>
    <row r="28" spans="1:8" x14ac:dyDescent="0.2">
      <c r="A28" s="114"/>
      <c r="B28" s="89"/>
      <c r="C28" s="84">
        <v>9</v>
      </c>
      <c r="D28" s="64" t="s">
        <v>52</v>
      </c>
      <c r="E28" s="73"/>
      <c r="F28" s="157">
        <v>2000</v>
      </c>
      <c r="G28" s="135">
        <f t="shared" si="0"/>
        <v>2000</v>
      </c>
      <c r="H28" s="154"/>
    </row>
    <row r="29" spans="1:8" x14ac:dyDescent="0.2">
      <c r="A29" s="114"/>
      <c r="B29" s="89"/>
      <c r="C29" s="84"/>
      <c r="D29" s="64" t="s">
        <v>44</v>
      </c>
      <c r="E29" s="73">
        <v>2909.23</v>
      </c>
      <c r="F29" s="157">
        <v>22000</v>
      </c>
      <c r="G29" s="135">
        <f t="shared" si="0"/>
        <v>24909.23</v>
      </c>
      <c r="H29" s="154">
        <v>4060</v>
      </c>
    </row>
    <row r="30" spans="1:8" x14ac:dyDescent="0.2">
      <c r="A30" s="114">
        <v>12</v>
      </c>
      <c r="B30" s="96" t="s">
        <v>43</v>
      </c>
      <c r="C30" s="80">
        <v>9</v>
      </c>
      <c r="D30" s="64" t="s">
        <v>51</v>
      </c>
      <c r="E30" s="73">
        <v>1050.05</v>
      </c>
      <c r="F30" s="157">
        <v>9000</v>
      </c>
      <c r="G30" s="135">
        <f t="shared" si="0"/>
        <v>10050.049999999999</v>
      </c>
      <c r="H30" s="154">
        <v>0</v>
      </c>
    </row>
    <row r="31" spans="1:8" x14ac:dyDescent="0.2">
      <c r="A31" s="114"/>
      <c r="B31" s="96"/>
      <c r="C31" s="80">
        <v>9</v>
      </c>
      <c r="D31" s="64" t="s">
        <v>52</v>
      </c>
      <c r="E31" s="73"/>
      <c r="F31" s="157"/>
      <c r="G31" s="135">
        <f t="shared" si="0"/>
        <v>0</v>
      </c>
      <c r="H31" s="154"/>
    </row>
    <row r="32" spans="1:8" x14ac:dyDescent="0.2">
      <c r="A32" s="114"/>
      <c r="B32" s="96"/>
      <c r="C32" s="80"/>
      <c r="D32" s="64" t="s">
        <v>44</v>
      </c>
      <c r="E32" s="73">
        <v>2341.9</v>
      </c>
      <c r="F32" s="157">
        <v>11000</v>
      </c>
      <c r="G32" s="135">
        <f t="shared" si="0"/>
        <v>13341.9</v>
      </c>
      <c r="H32" s="154"/>
    </row>
    <row r="33" spans="1:8" x14ac:dyDescent="0.2">
      <c r="A33" s="114">
        <v>13</v>
      </c>
      <c r="B33" s="96" t="s">
        <v>41</v>
      </c>
      <c r="C33" s="80">
        <v>9</v>
      </c>
      <c r="D33" s="64" t="s">
        <v>52</v>
      </c>
      <c r="E33" s="73">
        <v>1219.94</v>
      </c>
      <c r="F33" s="157">
        <v>10350</v>
      </c>
      <c r="G33" s="135">
        <f t="shared" si="0"/>
        <v>11569.94</v>
      </c>
      <c r="H33" s="154">
        <v>2000</v>
      </c>
    </row>
    <row r="34" spans="1:8" x14ac:dyDescent="0.2">
      <c r="A34" s="114"/>
      <c r="B34" s="96"/>
      <c r="C34" s="80">
        <v>9</v>
      </c>
      <c r="D34" s="64" t="s">
        <v>58</v>
      </c>
      <c r="E34" s="73"/>
      <c r="F34" s="159">
        <v>500</v>
      </c>
      <c r="G34" s="135">
        <f t="shared" si="0"/>
        <v>500</v>
      </c>
      <c r="H34" s="154"/>
    </row>
    <row r="35" spans="1:8" x14ac:dyDescent="0.2">
      <c r="A35" s="114"/>
      <c r="B35" s="96"/>
      <c r="C35" s="80"/>
      <c r="D35" s="64" t="s">
        <v>97</v>
      </c>
      <c r="E35" s="73">
        <v>2958.7</v>
      </c>
      <c r="F35" s="157">
        <v>21250</v>
      </c>
      <c r="G35" s="135">
        <f t="shared" si="0"/>
        <v>24208.7</v>
      </c>
      <c r="H35" s="154"/>
    </row>
    <row r="36" spans="1:8" ht="12.75" customHeight="1" x14ac:dyDescent="0.2">
      <c r="A36" s="114">
        <v>14</v>
      </c>
      <c r="B36" s="96" t="s">
        <v>35</v>
      </c>
      <c r="C36" s="80">
        <v>9</v>
      </c>
      <c r="D36" s="64" t="s">
        <v>51</v>
      </c>
      <c r="E36" s="76">
        <v>1747.1</v>
      </c>
      <c r="F36" s="157">
        <v>47000</v>
      </c>
      <c r="G36" s="135">
        <f t="shared" si="0"/>
        <v>48747.1</v>
      </c>
      <c r="H36" s="154"/>
    </row>
    <row r="37" spans="1:8" ht="12.75" customHeight="1" x14ac:dyDescent="0.2">
      <c r="A37" s="114"/>
      <c r="B37" s="96"/>
      <c r="C37" s="80">
        <v>9</v>
      </c>
      <c r="D37" s="64" t="s">
        <v>52</v>
      </c>
      <c r="E37" s="76"/>
      <c r="F37" s="157">
        <v>1000</v>
      </c>
      <c r="G37" s="135">
        <f t="shared" si="0"/>
        <v>1000</v>
      </c>
      <c r="H37" s="154"/>
    </row>
    <row r="38" spans="1:8" ht="12.75" customHeight="1" x14ac:dyDescent="0.2">
      <c r="A38" s="114"/>
      <c r="B38" s="96"/>
      <c r="C38" s="80"/>
      <c r="D38" s="64" t="s">
        <v>96</v>
      </c>
      <c r="E38" s="76"/>
      <c r="F38" s="157"/>
      <c r="G38" s="135">
        <f t="shared" si="0"/>
        <v>0</v>
      </c>
      <c r="H38" s="154"/>
    </row>
    <row r="39" spans="1:8" ht="12.75" customHeight="1" x14ac:dyDescent="0.2">
      <c r="A39" s="114"/>
      <c r="B39" s="96"/>
      <c r="C39" s="80">
        <v>9</v>
      </c>
      <c r="D39" s="75" t="s">
        <v>53</v>
      </c>
      <c r="E39" s="76">
        <v>10533.32</v>
      </c>
      <c r="F39" s="157">
        <v>100000</v>
      </c>
      <c r="G39" s="135">
        <f t="shared" si="0"/>
        <v>110533.32</v>
      </c>
      <c r="H39" s="154">
        <v>40000</v>
      </c>
    </row>
    <row r="40" spans="1:8" ht="12.75" customHeight="1" x14ac:dyDescent="0.2">
      <c r="A40" s="114"/>
      <c r="B40" s="96"/>
      <c r="C40" s="80">
        <v>9</v>
      </c>
      <c r="D40" s="75" t="s">
        <v>85</v>
      </c>
      <c r="E40" s="76">
        <v>202.23</v>
      </c>
      <c r="F40" s="157">
        <v>500</v>
      </c>
      <c r="G40" s="135">
        <f t="shared" si="0"/>
        <v>702.23</v>
      </c>
      <c r="H40" s="154"/>
    </row>
    <row r="41" spans="1:8" ht="12.75" customHeight="1" x14ac:dyDescent="0.2">
      <c r="A41" s="114"/>
      <c r="B41" s="96"/>
      <c r="C41" s="80">
        <v>9</v>
      </c>
      <c r="D41" s="75" t="s">
        <v>54</v>
      </c>
      <c r="E41" s="76"/>
      <c r="F41" s="157">
        <v>1500</v>
      </c>
      <c r="G41" s="135">
        <f t="shared" si="0"/>
        <v>1500</v>
      </c>
      <c r="H41" s="154"/>
    </row>
    <row r="42" spans="1:8" x14ac:dyDescent="0.2">
      <c r="A42" s="114">
        <v>15</v>
      </c>
      <c r="B42" s="96" t="s">
        <v>84</v>
      </c>
      <c r="C42" s="80">
        <v>9</v>
      </c>
      <c r="D42" s="64" t="s">
        <v>52</v>
      </c>
      <c r="E42" s="76"/>
      <c r="F42" s="157">
        <v>100</v>
      </c>
      <c r="G42" s="135">
        <f t="shared" si="0"/>
        <v>100</v>
      </c>
      <c r="H42" s="154"/>
    </row>
    <row r="43" spans="1:8" x14ac:dyDescent="0.2">
      <c r="A43" s="114"/>
      <c r="B43" s="96"/>
      <c r="C43" s="80">
        <v>9</v>
      </c>
      <c r="D43" s="75" t="s">
        <v>58</v>
      </c>
      <c r="E43" s="76"/>
      <c r="F43" s="157">
        <v>100</v>
      </c>
      <c r="G43" s="135">
        <f t="shared" si="0"/>
        <v>100</v>
      </c>
      <c r="H43" s="154"/>
    </row>
    <row r="44" spans="1:8" x14ac:dyDescent="0.2">
      <c r="A44" s="114"/>
      <c r="B44" s="96"/>
      <c r="C44" s="80"/>
      <c r="D44" s="75" t="s">
        <v>44</v>
      </c>
      <c r="E44" s="76">
        <v>516.65</v>
      </c>
      <c r="F44" s="157">
        <v>10000</v>
      </c>
      <c r="G44" s="135">
        <f t="shared" si="0"/>
        <v>10516.65</v>
      </c>
      <c r="H44" s="154"/>
    </row>
    <row r="45" spans="1:8" x14ac:dyDescent="0.2">
      <c r="A45" s="114">
        <v>16</v>
      </c>
      <c r="B45" s="96" t="s">
        <v>47</v>
      </c>
      <c r="C45" s="80">
        <v>9</v>
      </c>
      <c r="D45" s="64" t="s">
        <v>58</v>
      </c>
      <c r="E45" s="76"/>
      <c r="F45" s="157"/>
      <c r="G45" s="135">
        <f t="shared" si="0"/>
        <v>0</v>
      </c>
      <c r="H45" s="154"/>
    </row>
    <row r="46" spans="1:8" x14ac:dyDescent="0.2">
      <c r="A46" s="114"/>
      <c r="B46" s="96"/>
      <c r="C46" s="80">
        <v>9</v>
      </c>
      <c r="D46" s="64" t="s">
        <v>52</v>
      </c>
      <c r="E46" s="73"/>
      <c r="F46" s="157"/>
      <c r="G46" s="135">
        <f t="shared" si="0"/>
        <v>0</v>
      </c>
      <c r="H46" s="154"/>
    </row>
    <row r="47" spans="1:8" x14ac:dyDescent="0.2">
      <c r="A47" s="114"/>
      <c r="B47" s="96"/>
      <c r="C47" s="80">
        <v>9</v>
      </c>
      <c r="D47" s="64" t="s">
        <v>51</v>
      </c>
      <c r="E47" s="73"/>
      <c r="F47" s="157">
        <v>1747</v>
      </c>
      <c r="G47" s="135">
        <f t="shared" si="0"/>
        <v>1747</v>
      </c>
      <c r="H47" s="154"/>
    </row>
    <row r="48" spans="1:8" x14ac:dyDescent="0.2">
      <c r="A48" s="114"/>
      <c r="B48" s="96"/>
      <c r="C48" s="80"/>
      <c r="D48" s="64" t="s">
        <v>44</v>
      </c>
      <c r="E48" s="73"/>
      <c r="F48" s="157">
        <v>20092</v>
      </c>
      <c r="G48" s="135">
        <f t="shared" si="0"/>
        <v>20092</v>
      </c>
      <c r="H48" s="154"/>
    </row>
    <row r="49" spans="1:8" x14ac:dyDescent="0.2">
      <c r="A49" s="114">
        <v>17</v>
      </c>
      <c r="B49" s="96" t="s">
        <v>49</v>
      </c>
      <c r="C49" s="80">
        <v>9</v>
      </c>
      <c r="D49" s="64" t="s">
        <v>51</v>
      </c>
      <c r="E49" s="73">
        <v>451.77</v>
      </c>
      <c r="F49" s="157">
        <v>4000</v>
      </c>
      <c r="G49" s="135">
        <f t="shared" si="0"/>
        <v>4451.7700000000004</v>
      </c>
      <c r="H49" s="154"/>
    </row>
    <row r="50" spans="1:8" x14ac:dyDescent="0.2">
      <c r="A50" s="114"/>
      <c r="B50" s="96"/>
      <c r="C50" s="80">
        <v>9</v>
      </c>
      <c r="D50" s="64" t="s">
        <v>52</v>
      </c>
      <c r="E50" s="73">
        <v>3290</v>
      </c>
      <c r="F50" s="157">
        <v>3700</v>
      </c>
      <c r="G50" s="135">
        <f t="shared" si="0"/>
        <v>6990</v>
      </c>
      <c r="H50" s="154"/>
    </row>
    <row r="51" spans="1:8" x14ac:dyDescent="0.2">
      <c r="A51" s="114"/>
      <c r="B51" s="96"/>
      <c r="C51" s="80">
        <v>9</v>
      </c>
      <c r="D51" s="75" t="s">
        <v>58</v>
      </c>
      <c r="E51" s="73"/>
      <c r="F51" s="157"/>
      <c r="G51" s="135">
        <f t="shared" si="0"/>
        <v>0</v>
      </c>
      <c r="H51" s="154"/>
    </row>
    <row r="52" spans="1:8" x14ac:dyDescent="0.2">
      <c r="A52" s="114"/>
      <c r="B52" s="96"/>
      <c r="C52" s="80"/>
      <c r="D52" s="75" t="s">
        <v>44</v>
      </c>
      <c r="E52" s="73"/>
      <c r="F52" s="157">
        <v>4500</v>
      </c>
      <c r="G52" s="135">
        <f t="shared" si="0"/>
        <v>4500</v>
      </c>
      <c r="H52" s="154"/>
    </row>
    <row r="53" spans="1:8" x14ac:dyDescent="0.2">
      <c r="A53" s="114">
        <v>18</v>
      </c>
      <c r="B53" s="96" t="s">
        <v>101</v>
      </c>
      <c r="C53" s="80">
        <v>9</v>
      </c>
      <c r="D53" s="64" t="s">
        <v>51</v>
      </c>
      <c r="E53" s="73"/>
      <c r="F53" s="157">
        <v>1900</v>
      </c>
      <c r="G53" s="135">
        <f t="shared" si="0"/>
        <v>1900</v>
      </c>
      <c r="H53" s="154"/>
    </row>
    <row r="54" spans="1:8" x14ac:dyDescent="0.2">
      <c r="A54" s="114"/>
      <c r="B54" s="96"/>
      <c r="C54" s="80">
        <v>9</v>
      </c>
      <c r="D54" s="64" t="s">
        <v>58</v>
      </c>
      <c r="E54" s="73"/>
      <c r="F54" s="157"/>
      <c r="G54" s="135">
        <f t="shared" si="0"/>
        <v>0</v>
      </c>
      <c r="H54" s="154"/>
    </row>
    <row r="55" spans="1:8" x14ac:dyDescent="0.2">
      <c r="A55" s="114"/>
      <c r="B55" s="96"/>
      <c r="C55" s="80">
        <v>9</v>
      </c>
      <c r="D55" s="64" t="s">
        <v>52</v>
      </c>
      <c r="E55" s="73"/>
      <c r="F55" s="157">
        <v>18</v>
      </c>
      <c r="G55" s="135">
        <f t="shared" si="0"/>
        <v>18</v>
      </c>
      <c r="H55" s="154"/>
    </row>
    <row r="56" spans="1:8" x14ac:dyDescent="0.2">
      <c r="A56" s="114"/>
      <c r="B56" s="96"/>
      <c r="C56" s="80"/>
      <c r="D56" s="64" t="s">
        <v>44</v>
      </c>
      <c r="E56" s="73"/>
      <c r="F56" s="157">
        <v>6530</v>
      </c>
      <c r="G56" s="135">
        <f t="shared" si="0"/>
        <v>6530</v>
      </c>
      <c r="H56" s="154"/>
    </row>
    <row r="57" spans="1:8" x14ac:dyDescent="0.2">
      <c r="A57" s="114">
        <v>19</v>
      </c>
      <c r="B57" s="96" t="s">
        <v>100</v>
      </c>
      <c r="C57" s="80">
        <v>9</v>
      </c>
      <c r="D57" s="64" t="s">
        <v>51</v>
      </c>
      <c r="E57" s="73"/>
      <c r="F57" s="157">
        <v>400</v>
      </c>
      <c r="G57" s="135">
        <f t="shared" si="0"/>
        <v>400</v>
      </c>
      <c r="H57" s="154"/>
    </row>
    <row r="58" spans="1:8" x14ac:dyDescent="0.2">
      <c r="A58" s="114"/>
      <c r="B58" s="96"/>
      <c r="C58" s="80">
        <v>9</v>
      </c>
      <c r="D58" s="64" t="s">
        <v>52</v>
      </c>
      <c r="E58" s="73"/>
      <c r="F58" s="157">
        <v>100</v>
      </c>
      <c r="G58" s="135">
        <f t="shared" si="0"/>
        <v>100</v>
      </c>
      <c r="H58" s="154"/>
    </row>
    <row r="59" spans="1:8" x14ac:dyDescent="0.2">
      <c r="A59" s="114"/>
      <c r="B59" s="96"/>
      <c r="C59" s="80"/>
      <c r="D59" s="64" t="s">
        <v>44</v>
      </c>
      <c r="E59" s="73"/>
      <c r="F59" s="157">
        <v>6598</v>
      </c>
      <c r="G59" s="135">
        <f t="shared" si="0"/>
        <v>6598</v>
      </c>
      <c r="H59" s="154"/>
    </row>
    <row r="60" spans="1:8" x14ac:dyDescent="0.2">
      <c r="A60" s="114">
        <v>20</v>
      </c>
      <c r="B60" s="96" t="s">
        <v>71</v>
      </c>
      <c r="C60" s="85">
        <v>9</v>
      </c>
      <c r="D60" s="64" t="s">
        <v>51</v>
      </c>
      <c r="E60" s="154">
        <v>213</v>
      </c>
      <c r="F60" s="157">
        <v>6000</v>
      </c>
      <c r="G60" s="135">
        <f t="shared" si="0"/>
        <v>6213</v>
      </c>
      <c r="H60" s="154"/>
    </row>
    <row r="61" spans="1:8" x14ac:dyDescent="0.2">
      <c r="A61" s="114"/>
      <c r="B61" s="96"/>
      <c r="C61" s="85">
        <v>9</v>
      </c>
      <c r="D61" s="64" t="s">
        <v>64</v>
      </c>
      <c r="E61" s="154"/>
      <c r="F61" s="157">
        <v>600</v>
      </c>
      <c r="G61" s="135">
        <f t="shared" si="0"/>
        <v>600</v>
      </c>
      <c r="H61" s="154"/>
    </row>
    <row r="62" spans="1:8" x14ac:dyDescent="0.2">
      <c r="A62" s="114"/>
      <c r="B62" s="96"/>
      <c r="C62" s="85">
        <v>9</v>
      </c>
      <c r="D62" s="64" t="s">
        <v>52</v>
      </c>
      <c r="E62" s="154"/>
      <c r="F62" s="157">
        <v>150</v>
      </c>
      <c r="G62" s="135">
        <f t="shared" si="0"/>
        <v>150</v>
      </c>
      <c r="H62" s="154"/>
    </row>
    <row r="63" spans="1:8" x14ac:dyDescent="0.2">
      <c r="A63" s="114"/>
      <c r="B63" s="96"/>
      <c r="C63" s="86"/>
      <c r="D63" s="64" t="s">
        <v>44</v>
      </c>
      <c r="E63" s="154">
        <v>2202</v>
      </c>
      <c r="F63" s="157">
        <v>6000</v>
      </c>
      <c r="G63" s="135">
        <f t="shared" si="0"/>
        <v>8202</v>
      </c>
      <c r="H63" s="154"/>
    </row>
    <row r="64" spans="1:8" x14ac:dyDescent="0.2">
      <c r="A64" s="114">
        <v>21</v>
      </c>
      <c r="B64" s="99" t="s">
        <v>55</v>
      </c>
      <c r="C64" s="86">
        <v>9</v>
      </c>
      <c r="D64" s="64" t="s">
        <v>70</v>
      </c>
      <c r="E64" s="73"/>
      <c r="F64" s="159">
        <v>0</v>
      </c>
      <c r="G64" s="135">
        <f t="shared" si="0"/>
        <v>0</v>
      </c>
      <c r="H64" s="154"/>
    </row>
    <row r="65" spans="1:10" x14ac:dyDescent="0.2">
      <c r="A65" s="113"/>
      <c r="B65" s="142"/>
      <c r="C65" s="87">
        <v>9</v>
      </c>
      <c r="D65" s="64" t="s">
        <v>52</v>
      </c>
      <c r="E65" s="73"/>
      <c r="F65" s="159"/>
      <c r="G65" s="135">
        <f t="shared" si="0"/>
        <v>0</v>
      </c>
      <c r="H65" s="154"/>
    </row>
    <row r="66" spans="1:10" x14ac:dyDescent="0.2">
      <c r="A66" s="113"/>
      <c r="B66" s="96"/>
      <c r="C66" s="87">
        <v>9</v>
      </c>
      <c r="D66" s="77" t="s">
        <v>102</v>
      </c>
      <c r="E66" s="73"/>
      <c r="F66" s="159"/>
      <c r="G66" s="135">
        <f t="shared" si="0"/>
        <v>0</v>
      </c>
      <c r="H66" s="154"/>
    </row>
    <row r="67" spans="1:10" x14ac:dyDescent="0.2">
      <c r="A67" s="113">
        <v>22</v>
      </c>
      <c r="B67" s="89" t="s">
        <v>75</v>
      </c>
      <c r="C67" s="87">
        <v>9</v>
      </c>
      <c r="D67" s="64" t="s">
        <v>76</v>
      </c>
      <c r="E67" s="73"/>
      <c r="F67" s="159">
        <v>500</v>
      </c>
      <c r="G67" s="135">
        <f t="shared" si="0"/>
        <v>500</v>
      </c>
      <c r="H67" s="154"/>
    </row>
    <row r="68" spans="1:10" x14ac:dyDescent="0.2">
      <c r="A68" s="113"/>
      <c r="B68" s="89"/>
      <c r="C68" s="87">
        <v>9</v>
      </c>
      <c r="D68" s="64" t="s">
        <v>83</v>
      </c>
      <c r="E68" s="73"/>
      <c r="F68" s="159">
        <v>1500</v>
      </c>
      <c r="G68" s="135">
        <f t="shared" si="0"/>
        <v>1500</v>
      </c>
      <c r="H68" s="154"/>
    </row>
    <row r="69" spans="1:10" x14ac:dyDescent="0.2">
      <c r="A69" s="113">
        <v>23</v>
      </c>
      <c r="B69" s="89" t="s">
        <v>67</v>
      </c>
      <c r="C69" s="87">
        <v>9</v>
      </c>
      <c r="D69" s="64" t="s">
        <v>44</v>
      </c>
      <c r="E69" s="73"/>
      <c r="F69" s="159">
        <v>4500</v>
      </c>
      <c r="G69" s="135">
        <f t="shared" si="0"/>
        <v>4500</v>
      </c>
      <c r="H69" s="154"/>
    </row>
    <row r="70" spans="1:10" x14ac:dyDescent="0.2">
      <c r="A70" s="113">
        <v>24</v>
      </c>
      <c r="B70" s="89" t="s">
        <v>79</v>
      </c>
      <c r="C70" s="87">
        <v>9</v>
      </c>
      <c r="D70" s="64" t="s">
        <v>52</v>
      </c>
      <c r="E70" s="78"/>
      <c r="F70" s="160">
        <v>86</v>
      </c>
      <c r="G70" s="135">
        <f t="shared" si="0"/>
        <v>86</v>
      </c>
      <c r="H70" s="49"/>
    </row>
    <row r="71" spans="1:10" x14ac:dyDescent="0.2">
      <c r="A71" s="113"/>
      <c r="B71" s="89"/>
      <c r="C71" s="88">
        <v>9</v>
      </c>
      <c r="D71" s="64" t="s">
        <v>51</v>
      </c>
      <c r="E71" s="78"/>
      <c r="F71" s="160">
        <v>2000</v>
      </c>
      <c r="G71" s="135">
        <f t="shared" si="0"/>
        <v>2000</v>
      </c>
      <c r="H71" s="49"/>
    </row>
    <row r="72" spans="1:10" x14ac:dyDescent="0.2">
      <c r="A72" s="113"/>
      <c r="B72" s="89"/>
      <c r="C72" s="88"/>
      <c r="D72" s="71" t="s">
        <v>44</v>
      </c>
      <c r="E72" s="78"/>
      <c r="F72" s="160">
        <v>12114</v>
      </c>
      <c r="G72" s="135">
        <f t="shared" si="0"/>
        <v>12114</v>
      </c>
      <c r="H72" s="49"/>
    </row>
    <row r="73" spans="1:10" ht="13.5" thickBot="1" x14ac:dyDescent="0.25">
      <c r="A73" s="113">
        <v>25</v>
      </c>
      <c r="B73" s="79" t="s">
        <v>89</v>
      </c>
      <c r="C73" s="88">
        <v>9</v>
      </c>
      <c r="D73" s="71" t="s">
        <v>58</v>
      </c>
      <c r="E73" s="78"/>
      <c r="F73" s="160"/>
      <c r="G73" s="135">
        <f>SUM(E73:F73)</f>
        <v>0</v>
      </c>
      <c r="H73" s="49"/>
    </row>
    <row r="74" spans="1:10" ht="13.5" thickBot="1" x14ac:dyDescent="0.25">
      <c r="A74" s="114"/>
      <c r="B74" s="156"/>
      <c r="C74" s="90">
        <v>8</v>
      </c>
      <c r="D74" s="71" t="s">
        <v>25</v>
      </c>
      <c r="E74" s="43">
        <v>55.26</v>
      </c>
      <c r="F74" s="161">
        <v>2000</v>
      </c>
      <c r="G74" s="135">
        <f>SUM(E74:F74)</f>
        <v>2055.2600000000002</v>
      </c>
      <c r="H74" s="43"/>
      <c r="I74" s="66"/>
      <c r="J74" s="66"/>
    </row>
    <row r="75" spans="1:10" ht="13.5" thickBot="1" x14ac:dyDescent="0.25">
      <c r="A75" s="115"/>
      <c r="B75" s="100" t="s">
        <v>37</v>
      </c>
      <c r="C75" s="48"/>
      <c r="D75" s="35" t="s">
        <v>48</v>
      </c>
      <c r="E75" s="68">
        <f t="shared" ref="E75:H75" si="1">SUM(E9:E74)</f>
        <v>176379.87000000002</v>
      </c>
      <c r="F75" s="68">
        <f t="shared" si="1"/>
        <v>1424335</v>
      </c>
      <c r="G75" s="132">
        <f t="shared" si="1"/>
        <v>1600714.8699999999</v>
      </c>
      <c r="H75" s="68">
        <f t="shared" si="1"/>
        <v>461840</v>
      </c>
    </row>
    <row r="76" spans="1:10" x14ac:dyDescent="0.2">
      <c r="A76" s="116"/>
      <c r="B76" s="101"/>
      <c r="C76" s="59"/>
      <c r="D76" s="13"/>
      <c r="E76" s="139"/>
      <c r="F76" s="140"/>
      <c r="G76" s="168"/>
      <c r="H76" s="137"/>
    </row>
    <row r="77" spans="1:10" x14ac:dyDescent="0.2">
      <c r="A77" s="116"/>
      <c r="B77" s="61" t="s">
        <v>91</v>
      </c>
      <c r="C77" s="58"/>
      <c r="D77" s="14"/>
      <c r="E77" s="55"/>
      <c r="F77" s="138"/>
      <c r="G77" s="169"/>
      <c r="H77" s="56"/>
    </row>
    <row r="78" spans="1:10" ht="13.5" thickBot="1" x14ac:dyDescent="0.25">
      <c r="A78" s="117" t="s">
        <v>5</v>
      </c>
      <c r="B78" s="102" t="s">
        <v>92</v>
      </c>
      <c r="C78" s="60">
        <v>10</v>
      </c>
      <c r="D78" s="15" t="s">
        <v>94</v>
      </c>
      <c r="E78" s="53">
        <v>0</v>
      </c>
      <c r="F78" s="162">
        <v>1500</v>
      </c>
      <c r="G78" s="170">
        <f>SUM(E78:F78)</f>
        <v>1500</v>
      </c>
      <c r="H78" s="163"/>
    </row>
    <row r="79" spans="1:10" ht="13.5" thickBot="1" x14ac:dyDescent="0.25">
      <c r="A79" s="115"/>
      <c r="B79" s="103" t="s">
        <v>95</v>
      </c>
      <c r="C79" s="48"/>
      <c r="D79" s="35" t="s">
        <v>93</v>
      </c>
      <c r="E79" s="136"/>
      <c r="F79" s="136">
        <f>SUM(F78)</f>
        <v>1500</v>
      </c>
      <c r="G79" s="171">
        <f>SUM(F78)</f>
        <v>1500</v>
      </c>
      <c r="H79" s="136">
        <f t="shared" ref="H79" si="2">SUM(H78)</f>
        <v>0</v>
      </c>
    </row>
    <row r="80" spans="1:10" x14ac:dyDescent="0.2">
      <c r="A80" s="116"/>
      <c r="B80" s="104"/>
      <c r="C80" s="34"/>
      <c r="D80" s="18"/>
      <c r="E80" s="24"/>
      <c r="F80" s="50"/>
      <c r="G80" s="51"/>
      <c r="H80" s="62"/>
    </row>
    <row r="81" spans="1:8" x14ac:dyDescent="0.2">
      <c r="A81" s="116"/>
      <c r="B81" s="105" t="s">
        <v>30</v>
      </c>
      <c r="C81" s="25"/>
      <c r="D81" s="21"/>
      <c r="E81" s="63"/>
      <c r="F81" s="52"/>
      <c r="G81" s="54"/>
      <c r="H81" s="173"/>
    </row>
    <row r="82" spans="1:8" ht="13.5" thickBot="1" x14ac:dyDescent="0.25">
      <c r="A82" s="115" t="s">
        <v>5</v>
      </c>
      <c r="B82" s="106" t="s">
        <v>28</v>
      </c>
      <c r="C82" s="33">
        <v>10</v>
      </c>
      <c r="D82" s="17" t="s">
        <v>27</v>
      </c>
      <c r="E82" s="43">
        <v>46843.66</v>
      </c>
      <c r="F82" s="164">
        <v>670000</v>
      </c>
      <c r="G82" s="135">
        <f>SUM(E82:F82)</f>
        <v>716843.66</v>
      </c>
      <c r="H82" s="49">
        <v>364000</v>
      </c>
    </row>
    <row r="83" spans="1:8" ht="13.5" thickBot="1" x14ac:dyDescent="0.25">
      <c r="A83" s="115"/>
      <c r="B83" s="107" t="s">
        <v>38</v>
      </c>
      <c r="C83" s="23"/>
      <c r="D83" s="16" t="s">
        <v>48</v>
      </c>
      <c r="E83" s="128">
        <f>E82</f>
        <v>46843.66</v>
      </c>
      <c r="F83" s="129">
        <f>(F82)</f>
        <v>670000</v>
      </c>
      <c r="G83" s="130">
        <f>(G82)</f>
        <v>716843.66</v>
      </c>
      <c r="H83" s="174">
        <f>SUM(H82:H82)</f>
        <v>364000</v>
      </c>
    </row>
    <row r="84" spans="1:8" x14ac:dyDescent="0.2">
      <c r="A84" s="115"/>
      <c r="B84" s="108"/>
      <c r="C84" s="26"/>
      <c r="D84" s="18"/>
      <c r="E84" s="24"/>
      <c r="F84" s="91"/>
      <c r="G84" s="133"/>
      <c r="H84" s="91"/>
    </row>
    <row r="85" spans="1:8" x14ac:dyDescent="0.2">
      <c r="A85" s="115"/>
      <c r="B85" s="109" t="s">
        <v>39</v>
      </c>
      <c r="C85" s="27"/>
      <c r="D85" s="21"/>
      <c r="E85" s="63"/>
      <c r="F85" s="131"/>
      <c r="G85" s="134"/>
      <c r="H85" s="131"/>
    </row>
    <row r="86" spans="1:8" x14ac:dyDescent="0.2">
      <c r="A86" s="115" t="s">
        <v>5</v>
      </c>
      <c r="B86" s="127" t="s">
        <v>35</v>
      </c>
      <c r="C86" s="31">
        <v>9</v>
      </c>
      <c r="D86" s="64" t="s">
        <v>31</v>
      </c>
      <c r="E86" s="41">
        <v>8091.77</v>
      </c>
      <c r="F86" s="159">
        <v>40000</v>
      </c>
      <c r="G86" s="135">
        <f t="shared" ref="G86:G109" si="3">SUM(E86:F86)</f>
        <v>48091.770000000004</v>
      </c>
      <c r="H86" s="41"/>
    </row>
    <row r="87" spans="1:8" x14ac:dyDescent="0.2">
      <c r="A87" s="116" t="s">
        <v>6</v>
      </c>
      <c r="B87" s="127" t="s">
        <v>84</v>
      </c>
      <c r="C87" s="32">
        <v>9</v>
      </c>
      <c r="D87" s="13" t="s">
        <v>31</v>
      </c>
      <c r="E87" s="41">
        <v>8081.08</v>
      </c>
      <c r="F87" s="157">
        <v>23000</v>
      </c>
      <c r="G87" s="135">
        <f t="shared" si="3"/>
        <v>31081.08</v>
      </c>
      <c r="H87" s="41">
        <v>3000</v>
      </c>
    </row>
    <row r="88" spans="1:8" x14ac:dyDescent="0.2">
      <c r="A88" s="116" t="s">
        <v>7</v>
      </c>
      <c r="B88" s="96" t="s">
        <v>47</v>
      </c>
      <c r="C88" s="94">
        <v>9</v>
      </c>
      <c r="D88" s="13" t="s">
        <v>31</v>
      </c>
      <c r="E88" s="41">
        <v>3287.31</v>
      </c>
      <c r="F88" s="159">
        <v>17086</v>
      </c>
      <c r="G88" s="135">
        <f t="shared" si="3"/>
        <v>20373.310000000001</v>
      </c>
      <c r="H88" s="41"/>
    </row>
    <row r="89" spans="1:8" x14ac:dyDescent="0.2">
      <c r="A89" s="116" t="s">
        <v>8</v>
      </c>
      <c r="B89" s="127" t="s">
        <v>71</v>
      </c>
      <c r="C89" s="32">
        <v>9</v>
      </c>
      <c r="D89" s="13" t="s">
        <v>31</v>
      </c>
      <c r="E89" s="41">
        <v>3389.55</v>
      </c>
      <c r="F89" s="159">
        <v>9000</v>
      </c>
      <c r="G89" s="135">
        <f t="shared" si="3"/>
        <v>12389.55</v>
      </c>
      <c r="H89" s="41">
        <v>3040</v>
      </c>
    </row>
    <row r="90" spans="1:8" ht="11.25" customHeight="1" x14ac:dyDescent="0.2">
      <c r="A90" s="116" t="s">
        <v>9</v>
      </c>
      <c r="B90" s="96" t="s">
        <v>49</v>
      </c>
      <c r="C90" s="32">
        <v>9</v>
      </c>
      <c r="D90" s="13" t="s">
        <v>31</v>
      </c>
      <c r="E90" s="41">
        <v>1321.17</v>
      </c>
      <c r="F90" s="159">
        <v>7000</v>
      </c>
      <c r="G90" s="135">
        <f t="shared" si="3"/>
        <v>8321.17</v>
      </c>
      <c r="H90" s="41">
        <v>3530</v>
      </c>
    </row>
    <row r="91" spans="1:8" hidden="1" x14ac:dyDescent="0.2">
      <c r="A91" s="116" t="s">
        <v>10</v>
      </c>
      <c r="B91" s="127"/>
      <c r="C91" s="32">
        <v>9</v>
      </c>
      <c r="D91" s="13" t="s">
        <v>31</v>
      </c>
      <c r="E91" s="41"/>
      <c r="F91" s="159"/>
      <c r="G91" s="135">
        <f t="shared" si="3"/>
        <v>0</v>
      </c>
      <c r="H91" s="41"/>
    </row>
    <row r="92" spans="1:8" x14ac:dyDescent="0.2">
      <c r="A92" s="116" t="s">
        <v>11</v>
      </c>
      <c r="B92" s="155" t="s">
        <v>107</v>
      </c>
      <c r="C92" s="32">
        <v>9</v>
      </c>
      <c r="D92" s="13" t="s">
        <v>31</v>
      </c>
      <c r="E92" s="41">
        <v>15702.75</v>
      </c>
      <c r="F92" s="159">
        <v>104750</v>
      </c>
      <c r="G92" s="135">
        <f t="shared" si="3"/>
        <v>120452.75</v>
      </c>
      <c r="H92" s="41"/>
    </row>
    <row r="93" spans="1:8" x14ac:dyDescent="0.2">
      <c r="A93" s="116" t="s">
        <v>12</v>
      </c>
      <c r="B93" s="155" t="s">
        <v>108</v>
      </c>
      <c r="C93" s="32">
        <v>9</v>
      </c>
      <c r="D93" s="13" t="s">
        <v>31</v>
      </c>
      <c r="E93" s="41">
        <v>12225.3</v>
      </c>
      <c r="F93" s="159">
        <v>56000</v>
      </c>
      <c r="G93" s="135">
        <f t="shared" si="3"/>
        <v>68225.3</v>
      </c>
      <c r="H93" s="41"/>
    </row>
    <row r="94" spans="1:8" x14ac:dyDescent="0.2">
      <c r="A94" s="116" t="s">
        <v>13</v>
      </c>
      <c r="B94" s="155" t="s">
        <v>109</v>
      </c>
      <c r="C94" s="32">
        <v>9</v>
      </c>
      <c r="D94" s="13" t="s">
        <v>31</v>
      </c>
      <c r="E94" s="41">
        <v>26339.99</v>
      </c>
      <c r="F94" s="159">
        <v>100000</v>
      </c>
      <c r="G94" s="135">
        <f t="shared" si="3"/>
        <v>126339.99</v>
      </c>
      <c r="H94" s="41"/>
    </row>
    <row r="95" spans="1:8" x14ac:dyDescent="0.2">
      <c r="A95" s="116" t="s">
        <v>14</v>
      </c>
      <c r="B95" s="127" t="s">
        <v>68</v>
      </c>
      <c r="C95" s="32">
        <v>9</v>
      </c>
      <c r="D95" s="13" t="s">
        <v>31</v>
      </c>
      <c r="E95" s="41">
        <v>5983.47</v>
      </c>
      <c r="F95" s="159">
        <v>88000</v>
      </c>
      <c r="G95" s="135">
        <f t="shared" si="3"/>
        <v>93983.47</v>
      </c>
      <c r="H95" s="41"/>
    </row>
    <row r="96" spans="1:8" x14ac:dyDescent="0.2">
      <c r="A96" s="116" t="s">
        <v>15</v>
      </c>
      <c r="B96" s="155" t="s">
        <v>55</v>
      </c>
      <c r="C96" s="32">
        <v>9</v>
      </c>
      <c r="D96" s="13" t="s">
        <v>31</v>
      </c>
      <c r="E96" s="41">
        <v>2429.04</v>
      </c>
      <c r="F96" s="159">
        <v>29000</v>
      </c>
      <c r="G96" s="135">
        <f t="shared" si="3"/>
        <v>31429.040000000001</v>
      </c>
      <c r="H96" s="41"/>
    </row>
    <row r="97" spans="1:9" x14ac:dyDescent="0.2">
      <c r="A97" s="116" t="s">
        <v>16</v>
      </c>
      <c r="B97" s="155" t="s">
        <v>67</v>
      </c>
      <c r="C97" s="32">
        <v>9</v>
      </c>
      <c r="D97" s="13" t="s">
        <v>31</v>
      </c>
      <c r="E97" s="41">
        <v>2501.88</v>
      </c>
      <c r="F97" s="159">
        <v>50000</v>
      </c>
      <c r="G97" s="135">
        <f t="shared" si="3"/>
        <v>52501.88</v>
      </c>
      <c r="H97" s="41">
        <v>8000</v>
      </c>
    </row>
    <row r="98" spans="1:9" x14ac:dyDescent="0.2">
      <c r="A98" s="116" t="s">
        <v>17</v>
      </c>
      <c r="B98" s="155" t="s">
        <v>46</v>
      </c>
      <c r="C98" s="32">
        <v>9</v>
      </c>
      <c r="D98" s="13" t="s">
        <v>31</v>
      </c>
      <c r="E98" s="41">
        <v>4465.01</v>
      </c>
      <c r="F98" s="159">
        <v>37000</v>
      </c>
      <c r="G98" s="135">
        <f t="shared" si="3"/>
        <v>41465.01</v>
      </c>
      <c r="H98" s="41"/>
    </row>
    <row r="99" spans="1:9" x14ac:dyDescent="0.2">
      <c r="A99" s="116" t="s">
        <v>18</v>
      </c>
      <c r="B99" s="155" t="s">
        <v>45</v>
      </c>
      <c r="C99" s="32">
        <v>9</v>
      </c>
      <c r="D99" s="13" t="s">
        <v>31</v>
      </c>
      <c r="E99" s="41">
        <v>3703.33</v>
      </c>
      <c r="F99" s="159">
        <v>44500</v>
      </c>
      <c r="G99" s="135">
        <f t="shared" si="3"/>
        <v>48203.33</v>
      </c>
      <c r="H99" s="41">
        <v>4000</v>
      </c>
    </row>
    <row r="100" spans="1:9" x14ac:dyDescent="0.2">
      <c r="A100" s="116" t="s">
        <v>19</v>
      </c>
      <c r="B100" s="127" t="s">
        <v>101</v>
      </c>
      <c r="C100" s="32">
        <v>9</v>
      </c>
      <c r="D100" s="13" t="s">
        <v>31</v>
      </c>
      <c r="E100" s="41">
        <v>3482.79</v>
      </c>
      <c r="F100" s="159">
        <v>12852</v>
      </c>
      <c r="G100" s="135">
        <f t="shared" si="3"/>
        <v>16334.79</v>
      </c>
      <c r="H100" s="154">
        <v>3000</v>
      </c>
    </row>
    <row r="101" spans="1:9" x14ac:dyDescent="0.2">
      <c r="A101" s="116" t="s">
        <v>20</v>
      </c>
      <c r="B101" s="127" t="s">
        <v>100</v>
      </c>
      <c r="C101" s="32">
        <v>9</v>
      </c>
      <c r="D101" s="13" t="s">
        <v>31</v>
      </c>
      <c r="E101" s="41">
        <v>1383.44</v>
      </c>
      <c r="F101" s="159">
        <v>16902</v>
      </c>
      <c r="G101" s="135">
        <f t="shared" si="3"/>
        <v>18285.439999999999</v>
      </c>
      <c r="H101" s="154">
        <v>2000</v>
      </c>
    </row>
    <row r="102" spans="1:9" x14ac:dyDescent="0.2">
      <c r="A102" s="116" t="s">
        <v>21</v>
      </c>
      <c r="B102" s="127" t="s">
        <v>79</v>
      </c>
      <c r="C102" s="37">
        <v>9</v>
      </c>
      <c r="D102" s="14" t="s">
        <v>31</v>
      </c>
      <c r="E102" s="49">
        <v>8856.48</v>
      </c>
      <c r="F102" s="160">
        <v>20000</v>
      </c>
      <c r="G102" s="135">
        <f t="shared" si="3"/>
        <v>28856.48</v>
      </c>
      <c r="H102" s="49"/>
    </row>
    <row r="103" spans="1:9" x14ac:dyDescent="0.2">
      <c r="A103" s="117" t="s">
        <v>22</v>
      </c>
      <c r="B103" s="127" t="s">
        <v>34</v>
      </c>
      <c r="C103" s="31">
        <v>9</v>
      </c>
      <c r="D103" s="14" t="s">
        <v>31</v>
      </c>
      <c r="E103" s="154">
        <v>0</v>
      </c>
      <c r="F103" s="159">
        <v>0</v>
      </c>
      <c r="G103" s="135">
        <f t="shared" si="3"/>
        <v>0</v>
      </c>
      <c r="H103" s="154"/>
    </row>
    <row r="104" spans="1:9" x14ac:dyDescent="0.2">
      <c r="A104" s="117" t="s">
        <v>24</v>
      </c>
      <c r="B104" s="167" t="s">
        <v>81</v>
      </c>
      <c r="C104" s="144">
        <v>8</v>
      </c>
      <c r="D104" s="14" t="s">
        <v>31</v>
      </c>
      <c r="E104" s="42">
        <v>0</v>
      </c>
      <c r="F104" s="158">
        <v>6000</v>
      </c>
      <c r="G104" s="165">
        <f t="shared" si="3"/>
        <v>6000</v>
      </c>
      <c r="H104" s="42"/>
    </row>
    <row r="105" spans="1:9" ht="13.5" thickBot="1" x14ac:dyDescent="0.25">
      <c r="A105" s="149" t="s">
        <v>103</v>
      </c>
      <c r="B105" s="150" t="s">
        <v>43</v>
      </c>
      <c r="C105" s="151">
        <v>9</v>
      </c>
      <c r="D105" s="14" t="s">
        <v>31</v>
      </c>
      <c r="E105" s="147">
        <v>3048.59</v>
      </c>
      <c r="F105" s="166">
        <v>7150</v>
      </c>
      <c r="G105" s="172">
        <f t="shared" si="3"/>
        <v>10198.59</v>
      </c>
      <c r="H105" s="43">
        <v>3050</v>
      </c>
    </row>
    <row r="106" spans="1:9" ht="13.5" thickBot="1" x14ac:dyDescent="0.25">
      <c r="A106" s="141"/>
      <c r="B106" s="152" t="s">
        <v>60</v>
      </c>
      <c r="C106" s="153"/>
      <c r="D106" s="148"/>
      <c r="E106" s="145">
        <f>SUM(E86:E105)</f>
        <v>114292.94999999998</v>
      </c>
      <c r="F106" s="145">
        <f>SUM(F86:F105)</f>
        <v>668240</v>
      </c>
      <c r="G106" s="146">
        <f>SUM(E106:F106)</f>
        <v>782532.95</v>
      </c>
      <c r="H106" s="145">
        <f>SUM(H86:H105)</f>
        <v>29620</v>
      </c>
    </row>
    <row r="107" spans="1:9" x14ac:dyDescent="0.2">
      <c r="A107" s="116"/>
      <c r="B107" s="110"/>
      <c r="C107" s="32"/>
      <c r="D107" s="13"/>
      <c r="E107" s="44"/>
      <c r="F107" s="41"/>
      <c r="G107" s="135"/>
      <c r="H107" s="41"/>
    </row>
    <row r="108" spans="1:9" x14ac:dyDescent="0.2">
      <c r="A108" s="116"/>
      <c r="B108" s="111" t="s">
        <v>36</v>
      </c>
      <c r="C108" s="28"/>
      <c r="D108" s="13"/>
      <c r="E108" s="44"/>
      <c r="F108" s="41"/>
      <c r="G108" s="135"/>
      <c r="H108" s="41"/>
    </row>
    <row r="109" spans="1:9" ht="12.75" customHeight="1" thickBot="1" x14ac:dyDescent="0.25">
      <c r="A109" s="118" t="s">
        <v>5</v>
      </c>
      <c r="B109" s="107" t="s">
        <v>28</v>
      </c>
      <c r="C109" s="36">
        <v>10</v>
      </c>
      <c r="D109" s="16" t="s">
        <v>33</v>
      </c>
      <c r="E109" s="41">
        <v>0</v>
      </c>
      <c r="F109" s="43">
        <v>8000</v>
      </c>
      <c r="G109" s="135">
        <f t="shared" si="3"/>
        <v>8000</v>
      </c>
      <c r="H109" s="43"/>
    </row>
    <row r="110" spans="1:9" ht="13.5" thickBot="1" x14ac:dyDescent="0.25">
      <c r="A110" s="119"/>
      <c r="B110" s="112" t="s">
        <v>61</v>
      </c>
      <c r="C110" s="22"/>
      <c r="D110" s="92"/>
      <c r="E110" s="67">
        <f>SUM(E109:E109)</f>
        <v>0</v>
      </c>
      <c r="F110" s="67">
        <f>SUM(F109:F109)</f>
        <v>8000</v>
      </c>
      <c r="G110" s="93">
        <f>SUM(G109:G109)</f>
        <v>8000</v>
      </c>
      <c r="H110" s="67">
        <f>SUM(H109:H109)</f>
        <v>0</v>
      </c>
    </row>
    <row r="111" spans="1:9" ht="25.5" customHeight="1" thickBot="1" x14ac:dyDescent="0.25">
      <c r="A111" s="119"/>
      <c r="B111" s="38" t="s">
        <v>40</v>
      </c>
      <c r="C111" s="38"/>
      <c r="D111" s="39"/>
      <c r="E111" s="176">
        <f>E75+E83+E106+E110</f>
        <v>337516.48</v>
      </c>
      <c r="F111" s="177">
        <f>F75+F79+F83+F106+F110</f>
        <v>2772075</v>
      </c>
      <c r="G111" s="143">
        <f>G75+G79+G83+G106+G110</f>
        <v>3109591.4799999995</v>
      </c>
      <c r="H111" s="177">
        <f>H75+H83+H106+H110</f>
        <v>855460</v>
      </c>
      <c r="I111" s="66"/>
    </row>
    <row r="113" spans="1:8" x14ac:dyDescent="0.2">
      <c r="E113" s="178"/>
      <c r="F113" s="179"/>
      <c r="G113" s="179"/>
      <c r="H113" s="179"/>
    </row>
    <row r="114" spans="1:8" ht="15.75" customHeight="1" x14ac:dyDescent="0.2">
      <c r="A114" s="45" t="s">
        <v>5</v>
      </c>
      <c r="B114" s="197" t="s">
        <v>72</v>
      </c>
      <c r="C114" s="186"/>
      <c r="D114" s="186"/>
      <c r="E114" s="175"/>
      <c r="F114" s="175">
        <f>SUM(F9+F10+F12+F15+F17+F25+F28+F31+F33+F37+F42+F46+F50+F55+F58+F62+F65+F70)</f>
        <v>197704</v>
      </c>
      <c r="G114" s="175"/>
      <c r="H114" s="175"/>
    </row>
    <row r="115" spans="1:8" ht="15" customHeight="1" x14ac:dyDescent="0.2">
      <c r="A115" s="45" t="s">
        <v>6</v>
      </c>
      <c r="B115" s="197" t="s">
        <v>73</v>
      </c>
      <c r="C115" s="186"/>
      <c r="D115" s="186"/>
      <c r="E115" s="175"/>
      <c r="F115" s="175">
        <f>SUM(F11+F13+F14+F16+F18+F19+F20+F21+F22+F23+F24+F26+F27+F29+F30+F32+F34+F35+F36+F38+F39+F40+F41+F43+F44+F45+F47+F48+F49+F51+F53+F52+F54+F56+F57+F59+F60+F61+F63+F64+F66+F67+F68+F69+F71+F72+F73+F78+F74)</f>
        <v>1228131</v>
      </c>
      <c r="G115" s="175"/>
      <c r="H115" s="175"/>
    </row>
    <row r="116" spans="1:8" ht="15.75" customHeight="1" x14ac:dyDescent="0.2">
      <c r="A116" s="47" t="s">
        <v>7</v>
      </c>
      <c r="B116" s="185" t="s">
        <v>77</v>
      </c>
      <c r="C116" s="186"/>
      <c r="D116" s="186"/>
      <c r="E116" s="175"/>
      <c r="F116" s="175">
        <f>SUM(F83+F109)</f>
        <v>678000</v>
      </c>
      <c r="G116" s="175"/>
      <c r="H116" s="175"/>
    </row>
    <row r="117" spans="1:8" ht="16.5" customHeight="1" x14ac:dyDescent="0.2">
      <c r="A117" s="47" t="s">
        <v>8</v>
      </c>
      <c r="B117" s="185" t="s">
        <v>78</v>
      </c>
      <c r="C117" s="186"/>
      <c r="D117" s="186"/>
      <c r="E117" s="175"/>
      <c r="F117" s="175">
        <f>SUM(F86+F87+F88+F89+F90+F91+F92+F93+F94+F95+F96+F97+F98+F99+F100+F101+F102+F103+F104+F105)</f>
        <v>668240</v>
      </c>
      <c r="G117" s="175"/>
      <c r="H117" s="175"/>
    </row>
    <row r="118" spans="1:8" ht="14.25" x14ac:dyDescent="0.2">
      <c r="A118" s="46"/>
      <c r="B118" s="187" t="s">
        <v>74</v>
      </c>
      <c r="C118" s="188"/>
      <c r="D118" s="188"/>
      <c r="E118" s="180"/>
      <c r="F118" s="180">
        <f>SUM(F114:F117)</f>
        <v>2772075</v>
      </c>
      <c r="G118" s="181"/>
      <c r="H118" s="181"/>
    </row>
    <row r="121" spans="1:8" x14ac:dyDescent="0.2">
      <c r="A121" s="4"/>
      <c r="D121" s="9"/>
      <c r="E121" s="9"/>
    </row>
    <row r="122" spans="1:8" x14ac:dyDescent="0.2">
      <c r="A122" s="4"/>
      <c r="B122" s="4"/>
      <c r="C122" s="4"/>
      <c r="D122" s="9"/>
      <c r="E122" s="9"/>
      <c r="F122" s="7"/>
      <c r="G122" s="9"/>
    </row>
    <row r="123" spans="1:8" x14ac:dyDescent="0.2">
      <c r="A123" s="4"/>
      <c r="B123" s="4"/>
      <c r="C123" s="4"/>
      <c r="D123" s="9"/>
      <c r="E123" s="9"/>
      <c r="F123" s="7"/>
      <c r="G123" s="9"/>
      <c r="H123" s="9"/>
    </row>
    <row r="124" spans="1:8" x14ac:dyDescent="0.2">
      <c r="A124" s="4"/>
      <c r="D124" s="9"/>
      <c r="E124" s="9"/>
      <c r="F124" s="7"/>
      <c r="G124" s="9"/>
      <c r="H124" s="9"/>
    </row>
    <row r="125" spans="1:8" x14ac:dyDescent="0.2">
      <c r="A125" s="4"/>
      <c r="D125" s="9"/>
      <c r="E125" s="9"/>
      <c r="F125" s="7"/>
      <c r="G125" s="9"/>
      <c r="H125" s="9"/>
    </row>
    <row r="126" spans="1:8" x14ac:dyDescent="0.2">
      <c r="A126" s="4"/>
      <c r="D126" s="5"/>
      <c r="E126" s="5"/>
      <c r="F126" s="6"/>
      <c r="G126" s="6"/>
      <c r="H126" s="6"/>
    </row>
    <row r="127" spans="1:8" x14ac:dyDescent="0.2">
      <c r="A127" s="4"/>
      <c r="B127" s="7"/>
      <c r="C127" s="7"/>
      <c r="D127" s="5"/>
      <c r="E127" s="5"/>
      <c r="G127" s="6"/>
      <c r="H127" s="6"/>
    </row>
    <row r="128" spans="1:8" x14ac:dyDescent="0.2">
      <c r="A128" s="4"/>
      <c r="B128" s="8"/>
      <c r="C128" s="8"/>
      <c r="D128" s="5"/>
      <c r="E128" s="5"/>
      <c r="G128" s="6"/>
      <c r="H128" s="6"/>
    </row>
    <row r="129" spans="1:8" x14ac:dyDescent="0.2">
      <c r="A129" s="4"/>
      <c r="D129" s="5"/>
      <c r="E129" s="5"/>
      <c r="G129" s="6"/>
      <c r="H129" s="6"/>
    </row>
    <row r="130" spans="1:8" x14ac:dyDescent="0.2">
      <c r="A130" s="4"/>
      <c r="D130" s="5"/>
      <c r="E130" s="5"/>
      <c r="G130" s="6"/>
      <c r="H130" s="6"/>
    </row>
    <row r="131" spans="1:8" x14ac:dyDescent="0.2">
      <c r="A131" s="4"/>
      <c r="B131" s="7"/>
      <c r="C131" s="7"/>
      <c r="D131" s="5"/>
      <c r="E131" s="5"/>
    </row>
    <row r="132" spans="1:8" x14ac:dyDescent="0.2">
      <c r="A132" s="4"/>
      <c r="B132" s="8"/>
      <c r="C132" s="8"/>
      <c r="D132" s="5"/>
      <c r="E132" s="5"/>
    </row>
    <row r="133" spans="1:8" x14ac:dyDescent="0.2">
      <c r="A133" s="4"/>
      <c r="D133" s="5"/>
      <c r="E133" s="5"/>
    </row>
    <row r="134" spans="1:8" x14ac:dyDescent="0.2">
      <c r="A134" s="4"/>
      <c r="D134" s="5"/>
      <c r="E134" s="5"/>
    </row>
    <row r="135" spans="1:8" x14ac:dyDescent="0.2">
      <c r="A135" s="4"/>
      <c r="D135" s="5"/>
      <c r="E135" s="5"/>
    </row>
    <row r="136" spans="1:8" x14ac:dyDescent="0.2">
      <c r="A136" s="4"/>
      <c r="D136" s="5"/>
      <c r="E136" s="5"/>
    </row>
    <row r="137" spans="1:8" x14ac:dyDescent="0.2">
      <c r="A137" s="4"/>
      <c r="D137" s="5"/>
      <c r="E137" s="5"/>
      <c r="F137" s="6"/>
      <c r="G137" s="6"/>
      <c r="H137" s="6"/>
    </row>
  </sheetData>
  <mergeCells count="13">
    <mergeCell ref="A9:A12"/>
    <mergeCell ref="B116:D116"/>
    <mergeCell ref="B117:D117"/>
    <mergeCell ref="B118:D118"/>
    <mergeCell ref="G5:G7"/>
    <mergeCell ref="F4:F7"/>
    <mergeCell ref="G4:H4"/>
    <mergeCell ref="B115:D115"/>
    <mergeCell ref="H5:H7"/>
    <mergeCell ref="B9:B12"/>
    <mergeCell ref="B114:D114"/>
    <mergeCell ref="C4:C7"/>
    <mergeCell ref="E4:E7"/>
  </mergeCells>
  <pageMargins left="0.7" right="0.7" top="0.75" bottom="0.75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2025</vt:lpstr>
    </vt:vector>
  </TitlesOfParts>
  <Company>VMI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VMI</dc:creator>
  <cp:lastModifiedBy>Kęstutis Dambrauskas</cp:lastModifiedBy>
  <cp:lastPrinted>2025-01-23T07:51:33Z</cp:lastPrinted>
  <dcterms:created xsi:type="dcterms:W3CDTF">2004-02-06T10:57:33Z</dcterms:created>
  <dcterms:modified xsi:type="dcterms:W3CDTF">2025-01-30T12:27:17Z</dcterms:modified>
</cp:coreProperties>
</file>