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8cb9e49c6414cca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2019" sheetId="4" r:id="rId1"/>
  </sheets>
  <definedNames>
    <definedName name="_xlnm.Print_Titles" localSheetId="0">'2019'!$7:$9</definedName>
  </definedNames>
  <calcPr calcId="125725"/>
</workbook>
</file>

<file path=xl/calcChain.xml><?xml version="1.0" encoding="utf-8"?>
<calcChain xmlns="http://schemas.openxmlformats.org/spreadsheetml/2006/main">
  <c r="G63" i="4"/>
  <c r="F63"/>
  <c r="E63"/>
  <c r="F40" l="1"/>
  <c r="E40"/>
  <c r="D51" l="1"/>
  <c r="E46" l="1"/>
  <c r="E45" l="1"/>
  <c r="E91" l="1"/>
  <c r="E11"/>
  <c r="G91"/>
  <c r="G75"/>
  <c r="E43"/>
  <c r="E59"/>
  <c r="E53"/>
  <c r="F53"/>
  <c r="G53"/>
  <c r="D55"/>
  <c r="D48" l="1"/>
  <c r="G44" l="1"/>
  <c r="D45" l="1"/>
  <c r="G15"/>
  <c r="G80" l="1"/>
  <c r="G79" s="1"/>
  <c r="F79"/>
  <c r="E79"/>
  <c r="D81"/>
  <c r="G77"/>
  <c r="G76" s="1"/>
  <c r="F77"/>
  <c r="F76" s="1"/>
  <c r="E77"/>
  <c r="E76" s="1"/>
  <c r="D78"/>
  <c r="D77" s="1"/>
  <c r="D76" s="1"/>
  <c r="D80" l="1"/>
  <c r="D79" s="1"/>
  <c r="D56" l="1"/>
  <c r="D57"/>
  <c r="E60" l="1"/>
  <c r="F60"/>
  <c r="G60"/>
  <c r="D62"/>
  <c r="D91" l="1"/>
  <c r="G90"/>
  <c r="D90" s="1"/>
  <c r="D88"/>
  <c r="D87" s="1"/>
  <c r="F87"/>
  <c r="E87"/>
  <c r="D86"/>
  <c r="D85" s="1"/>
  <c r="G85"/>
  <c r="G82" s="1"/>
  <c r="F85"/>
  <c r="E85"/>
  <c r="D84"/>
  <c r="D83" s="1"/>
  <c r="G83"/>
  <c r="E83"/>
  <c r="D75"/>
  <c r="G74"/>
  <c r="F74"/>
  <c r="E74"/>
  <c r="D73"/>
  <c r="D72" s="1"/>
  <c r="G72"/>
  <c r="F72"/>
  <c r="E72"/>
  <c r="D70"/>
  <c r="D69"/>
  <c r="G68"/>
  <c r="D68" s="1"/>
  <c r="E67"/>
  <c r="E65"/>
  <c r="D65"/>
  <c r="D64"/>
  <c r="G59"/>
  <c r="G58" s="1"/>
  <c r="D63"/>
  <c r="D61"/>
  <c r="D60" s="1"/>
  <c r="D59"/>
  <c r="D58" s="1"/>
  <c r="F58"/>
  <c r="E58"/>
  <c r="D54"/>
  <c r="D53" s="1"/>
  <c r="D50"/>
  <c r="G49"/>
  <c r="F49"/>
  <c r="E49"/>
  <c r="D47"/>
  <c r="D46"/>
  <c r="F44"/>
  <c r="E44"/>
  <c r="D43"/>
  <c r="G42"/>
  <c r="F42"/>
  <c r="E42"/>
  <c r="D41"/>
  <c r="G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G11"/>
  <c r="F11"/>
  <c r="E71" l="1"/>
  <c r="D49"/>
  <c r="G52"/>
  <c r="D40"/>
  <c r="D74"/>
  <c r="D71" s="1"/>
  <c r="F10"/>
  <c r="D44"/>
  <c r="E10"/>
  <c r="G10"/>
  <c r="F52"/>
  <c r="G67"/>
  <c r="D67" s="1"/>
  <c r="E82"/>
  <c r="G71"/>
  <c r="F82"/>
  <c r="E52"/>
  <c r="D52"/>
  <c r="D42"/>
  <c r="D11"/>
  <c r="F71"/>
  <c r="D82"/>
  <c r="G89" l="1"/>
  <c r="G92" s="1"/>
  <c r="F89"/>
  <c r="E89"/>
  <c r="E92" s="1"/>
  <c r="D10"/>
  <c r="D89" s="1"/>
  <c r="D92" l="1"/>
</calcChain>
</file>

<file path=xl/sharedStrings.xml><?xml version="1.0" encoding="utf-8"?>
<sst xmlns="http://schemas.openxmlformats.org/spreadsheetml/2006/main" count="93" uniqueCount="60">
  <si>
    <t>Kupiškio rajono savivaldybės tarybos</t>
  </si>
  <si>
    <t>Kodas</t>
  </si>
  <si>
    <t>Išlaidoms</t>
  </si>
  <si>
    <t>Turtui įsigyti</t>
  </si>
  <si>
    <t>Savivaldybės administracija</t>
  </si>
  <si>
    <t>Kupiškio Kupos pradinė mokykla</t>
  </si>
  <si>
    <t>Kupiškio etnografijos muziejus</t>
  </si>
  <si>
    <t>Kupiškio Lauryno Stuokos- Gucevičiaus gimnazija</t>
  </si>
  <si>
    <t>Kupiškio jaunimo centras</t>
  </si>
  <si>
    <t>Kupiškio Povilo Matulionio progimnazija</t>
  </si>
  <si>
    <t>Savivaldybės valdymo ir pagrindinių funkcijų  vykdymo programa</t>
  </si>
  <si>
    <t>Žinių visuomenės, kultūrinio ir sportinio aktyvumo skatinimo programa</t>
  </si>
  <si>
    <t>Socialinės ir sveikatos apsaugos programa</t>
  </si>
  <si>
    <t>Ekonominio konkurencingumo ir investicijų plėtros programa</t>
  </si>
  <si>
    <t>Viešosios infrastruktūros plėtros programa</t>
  </si>
  <si>
    <t>Programos pavadinimas / Asignavimų valdytojas</t>
  </si>
  <si>
    <t>Iš viso asignavimų</t>
  </si>
  <si>
    <t>_______________</t>
  </si>
  <si>
    <t>Kupiškio vaikų lopšelis-darželis ,,Saulutė“</t>
  </si>
  <si>
    <t>Kupiškio vaikų lopšelis-darželis ,,Obelėlė“</t>
  </si>
  <si>
    <t>Kupiškio Lauryno Stuokos-Gucevičiaus gimnazija</t>
  </si>
  <si>
    <t>Biudžeto apyvartos lėšų likutis</t>
  </si>
  <si>
    <t>iš jų</t>
  </si>
  <si>
    <t>Biudžetinių įstaigų pajamų įmokų lėšų likutis</t>
  </si>
  <si>
    <t>Skolintų lėšų likutis</t>
  </si>
  <si>
    <t>Specialiųjų programų lėšų likutis</t>
  </si>
  <si>
    <t>(eurais)</t>
  </si>
  <si>
    <t>Kupiškio rajono savivaldybės administracija</t>
  </si>
  <si>
    <t>Kupiškio rajono savivaldybės kultūros centras</t>
  </si>
  <si>
    <t>IŠ VISO</t>
  </si>
  <si>
    <t>iš jų: finansinių įsipareigojimų vykdymas (paskolų grąžinimas)</t>
  </si>
  <si>
    <t>Kupiškio r. Alizavos pagrindinė mokykla</t>
  </si>
  <si>
    <t>Kupiškio mokykla ,,Varpelis“</t>
  </si>
  <si>
    <t xml:space="preserve">Kupiškio rajono Subačiaus vaikų lopšelis-darželis </t>
  </si>
  <si>
    <t>Kupiškio r. Noriūnų Jono Černiaus pagrindinė mokykla</t>
  </si>
  <si>
    <t>Kupiškio r. Skapiškio pagrindinė mokykla</t>
  </si>
  <si>
    <t>Kupiškio r. Subačiaus gimnazija</t>
  </si>
  <si>
    <t>Kupiškio r. Adomynės mokykla-daugiafunkcis centras</t>
  </si>
  <si>
    <t>Kupiškio r. Antašavos mokykla-daugiafunkcis centras</t>
  </si>
  <si>
    <t>Kupiškio r. švietimo pagalbos tarnyba</t>
  </si>
  <si>
    <t>Kupiškio r. kūno kultūros ir sporto centras</t>
  </si>
  <si>
    <t>Kupiškio rajono savivaldybės viešoji biblioteka</t>
  </si>
  <si>
    <t>Kupiškio socialinių paslaugų centras</t>
  </si>
  <si>
    <t>Kupiškio rajono savivaldybės administracijos Socialinės paramos skyrius</t>
  </si>
  <si>
    <t>Kupiškio rajono šv. Kazimiero vaikų globos namai</t>
  </si>
  <si>
    <t>IŠ VISO ASIGNAVIMŲ</t>
  </si>
  <si>
    <t>Kupiškio r. Rudilių Jono Laužiko universalus daugiafunkcis centras</t>
  </si>
  <si>
    <t>iš jų darbo užmokesčiui</t>
  </si>
  <si>
    <t>Europos Sąjungos finansinės paramos lėšų likutis</t>
  </si>
  <si>
    <t>Kupiškio r. Salamiesčio pagrindinė mokykla</t>
  </si>
  <si>
    <t>Kupiškio r. Šimonių pagrindinė mokykla</t>
  </si>
  <si>
    <t>Valstybės biudžeto lėšų likutis</t>
  </si>
  <si>
    <t>Tikslinės paskirties lėšų likutis</t>
  </si>
  <si>
    <t>6 priedas</t>
  </si>
  <si>
    <t>Kupiškio rajono savivaldybės kontrolės ir audito tarnyba</t>
  </si>
  <si>
    <t xml:space="preserve">KUPIŠKIO RAJONO SAVIVALDYBĖS 2018 METŲ BIUDŽETO NEPANAUDOTŲ LĖŠŲ PASKIRSTYMAS </t>
  </si>
  <si>
    <t>iš jų: trumpalaikiams įsipareigojimams, buvusiems 2018 m. gruodžio 31 d., padengti iš 2018 metų biudžeto nepanaudotos pajamų dalies</t>
  </si>
  <si>
    <t>Kupiškio r. Šepetos Almos Adamkienės pagrindinė mokykla</t>
  </si>
  <si>
    <t>2019 m. vasario 21 d. sprendimo Nr. TS-21</t>
  </si>
  <si>
    <t>(2019 m. gegužės   d. Nr.TS-    redakcija)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</si>
</sst>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3" fontId="4" fillId="0" borderId="7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9" defaultPivotStyle="PivotStyleLight16"/>
  <colors>
    <mruColors>
      <color rgb="FFDDD9C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>
      <pane xSplit="3" ySplit="9" topLeftCell="D13" activePane="bottomRight" state="frozen"/>
      <selection activeCell="A4" sqref="A4"/>
      <selection pane="topRight" activeCell="E4" sqref="E4"/>
      <selection pane="bottomLeft" activeCell="A15" sqref="A15"/>
      <selection pane="bottomRight" activeCell="D14" sqref="D14"/>
    </sheetView>
  </sheetViews>
  <sheetFormatPr defaultColWidth="9.109375" defaultRowHeight="13.8"/>
  <cols>
    <col min="1" max="1" width="6.6640625" style="1" customWidth="1"/>
    <col min="2" max="2" width="9.109375" style="2" hidden="1" customWidth="1"/>
    <col min="3" max="3" width="50.33203125" style="2" customWidth="1"/>
    <col min="4" max="4" width="9.6640625" style="3" customWidth="1"/>
    <col min="5" max="6" width="9.33203125" style="2" customWidth="1"/>
    <col min="7" max="7" width="9.6640625" style="2" customWidth="1"/>
    <col min="8" max="16384" width="9.109375" style="2"/>
  </cols>
  <sheetData>
    <row r="1" spans="1:7" ht="23.25" customHeight="1">
      <c r="D1" s="2" t="s">
        <v>0</v>
      </c>
    </row>
    <row r="2" spans="1:7" ht="15" customHeight="1">
      <c r="D2" s="2" t="s">
        <v>58</v>
      </c>
    </row>
    <row r="3" spans="1:7" ht="21" customHeight="1">
      <c r="D3" s="2" t="s">
        <v>53</v>
      </c>
    </row>
    <row r="4" spans="1:7" ht="16.5" customHeight="1">
      <c r="D4" s="2" t="s">
        <v>59</v>
      </c>
    </row>
    <row r="5" spans="1:7" ht="17.25" customHeight="1"/>
    <row r="6" spans="1:7" ht="45" customHeight="1">
      <c r="A6" s="57" t="s">
        <v>55</v>
      </c>
      <c r="B6" s="57"/>
      <c r="C6" s="57"/>
      <c r="D6" s="57"/>
      <c r="E6" s="57"/>
      <c r="F6" s="57"/>
      <c r="G6" s="57"/>
    </row>
    <row r="7" spans="1:7" ht="20.399999999999999" customHeight="1">
      <c r="A7" s="5"/>
      <c r="B7" s="6"/>
      <c r="C7" s="6"/>
      <c r="G7" s="4" t="s">
        <v>26</v>
      </c>
    </row>
    <row r="8" spans="1:7" ht="17.25" customHeight="1">
      <c r="A8" s="51" t="s">
        <v>1</v>
      </c>
      <c r="B8" s="43"/>
      <c r="C8" s="58" t="s">
        <v>15</v>
      </c>
      <c r="D8" s="58" t="s">
        <v>16</v>
      </c>
      <c r="E8" s="60" t="s">
        <v>22</v>
      </c>
      <c r="F8" s="61"/>
      <c r="G8" s="58" t="s">
        <v>3</v>
      </c>
    </row>
    <row r="9" spans="1:7" ht="40.5" customHeight="1">
      <c r="A9" s="52"/>
      <c r="B9" s="44"/>
      <c r="C9" s="59"/>
      <c r="D9" s="59"/>
      <c r="E9" s="45" t="s">
        <v>2</v>
      </c>
      <c r="F9" s="45" t="s">
        <v>47</v>
      </c>
      <c r="G9" s="59"/>
    </row>
    <row r="10" spans="1:7" s="7" customFormat="1" ht="20.100000000000001" customHeight="1">
      <c r="A10" s="49" t="s">
        <v>21</v>
      </c>
      <c r="B10" s="50"/>
      <c r="C10" s="50"/>
      <c r="D10" s="38">
        <f t="shared" ref="D10:G10" si="0">+D11+D40+D42+D44+D49</f>
        <v>364250</v>
      </c>
      <c r="E10" s="38">
        <f>+E11+E40+E42+E44+E49</f>
        <v>234804</v>
      </c>
      <c r="F10" s="38">
        <f t="shared" si="0"/>
        <v>0</v>
      </c>
      <c r="G10" s="38">
        <f t="shared" si="0"/>
        <v>129446</v>
      </c>
    </row>
    <row r="11" spans="1:7" s="7" customFormat="1" ht="30" customHeight="1">
      <c r="A11" s="36">
        <v>1</v>
      </c>
      <c r="B11" s="36"/>
      <c r="C11" s="13" t="s">
        <v>11</v>
      </c>
      <c r="D11" s="26">
        <f>+E11+G11</f>
        <v>13539</v>
      </c>
      <c r="E11" s="26">
        <f>SUM(E12:E36)</f>
        <v>13539</v>
      </c>
      <c r="F11" s="26">
        <f>SUM(F12:F35)</f>
        <v>0</v>
      </c>
      <c r="G11" s="26">
        <f>SUM(G12:G35)</f>
        <v>0</v>
      </c>
    </row>
    <row r="12" spans="1:7" s="7" customFormat="1" ht="19.95" hidden="1" customHeight="1">
      <c r="A12" s="36"/>
      <c r="B12" s="36"/>
      <c r="C12" s="10" t="s">
        <v>32</v>
      </c>
      <c r="D12" s="26">
        <f>+E12+G12</f>
        <v>0</v>
      </c>
      <c r="E12" s="27">
        <v>0</v>
      </c>
      <c r="F12" s="27">
        <v>0</v>
      </c>
      <c r="G12" s="27">
        <v>0</v>
      </c>
    </row>
    <row r="13" spans="1:7" s="7" customFormat="1" ht="20.100000000000001" customHeight="1">
      <c r="A13" s="36"/>
      <c r="B13" s="36"/>
      <c r="C13" s="10" t="s">
        <v>18</v>
      </c>
      <c r="D13" s="26">
        <f t="shared" ref="D13:D32" si="1">+E13+G13</f>
        <v>304</v>
      </c>
      <c r="E13" s="27">
        <v>304</v>
      </c>
      <c r="F13" s="27">
        <v>0</v>
      </c>
      <c r="G13" s="27">
        <v>0</v>
      </c>
    </row>
    <row r="14" spans="1:7" s="7" customFormat="1" ht="20.100000000000001" customHeight="1">
      <c r="A14" s="36"/>
      <c r="B14" s="36"/>
      <c r="C14" s="10" t="s">
        <v>19</v>
      </c>
      <c r="D14" s="26">
        <f t="shared" si="1"/>
        <v>315</v>
      </c>
      <c r="E14" s="27">
        <v>315</v>
      </c>
      <c r="F14" s="27">
        <v>0</v>
      </c>
      <c r="G14" s="27">
        <v>0</v>
      </c>
    </row>
    <row r="15" spans="1:7" s="7" customFormat="1" ht="20.100000000000001" customHeight="1">
      <c r="A15" s="36"/>
      <c r="B15" s="36"/>
      <c r="C15" s="10" t="s">
        <v>33</v>
      </c>
      <c r="D15" s="26">
        <f t="shared" si="1"/>
        <v>178</v>
      </c>
      <c r="E15" s="27">
        <v>178</v>
      </c>
      <c r="F15" s="27">
        <v>0</v>
      </c>
      <c r="G15" s="27">
        <f>40000-40000</f>
        <v>0</v>
      </c>
    </row>
    <row r="16" spans="1:7" s="7" customFormat="1" ht="20.100000000000001" customHeight="1">
      <c r="A16" s="36"/>
      <c r="B16" s="36"/>
      <c r="C16" s="10" t="s">
        <v>20</v>
      </c>
      <c r="D16" s="26">
        <f t="shared" si="1"/>
        <v>2543</v>
      </c>
      <c r="E16" s="27">
        <v>2543</v>
      </c>
      <c r="F16" s="27">
        <v>0</v>
      </c>
      <c r="G16" s="27">
        <v>0</v>
      </c>
    </row>
    <row r="17" spans="1:7" s="7" customFormat="1" ht="20.100000000000001" customHeight="1">
      <c r="A17" s="36"/>
      <c r="B17" s="36"/>
      <c r="C17" s="10" t="s">
        <v>36</v>
      </c>
      <c r="D17" s="26">
        <f t="shared" si="1"/>
        <v>560</v>
      </c>
      <c r="E17" s="27">
        <v>560</v>
      </c>
      <c r="F17" s="27">
        <v>0</v>
      </c>
      <c r="G17" s="27">
        <v>0</v>
      </c>
    </row>
    <row r="18" spans="1:7" s="7" customFormat="1" ht="20.100000000000001" customHeight="1">
      <c r="A18" s="36"/>
      <c r="B18" s="36"/>
      <c r="C18" s="10" t="s">
        <v>9</v>
      </c>
      <c r="D18" s="26">
        <f t="shared" si="1"/>
        <v>1735</v>
      </c>
      <c r="E18" s="27">
        <v>1735</v>
      </c>
      <c r="F18" s="27">
        <v>0</v>
      </c>
      <c r="G18" s="27">
        <v>0</v>
      </c>
    </row>
    <row r="19" spans="1:7" s="7" customFormat="1" ht="20.100000000000001" hidden="1" customHeight="1">
      <c r="A19" s="36"/>
      <c r="B19" s="36"/>
      <c r="C19" s="10" t="s">
        <v>37</v>
      </c>
      <c r="D19" s="26">
        <f t="shared" si="1"/>
        <v>0</v>
      </c>
      <c r="E19" s="27"/>
      <c r="F19" s="27">
        <v>0</v>
      </c>
      <c r="G19" s="27">
        <v>0</v>
      </c>
    </row>
    <row r="20" spans="1:7" s="7" customFormat="1" ht="20.100000000000001" customHeight="1">
      <c r="A20" s="36"/>
      <c r="B20" s="36"/>
      <c r="C20" s="10" t="s">
        <v>31</v>
      </c>
      <c r="D20" s="26">
        <f t="shared" si="1"/>
        <v>280</v>
      </c>
      <c r="E20" s="27">
        <v>280</v>
      </c>
      <c r="F20" s="27">
        <v>0</v>
      </c>
      <c r="G20" s="27">
        <v>0</v>
      </c>
    </row>
    <row r="21" spans="1:7" s="7" customFormat="1" ht="19.95" hidden="1" customHeight="1">
      <c r="A21" s="36"/>
      <c r="B21" s="36"/>
      <c r="C21" s="10" t="s">
        <v>38</v>
      </c>
      <c r="D21" s="26">
        <f t="shared" si="1"/>
        <v>0</v>
      </c>
      <c r="E21" s="27"/>
      <c r="F21" s="27">
        <v>0</v>
      </c>
      <c r="G21" s="27">
        <v>0</v>
      </c>
    </row>
    <row r="22" spans="1:7" s="7" customFormat="1" ht="20.100000000000001" customHeight="1">
      <c r="A22" s="36"/>
      <c r="B22" s="36"/>
      <c r="C22" s="10" t="s">
        <v>34</v>
      </c>
      <c r="D22" s="26">
        <f t="shared" si="1"/>
        <v>1333</v>
      </c>
      <c r="E22" s="27">
        <v>1333</v>
      </c>
      <c r="F22" s="27">
        <v>0</v>
      </c>
      <c r="G22" s="27">
        <v>0</v>
      </c>
    </row>
    <row r="23" spans="1:7" s="7" customFormat="1" ht="29.4" hidden="1" customHeight="1">
      <c r="A23" s="36"/>
      <c r="B23" s="36"/>
      <c r="C23" s="32" t="s">
        <v>46</v>
      </c>
      <c r="D23" s="26">
        <f t="shared" si="1"/>
        <v>0</v>
      </c>
      <c r="E23" s="27"/>
      <c r="F23" s="27">
        <v>0</v>
      </c>
      <c r="G23" s="27">
        <v>0</v>
      </c>
    </row>
    <row r="24" spans="1:7" s="7" customFormat="1" ht="20.100000000000001" customHeight="1">
      <c r="A24" s="36"/>
      <c r="B24" s="36"/>
      <c r="C24" s="10" t="s">
        <v>49</v>
      </c>
      <c r="D24" s="26">
        <f t="shared" si="1"/>
        <v>269</v>
      </c>
      <c r="E24" s="27">
        <v>269</v>
      </c>
      <c r="F24" s="27">
        <v>0</v>
      </c>
      <c r="G24" s="27">
        <v>0</v>
      </c>
    </row>
    <row r="25" spans="1:7" s="7" customFormat="1" ht="19.95" hidden="1" customHeight="1">
      <c r="A25" s="36"/>
      <c r="B25" s="36"/>
      <c r="C25" s="10" t="s">
        <v>35</v>
      </c>
      <c r="D25" s="26">
        <f t="shared" si="1"/>
        <v>0</v>
      </c>
      <c r="E25" s="27"/>
      <c r="F25" s="27">
        <v>0</v>
      </c>
      <c r="G25" s="27">
        <v>0</v>
      </c>
    </row>
    <row r="26" spans="1:7" s="7" customFormat="1" ht="30" customHeight="1">
      <c r="A26" s="36"/>
      <c r="B26" s="36"/>
      <c r="C26" s="10" t="s">
        <v>57</v>
      </c>
      <c r="D26" s="26">
        <f t="shared" si="1"/>
        <v>377</v>
      </c>
      <c r="E26" s="27">
        <v>377</v>
      </c>
      <c r="F26" s="27">
        <v>0</v>
      </c>
      <c r="G26" s="27">
        <v>0</v>
      </c>
    </row>
    <row r="27" spans="1:7" s="7" customFormat="1" ht="20.100000000000001" customHeight="1">
      <c r="A27" s="36"/>
      <c r="B27" s="36"/>
      <c r="C27" s="10" t="s">
        <v>50</v>
      </c>
      <c r="D27" s="26">
        <f t="shared" si="1"/>
        <v>10</v>
      </c>
      <c r="E27" s="27">
        <v>10</v>
      </c>
      <c r="F27" s="27">
        <v>0</v>
      </c>
      <c r="G27" s="27">
        <v>0</v>
      </c>
    </row>
    <row r="28" spans="1:7" s="7" customFormat="1" ht="20.100000000000001" hidden="1" customHeight="1">
      <c r="A28" s="36"/>
      <c r="B28" s="36"/>
      <c r="C28" s="10" t="s">
        <v>5</v>
      </c>
      <c r="D28" s="26">
        <f t="shared" si="1"/>
        <v>0</v>
      </c>
      <c r="E28" s="27"/>
      <c r="F28" s="27">
        <v>0</v>
      </c>
      <c r="G28" s="27">
        <v>0</v>
      </c>
    </row>
    <row r="29" spans="1:7" s="7" customFormat="1" ht="20.100000000000001" hidden="1" customHeight="1">
      <c r="A29" s="36"/>
      <c r="B29" s="36"/>
      <c r="C29" s="10" t="s">
        <v>39</v>
      </c>
      <c r="D29" s="26">
        <f t="shared" si="1"/>
        <v>0</v>
      </c>
      <c r="E29" s="27"/>
      <c r="F29" s="27">
        <v>0</v>
      </c>
      <c r="G29" s="27">
        <v>0</v>
      </c>
    </row>
    <row r="30" spans="1:7" s="7" customFormat="1" ht="20.100000000000001" customHeight="1">
      <c r="A30" s="36"/>
      <c r="B30" s="36"/>
      <c r="C30" s="10" t="s">
        <v>40</v>
      </c>
      <c r="D30" s="26">
        <f t="shared" si="1"/>
        <v>129</v>
      </c>
      <c r="E30" s="27">
        <v>129</v>
      </c>
      <c r="F30" s="27">
        <v>0</v>
      </c>
      <c r="G30" s="27">
        <v>0</v>
      </c>
    </row>
    <row r="31" spans="1:7" s="7" customFormat="1" ht="20.100000000000001" customHeight="1">
      <c r="A31" s="36"/>
      <c r="B31" s="36"/>
      <c r="C31" s="10" t="s">
        <v>8</v>
      </c>
      <c r="D31" s="26">
        <f t="shared" si="1"/>
        <v>77</v>
      </c>
      <c r="E31" s="27">
        <v>77</v>
      </c>
      <c r="F31" s="27">
        <v>0</v>
      </c>
      <c r="G31" s="27">
        <v>0</v>
      </c>
    </row>
    <row r="32" spans="1:7" s="7" customFormat="1" ht="20.100000000000001" customHeight="1">
      <c r="A32" s="36"/>
      <c r="B32" s="36"/>
      <c r="C32" s="10" t="s">
        <v>6</v>
      </c>
      <c r="D32" s="26">
        <f t="shared" si="1"/>
        <v>198</v>
      </c>
      <c r="E32" s="27">
        <v>198</v>
      </c>
      <c r="F32" s="27">
        <v>0</v>
      </c>
      <c r="G32" s="27">
        <v>0</v>
      </c>
    </row>
    <row r="33" spans="1:7" s="7" customFormat="1" ht="20.100000000000001" customHeight="1">
      <c r="A33" s="36"/>
      <c r="B33" s="36"/>
      <c r="C33" s="12" t="s">
        <v>41</v>
      </c>
      <c r="D33" s="26">
        <f>+E33+G33</f>
        <v>61</v>
      </c>
      <c r="E33" s="27">
        <v>61</v>
      </c>
      <c r="F33" s="27">
        <v>0</v>
      </c>
      <c r="G33" s="27">
        <v>0</v>
      </c>
    </row>
    <row r="34" spans="1:7" s="7" customFormat="1" ht="20.100000000000001" customHeight="1">
      <c r="A34" s="36"/>
      <c r="B34" s="36"/>
      <c r="C34" s="10" t="s">
        <v>28</v>
      </c>
      <c r="D34" s="26">
        <f t="shared" ref="D34:D43" si="2">+E34+G34</f>
        <v>5170</v>
      </c>
      <c r="E34" s="27">
        <v>5170</v>
      </c>
      <c r="F34" s="27">
        <v>0</v>
      </c>
      <c r="G34" s="27">
        <v>0</v>
      </c>
    </row>
    <row r="35" spans="1:7" s="7" customFormat="1" ht="19.95" hidden="1" customHeight="1">
      <c r="A35" s="36"/>
      <c r="B35" s="36"/>
      <c r="C35" s="10" t="s">
        <v>27</v>
      </c>
      <c r="D35" s="26">
        <f t="shared" si="2"/>
        <v>0</v>
      </c>
      <c r="E35" s="27">
        <v>0</v>
      </c>
      <c r="F35" s="27">
        <v>0</v>
      </c>
      <c r="G35" s="27">
        <v>0</v>
      </c>
    </row>
    <row r="36" spans="1:7" s="7" customFormat="1" ht="33" hidden="1" customHeight="1">
      <c r="A36" s="36"/>
      <c r="B36" s="36"/>
      <c r="C36" s="11"/>
      <c r="D36" s="26">
        <f t="shared" si="2"/>
        <v>0</v>
      </c>
      <c r="E36" s="27"/>
      <c r="F36" s="27">
        <v>0</v>
      </c>
      <c r="G36" s="26">
        <v>0</v>
      </c>
    </row>
    <row r="37" spans="1:7" s="7" customFormat="1" ht="25.2" hidden="1" customHeight="1">
      <c r="A37" s="36"/>
      <c r="B37" s="36"/>
      <c r="C37" s="11"/>
      <c r="D37" s="26">
        <f t="shared" si="2"/>
        <v>0</v>
      </c>
      <c r="E37" s="27"/>
      <c r="F37" s="27"/>
      <c r="G37" s="26">
        <v>0</v>
      </c>
    </row>
    <row r="38" spans="1:7" s="7" customFormat="1" ht="31.2" hidden="1" customHeight="1">
      <c r="A38" s="36"/>
      <c r="B38" s="36"/>
      <c r="C38" s="11"/>
      <c r="D38" s="26">
        <f t="shared" si="2"/>
        <v>0</v>
      </c>
      <c r="E38" s="27"/>
      <c r="F38" s="27"/>
      <c r="G38" s="26">
        <v>0</v>
      </c>
    </row>
    <row r="39" spans="1:7" s="7" customFormat="1" ht="25.2" hidden="1" customHeight="1">
      <c r="A39" s="36"/>
      <c r="B39" s="36"/>
      <c r="C39" s="11"/>
      <c r="D39" s="26">
        <f t="shared" si="2"/>
        <v>0</v>
      </c>
      <c r="E39" s="27"/>
      <c r="F39" s="27"/>
      <c r="G39" s="26">
        <v>0</v>
      </c>
    </row>
    <row r="40" spans="1:7" ht="30" customHeight="1">
      <c r="A40" s="36">
        <v>2</v>
      </c>
      <c r="B40" s="36"/>
      <c r="C40" s="8" t="s">
        <v>13</v>
      </c>
      <c r="D40" s="28">
        <f t="shared" si="2"/>
        <v>65242</v>
      </c>
      <c r="E40" s="28">
        <f>+E41</f>
        <v>0</v>
      </c>
      <c r="F40" s="28">
        <f>+F41</f>
        <v>0</v>
      </c>
      <c r="G40" s="28">
        <f>+G41</f>
        <v>65242</v>
      </c>
    </row>
    <row r="41" spans="1:7" ht="20.100000000000001" customHeight="1">
      <c r="A41" s="9"/>
      <c r="B41" s="9"/>
      <c r="C41" s="10" t="s">
        <v>27</v>
      </c>
      <c r="D41" s="28">
        <f t="shared" si="2"/>
        <v>65242</v>
      </c>
      <c r="E41" s="29">
        <v>0</v>
      </c>
      <c r="F41" s="29">
        <v>0</v>
      </c>
      <c r="G41" s="29">
        <v>65242</v>
      </c>
    </row>
    <row r="42" spans="1:7" ht="30" customHeight="1">
      <c r="A42" s="16">
        <v>3</v>
      </c>
      <c r="B42" s="17"/>
      <c r="C42" s="8" t="s">
        <v>14</v>
      </c>
      <c r="D42" s="28">
        <f t="shared" si="2"/>
        <v>109221</v>
      </c>
      <c r="E42" s="28">
        <f>+E43</f>
        <v>45017</v>
      </c>
      <c r="F42" s="28">
        <f>+F43</f>
        <v>0</v>
      </c>
      <c r="G42" s="28">
        <f>+G43</f>
        <v>64204</v>
      </c>
    </row>
    <row r="43" spans="1:7" ht="20.100000000000001" customHeight="1">
      <c r="A43" s="9"/>
      <c r="B43" s="9"/>
      <c r="C43" s="10" t="s">
        <v>27</v>
      </c>
      <c r="D43" s="28">
        <f t="shared" si="2"/>
        <v>109221</v>
      </c>
      <c r="E43" s="29">
        <f>44117+900</f>
        <v>45017</v>
      </c>
      <c r="F43" s="29">
        <v>0</v>
      </c>
      <c r="G43" s="29">
        <v>64204</v>
      </c>
    </row>
    <row r="44" spans="1:7" ht="30" customHeight="1">
      <c r="A44" s="23">
        <v>4</v>
      </c>
      <c r="B44" s="24"/>
      <c r="C44" s="8" t="s">
        <v>12</v>
      </c>
      <c r="D44" s="28">
        <f>+E44+G44</f>
        <v>143273</v>
      </c>
      <c r="E44" s="28">
        <f>SUM(E45:E48)</f>
        <v>143273</v>
      </c>
      <c r="F44" s="28">
        <f>SUM(F45:F48)</f>
        <v>0</v>
      </c>
      <c r="G44" s="28">
        <f>+G45+G46+G47+G48</f>
        <v>0</v>
      </c>
    </row>
    <row r="45" spans="1:7" ht="20.100000000000001" customHeight="1">
      <c r="A45" s="9"/>
      <c r="B45" s="9"/>
      <c r="C45" s="10" t="s">
        <v>27</v>
      </c>
      <c r="D45" s="28">
        <f>+E45+G45</f>
        <v>22394</v>
      </c>
      <c r="E45" s="29">
        <f>1078+21316</f>
        <v>22394</v>
      </c>
      <c r="F45" s="29">
        <v>0</v>
      </c>
      <c r="G45" s="29">
        <v>0</v>
      </c>
    </row>
    <row r="46" spans="1:7" ht="30" customHeight="1">
      <c r="A46" s="9"/>
      <c r="B46" s="9"/>
      <c r="C46" s="10" t="s">
        <v>43</v>
      </c>
      <c r="D46" s="28">
        <f t="shared" ref="D46:D47" si="3">+E46</f>
        <v>119779</v>
      </c>
      <c r="E46" s="29">
        <f>104860+14919</f>
        <v>119779</v>
      </c>
      <c r="F46" s="29">
        <v>0</v>
      </c>
      <c r="G46" s="29">
        <v>0</v>
      </c>
    </row>
    <row r="47" spans="1:7" ht="19.95" hidden="1" customHeight="1">
      <c r="A47" s="9"/>
      <c r="B47" s="9"/>
      <c r="C47" s="10" t="s">
        <v>42</v>
      </c>
      <c r="D47" s="28">
        <f t="shared" si="3"/>
        <v>0</v>
      </c>
      <c r="E47" s="29">
        <v>0</v>
      </c>
      <c r="F47" s="29"/>
      <c r="G47" s="29">
        <v>0</v>
      </c>
    </row>
    <row r="48" spans="1:7" ht="20.100000000000001" customHeight="1">
      <c r="A48" s="9"/>
      <c r="B48" s="9"/>
      <c r="C48" s="10" t="s">
        <v>44</v>
      </c>
      <c r="D48" s="28">
        <f>+E48+G48</f>
        <v>1100</v>
      </c>
      <c r="E48" s="29">
        <v>1100</v>
      </c>
      <c r="F48" s="29">
        <v>0</v>
      </c>
      <c r="G48" s="29">
        <v>0</v>
      </c>
    </row>
    <row r="49" spans="1:7" ht="30" customHeight="1">
      <c r="A49" s="48">
        <v>5</v>
      </c>
      <c r="B49" s="48"/>
      <c r="C49" s="8" t="s">
        <v>10</v>
      </c>
      <c r="D49" s="28">
        <f>+E49+G49</f>
        <v>32975</v>
      </c>
      <c r="E49" s="28">
        <f>+E50+E51</f>
        <v>32975</v>
      </c>
      <c r="F49" s="28">
        <f>+F50+F51</f>
        <v>0</v>
      </c>
      <c r="G49" s="28">
        <f>+G51</f>
        <v>0</v>
      </c>
    </row>
    <row r="50" spans="1:7" ht="20.100000000000001" customHeight="1">
      <c r="A50" s="36"/>
      <c r="B50" s="36"/>
      <c r="C50" s="10" t="s">
        <v>27</v>
      </c>
      <c r="D50" s="28">
        <f>+E50</f>
        <v>30744</v>
      </c>
      <c r="E50" s="30">
        <v>30744</v>
      </c>
      <c r="F50" s="30">
        <v>0</v>
      </c>
      <c r="G50" s="29">
        <v>0</v>
      </c>
    </row>
    <row r="51" spans="1:7" ht="20.100000000000001" customHeight="1">
      <c r="A51" s="9"/>
      <c r="B51" s="9"/>
      <c r="C51" s="11" t="s">
        <v>54</v>
      </c>
      <c r="D51" s="28">
        <f>+E51</f>
        <v>2231</v>
      </c>
      <c r="E51" s="29">
        <v>2231</v>
      </c>
      <c r="F51" s="29">
        <v>0</v>
      </c>
      <c r="G51" s="29">
        <v>0</v>
      </c>
    </row>
    <row r="52" spans="1:7" ht="20.100000000000001" customHeight="1">
      <c r="A52" s="49" t="s">
        <v>23</v>
      </c>
      <c r="B52" s="50"/>
      <c r="C52" s="50"/>
      <c r="D52" s="31">
        <f>+D53+D58+D63+D60</f>
        <v>42645</v>
      </c>
      <c r="E52" s="31">
        <f>+E53+E58+E63+E60</f>
        <v>42645</v>
      </c>
      <c r="F52" s="31">
        <f>+F53+F58+F63+F60</f>
        <v>0</v>
      </c>
      <c r="G52" s="31">
        <f>+G53+G58+G63+G60</f>
        <v>0</v>
      </c>
    </row>
    <row r="53" spans="1:7" ht="30" customHeight="1">
      <c r="A53" s="36">
        <v>1</v>
      </c>
      <c r="B53" s="36"/>
      <c r="C53" s="13" t="s">
        <v>11</v>
      </c>
      <c r="D53" s="28">
        <f>+D54+D56+D57+D55</f>
        <v>14586</v>
      </c>
      <c r="E53" s="28">
        <f t="shared" ref="E53:G53" si="4">+E54+E56+E57+E55</f>
        <v>14586</v>
      </c>
      <c r="F53" s="28">
        <f t="shared" si="4"/>
        <v>0</v>
      </c>
      <c r="G53" s="28">
        <f t="shared" si="4"/>
        <v>0</v>
      </c>
    </row>
    <row r="54" spans="1:7" ht="20.100000000000001" customHeight="1">
      <c r="A54" s="42"/>
      <c r="B54" s="14"/>
      <c r="C54" s="15" t="s">
        <v>28</v>
      </c>
      <c r="D54" s="28">
        <f>+E54</f>
        <v>13494</v>
      </c>
      <c r="E54" s="29">
        <v>13494</v>
      </c>
      <c r="F54" s="29">
        <v>0</v>
      </c>
      <c r="G54" s="29">
        <v>0</v>
      </c>
    </row>
    <row r="55" spans="1:7" ht="20.100000000000001" customHeight="1">
      <c r="A55" s="42"/>
      <c r="B55" s="14"/>
      <c r="C55" s="10" t="s">
        <v>34</v>
      </c>
      <c r="D55" s="28">
        <f>+E55</f>
        <v>542</v>
      </c>
      <c r="E55" s="29">
        <v>542</v>
      </c>
      <c r="F55" s="29">
        <v>0</v>
      </c>
      <c r="G55" s="29">
        <v>0</v>
      </c>
    </row>
    <row r="56" spans="1:7" ht="20.100000000000001" customHeight="1">
      <c r="A56" s="42"/>
      <c r="B56" s="14"/>
      <c r="C56" s="10" t="s">
        <v>7</v>
      </c>
      <c r="D56" s="28">
        <f>+E56</f>
        <v>406</v>
      </c>
      <c r="E56" s="29">
        <v>406</v>
      </c>
      <c r="F56" s="29">
        <v>0</v>
      </c>
      <c r="G56" s="29">
        <v>0</v>
      </c>
    </row>
    <row r="57" spans="1:7" ht="20.100000000000001" customHeight="1">
      <c r="A57" s="42"/>
      <c r="B57" s="14"/>
      <c r="C57" s="15" t="s">
        <v>9</v>
      </c>
      <c r="D57" s="28">
        <f>+E57</f>
        <v>144</v>
      </c>
      <c r="E57" s="29">
        <v>144</v>
      </c>
      <c r="F57" s="29">
        <v>0</v>
      </c>
      <c r="G57" s="29">
        <v>0</v>
      </c>
    </row>
    <row r="58" spans="1:7" ht="30" customHeight="1">
      <c r="A58" s="16">
        <v>3</v>
      </c>
      <c r="B58" s="17"/>
      <c r="C58" s="8" t="s">
        <v>14</v>
      </c>
      <c r="D58" s="28">
        <f>+D59</f>
        <v>276</v>
      </c>
      <c r="E58" s="28">
        <f>+E59</f>
        <v>276</v>
      </c>
      <c r="F58" s="28">
        <f>+F59</f>
        <v>0</v>
      </c>
      <c r="G58" s="28">
        <f t="shared" ref="G58" si="5">+G59</f>
        <v>0</v>
      </c>
    </row>
    <row r="59" spans="1:7" ht="20.100000000000001" customHeight="1">
      <c r="A59" s="18"/>
      <c r="B59" s="17"/>
      <c r="C59" s="10" t="s">
        <v>27</v>
      </c>
      <c r="D59" s="28">
        <f>+E59</f>
        <v>276</v>
      </c>
      <c r="E59" s="29">
        <f>276</f>
        <v>276</v>
      </c>
      <c r="F59" s="29">
        <v>0</v>
      </c>
      <c r="G59" s="29">
        <f>+G63</f>
        <v>0</v>
      </c>
    </row>
    <row r="60" spans="1:7" ht="30" customHeight="1">
      <c r="A60" s="23">
        <v>4</v>
      </c>
      <c r="B60" s="24"/>
      <c r="C60" s="8" t="s">
        <v>12</v>
      </c>
      <c r="D60" s="28">
        <f>+D61+D62</f>
        <v>14559</v>
      </c>
      <c r="E60" s="28">
        <f t="shared" ref="E60:G60" si="6">+E61+E62</f>
        <v>14559</v>
      </c>
      <c r="F60" s="28">
        <f t="shared" si="6"/>
        <v>0</v>
      </c>
      <c r="G60" s="28">
        <f t="shared" si="6"/>
        <v>0</v>
      </c>
    </row>
    <row r="61" spans="1:7" ht="20.100000000000001" customHeight="1">
      <c r="A61" s="9"/>
      <c r="B61" s="11"/>
      <c r="C61" s="11" t="s">
        <v>27</v>
      </c>
      <c r="D61" s="28">
        <f>+E61</f>
        <v>14559</v>
      </c>
      <c r="E61" s="29">
        <v>14559</v>
      </c>
      <c r="F61" s="29">
        <v>0</v>
      </c>
      <c r="G61" s="29">
        <v>0</v>
      </c>
    </row>
    <row r="62" spans="1:7" ht="20.100000000000001" hidden="1" customHeight="1">
      <c r="A62" s="9"/>
      <c r="B62" s="11"/>
      <c r="C62" s="11" t="s">
        <v>42</v>
      </c>
      <c r="D62" s="28">
        <f>+E62</f>
        <v>0</v>
      </c>
      <c r="E62" s="29">
        <v>0</v>
      </c>
      <c r="F62" s="29">
        <v>0</v>
      </c>
      <c r="G62" s="29">
        <v>0</v>
      </c>
    </row>
    <row r="63" spans="1:7" ht="30" customHeight="1">
      <c r="A63" s="48">
        <v>5</v>
      </c>
      <c r="B63" s="48"/>
      <c r="C63" s="8" t="s">
        <v>10</v>
      </c>
      <c r="D63" s="28">
        <f>+E63</f>
        <v>13224</v>
      </c>
      <c r="E63" s="28">
        <f>+E64</f>
        <v>13224</v>
      </c>
      <c r="F63" s="28">
        <f>+F64</f>
        <v>0</v>
      </c>
      <c r="G63" s="28">
        <f>+G64</f>
        <v>0</v>
      </c>
    </row>
    <row r="64" spans="1:7" ht="20.100000000000001" customHeight="1">
      <c r="A64" s="33"/>
      <c r="B64" s="33"/>
      <c r="C64" s="10" t="s">
        <v>27</v>
      </c>
      <c r="D64" s="28">
        <f>+E64</f>
        <v>13224</v>
      </c>
      <c r="E64" s="29">
        <v>13224</v>
      </c>
      <c r="F64" s="29">
        <v>0</v>
      </c>
      <c r="G64" s="29">
        <v>0</v>
      </c>
    </row>
    <row r="65" spans="1:7" ht="28.5" customHeight="1">
      <c r="A65" s="48">
        <v>5</v>
      </c>
      <c r="B65" s="48"/>
      <c r="C65" s="8" t="s">
        <v>10</v>
      </c>
      <c r="D65" s="28">
        <f>+D66</f>
        <v>6616</v>
      </c>
      <c r="E65" s="28">
        <f>+E66</f>
        <v>0</v>
      </c>
      <c r="F65" s="28"/>
      <c r="G65" s="28"/>
    </row>
    <row r="66" spans="1:7" ht="20.100000000000001" customHeight="1">
      <c r="A66" s="9"/>
      <c r="B66" s="9"/>
      <c r="C66" s="11" t="s">
        <v>4</v>
      </c>
      <c r="D66" s="28">
        <v>6616</v>
      </c>
      <c r="E66" s="29"/>
      <c r="F66" s="29"/>
      <c r="G66" s="29"/>
    </row>
    <row r="67" spans="1:7" ht="20.100000000000001" customHeight="1">
      <c r="A67" s="54" t="s">
        <v>24</v>
      </c>
      <c r="B67" s="55"/>
      <c r="C67" s="55"/>
      <c r="D67" s="28">
        <f>+G67</f>
        <v>4297</v>
      </c>
      <c r="E67" s="28">
        <f>+E68</f>
        <v>0</v>
      </c>
      <c r="F67" s="28">
        <v>0</v>
      </c>
      <c r="G67" s="28">
        <f>+G68</f>
        <v>4297</v>
      </c>
    </row>
    <row r="68" spans="1:7" ht="30" customHeight="1">
      <c r="A68" s="19">
        <v>2</v>
      </c>
      <c r="B68" s="11"/>
      <c r="C68" s="8" t="s">
        <v>13</v>
      </c>
      <c r="D68" s="28">
        <f>+G68</f>
        <v>4297</v>
      </c>
      <c r="E68" s="28">
        <v>0</v>
      </c>
      <c r="F68" s="28">
        <v>0</v>
      </c>
      <c r="G68" s="29">
        <f>+G69+G70</f>
        <v>4297</v>
      </c>
    </row>
    <row r="69" spans="1:7" ht="20.100000000000001" customHeight="1">
      <c r="A69" s="20"/>
      <c r="B69" s="21"/>
      <c r="C69" s="11" t="s">
        <v>27</v>
      </c>
      <c r="D69" s="28">
        <f>+G69</f>
        <v>4297</v>
      </c>
      <c r="E69" s="30">
        <v>0</v>
      </c>
      <c r="F69" s="30">
        <v>0</v>
      </c>
      <c r="G69" s="30">
        <v>4297</v>
      </c>
    </row>
    <row r="70" spans="1:7" ht="19.95" hidden="1" customHeight="1">
      <c r="A70" s="19"/>
      <c r="B70" s="21"/>
      <c r="C70" s="22" t="s">
        <v>8</v>
      </c>
      <c r="D70" s="28">
        <f>+G70</f>
        <v>0</v>
      </c>
      <c r="E70" s="30">
        <v>0</v>
      </c>
      <c r="F70" s="30"/>
      <c r="G70" s="30"/>
    </row>
    <row r="71" spans="1:7" ht="20.100000000000001" customHeight="1">
      <c r="A71" s="54" t="s">
        <v>48</v>
      </c>
      <c r="B71" s="55"/>
      <c r="C71" s="55"/>
      <c r="D71" s="28">
        <f>+D72+D74</f>
        <v>42760</v>
      </c>
      <c r="E71" s="28">
        <f>+E72+E74</f>
        <v>27529</v>
      </c>
      <c r="F71" s="28">
        <f>+F72+F74</f>
        <v>190</v>
      </c>
      <c r="G71" s="28">
        <f>+G72+G74</f>
        <v>15231</v>
      </c>
    </row>
    <row r="72" spans="1:7" ht="30" customHeight="1">
      <c r="A72" s="36">
        <v>1</v>
      </c>
      <c r="B72" s="36"/>
      <c r="C72" s="13" t="s">
        <v>11</v>
      </c>
      <c r="D72" s="28">
        <f>+D73</f>
        <v>233</v>
      </c>
      <c r="E72" s="31">
        <f>+E73</f>
        <v>233</v>
      </c>
      <c r="F72" s="30">
        <f>+F73</f>
        <v>190</v>
      </c>
      <c r="G72" s="30">
        <f>+G73</f>
        <v>0</v>
      </c>
    </row>
    <row r="73" spans="1:7" ht="20.100000000000001" customHeight="1">
      <c r="A73" s="23"/>
      <c r="B73" s="37"/>
      <c r="C73" s="11" t="s">
        <v>27</v>
      </c>
      <c r="D73" s="28">
        <f>+E73+G73</f>
        <v>233</v>
      </c>
      <c r="E73" s="30">
        <v>233</v>
      </c>
      <c r="F73" s="30">
        <v>190</v>
      </c>
      <c r="G73" s="30">
        <v>0</v>
      </c>
    </row>
    <row r="74" spans="1:7" ht="30" customHeight="1">
      <c r="A74" s="19">
        <v>2</v>
      </c>
      <c r="B74" s="11"/>
      <c r="C74" s="8" t="s">
        <v>13</v>
      </c>
      <c r="D74" s="28">
        <f>+E74+G74</f>
        <v>42527</v>
      </c>
      <c r="E74" s="31">
        <f>+E75</f>
        <v>27296</v>
      </c>
      <c r="F74" s="31">
        <f>+F75</f>
        <v>0</v>
      </c>
      <c r="G74" s="31">
        <f>+G75</f>
        <v>15231</v>
      </c>
    </row>
    <row r="75" spans="1:7" ht="20.100000000000001" customHeight="1">
      <c r="A75" s="33"/>
      <c r="B75" s="33"/>
      <c r="C75" s="10" t="s">
        <v>27</v>
      </c>
      <c r="D75" s="28">
        <f>+E75+G75</f>
        <v>42527</v>
      </c>
      <c r="E75" s="30">
        <v>27296</v>
      </c>
      <c r="F75" s="30">
        <v>0</v>
      </c>
      <c r="G75" s="30">
        <f>10808+4423</f>
        <v>15231</v>
      </c>
    </row>
    <row r="76" spans="1:7" ht="20.100000000000001" customHeight="1">
      <c r="A76" s="54" t="s">
        <v>51</v>
      </c>
      <c r="B76" s="55"/>
      <c r="C76" s="55"/>
      <c r="D76" s="28">
        <f t="shared" ref="D76:G77" si="7">+D77</f>
        <v>1184</v>
      </c>
      <c r="E76" s="30">
        <f t="shared" si="7"/>
        <v>0</v>
      </c>
      <c r="F76" s="30">
        <f t="shared" si="7"/>
        <v>0</v>
      </c>
      <c r="G76" s="30">
        <f t="shared" si="7"/>
        <v>1184</v>
      </c>
    </row>
    <row r="77" spans="1:7" ht="30" customHeight="1">
      <c r="A77" s="19">
        <v>2</v>
      </c>
      <c r="B77" s="11"/>
      <c r="C77" s="8" t="s">
        <v>13</v>
      </c>
      <c r="D77" s="28">
        <f t="shared" si="7"/>
        <v>1184</v>
      </c>
      <c r="E77" s="30">
        <f t="shared" si="7"/>
        <v>0</v>
      </c>
      <c r="F77" s="30">
        <f t="shared" si="7"/>
        <v>0</v>
      </c>
      <c r="G77" s="30">
        <f t="shared" si="7"/>
        <v>1184</v>
      </c>
    </row>
    <row r="78" spans="1:7" ht="20.100000000000001" customHeight="1">
      <c r="A78" s="33"/>
      <c r="B78" s="33"/>
      <c r="C78" s="10" t="s">
        <v>27</v>
      </c>
      <c r="D78" s="28">
        <f>+E78+G78</f>
        <v>1184</v>
      </c>
      <c r="E78" s="30">
        <v>0</v>
      </c>
      <c r="F78" s="30">
        <v>0</v>
      </c>
      <c r="G78" s="30">
        <v>1184</v>
      </c>
    </row>
    <row r="79" spans="1:7" ht="20.100000000000001" customHeight="1">
      <c r="A79" s="54" t="s">
        <v>52</v>
      </c>
      <c r="B79" s="55"/>
      <c r="C79" s="55"/>
      <c r="D79" s="28">
        <f>+D80</f>
        <v>1916</v>
      </c>
      <c r="E79" s="30">
        <f>+E80</f>
        <v>0</v>
      </c>
      <c r="F79" s="30">
        <f>+F80</f>
        <v>0</v>
      </c>
      <c r="G79" s="30">
        <f>+G80</f>
        <v>1916</v>
      </c>
    </row>
    <row r="80" spans="1:7" ht="30" customHeight="1">
      <c r="A80" s="23">
        <v>3</v>
      </c>
      <c r="B80" s="17"/>
      <c r="C80" s="8" t="s">
        <v>14</v>
      </c>
      <c r="D80" s="28">
        <f>+E80+G80</f>
        <v>1916</v>
      </c>
      <c r="E80" s="30">
        <v>0</v>
      </c>
      <c r="F80" s="30">
        <v>0</v>
      </c>
      <c r="G80" s="30">
        <f>+G81</f>
        <v>1916</v>
      </c>
    </row>
    <row r="81" spans="1:7" ht="20.100000000000001" customHeight="1">
      <c r="A81" s="33"/>
      <c r="B81" s="33"/>
      <c r="C81" s="10" t="s">
        <v>27</v>
      </c>
      <c r="D81" s="28">
        <f>+E81+G81</f>
        <v>1916</v>
      </c>
      <c r="E81" s="30">
        <v>0</v>
      </c>
      <c r="F81" s="30">
        <v>0</v>
      </c>
      <c r="G81" s="30">
        <v>1916</v>
      </c>
    </row>
    <row r="82" spans="1:7" ht="19.95" customHeight="1">
      <c r="A82" s="54" t="s">
        <v>25</v>
      </c>
      <c r="B82" s="55"/>
      <c r="C82" s="56"/>
      <c r="D82" s="28">
        <f>+D85+D87+D83</f>
        <v>48031</v>
      </c>
      <c r="E82" s="31">
        <f>+E85+E87</f>
        <v>48031</v>
      </c>
      <c r="F82" s="31">
        <f t="shared" ref="F82:G82" si="8">+F85+F87</f>
        <v>0</v>
      </c>
      <c r="G82" s="31">
        <f t="shared" si="8"/>
        <v>0</v>
      </c>
    </row>
    <row r="83" spans="1:7" ht="30" hidden="1" customHeight="1">
      <c r="A83" s="19">
        <v>2</v>
      </c>
      <c r="B83" s="11"/>
      <c r="C83" s="8" t="s">
        <v>13</v>
      </c>
      <c r="D83" s="28">
        <f>+D84</f>
        <v>0</v>
      </c>
      <c r="E83" s="31">
        <f>+E84</f>
        <v>0</v>
      </c>
      <c r="F83" s="31"/>
      <c r="G83" s="31">
        <f>+G84</f>
        <v>0</v>
      </c>
    </row>
    <row r="84" spans="1:7" ht="19.95" hidden="1" customHeight="1">
      <c r="A84" s="34"/>
      <c r="B84" s="35"/>
      <c r="C84" s="11" t="s">
        <v>27</v>
      </c>
      <c r="D84" s="28">
        <f>+E84+G84</f>
        <v>0</v>
      </c>
      <c r="E84" s="30">
        <v>0</v>
      </c>
      <c r="F84" s="30"/>
      <c r="G84" s="30"/>
    </row>
    <row r="85" spans="1:7" ht="30" customHeight="1">
      <c r="A85" s="23">
        <v>3</v>
      </c>
      <c r="B85" s="24"/>
      <c r="C85" s="8" t="s">
        <v>14</v>
      </c>
      <c r="D85" s="28">
        <f>+D86</f>
        <v>40023</v>
      </c>
      <c r="E85" s="31">
        <f>+E86</f>
        <v>40023</v>
      </c>
      <c r="F85" s="31">
        <f t="shared" ref="F85:G85" si="9">+F86</f>
        <v>0</v>
      </c>
      <c r="G85" s="31">
        <f t="shared" si="9"/>
        <v>0</v>
      </c>
    </row>
    <row r="86" spans="1:7" ht="20.100000000000001" customHeight="1">
      <c r="A86" s="9"/>
      <c r="B86" s="11"/>
      <c r="C86" s="11" t="s">
        <v>27</v>
      </c>
      <c r="D86" s="28">
        <f>+E86+G86</f>
        <v>40023</v>
      </c>
      <c r="E86" s="30">
        <v>40023</v>
      </c>
      <c r="F86" s="30">
        <v>0</v>
      </c>
      <c r="G86" s="30">
        <v>0</v>
      </c>
    </row>
    <row r="87" spans="1:7" ht="30" customHeight="1">
      <c r="A87" s="23">
        <v>4</v>
      </c>
      <c r="B87" s="24"/>
      <c r="C87" s="8" t="s">
        <v>12</v>
      </c>
      <c r="D87" s="28">
        <f>+D88</f>
        <v>8008</v>
      </c>
      <c r="E87" s="28">
        <f>+E88</f>
        <v>8008</v>
      </c>
      <c r="F87" s="28">
        <f>+F88</f>
        <v>0</v>
      </c>
      <c r="G87" s="28">
        <v>0</v>
      </c>
    </row>
    <row r="88" spans="1:7" ht="20.100000000000001" customHeight="1">
      <c r="A88" s="9"/>
      <c r="B88" s="11"/>
      <c r="C88" s="11" t="s">
        <v>27</v>
      </c>
      <c r="D88" s="28">
        <f>+E88</f>
        <v>8008</v>
      </c>
      <c r="E88" s="29">
        <v>8008</v>
      </c>
      <c r="F88" s="29">
        <v>0</v>
      </c>
      <c r="G88" s="29">
        <v>0</v>
      </c>
    </row>
    <row r="89" spans="1:7" ht="21.6" customHeight="1">
      <c r="A89" s="39"/>
      <c r="B89" s="40"/>
      <c r="C89" s="41" t="s">
        <v>29</v>
      </c>
      <c r="D89" s="31">
        <f>+D10+D52+D67+D82+D71+D76+D79</f>
        <v>505083</v>
      </c>
      <c r="E89" s="31">
        <f>+E10+E52+E67+E82+E71+E76+E79</f>
        <v>353009</v>
      </c>
      <c r="F89" s="31">
        <f>+F10+F52+F67+F82+F71+F76+F79</f>
        <v>190</v>
      </c>
      <c r="G89" s="31">
        <f>+G10+G52+G67+G82+G71+G76+G79</f>
        <v>152074</v>
      </c>
    </row>
    <row r="90" spans="1:7" ht="37.200000000000003" hidden="1" customHeight="1">
      <c r="A90" s="9"/>
      <c r="B90" s="11"/>
      <c r="C90" s="13" t="s">
        <v>30</v>
      </c>
      <c r="D90" s="28">
        <f>+G90</f>
        <v>0</v>
      </c>
      <c r="E90" s="29">
        <v>0</v>
      </c>
      <c r="F90" s="29">
        <v>0</v>
      </c>
      <c r="G90" s="29">
        <f>+G51</f>
        <v>0</v>
      </c>
    </row>
    <row r="91" spans="1:7" s="3" customFormat="1" ht="52.5" customHeight="1">
      <c r="A91" s="36"/>
      <c r="B91" s="13"/>
      <c r="C91" s="47" t="s">
        <v>56</v>
      </c>
      <c r="D91" s="28">
        <f>+E91+G91</f>
        <v>283905</v>
      </c>
      <c r="E91" s="28">
        <f>15770+1078+44117+21316+104860+1100+20744+1093+218+144+54+661</f>
        <v>211155</v>
      </c>
      <c r="F91" s="28">
        <v>0</v>
      </c>
      <c r="G91" s="28">
        <f>44682+21414+4297+2332+25</f>
        <v>72750</v>
      </c>
    </row>
    <row r="92" spans="1:7" s="3" customFormat="1" ht="30" hidden="1" customHeight="1">
      <c r="A92" s="36"/>
      <c r="B92" s="13"/>
      <c r="C92" s="25" t="s">
        <v>45</v>
      </c>
      <c r="D92" s="28">
        <f>+D89-D90</f>
        <v>505083</v>
      </c>
      <c r="E92" s="28">
        <f>+E89-E90</f>
        <v>353009</v>
      </c>
      <c r="F92" s="28"/>
      <c r="G92" s="28">
        <f t="shared" ref="G92" si="10">+G89-G90-G91</f>
        <v>79324</v>
      </c>
    </row>
    <row r="93" spans="1:7" ht="19.5" customHeight="1">
      <c r="A93" s="53" t="s">
        <v>17</v>
      </c>
      <c r="B93" s="53"/>
      <c r="C93" s="53"/>
      <c r="D93" s="53"/>
      <c r="E93" s="53"/>
      <c r="F93" s="53"/>
      <c r="G93" s="53"/>
    </row>
    <row r="95" spans="1:7">
      <c r="G95" s="46"/>
    </row>
  </sheetData>
  <mergeCells count="17">
    <mergeCell ref="A6:G6"/>
    <mergeCell ref="D8:D9"/>
    <mergeCell ref="E8:F8"/>
    <mergeCell ref="G8:G9"/>
    <mergeCell ref="C8:C9"/>
    <mergeCell ref="A93:G93"/>
    <mergeCell ref="A65:B65"/>
    <mergeCell ref="A67:C67"/>
    <mergeCell ref="A71:C71"/>
    <mergeCell ref="A82:C82"/>
    <mergeCell ref="A76:C76"/>
    <mergeCell ref="A79:C79"/>
    <mergeCell ref="A63:B63"/>
    <mergeCell ref="A10:C10"/>
    <mergeCell ref="A49:B49"/>
    <mergeCell ref="A8:A9"/>
    <mergeCell ref="A52:C52"/>
  </mergeCells>
  <pageMargins left="0.70866141732283472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2019</vt:lpstr>
      <vt:lpstr>'2019'!Spausdinti_pavadinimus</vt:lpstr>
    </vt:vector>
  </TitlesOfParts>
  <Company>Kupiškio rajono savivaldybė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Finansai</dc:creator>
  <cp:lastModifiedBy>grazina_s</cp:lastModifiedBy>
  <cp:lastPrinted>2019-04-30T12:43:50Z</cp:lastPrinted>
  <dcterms:created xsi:type="dcterms:W3CDTF">2003-03-10T08:57:48Z</dcterms:created>
  <dcterms:modified xsi:type="dcterms:W3CDTF">2019-04-30T12:44:48Z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0fea12cc-9f96-48e5-8116-7ee1b52b664f</vt:lpwstr>
  </op:property>
</op:Properties>
</file>