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3256" windowHeight="13176"/>
  </bookViews>
  <sheets>
    <sheet name="2021" sheetId="1" r:id="rId1"/>
  </sheets>
  <definedNames>
    <definedName name="_xlnm.Print_Titles" localSheetId="0">'2021'!$13:$15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/>
  <c r="D65"/>
  <c r="D62"/>
  <c r="D63"/>
  <c r="D64"/>
  <c r="D66"/>
  <c r="G67"/>
  <c r="E68"/>
  <c r="G50"/>
  <c r="F50"/>
  <c r="G16" l="1"/>
  <c r="F16"/>
  <c r="E16"/>
  <c r="E38" l="1"/>
  <c r="G38"/>
  <c r="D44"/>
  <c r="D45"/>
  <c r="D40"/>
  <c r="D47"/>
  <c r="F38" l="1"/>
  <c r="D42"/>
  <c r="D43"/>
  <c r="D38" l="1"/>
  <c r="D46"/>
  <c r="F67" l="1"/>
  <c r="E67"/>
  <c r="D36" l="1"/>
  <c r="D35"/>
  <c r="D34"/>
  <c r="D32"/>
  <c r="D21"/>
  <c r="E48" l="1"/>
  <c r="F48"/>
  <c r="G48"/>
  <c r="D97" l="1"/>
  <c r="D37"/>
  <c r="D69"/>
  <c r="D96"/>
  <c r="D78"/>
  <c r="D49"/>
  <c r="D48" s="1"/>
  <c r="D27"/>
  <c r="D70"/>
  <c r="D71"/>
  <c r="D72"/>
  <c r="D73"/>
  <c r="D74"/>
  <c r="D75"/>
  <c r="D76"/>
  <c r="D77"/>
  <c r="D79"/>
  <c r="D80"/>
  <c r="D81"/>
  <c r="D82"/>
  <c r="D83"/>
  <c r="D84"/>
  <c r="D85"/>
  <c r="D86"/>
  <c r="D87"/>
  <c r="D88"/>
  <c r="D89"/>
  <c r="D90"/>
  <c r="D91"/>
  <c r="D92"/>
  <c r="D93"/>
  <c r="D94"/>
  <c r="D68"/>
  <c r="D61"/>
  <c r="D52"/>
  <c r="D53"/>
  <c r="D54"/>
  <c r="D55"/>
  <c r="D56"/>
  <c r="D57"/>
  <c r="D58"/>
  <c r="D59"/>
  <c r="D60"/>
  <c r="D51"/>
  <c r="D41"/>
  <c r="D28"/>
  <c r="D29"/>
  <c r="D30"/>
  <c r="D31"/>
  <c r="D33"/>
  <c r="D18"/>
  <c r="D19"/>
  <c r="D20"/>
  <c r="D22"/>
  <c r="D23"/>
  <c r="D24"/>
  <c r="D25"/>
  <c r="D26"/>
  <c r="D17"/>
  <c r="D50" l="1"/>
  <c r="D39"/>
  <c r="F98"/>
  <c r="E98" l="1"/>
  <c r="F95"/>
  <c r="D67"/>
  <c r="E95"/>
  <c r="D16" l="1"/>
  <c r="G95"/>
  <c r="G98" s="1"/>
  <c r="D95" l="1"/>
  <c r="D98" s="1"/>
</calcChain>
</file>

<file path=xl/sharedStrings.xml><?xml version="1.0" encoding="utf-8"?>
<sst xmlns="http://schemas.openxmlformats.org/spreadsheetml/2006/main" count="171" uniqueCount="119">
  <si>
    <t xml:space="preserve"> </t>
  </si>
  <si>
    <t>Kupiškio rajono savivaldybės tarybos</t>
  </si>
  <si>
    <t>2 priedas</t>
  </si>
  <si>
    <t>(Lt)</t>
  </si>
  <si>
    <t>Kodas</t>
  </si>
  <si>
    <t>Išlaidoms</t>
  </si>
  <si>
    <t>Turtui įsigyti</t>
  </si>
  <si>
    <t>1.1.</t>
  </si>
  <si>
    <t>4.1.</t>
  </si>
  <si>
    <t>5.1.</t>
  </si>
  <si>
    <t>4.2.</t>
  </si>
  <si>
    <t>4.3.</t>
  </si>
  <si>
    <t>4.4.</t>
  </si>
  <si>
    <t>5.2.</t>
  </si>
  <si>
    <t>Kupiškio Kupos pradinė mokykla</t>
  </si>
  <si>
    <t>Kupiškio etnografijos muziejus</t>
  </si>
  <si>
    <t>Kupiškio jaunimo centras</t>
  </si>
  <si>
    <t>Kupiškio Povilo Matulionio progimnazija</t>
  </si>
  <si>
    <t>Kupiškio meno mokykla</t>
  </si>
  <si>
    <t>Savivaldybės valdymo ir pagrindinių funkcijų  vykdymo programa</t>
  </si>
  <si>
    <t>5.3.</t>
  </si>
  <si>
    <t>Žinių visuomenės, kultūrinio ir sportinio aktyvumo skatinimo programa</t>
  </si>
  <si>
    <t>5.4.</t>
  </si>
  <si>
    <t>Socialinės ir sveikatos apsaugos programa</t>
  </si>
  <si>
    <t>4.5.</t>
  </si>
  <si>
    <t>4.6.</t>
  </si>
  <si>
    <t>4.7.</t>
  </si>
  <si>
    <t>4.8.</t>
  </si>
  <si>
    <t>4.9.</t>
  </si>
  <si>
    <t>4.10.</t>
  </si>
  <si>
    <t>4.11.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</si>
  <si>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</si>
  <si>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</si>
  <si>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</si>
  <si>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</si>
  <si>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</si>
  <si>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</si>
  <si>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</si>
  <si>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</si>
  <si>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</si>
  <si>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</si>
  <si>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</si>
  <si>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1.14.</t>
  </si>
  <si>
    <t>1.15.</t>
  </si>
  <si>
    <t>1.16.</t>
  </si>
  <si>
    <t>1.18.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</si>
  <si>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</si>
  <si>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</si>
  <si>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</si>
  <si>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</si>
  <si>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</si>
  <si>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</si>
  <si>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</si>
  <si>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</si>
  <si>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</si>
  <si>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</si>
  <si>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</si>
  <si>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5.17.</t>
  </si>
  <si>
    <t>1.13.</t>
  </si>
  <si>
    <t>1.17.</t>
  </si>
  <si>
    <t>Ekonominio konkurencingumo ir investicijų plėtros programa</t>
  </si>
  <si>
    <t>2.1.</t>
  </si>
  <si>
    <t>2.2.</t>
  </si>
  <si>
    <t>Viešosios infrastruktūros plėtros programa</t>
  </si>
  <si>
    <t>3.1.</t>
  </si>
  <si>
    <t>5.22.</t>
  </si>
  <si>
    <t>Programos pavadinimas / Asignavimų valdytojas</t>
  </si>
  <si>
    <t>Iš viso asignavimų</t>
  </si>
  <si>
    <t>iš viso</t>
  </si>
  <si>
    <t>_______________</t>
  </si>
  <si>
    <t>Kupiškio vaikų lopšelis-darželis ,,Saulutė“</t>
  </si>
  <si>
    <t>Kupiškio vaikų lopšelis-darželis ,,Obelėlė“</t>
  </si>
  <si>
    <t>Kupiškio mokykla ,,Varpelis“</t>
  </si>
  <si>
    <t>Kupiškio Lauryno Stuokos-Gucevičiaus gimnazija</t>
  </si>
  <si>
    <t>Kupiškio rajono savivaldybės administracija</t>
  </si>
  <si>
    <t>Kupiškio rajono savivaldybės priešgaisrinė tarnyba</t>
  </si>
  <si>
    <t>Kupiškio rajono savivaldybės kultūros centras</t>
  </si>
  <si>
    <t>Kupiškio rajono savivaldybės viešoji biblioteka</t>
  </si>
  <si>
    <t>Kupiškio socialinių paslaugų centras</t>
  </si>
  <si>
    <t>Kupiškio r. Skapiškio pagrindinė mokykla</t>
  </si>
  <si>
    <t>Kupiškio r. Alizavos pagrindinė mokykla</t>
  </si>
  <si>
    <t>Kupiškio r. Noriūnų Jono Černiaus pagrindinė mokykla</t>
  </si>
  <si>
    <t>Kupiškio rajono savivaldybės kontrolės ir audito tarnyba</t>
  </si>
  <si>
    <t>Kupiškio rajono šv. Kazimiero vaikų globos namai</t>
  </si>
  <si>
    <t>iš jų: darbo užmokesčiui</t>
  </si>
  <si>
    <t>Kupiškio r. švietimo pagalbos tarnyba</t>
  </si>
  <si>
    <t>Kupiškio r. kūno kultūros ir sporto centras</t>
  </si>
  <si>
    <t>Kupiškio rajono savivaldybės administracijos Finansų ir biudžeto skyrius</t>
  </si>
  <si>
    <t>Kupiškio rajono savivaldybės administracijos Socialinės paramos skyrius</t>
  </si>
  <si>
    <t>(eurais)</t>
  </si>
  <si>
    <t xml:space="preserve"> IŠ VISO ASIGNAVIMŲ</t>
  </si>
  <si>
    <t>iš jų: finansinių įsipareigojimų vykdymas (paskolų grąžinimas)</t>
  </si>
  <si>
    <t>Kupiškio r. Adomynės mokykla-daugiafunkcis centras</t>
  </si>
  <si>
    <t>Kupiškio r. Antašavos mokykla-daugiafunkcis centras</t>
  </si>
  <si>
    <t>Kupiškio r. Subačiaus gimnazija</t>
  </si>
  <si>
    <t>iš jų: trumpalaikiams įsipareigojimas, buvusiems 2015 m. gruodžio 31 d., padengti iš 2015 metų biudžeto nepanaudotos pajamų dalies</t>
  </si>
  <si>
    <t>Kupiškio r. Rudilių Jono Laužiko universalus daugiafunkcis centras</t>
  </si>
  <si>
    <t>Kupiškio r. Salamiesčio pagrindinė mokykla</t>
  </si>
  <si>
    <t>Kupiškio r. Šimonių pagrindinė mokykla</t>
  </si>
  <si>
    <t>Kupiškio r. Šepetos Almos Adamkienės pagrindinė mokykla</t>
  </si>
  <si>
    <t xml:space="preserve">Kupiškio r. Subačiaus vaikų lopšelis-darželis </t>
  </si>
  <si>
    <t>5.16.</t>
  </si>
  <si>
    <t>5.19.</t>
  </si>
  <si>
    <t>5.20.</t>
  </si>
  <si>
    <t>IŠ VISO IŠLAIDŲ</t>
  </si>
  <si>
    <t>PATVIRTINTA</t>
  </si>
  <si>
    <t>2.3.</t>
  </si>
  <si>
    <t>2.4.</t>
  </si>
  <si>
    <t>2.5.</t>
  </si>
  <si>
    <t>2.8.</t>
  </si>
  <si>
    <t>KUPIŠKIO RAJONO SAVIVALDYBĖS 2021 METŲ BIUDŽETO ASIGNAVIMŲ PASKIRSTYMAS PAGAL VYKDOMAS PROGRAMAS</t>
  </si>
  <si>
    <t>2021 m. vasario 25 d. sprendimu Nr. TS-39</t>
  </si>
  <si>
    <t>2.6.</t>
  </si>
  <si>
    <t>4.12.</t>
  </si>
  <si>
    <t>4.13.</t>
  </si>
  <si>
    <t>4.14.</t>
  </si>
  <si>
    <t>4.15.</t>
  </si>
  <si>
    <t>4.16.</t>
  </si>
  <si>
    <t>(2021 m. lapkričio  d. sprendimo Nr. TS-    redakcija</t>
  </si>
</sst>
</file>

<file path=xl/styles.xml><?xml version="1.0" encoding="utf-8"?>
<styleSheet xmlns="http://schemas.openxmlformats.org/spreadsheetml/2006/main">
  <fonts count="5">
    <font>
      <sz val="10"/>
      <name val="Arial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1" fontId="3" fillId="2" borderId="13" xfId="0" applyNumberFormat="1" applyFont="1" applyFill="1" applyBorder="1" applyAlignment="1">
      <alignment vertical="center" wrapText="1"/>
    </xf>
    <xf numFmtId="1" fontId="2" fillId="2" borderId="13" xfId="0" applyNumberFormat="1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vertical="center" wrapText="1"/>
    </xf>
    <xf numFmtId="1" fontId="3" fillId="2" borderId="14" xfId="0" applyNumberFormat="1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6" fontId="2" fillId="0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Pa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topLeftCell="A4" zoomScaleNormal="100" workbookViewId="0">
      <pane xSplit="2" ySplit="11" topLeftCell="C95" activePane="bottomRight" state="frozen"/>
      <selection activeCell="A4" sqref="A4"/>
      <selection pane="topRight" activeCell="C4" sqref="C4"/>
      <selection pane="bottomLeft" activeCell="A12" sqref="A12"/>
      <selection pane="bottomRight" activeCell="E52" sqref="E52"/>
    </sheetView>
  </sheetViews>
  <sheetFormatPr defaultColWidth="9.109375" defaultRowHeight="13.8"/>
  <cols>
    <col min="1" max="1" width="6.6640625" style="1" customWidth="1"/>
    <col min="2" max="2" width="9.109375" style="2" hidden="1" customWidth="1"/>
    <col min="3" max="3" width="43.88671875" style="2" customWidth="1"/>
    <col min="4" max="4" width="11.6640625" style="3" customWidth="1"/>
    <col min="5" max="5" width="11.6640625" style="2" customWidth="1"/>
    <col min="6" max="6" width="12" style="2" customWidth="1"/>
    <col min="7" max="7" width="9.33203125" style="2" customWidth="1"/>
    <col min="8" max="16384" width="9.109375" style="2"/>
  </cols>
  <sheetData>
    <row r="1" spans="1:7" ht="4.5" hidden="1" customHeight="1">
      <c r="A1" s="1" t="s">
        <v>0</v>
      </c>
    </row>
    <row r="2" spans="1:7" hidden="1">
      <c r="A2" s="1" t="s">
        <v>0</v>
      </c>
    </row>
    <row r="3" spans="1:7" hidden="1">
      <c r="A3" s="1" t="s">
        <v>0</v>
      </c>
    </row>
    <row r="4" spans="1:7">
      <c r="D4" s="2" t="s">
        <v>105</v>
      </c>
    </row>
    <row r="5" spans="1:7">
      <c r="D5" s="4" t="s">
        <v>1</v>
      </c>
    </row>
    <row r="6" spans="1:7">
      <c r="D6" s="4" t="s">
        <v>111</v>
      </c>
    </row>
    <row r="7" spans="1:7">
      <c r="D7" s="55" t="s">
        <v>118</v>
      </c>
      <c r="E7" s="55"/>
      <c r="F7" s="55"/>
      <c r="G7" s="55"/>
    </row>
    <row r="8" spans="1:7" ht="18" customHeight="1">
      <c r="D8" s="4" t="s">
        <v>2</v>
      </c>
    </row>
    <row r="9" spans="1:7" ht="18.600000000000001" customHeight="1">
      <c r="D9" s="2"/>
    </row>
    <row r="10" spans="1:7" ht="29.25" customHeight="1">
      <c r="A10" s="62" t="s">
        <v>110</v>
      </c>
      <c r="B10" s="62"/>
      <c r="C10" s="62"/>
      <c r="D10" s="62"/>
      <c r="E10" s="62"/>
      <c r="F10" s="62"/>
      <c r="G10" s="62"/>
    </row>
    <row r="11" spans="1:7" ht="13.5" hidden="1" customHeight="1">
      <c r="B11" s="5" t="s">
        <v>3</v>
      </c>
    </row>
    <row r="12" spans="1:7" ht="13.95" customHeight="1">
      <c r="A12" s="6"/>
      <c r="B12" s="7"/>
      <c r="C12" s="7"/>
      <c r="G12" s="5" t="s">
        <v>89</v>
      </c>
    </row>
    <row r="13" spans="1:7" ht="17.25" customHeight="1">
      <c r="A13" s="60" t="s">
        <v>4</v>
      </c>
      <c r="B13" s="17"/>
      <c r="C13" s="58" t="s">
        <v>66</v>
      </c>
      <c r="D13" s="58" t="s">
        <v>67</v>
      </c>
      <c r="E13" s="64" t="s">
        <v>5</v>
      </c>
      <c r="F13" s="65"/>
      <c r="G13" s="58" t="s">
        <v>6</v>
      </c>
    </row>
    <row r="14" spans="1:7" ht="39.75" customHeight="1">
      <c r="A14" s="61"/>
      <c r="B14" s="18"/>
      <c r="C14" s="59"/>
      <c r="D14" s="59"/>
      <c r="E14" s="43" t="s">
        <v>68</v>
      </c>
      <c r="F14" s="42" t="s">
        <v>84</v>
      </c>
      <c r="G14" s="59"/>
    </row>
    <row r="15" spans="1:7" s="16" customFormat="1" ht="15" customHeight="1" thickBot="1">
      <c r="A15" s="63">
        <v>1</v>
      </c>
      <c r="B15" s="63"/>
      <c r="C15" s="40">
        <v>2</v>
      </c>
      <c r="D15" s="40">
        <v>3</v>
      </c>
      <c r="E15" s="40">
        <v>4</v>
      </c>
      <c r="F15" s="40">
        <v>5</v>
      </c>
      <c r="G15" s="40">
        <v>6</v>
      </c>
    </row>
    <row r="16" spans="1:7" ht="31.5" customHeight="1" thickBot="1">
      <c r="A16" s="24">
        <v>1</v>
      </c>
      <c r="B16" s="24"/>
      <c r="C16" s="25" t="s">
        <v>21</v>
      </c>
      <c r="D16" s="37">
        <f>+E16+G16</f>
        <v>10301821</v>
      </c>
      <c r="E16" s="37">
        <f>+E17+E18+E19+E20+E21+E22+E23+E24+E25+E26+E27+E28+E29+E30+E31+E32+E33+E34+E35+E36+E37</f>
        <v>10232976</v>
      </c>
      <c r="F16" s="37">
        <f>+F17+F18+F19+F20+F21+F22+F23+F24+F25+F26+F27+F28+F29+F30+F31+F32+F33+F34+F35+F36+F37</f>
        <v>8303311</v>
      </c>
      <c r="G16" s="37">
        <f>+G17+G18+G19+G20+G21+G22+G23+G24+G25+G26+G27+G28+G29+G30+G31+G32+G33+G34+G35+G36+G37</f>
        <v>68845</v>
      </c>
    </row>
    <row r="17" spans="1:7" ht="19.95" customHeight="1">
      <c r="A17" s="8" t="s">
        <v>7</v>
      </c>
      <c r="B17" s="8"/>
      <c r="C17" s="11" t="s">
        <v>72</v>
      </c>
      <c r="D17" s="47">
        <f>+E17+G17</f>
        <v>880603</v>
      </c>
      <c r="E17" s="33">
        <v>873514</v>
      </c>
      <c r="F17" s="33">
        <v>645821</v>
      </c>
      <c r="G17" s="33">
        <v>7089</v>
      </c>
    </row>
    <row r="18" spans="1:7" ht="19.95" customHeight="1">
      <c r="A18" s="8" t="s">
        <v>31</v>
      </c>
      <c r="B18" s="8"/>
      <c r="C18" s="11" t="s">
        <v>70</v>
      </c>
      <c r="D18" s="32">
        <f t="shared" ref="D18:D26" si="0">+E18+G18</f>
        <v>462581</v>
      </c>
      <c r="E18" s="33">
        <v>457481</v>
      </c>
      <c r="F18" s="33">
        <v>386349</v>
      </c>
      <c r="G18" s="33">
        <v>5100</v>
      </c>
    </row>
    <row r="19" spans="1:7" ht="19.95" customHeight="1">
      <c r="A19" s="8" t="s">
        <v>32</v>
      </c>
      <c r="B19" s="8"/>
      <c r="C19" s="11" t="s">
        <v>71</v>
      </c>
      <c r="D19" s="32">
        <f t="shared" si="0"/>
        <v>530860</v>
      </c>
      <c r="E19" s="33">
        <v>528160</v>
      </c>
      <c r="F19" s="33">
        <v>424973</v>
      </c>
      <c r="G19" s="33">
        <v>2700</v>
      </c>
    </row>
    <row r="20" spans="1:7" ht="19.95" customHeight="1">
      <c r="A20" s="8" t="s">
        <v>33</v>
      </c>
      <c r="B20" s="8"/>
      <c r="C20" s="11" t="s">
        <v>100</v>
      </c>
      <c r="D20" s="32">
        <f t="shared" si="0"/>
        <v>226255</v>
      </c>
      <c r="E20" s="33">
        <v>222255</v>
      </c>
      <c r="F20" s="33">
        <v>178785</v>
      </c>
      <c r="G20" s="33">
        <v>4000</v>
      </c>
    </row>
    <row r="21" spans="1:7" ht="19.95" customHeight="1">
      <c r="A21" s="8" t="s">
        <v>34</v>
      </c>
      <c r="B21" s="8"/>
      <c r="C21" s="11" t="s">
        <v>73</v>
      </c>
      <c r="D21" s="47">
        <f t="shared" si="0"/>
        <v>1148506</v>
      </c>
      <c r="E21" s="33">
        <v>1143556</v>
      </c>
      <c r="F21" s="33">
        <v>987603</v>
      </c>
      <c r="G21" s="33">
        <v>4950</v>
      </c>
    </row>
    <row r="22" spans="1:7" ht="19.95" customHeight="1">
      <c r="A22" s="8" t="s">
        <v>35</v>
      </c>
      <c r="B22" s="8"/>
      <c r="C22" s="11" t="s">
        <v>94</v>
      </c>
      <c r="D22" s="32">
        <f t="shared" si="0"/>
        <v>1201637</v>
      </c>
      <c r="E22" s="33">
        <v>1199657</v>
      </c>
      <c r="F22" s="33">
        <v>1016803</v>
      </c>
      <c r="G22" s="33">
        <v>1980</v>
      </c>
    </row>
    <row r="23" spans="1:7" ht="19.95" customHeight="1">
      <c r="A23" s="8" t="s">
        <v>36</v>
      </c>
      <c r="B23" s="8"/>
      <c r="C23" s="11" t="s">
        <v>17</v>
      </c>
      <c r="D23" s="32">
        <f t="shared" si="0"/>
        <v>2160538</v>
      </c>
      <c r="E23" s="33">
        <v>2156538</v>
      </c>
      <c r="F23" s="33">
        <v>1876533</v>
      </c>
      <c r="G23" s="33">
        <v>4000</v>
      </c>
    </row>
    <row r="24" spans="1:7" ht="27" hidden="1" customHeight="1">
      <c r="A24" s="8" t="s">
        <v>37</v>
      </c>
      <c r="B24" s="8"/>
      <c r="C24" s="11" t="s">
        <v>92</v>
      </c>
      <c r="D24" s="32">
        <f t="shared" si="0"/>
        <v>0</v>
      </c>
      <c r="E24" s="33"/>
      <c r="F24" s="33"/>
      <c r="G24" s="33"/>
    </row>
    <row r="25" spans="1:7" ht="19.95" customHeight="1">
      <c r="A25" s="8" t="s">
        <v>37</v>
      </c>
      <c r="B25" s="8"/>
      <c r="C25" s="11" t="s">
        <v>80</v>
      </c>
      <c r="D25" s="32">
        <f t="shared" si="0"/>
        <v>657369</v>
      </c>
      <c r="E25" s="33">
        <v>655512</v>
      </c>
      <c r="F25" s="33">
        <v>564968</v>
      </c>
      <c r="G25" s="33">
        <v>1857</v>
      </c>
    </row>
    <row r="26" spans="1:7" ht="28.2" hidden="1" customHeight="1">
      <c r="A26" s="8"/>
      <c r="B26" s="8"/>
      <c r="C26" s="11" t="s">
        <v>93</v>
      </c>
      <c r="D26" s="32">
        <f t="shared" si="0"/>
        <v>0</v>
      </c>
      <c r="E26" s="33"/>
      <c r="F26" s="33"/>
      <c r="G26" s="33"/>
    </row>
    <row r="27" spans="1:7" ht="30" customHeight="1">
      <c r="A27" s="8" t="s">
        <v>38</v>
      </c>
      <c r="B27" s="8"/>
      <c r="C27" s="11" t="s">
        <v>96</v>
      </c>
      <c r="D27" s="32">
        <f t="shared" ref="D27:D36" si="1">+E27+G27</f>
        <v>73450</v>
      </c>
      <c r="E27" s="33">
        <v>73450</v>
      </c>
      <c r="F27" s="33">
        <v>51467</v>
      </c>
      <c r="G27" s="33">
        <v>0</v>
      </c>
    </row>
    <row r="28" spans="1:7" ht="19.95" customHeight="1">
      <c r="A28" s="8" t="s">
        <v>39</v>
      </c>
      <c r="B28" s="8"/>
      <c r="C28" s="11" t="s">
        <v>98</v>
      </c>
      <c r="D28" s="32">
        <f t="shared" si="1"/>
        <v>265847</v>
      </c>
      <c r="E28" s="33">
        <v>265847</v>
      </c>
      <c r="F28" s="33">
        <v>241847</v>
      </c>
      <c r="G28" s="33">
        <v>0</v>
      </c>
    </row>
    <row r="29" spans="1:7" ht="19.95" hidden="1" customHeight="1">
      <c r="A29" s="8"/>
      <c r="B29" s="8"/>
      <c r="C29" s="11" t="s">
        <v>14</v>
      </c>
      <c r="D29" s="32">
        <f t="shared" si="1"/>
        <v>0</v>
      </c>
      <c r="E29" s="33"/>
      <c r="F29" s="33"/>
      <c r="G29" s="33"/>
    </row>
    <row r="30" spans="1:7" ht="19.95" customHeight="1">
      <c r="A30" s="8" t="s">
        <v>40</v>
      </c>
      <c r="B30" s="8"/>
      <c r="C30" s="11" t="s">
        <v>18</v>
      </c>
      <c r="D30" s="32">
        <f t="shared" si="1"/>
        <v>388021</v>
      </c>
      <c r="E30" s="33">
        <v>388021</v>
      </c>
      <c r="F30" s="33">
        <v>352115</v>
      </c>
      <c r="G30" s="33">
        <v>0</v>
      </c>
    </row>
    <row r="31" spans="1:7" ht="19.95" customHeight="1">
      <c r="A31" s="8" t="s">
        <v>41</v>
      </c>
      <c r="B31" s="8"/>
      <c r="C31" s="11" t="s">
        <v>85</v>
      </c>
      <c r="D31" s="32">
        <f t="shared" si="1"/>
        <v>145839</v>
      </c>
      <c r="E31" s="33">
        <v>145839</v>
      </c>
      <c r="F31" s="33">
        <v>115079</v>
      </c>
      <c r="G31" s="34">
        <v>0</v>
      </c>
    </row>
    <row r="32" spans="1:7" ht="19.95" customHeight="1">
      <c r="A32" s="8" t="s">
        <v>58</v>
      </c>
      <c r="B32" s="8"/>
      <c r="C32" s="11" t="s">
        <v>74</v>
      </c>
      <c r="D32" s="47">
        <f t="shared" si="1"/>
        <v>246952</v>
      </c>
      <c r="E32" s="33">
        <v>246952</v>
      </c>
      <c r="F32" s="33">
        <v>20399</v>
      </c>
      <c r="G32" s="33">
        <v>0</v>
      </c>
    </row>
    <row r="33" spans="1:7" ht="19.95" customHeight="1">
      <c r="A33" s="8" t="s">
        <v>42</v>
      </c>
      <c r="B33" s="12"/>
      <c r="C33" s="11" t="s">
        <v>86</v>
      </c>
      <c r="D33" s="32">
        <f t="shared" si="1"/>
        <v>252950</v>
      </c>
      <c r="E33" s="33">
        <v>248570</v>
      </c>
      <c r="F33" s="33">
        <v>197420</v>
      </c>
      <c r="G33" s="33">
        <v>4380</v>
      </c>
    </row>
    <row r="34" spans="1:7" ht="19.95" customHeight="1">
      <c r="A34" s="8" t="s">
        <v>43</v>
      </c>
      <c r="B34" s="12"/>
      <c r="C34" s="11" t="s">
        <v>77</v>
      </c>
      <c r="D34" s="32">
        <f t="shared" si="1"/>
        <v>592429</v>
      </c>
      <c r="E34" s="33">
        <v>573352</v>
      </c>
      <c r="F34" s="33">
        <v>482688</v>
      </c>
      <c r="G34" s="33">
        <v>19077</v>
      </c>
    </row>
    <row r="35" spans="1:7" ht="19.95" customHeight="1">
      <c r="A35" s="8" t="s">
        <v>44</v>
      </c>
      <c r="B35" s="12"/>
      <c r="C35" s="11" t="s">
        <v>76</v>
      </c>
      <c r="D35" s="32">
        <f t="shared" si="1"/>
        <v>808325</v>
      </c>
      <c r="E35" s="33">
        <v>796613</v>
      </c>
      <c r="F35" s="33">
        <v>554011</v>
      </c>
      <c r="G35" s="33">
        <v>11712</v>
      </c>
    </row>
    <row r="36" spans="1:7" ht="19.95" customHeight="1">
      <c r="A36" s="8" t="s">
        <v>59</v>
      </c>
      <c r="B36" s="12"/>
      <c r="C36" s="11" t="s">
        <v>16</v>
      </c>
      <c r="D36" s="32">
        <f t="shared" si="1"/>
        <v>67738</v>
      </c>
      <c r="E36" s="33">
        <v>67738</v>
      </c>
      <c r="F36" s="33">
        <v>47800</v>
      </c>
      <c r="G36" s="34">
        <v>0</v>
      </c>
    </row>
    <row r="37" spans="1:7" ht="19.95" customHeight="1" thickBot="1">
      <c r="A37" s="9" t="s">
        <v>45</v>
      </c>
      <c r="B37" s="13"/>
      <c r="C37" s="14" t="s">
        <v>15</v>
      </c>
      <c r="D37" s="35">
        <f>+E37+G37</f>
        <v>191921</v>
      </c>
      <c r="E37" s="36">
        <v>189921</v>
      </c>
      <c r="F37" s="36">
        <v>158650</v>
      </c>
      <c r="G37" s="36">
        <v>2000</v>
      </c>
    </row>
    <row r="38" spans="1:7" ht="31.5" customHeight="1" thickBot="1">
      <c r="A38" s="44">
        <v>2</v>
      </c>
      <c r="B38" s="10"/>
      <c r="C38" s="19" t="s">
        <v>60</v>
      </c>
      <c r="D38" s="35">
        <f>+E38+G38</f>
        <v>5095828</v>
      </c>
      <c r="E38" s="35">
        <f>+E39+E41+E42+E43+E46+E40+E44+E45+E47</f>
        <v>497375</v>
      </c>
      <c r="F38" s="35">
        <f>+F39+F41+F42+F43+F46</f>
        <v>26259</v>
      </c>
      <c r="G38" s="35">
        <f>+G39+G41+G42+G43+G46+G40+G44+G45+G47</f>
        <v>4598453</v>
      </c>
    </row>
    <row r="39" spans="1:7" ht="19.95" customHeight="1">
      <c r="A39" s="8" t="s">
        <v>61</v>
      </c>
      <c r="B39" s="12"/>
      <c r="C39" s="22" t="s">
        <v>74</v>
      </c>
      <c r="D39" s="32">
        <f>+E39+G39</f>
        <v>5063742</v>
      </c>
      <c r="E39" s="33">
        <v>494079</v>
      </c>
      <c r="F39" s="33">
        <v>26259</v>
      </c>
      <c r="G39" s="33">
        <v>4569663</v>
      </c>
    </row>
    <row r="40" spans="1:7" ht="19.95" customHeight="1">
      <c r="A40" s="8" t="s">
        <v>62</v>
      </c>
      <c r="B40" s="27"/>
      <c r="C40" s="11" t="s">
        <v>72</v>
      </c>
      <c r="D40" s="32">
        <f>+E40+G40</f>
        <v>4526</v>
      </c>
      <c r="E40" s="33">
        <v>0</v>
      </c>
      <c r="F40" s="33">
        <v>0</v>
      </c>
      <c r="G40" s="33">
        <v>4526</v>
      </c>
    </row>
    <row r="41" spans="1:7" ht="19.95" customHeight="1" thickBot="1">
      <c r="A41" s="8" t="s">
        <v>106</v>
      </c>
      <c r="B41" s="13"/>
      <c r="C41" s="11" t="s">
        <v>77</v>
      </c>
      <c r="D41" s="32">
        <f>+E41+G41</f>
        <v>2096</v>
      </c>
      <c r="E41" s="33">
        <v>2096</v>
      </c>
      <c r="F41" s="34">
        <v>0</v>
      </c>
      <c r="G41" s="33">
        <v>0</v>
      </c>
    </row>
    <row r="42" spans="1:7" ht="19.95" hidden="1" customHeight="1" thickBot="1">
      <c r="A42" s="8" t="s">
        <v>107</v>
      </c>
      <c r="B42" s="13"/>
      <c r="C42" s="11" t="s">
        <v>71</v>
      </c>
      <c r="D42" s="32">
        <f t="shared" ref="D42:D45" si="2">+E42+G42</f>
        <v>0</v>
      </c>
      <c r="E42" s="33"/>
      <c r="F42" s="34"/>
      <c r="G42" s="33"/>
    </row>
    <row r="43" spans="1:7" ht="19.95" hidden="1" customHeight="1" thickBot="1">
      <c r="A43" s="8" t="s">
        <v>108</v>
      </c>
      <c r="B43" s="13"/>
      <c r="C43" s="11" t="s">
        <v>73</v>
      </c>
      <c r="D43" s="32">
        <f t="shared" si="2"/>
        <v>0</v>
      </c>
      <c r="E43" s="33"/>
      <c r="F43" s="34"/>
      <c r="G43" s="33"/>
    </row>
    <row r="44" spans="1:7" ht="19.95" customHeight="1" thickBot="1">
      <c r="A44" s="8" t="s">
        <v>107</v>
      </c>
      <c r="B44" s="13"/>
      <c r="C44" s="11" t="s">
        <v>17</v>
      </c>
      <c r="D44" s="32">
        <f t="shared" si="2"/>
        <v>11740</v>
      </c>
      <c r="E44" s="33">
        <v>0</v>
      </c>
      <c r="F44" s="34">
        <v>0</v>
      </c>
      <c r="G44" s="33">
        <v>11740</v>
      </c>
    </row>
    <row r="45" spans="1:7" ht="19.95" customHeight="1" thickBot="1">
      <c r="A45" s="8" t="s">
        <v>108</v>
      </c>
      <c r="B45" s="13"/>
      <c r="C45" s="11" t="s">
        <v>80</v>
      </c>
      <c r="D45" s="32">
        <f t="shared" si="2"/>
        <v>3751</v>
      </c>
      <c r="E45" s="33">
        <v>0</v>
      </c>
      <c r="F45" s="34">
        <v>0</v>
      </c>
      <c r="G45" s="33">
        <v>3751</v>
      </c>
    </row>
    <row r="46" spans="1:7" ht="19.95" hidden="1" customHeight="1" thickBot="1">
      <c r="A46" s="8" t="s">
        <v>109</v>
      </c>
      <c r="B46" s="13"/>
      <c r="C46" s="11" t="s">
        <v>98</v>
      </c>
      <c r="D46" s="32">
        <f>+E46+G46</f>
        <v>0</v>
      </c>
      <c r="E46" s="33"/>
      <c r="F46" s="34"/>
      <c r="G46" s="33"/>
    </row>
    <row r="47" spans="1:7" ht="19.95" customHeight="1" thickBot="1">
      <c r="A47" s="8" t="s">
        <v>112</v>
      </c>
      <c r="B47" s="13"/>
      <c r="C47" s="11" t="s">
        <v>16</v>
      </c>
      <c r="D47" s="32">
        <f>+E47+G47</f>
        <v>9973</v>
      </c>
      <c r="E47" s="33">
        <v>1200</v>
      </c>
      <c r="F47" s="34">
        <v>0</v>
      </c>
      <c r="G47" s="33">
        <v>8773</v>
      </c>
    </row>
    <row r="48" spans="1:7" ht="31.5" customHeight="1" thickBot="1">
      <c r="A48" s="24">
        <v>3</v>
      </c>
      <c r="B48" s="10"/>
      <c r="C48" s="54" t="s">
        <v>63</v>
      </c>
      <c r="D48" s="46">
        <f>+D49</f>
        <v>3099568</v>
      </c>
      <c r="E48" s="46">
        <f>+E49</f>
        <v>2357510</v>
      </c>
      <c r="F48" s="46">
        <f>+F49</f>
        <v>165850</v>
      </c>
      <c r="G48" s="46">
        <f>+G49</f>
        <v>742058</v>
      </c>
    </row>
    <row r="49" spans="1:7" ht="19.95" customHeight="1" thickBot="1">
      <c r="A49" s="9" t="s">
        <v>64</v>
      </c>
      <c r="B49" s="13"/>
      <c r="C49" s="14" t="s">
        <v>74</v>
      </c>
      <c r="D49" s="35">
        <f>+E49+G49</f>
        <v>3099568</v>
      </c>
      <c r="E49" s="36">
        <v>2357510</v>
      </c>
      <c r="F49" s="36">
        <v>165850</v>
      </c>
      <c r="G49" s="36">
        <v>742058</v>
      </c>
    </row>
    <row r="50" spans="1:7" ht="31.5" customHeight="1" thickBot="1">
      <c r="A50" s="57">
        <v>4</v>
      </c>
      <c r="B50" s="57"/>
      <c r="C50" s="19" t="s">
        <v>23</v>
      </c>
      <c r="D50" s="35">
        <f>+E50+G50</f>
        <v>5049270</v>
      </c>
      <c r="E50" s="35">
        <f>+E51+E52+E53+E54+E55+E56+E57+E58+E59+E60+E61+E62+E63+E64+E65+E66</f>
        <v>4955070</v>
      </c>
      <c r="F50" s="35">
        <f>+F51+F52+F53+F54+F55+F56+F57+F58+F59+F60+F61</f>
        <v>2073145</v>
      </c>
      <c r="G50" s="35">
        <f>+G51+G52+G53+G54+G55+G56+G57+G58+G59+G60+G61</f>
        <v>94200</v>
      </c>
    </row>
    <row r="51" spans="1:7" ht="19.95" customHeight="1">
      <c r="A51" s="8" t="s">
        <v>8</v>
      </c>
      <c r="B51" s="8"/>
      <c r="C51" s="11" t="s">
        <v>74</v>
      </c>
      <c r="D51" s="32">
        <f>+E51+G51</f>
        <v>1246366</v>
      </c>
      <c r="E51" s="33">
        <v>1152166</v>
      </c>
      <c r="F51" s="33">
        <v>251800</v>
      </c>
      <c r="G51" s="33">
        <v>94200</v>
      </c>
    </row>
    <row r="52" spans="1:7" ht="30" customHeight="1">
      <c r="A52" s="8" t="s">
        <v>10</v>
      </c>
      <c r="B52" s="8"/>
      <c r="C52" s="23" t="s">
        <v>88</v>
      </c>
      <c r="D52" s="32">
        <f>+E52+G52</f>
        <v>1560410</v>
      </c>
      <c r="E52" s="33">
        <v>1560410</v>
      </c>
      <c r="F52" s="33">
        <v>0</v>
      </c>
      <c r="G52" s="34">
        <v>0</v>
      </c>
    </row>
    <row r="53" spans="1:7" ht="19.95" customHeight="1">
      <c r="A53" s="8" t="s">
        <v>11</v>
      </c>
      <c r="B53" s="8"/>
      <c r="C53" s="12" t="s">
        <v>78</v>
      </c>
      <c r="D53" s="32">
        <f t="shared" ref="D53:D58" si="3">+E53+G53</f>
        <v>1581578</v>
      </c>
      <c r="E53" s="33">
        <v>1581578</v>
      </c>
      <c r="F53" s="33">
        <v>1322825</v>
      </c>
      <c r="G53" s="34">
        <v>0</v>
      </c>
    </row>
    <row r="54" spans="1:7" ht="19.95" customHeight="1">
      <c r="A54" s="8" t="s">
        <v>12</v>
      </c>
      <c r="B54" s="8"/>
      <c r="C54" s="11" t="s">
        <v>83</v>
      </c>
      <c r="D54" s="32">
        <f t="shared" si="3"/>
        <v>535531</v>
      </c>
      <c r="E54" s="33">
        <v>535531</v>
      </c>
      <c r="F54" s="33">
        <v>486200</v>
      </c>
      <c r="G54" s="33">
        <v>0</v>
      </c>
    </row>
    <row r="55" spans="1:7" ht="19.95" customHeight="1">
      <c r="A55" s="8" t="s">
        <v>24</v>
      </c>
      <c r="B55" s="8"/>
      <c r="C55" s="11" t="s">
        <v>72</v>
      </c>
      <c r="D55" s="32">
        <f t="shared" si="3"/>
        <v>7700</v>
      </c>
      <c r="E55" s="33">
        <v>7700</v>
      </c>
      <c r="F55" s="34">
        <v>0</v>
      </c>
      <c r="G55" s="34">
        <v>0</v>
      </c>
    </row>
    <row r="56" spans="1:7" ht="19.95" customHeight="1">
      <c r="A56" s="8" t="s">
        <v>25</v>
      </c>
      <c r="B56" s="8"/>
      <c r="C56" s="11" t="s">
        <v>70</v>
      </c>
      <c r="D56" s="32">
        <f t="shared" si="3"/>
        <v>6020</v>
      </c>
      <c r="E56" s="33">
        <v>6020</v>
      </c>
      <c r="F56" s="34">
        <v>0</v>
      </c>
      <c r="G56" s="34">
        <v>0</v>
      </c>
    </row>
    <row r="57" spans="1:7" ht="19.95" customHeight="1">
      <c r="A57" s="8" t="s">
        <v>26</v>
      </c>
      <c r="B57" s="8"/>
      <c r="C57" s="11" t="s">
        <v>71</v>
      </c>
      <c r="D57" s="32">
        <f t="shared" si="3"/>
        <v>7085</v>
      </c>
      <c r="E57" s="33">
        <v>7085</v>
      </c>
      <c r="F57" s="34">
        <v>0</v>
      </c>
      <c r="G57" s="34">
        <v>0</v>
      </c>
    </row>
    <row r="58" spans="1:7" ht="19.95" customHeight="1">
      <c r="A58" s="8" t="s">
        <v>27</v>
      </c>
      <c r="B58" s="8"/>
      <c r="C58" s="11" t="s">
        <v>100</v>
      </c>
      <c r="D58" s="32">
        <f t="shared" si="3"/>
        <v>4385</v>
      </c>
      <c r="E58" s="33">
        <v>4385</v>
      </c>
      <c r="F58" s="34">
        <v>0</v>
      </c>
      <c r="G58" s="34">
        <v>0</v>
      </c>
    </row>
    <row r="59" spans="1:7" ht="19.95" customHeight="1">
      <c r="A59" s="8" t="s">
        <v>28</v>
      </c>
      <c r="B59" s="8"/>
      <c r="C59" s="11" t="s">
        <v>85</v>
      </c>
      <c r="D59" s="32">
        <f t="shared" ref="D59:D60" si="4">+E59+G59</f>
        <v>24300</v>
      </c>
      <c r="E59" s="33">
        <v>24300</v>
      </c>
      <c r="F59" s="33">
        <v>12320</v>
      </c>
      <c r="G59" s="34">
        <v>0</v>
      </c>
    </row>
    <row r="60" spans="1:7" ht="19.95" customHeight="1">
      <c r="A60" s="8" t="s">
        <v>29</v>
      </c>
      <c r="B60" s="8"/>
      <c r="C60" s="11" t="s">
        <v>18</v>
      </c>
      <c r="D60" s="32">
        <f t="shared" si="4"/>
        <v>100</v>
      </c>
      <c r="E60" s="33">
        <v>100</v>
      </c>
      <c r="F60" s="34">
        <v>0</v>
      </c>
      <c r="G60" s="34">
        <v>0</v>
      </c>
    </row>
    <row r="61" spans="1:7" ht="19.95" customHeight="1">
      <c r="A61" s="53" t="s">
        <v>30</v>
      </c>
      <c r="B61" s="8"/>
      <c r="C61" s="11" t="s">
        <v>86</v>
      </c>
      <c r="D61" s="32">
        <f t="shared" ref="D61:D72" si="5">+E61+G61</f>
        <v>150</v>
      </c>
      <c r="E61" s="33">
        <v>150</v>
      </c>
      <c r="F61" s="34">
        <v>0</v>
      </c>
      <c r="G61" s="34">
        <v>0</v>
      </c>
    </row>
    <row r="62" spans="1:7" ht="19.95" customHeight="1">
      <c r="A62" s="53" t="s">
        <v>113</v>
      </c>
      <c r="B62" s="8"/>
      <c r="C62" s="11" t="s">
        <v>73</v>
      </c>
      <c r="D62" s="32">
        <f t="shared" ref="D62:D66" si="6">+E62+G62</f>
        <v>3990</v>
      </c>
      <c r="E62" s="33">
        <v>3990</v>
      </c>
      <c r="F62" s="34">
        <v>0</v>
      </c>
      <c r="G62" s="34">
        <v>0</v>
      </c>
    </row>
    <row r="63" spans="1:7" ht="19.95" customHeight="1">
      <c r="A63" s="53" t="s">
        <v>114</v>
      </c>
      <c r="B63" s="8"/>
      <c r="C63" s="11" t="s">
        <v>94</v>
      </c>
      <c r="D63" s="32">
        <f t="shared" si="6"/>
        <v>15965</v>
      </c>
      <c r="E63" s="33">
        <v>15965</v>
      </c>
      <c r="F63" s="34">
        <v>0</v>
      </c>
      <c r="G63" s="34">
        <v>0</v>
      </c>
    </row>
    <row r="64" spans="1:7" ht="19.95" customHeight="1">
      <c r="A64" s="49" t="s">
        <v>115</v>
      </c>
      <c r="B64" s="48"/>
      <c r="C64" s="11" t="s">
        <v>17</v>
      </c>
      <c r="D64" s="50">
        <f t="shared" si="6"/>
        <v>43605</v>
      </c>
      <c r="E64" s="51">
        <v>43605</v>
      </c>
      <c r="F64" s="52">
        <v>0</v>
      </c>
      <c r="G64" s="52">
        <v>0</v>
      </c>
    </row>
    <row r="65" spans="1:7" ht="19.95" customHeight="1">
      <c r="A65" s="49" t="s">
        <v>116</v>
      </c>
      <c r="B65" s="8"/>
      <c r="C65" s="11" t="s">
        <v>80</v>
      </c>
      <c r="D65" s="50">
        <f t="shared" si="6"/>
        <v>11795</v>
      </c>
      <c r="E65" s="33">
        <v>11795</v>
      </c>
      <c r="F65" s="34">
        <v>0</v>
      </c>
      <c r="G65" s="34">
        <v>0</v>
      </c>
    </row>
    <row r="66" spans="1:7" ht="36" customHeight="1" thickBot="1">
      <c r="A66" s="20" t="s">
        <v>117</v>
      </c>
      <c r="B66" s="21"/>
      <c r="C66" s="14" t="s">
        <v>96</v>
      </c>
      <c r="D66" s="37">
        <f t="shared" si="6"/>
        <v>290</v>
      </c>
      <c r="E66" s="38">
        <v>290</v>
      </c>
      <c r="F66" s="39">
        <v>0</v>
      </c>
      <c r="G66" s="39">
        <v>0</v>
      </c>
    </row>
    <row r="67" spans="1:7" ht="31.5" customHeight="1" thickBot="1">
      <c r="A67" s="57">
        <v>5</v>
      </c>
      <c r="B67" s="57"/>
      <c r="C67" s="54" t="s">
        <v>19</v>
      </c>
      <c r="D67" s="35">
        <f t="shared" si="5"/>
        <v>4205791</v>
      </c>
      <c r="E67" s="35">
        <f>+E68+E69+E70+E71+E72+E73+E74+E75+E77+E76+E79+E80+E81+E82+E83++E84+E85+E86+E87+E88+E89+E90+E91++E92+E93+E94++E78</f>
        <v>3547024</v>
      </c>
      <c r="F67" s="35">
        <f>+F68+F69+F70+F71+F72+F73+F74+F75+F77+F76+F79+F80+F81+F82+F83++F84+F85+F86+F87+F88+F89+F90+F91++F92+F93+F94</f>
        <v>2623107</v>
      </c>
      <c r="G67" s="35">
        <f>+G69+G70+G71+G68</f>
        <v>658767</v>
      </c>
    </row>
    <row r="68" spans="1:7" ht="30" customHeight="1">
      <c r="A68" s="8" t="s">
        <v>9</v>
      </c>
      <c r="B68" s="8"/>
      <c r="C68" s="12" t="s">
        <v>82</v>
      </c>
      <c r="D68" s="32">
        <f t="shared" si="5"/>
        <v>56800</v>
      </c>
      <c r="E68" s="33">
        <f>56800-1100</f>
        <v>55700</v>
      </c>
      <c r="F68" s="33">
        <v>43900</v>
      </c>
      <c r="G68" s="33">
        <v>1100</v>
      </c>
    </row>
    <row r="69" spans="1:7" ht="19.95" customHeight="1">
      <c r="A69" s="8" t="s">
        <v>13</v>
      </c>
      <c r="B69" s="8"/>
      <c r="C69" s="11" t="s">
        <v>74</v>
      </c>
      <c r="D69" s="32">
        <f t="shared" si="5"/>
        <v>2683169</v>
      </c>
      <c r="E69" s="33">
        <v>2641482</v>
      </c>
      <c r="F69" s="33">
        <v>1905977</v>
      </c>
      <c r="G69" s="33">
        <v>41687</v>
      </c>
    </row>
    <row r="70" spans="1:7" ht="30" customHeight="1">
      <c r="A70" s="8" t="s">
        <v>20</v>
      </c>
      <c r="B70" s="8"/>
      <c r="C70" s="12" t="s">
        <v>87</v>
      </c>
      <c r="D70" s="32">
        <f t="shared" si="5"/>
        <v>694320</v>
      </c>
      <c r="E70" s="33">
        <v>86340</v>
      </c>
      <c r="F70" s="34">
        <v>0</v>
      </c>
      <c r="G70" s="33">
        <v>607980</v>
      </c>
    </row>
    <row r="71" spans="1:7" ht="19.95" customHeight="1">
      <c r="A71" s="15" t="s">
        <v>22</v>
      </c>
      <c r="B71" s="12"/>
      <c r="C71" s="11" t="s">
        <v>75</v>
      </c>
      <c r="D71" s="32">
        <f t="shared" si="5"/>
        <v>742877</v>
      </c>
      <c r="E71" s="33">
        <v>734877</v>
      </c>
      <c r="F71" s="33">
        <v>673230</v>
      </c>
      <c r="G71" s="34">
        <v>8000</v>
      </c>
    </row>
    <row r="72" spans="1:7" ht="19.95" customHeight="1">
      <c r="A72" s="8" t="s">
        <v>46</v>
      </c>
      <c r="B72" s="12"/>
      <c r="C72" s="11" t="s">
        <v>83</v>
      </c>
      <c r="D72" s="32">
        <f t="shared" si="5"/>
        <v>2175</v>
      </c>
      <c r="E72" s="33">
        <v>2175</v>
      </c>
      <c r="F72" s="34">
        <v>0</v>
      </c>
      <c r="G72" s="34">
        <v>0</v>
      </c>
    </row>
    <row r="73" spans="1:7" ht="19.95" customHeight="1">
      <c r="A73" s="8" t="s">
        <v>47</v>
      </c>
      <c r="B73" s="12"/>
      <c r="C73" s="12" t="s">
        <v>78</v>
      </c>
      <c r="D73" s="32">
        <f t="shared" ref="D73:D87" si="7">+E73+G73</f>
        <v>2175</v>
      </c>
      <c r="E73" s="33">
        <v>2175</v>
      </c>
      <c r="F73" s="34">
        <v>0</v>
      </c>
      <c r="G73" s="34">
        <v>0</v>
      </c>
    </row>
    <row r="74" spans="1:7" ht="19.95" hidden="1" customHeight="1">
      <c r="A74" s="8" t="s">
        <v>48</v>
      </c>
      <c r="B74" s="12"/>
      <c r="C74" s="11" t="s">
        <v>77</v>
      </c>
      <c r="D74" s="32">
        <f t="shared" si="7"/>
        <v>0</v>
      </c>
      <c r="E74" s="33"/>
      <c r="F74" s="34"/>
      <c r="G74" s="34">
        <v>0</v>
      </c>
    </row>
    <row r="75" spans="1:7" ht="19.95" customHeight="1">
      <c r="A75" s="8" t="s">
        <v>48</v>
      </c>
      <c r="B75" s="12"/>
      <c r="C75" s="11" t="s">
        <v>76</v>
      </c>
      <c r="D75" s="32">
        <f t="shared" si="7"/>
        <v>2175</v>
      </c>
      <c r="E75" s="33">
        <v>2175</v>
      </c>
      <c r="F75" s="34">
        <v>0</v>
      </c>
      <c r="G75" s="34">
        <v>0</v>
      </c>
    </row>
    <row r="76" spans="1:7" ht="19.95" customHeight="1">
      <c r="A76" s="8" t="s">
        <v>49</v>
      </c>
      <c r="B76" s="12"/>
      <c r="C76" s="11" t="s">
        <v>15</v>
      </c>
      <c r="D76" s="32">
        <f t="shared" si="7"/>
        <v>2175</v>
      </c>
      <c r="E76" s="33">
        <v>2175</v>
      </c>
      <c r="F76" s="34">
        <v>0</v>
      </c>
      <c r="G76" s="34">
        <v>0</v>
      </c>
    </row>
    <row r="77" spans="1:7" ht="19.95" customHeight="1">
      <c r="A77" s="8" t="s">
        <v>50</v>
      </c>
      <c r="B77" s="12"/>
      <c r="C77" s="11" t="s">
        <v>72</v>
      </c>
      <c r="D77" s="32">
        <f t="shared" si="7"/>
        <v>2175</v>
      </c>
      <c r="E77" s="33">
        <v>2175</v>
      </c>
      <c r="F77" s="34">
        <v>0</v>
      </c>
      <c r="G77" s="34">
        <v>0</v>
      </c>
    </row>
    <row r="78" spans="1:7" ht="19.95" hidden="1" customHeight="1">
      <c r="A78" s="8" t="s">
        <v>51</v>
      </c>
      <c r="B78" s="12"/>
      <c r="C78" s="11" t="s">
        <v>70</v>
      </c>
      <c r="D78" s="32">
        <f>+E78+G78</f>
        <v>0</v>
      </c>
      <c r="E78" s="33"/>
      <c r="F78" s="34">
        <v>0</v>
      </c>
      <c r="G78" s="34">
        <v>0</v>
      </c>
    </row>
    <row r="79" spans="1:7" ht="19.95" customHeight="1">
      <c r="A79" s="8" t="s">
        <v>51</v>
      </c>
      <c r="B79" s="12"/>
      <c r="C79" s="11" t="s">
        <v>71</v>
      </c>
      <c r="D79" s="32">
        <f t="shared" si="7"/>
        <v>2175</v>
      </c>
      <c r="E79" s="33">
        <v>2175</v>
      </c>
      <c r="F79" s="34">
        <v>0</v>
      </c>
      <c r="G79" s="34">
        <v>0</v>
      </c>
    </row>
    <row r="80" spans="1:7" ht="19.95" customHeight="1">
      <c r="A80" s="8" t="s">
        <v>52</v>
      </c>
      <c r="B80" s="12"/>
      <c r="C80" s="11" t="s">
        <v>100</v>
      </c>
      <c r="D80" s="32">
        <f t="shared" si="7"/>
        <v>2175</v>
      </c>
      <c r="E80" s="33">
        <v>2175</v>
      </c>
      <c r="F80" s="34">
        <v>0</v>
      </c>
      <c r="G80" s="34">
        <v>0</v>
      </c>
    </row>
    <row r="81" spans="1:7" ht="19.95" customHeight="1">
      <c r="A81" s="8" t="s">
        <v>53</v>
      </c>
      <c r="B81" s="12"/>
      <c r="C81" s="11" t="s">
        <v>73</v>
      </c>
      <c r="D81" s="32">
        <f t="shared" si="7"/>
        <v>2175</v>
      </c>
      <c r="E81" s="33">
        <v>2175</v>
      </c>
      <c r="F81" s="34">
        <v>0</v>
      </c>
      <c r="G81" s="34">
        <v>0</v>
      </c>
    </row>
    <row r="82" spans="1:7" ht="19.95" customHeight="1">
      <c r="A82" s="8" t="s">
        <v>54</v>
      </c>
      <c r="B82" s="12"/>
      <c r="C82" s="11" t="s">
        <v>94</v>
      </c>
      <c r="D82" s="32">
        <f t="shared" si="7"/>
        <v>2175</v>
      </c>
      <c r="E82" s="33">
        <v>2175</v>
      </c>
      <c r="F82" s="34">
        <v>0</v>
      </c>
      <c r="G82" s="34">
        <v>0</v>
      </c>
    </row>
    <row r="83" spans="1:7" ht="19.95" customHeight="1">
      <c r="A83" s="8" t="s">
        <v>55</v>
      </c>
      <c r="B83" s="12"/>
      <c r="C83" s="11" t="s">
        <v>17</v>
      </c>
      <c r="D83" s="32">
        <f t="shared" si="7"/>
        <v>2175</v>
      </c>
      <c r="E83" s="33">
        <v>2175</v>
      </c>
      <c r="F83" s="34">
        <v>0</v>
      </c>
      <c r="G83" s="34">
        <v>0</v>
      </c>
    </row>
    <row r="84" spans="1:7" ht="19.95" customHeight="1">
      <c r="A84" s="8" t="s">
        <v>56</v>
      </c>
      <c r="B84" s="12"/>
      <c r="C84" s="11" t="s">
        <v>80</v>
      </c>
      <c r="D84" s="32">
        <f t="shared" si="7"/>
        <v>2525</v>
      </c>
      <c r="E84" s="33">
        <v>2525</v>
      </c>
      <c r="F84" s="34">
        <v>0</v>
      </c>
      <c r="G84" s="34">
        <v>0</v>
      </c>
    </row>
    <row r="85" spans="1:7" ht="19.95" hidden="1" customHeight="1">
      <c r="A85" s="8" t="s">
        <v>57</v>
      </c>
      <c r="B85" s="12"/>
      <c r="C85" s="11" t="s">
        <v>16</v>
      </c>
      <c r="D85" s="32">
        <f t="shared" si="7"/>
        <v>0</v>
      </c>
      <c r="E85" s="33"/>
      <c r="F85" s="34">
        <v>0</v>
      </c>
      <c r="G85" s="34">
        <v>0</v>
      </c>
    </row>
    <row r="86" spans="1:7" ht="30" hidden="1" customHeight="1">
      <c r="A86" s="8" t="s">
        <v>57</v>
      </c>
      <c r="B86" s="12"/>
      <c r="C86" s="11" t="s">
        <v>81</v>
      </c>
      <c r="D86" s="32">
        <f t="shared" si="7"/>
        <v>0</v>
      </c>
      <c r="E86" s="33"/>
      <c r="F86" s="34">
        <v>0</v>
      </c>
      <c r="G86" s="34">
        <v>0</v>
      </c>
    </row>
    <row r="87" spans="1:7" ht="30" customHeight="1">
      <c r="A87" s="8" t="s">
        <v>101</v>
      </c>
      <c r="B87" s="12"/>
      <c r="C87" s="11" t="s">
        <v>96</v>
      </c>
      <c r="D87" s="32">
        <f t="shared" si="7"/>
        <v>2175</v>
      </c>
      <c r="E87" s="33">
        <v>2175</v>
      </c>
      <c r="F87" s="34">
        <v>0</v>
      </c>
      <c r="G87" s="34">
        <v>0</v>
      </c>
    </row>
    <row r="88" spans="1:7" ht="19.95" hidden="1" customHeight="1">
      <c r="A88" s="8" t="s">
        <v>103</v>
      </c>
      <c r="B88" s="12"/>
      <c r="C88" s="11" t="s">
        <v>97</v>
      </c>
      <c r="D88" s="32">
        <f t="shared" ref="D88:D94" si="8">+E88+G88</f>
        <v>0</v>
      </c>
      <c r="E88" s="33"/>
      <c r="F88" s="34">
        <v>0</v>
      </c>
      <c r="G88" s="34">
        <v>0</v>
      </c>
    </row>
    <row r="89" spans="1:7" ht="19.95" hidden="1" customHeight="1">
      <c r="A89" s="8" t="s">
        <v>102</v>
      </c>
      <c r="B89" s="12"/>
      <c r="C89" s="11" t="s">
        <v>79</v>
      </c>
      <c r="D89" s="32">
        <f t="shared" si="8"/>
        <v>0</v>
      </c>
      <c r="E89" s="33"/>
      <c r="F89" s="34">
        <v>0</v>
      </c>
      <c r="G89" s="34">
        <v>0</v>
      </c>
    </row>
    <row r="90" spans="1:7" ht="30" hidden="1" customHeight="1">
      <c r="A90" s="8" t="s">
        <v>65</v>
      </c>
      <c r="B90" s="12"/>
      <c r="C90" s="11" t="s">
        <v>99</v>
      </c>
      <c r="D90" s="32">
        <f t="shared" si="8"/>
        <v>0</v>
      </c>
      <c r="E90" s="33"/>
      <c r="F90" s="34">
        <v>0</v>
      </c>
      <c r="G90" s="34">
        <v>0</v>
      </c>
    </row>
    <row r="91" spans="1:7" ht="19.95" customHeight="1">
      <c r="A91" s="8" t="s">
        <v>57</v>
      </c>
      <c r="B91" s="12"/>
      <c r="C91" s="11" t="s">
        <v>98</v>
      </c>
      <c r="D91" s="32">
        <f t="shared" si="8"/>
        <v>2175</v>
      </c>
      <c r="E91" s="33">
        <v>2175</v>
      </c>
      <c r="F91" s="34">
        <v>0</v>
      </c>
      <c r="G91" s="34">
        <v>0</v>
      </c>
    </row>
    <row r="92" spans="1:7" ht="19.95" hidden="1" customHeight="1">
      <c r="A92" s="8"/>
      <c r="B92" s="12"/>
      <c r="C92" s="11" t="s">
        <v>18</v>
      </c>
      <c r="D92" s="32">
        <f t="shared" si="8"/>
        <v>0</v>
      </c>
      <c r="E92" s="33"/>
      <c r="F92" s="34">
        <v>0</v>
      </c>
      <c r="G92" s="34">
        <v>0</v>
      </c>
    </row>
    <row r="93" spans="1:7" ht="19.95" hidden="1" customHeight="1">
      <c r="A93" s="8"/>
      <c r="B93" s="12"/>
      <c r="C93" s="11" t="s">
        <v>85</v>
      </c>
      <c r="D93" s="32">
        <f t="shared" si="8"/>
        <v>0</v>
      </c>
      <c r="E93" s="33"/>
      <c r="F93" s="34">
        <v>0</v>
      </c>
      <c r="G93" s="34">
        <v>0</v>
      </c>
    </row>
    <row r="94" spans="1:7" ht="19.95" hidden="1" customHeight="1">
      <c r="A94" s="8"/>
      <c r="B94" s="12"/>
      <c r="C94" s="11" t="s">
        <v>86</v>
      </c>
      <c r="D94" s="32">
        <f t="shared" si="8"/>
        <v>0</v>
      </c>
      <c r="E94" s="33"/>
      <c r="F94" s="34">
        <v>0</v>
      </c>
      <c r="G94" s="34">
        <v>0</v>
      </c>
    </row>
    <row r="95" spans="1:7" ht="27" customHeight="1">
      <c r="A95" s="41"/>
      <c r="B95" s="27"/>
      <c r="C95" s="31" t="s">
        <v>104</v>
      </c>
      <c r="D95" s="28">
        <f>+E95+G95</f>
        <v>27752278</v>
      </c>
      <c r="E95" s="28">
        <f>+E16+E38+E48+E50+E67</f>
        <v>21589955</v>
      </c>
      <c r="F95" s="28">
        <f>+F16+F38+F48+F50+F67</f>
        <v>13191672</v>
      </c>
      <c r="G95" s="28">
        <f>+G16+G38+G48+G50+G67</f>
        <v>6162323</v>
      </c>
    </row>
    <row r="96" spans="1:7" ht="30" customHeight="1">
      <c r="A96" s="41"/>
      <c r="B96" s="27"/>
      <c r="C96" s="29" t="s">
        <v>91</v>
      </c>
      <c r="D96" s="28">
        <f>+E96+G96</f>
        <v>607980</v>
      </c>
      <c r="E96" s="28">
        <v>0</v>
      </c>
      <c r="F96" s="30">
        <v>0</v>
      </c>
      <c r="G96" s="28">
        <v>607980</v>
      </c>
    </row>
    <row r="97" spans="1:7" ht="48" hidden="1" customHeight="1">
      <c r="A97" s="41"/>
      <c r="B97" s="27"/>
      <c r="C97" s="45" t="s">
        <v>95</v>
      </c>
      <c r="D97" s="28">
        <f>+E97+G97</f>
        <v>0</v>
      </c>
      <c r="E97" s="28"/>
      <c r="F97" s="30">
        <v>0</v>
      </c>
      <c r="G97" s="28">
        <v>0</v>
      </c>
    </row>
    <row r="98" spans="1:7" s="3" customFormat="1" ht="27" customHeight="1" thickBot="1">
      <c r="A98" s="44"/>
      <c r="B98" s="10"/>
      <c r="C98" s="44" t="s">
        <v>90</v>
      </c>
      <c r="D98" s="26">
        <f>+D95-D96</f>
        <v>27144298</v>
      </c>
      <c r="E98" s="26">
        <f>E67+E50+E48+E38+E16</f>
        <v>21589955</v>
      </c>
      <c r="F98" s="26">
        <f>F67+F50+F48+F38+F16</f>
        <v>13191672</v>
      </c>
      <c r="G98" s="26">
        <f>+G95-G96-G97</f>
        <v>5554343</v>
      </c>
    </row>
    <row r="99" spans="1:7" ht="19.5" customHeight="1">
      <c r="A99" s="56" t="s">
        <v>69</v>
      </c>
      <c r="B99" s="56"/>
      <c r="C99" s="56"/>
      <c r="D99" s="56"/>
      <c r="E99" s="56"/>
      <c r="F99" s="56"/>
      <c r="G99" s="56"/>
    </row>
    <row r="100" spans="1:7" hidden="1"/>
    <row r="101" spans="1:7" hidden="1"/>
  </sheetData>
  <mergeCells count="11">
    <mergeCell ref="D7:G7"/>
    <mergeCell ref="A99:G99"/>
    <mergeCell ref="A67:B67"/>
    <mergeCell ref="A50:B50"/>
    <mergeCell ref="C13:C14"/>
    <mergeCell ref="A13:A14"/>
    <mergeCell ref="A10:G10"/>
    <mergeCell ref="A15:B15"/>
    <mergeCell ref="D13:D14"/>
    <mergeCell ref="E13:F13"/>
    <mergeCell ref="G13:G14"/>
  </mergeCells>
  <phoneticPr fontId="0" type="noConversion"/>
  <pageMargins left="0.59055118110236227" right="0.35433070866141736" top="0.78740157480314965" bottom="0.39370078740157483" header="7.874015748031496E-2" footer="0.19685039370078741"/>
  <pageSetup paperSize="9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2021</vt:lpstr>
      <vt:lpstr>'2021'!Spausdinti_pavadinimus</vt:lpstr>
    </vt:vector>
  </TitlesOfParts>
  <Company>Kupiškio rajono savivaldybė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Finansai</dc:creator>
  <cp:lastModifiedBy>grazina_s</cp:lastModifiedBy>
  <cp:lastPrinted>2021-11-22T08:30:33Z</cp:lastPrinted>
  <dcterms:created xsi:type="dcterms:W3CDTF">2003-03-10T08:57:48Z</dcterms:created>
  <dcterms:modified xsi:type="dcterms:W3CDTF">2021-11-22T12:28:18Z</dcterms:modified>
</cp:coreProperties>
</file>