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2021-10-28\"/>
    </mc:Choice>
  </mc:AlternateContent>
  <bookViews>
    <workbookView xWindow="0" yWindow="0" windowWidth="28800" windowHeight="12435"/>
  </bookViews>
  <sheets>
    <sheet name="2021" sheetId="4" r:id="rId1"/>
  </sheets>
  <definedNames>
    <definedName name="_xlnm.Print_Titles" localSheetId="0">'2021'!$11:$14</definedName>
  </definedNames>
  <calcPr calcId="152511"/>
</workbook>
</file>

<file path=xl/calcChain.xml><?xml version="1.0" encoding="utf-8"?>
<calcChain xmlns="http://schemas.openxmlformats.org/spreadsheetml/2006/main">
  <c r="D59" i="4" l="1"/>
  <c r="D25" i="4" l="1"/>
  <c r="D77" i="4"/>
  <c r="D57" i="4"/>
  <c r="D32" i="4"/>
  <c r="D74" i="4" l="1"/>
  <c r="D31" i="4" s="1"/>
  <c r="D92" i="4" l="1"/>
  <c r="D89" i="4" s="1"/>
  <c r="D85" i="4"/>
  <c r="D76" i="4" s="1"/>
  <c r="D17" i="4"/>
  <c r="D21" i="4"/>
  <c r="D101" i="4"/>
  <c r="D96" i="4" s="1"/>
  <c r="D115" i="4"/>
  <c r="D88" i="4" l="1"/>
  <c r="D15" i="4"/>
  <c r="D28" i="4"/>
  <c r="D27" i="4" s="1"/>
  <c r="D121" i="4"/>
  <c r="D119" i="4" l="1"/>
</calcChain>
</file>

<file path=xl/sharedStrings.xml><?xml version="1.0" encoding="utf-8"?>
<sst xmlns="http://schemas.openxmlformats.org/spreadsheetml/2006/main" count="236" uniqueCount="212">
  <si>
    <t>Einamiesiems tikslams</t>
  </si>
  <si>
    <t>Kapitalui formuoti</t>
  </si>
  <si>
    <t>Pajamų pavadinimas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</si>
  <si>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</si>
  <si>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</si>
  <si>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</si>
  <si>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</si>
  <si>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</si>
  <si>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</si>
  <si>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</si>
  <si>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Paveldimo turto mokestis</t>
  </si>
  <si>
    <t>Mokestis už valstybės turto naudojimą patikėjimo teise</t>
  </si>
  <si>
    <t xml:space="preserve">Baudos už aplinkos teršimą </t>
  </si>
  <si>
    <t>Kiti mokesčiai už valstybinius gamtos išteklius</t>
  </si>
  <si>
    <t xml:space="preserve">Kitos neišvardytos pajamos </t>
  </si>
  <si>
    <t xml:space="preserve">Žemė </t>
  </si>
  <si>
    <t>Nuomos mokestis už valstybinę žemę ir valstybinio vidaus vandenų fondo vandens telkinius</t>
  </si>
  <si>
    <t>Mokestis už medžiojamųjų gyvūnų išteklius</t>
  </si>
  <si>
    <t>Praėjusiais biudžetiniais metais savivaldybių biudžetų negautų pajamų kompensavimo lėšos</t>
  </si>
  <si>
    <t>Mokesčiai už aplinkos teršimą</t>
  </si>
  <si>
    <t>Perduodamos lėšos, kitos nei dotacijos(74+75)</t>
  </si>
  <si>
    <t>Valstybės kontrolės, savivaldybės kontrolieriaus pasiūlymu pervestos lėšos</t>
  </si>
  <si>
    <t>Pastatų ir statinių realizavimo pajamos</t>
  </si>
  <si>
    <t xml:space="preserve">Nekilnojamojo turto mokestis </t>
  </si>
  <si>
    <t xml:space="preserve">Pajamos iš baudų ir konfiskacijos </t>
  </si>
  <si>
    <t xml:space="preserve">Pajamų ir pelno mokesčiai </t>
  </si>
  <si>
    <t>Kupiškio rajono savivaldybės tarybos</t>
  </si>
  <si>
    <t>1 priedas</t>
  </si>
  <si>
    <t xml:space="preserve">Paskolos (ilgalaikės) </t>
  </si>
  <si>
    <t>Savivaldybėms priskirtiems archyviniams dokumentams tvarkyti</t>
  </si>
  <si>
    <t>Pajamų šaltinis</t>
  </si>
  <si>
    <t>P</t>
  </si>
  <si>
    <t>R</t>
  </si>
  <si>
    <t>S</t>
  </si>
  <si>
    <t>B</t>
  </si>
  <si>
    <t>U</t>
  </si>
  <si>
    <t>K</t>
  </si>
  <si>
    <t>D</t>
  </si>
  <si>
    <t>Eil. 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</si>
  <si>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</si>
  <si>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</si>
  <si>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</si>
  <si>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</si>
  <si>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</si>
  <si>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</si>
  <si>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</si>
  <si>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</si>
  <si>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</si>
  <si>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</si>
  <si>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</si>
  <si>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</si>
  <si>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</si>
  <si>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</si>
  <si>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</si>
  <si>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</si>
  <si>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</si>
  <si>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</si>
  <si>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</si>
  <si>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</si>
  <si>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</si>
  <si>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</si>
  <si>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</si>
  <si>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</si>
  <si>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</si>
  <si>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</si>
  <si>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</si>
  <si>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</si>
  <si>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</si>
  <si>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</si>
  <si>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</si>
  <si>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</si>
  <si>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</si>
  <si>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</si>
  <si>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</si>
  <si>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</si>
  <si>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</si>
  <si>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</si>
  <si>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</si>
  <si>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</si>
  <si>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</si>
  <si>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</si>
  <si>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</si>
  <si>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</si>
  <si>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</si>
  <si>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</si>
  <si>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</si>
  <si>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</si>
  <si>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</si>
  <si>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</si>
  <si>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</si>
  <si>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58</t>
  </si>
  <si>
    <t>59</t>
  </si>
  <si>
    <t>Suma (eurais)</t>
  </si>
  <si>
    <t>60</t>
  </si>
  <si>
    <t>61</t>
  </si>
  <si>
    <t>Kito materialiojo ir nematerialiojo turto realizavimo pajamos</t>
  </si>
  <si>
    <t>62</t>
  </si>
  <si>
    <t>64</t>
  </si>
  <si>
    <t>65</t>
  </si>
  <si>
    <t>66</t>
  </si>
  <si>
    <t>68</t>
  </si>
  <si>
    <t>69</t>
  </si>
  <si>
    <t>Savivaldybės vietinės reikšmės keliams (gatvėms) tiesti, taisyti, prižiūrėti ir saugaus eismo sąlygoms užtikrinti (Kelių priežiūros ir plėtros programos lėšos)</t>
  </si>
  <si>
    <t>Dividendai</t>
  </si>
  <si>
    <t>Žemės ūkio funkcijoms atlikti</t>
  </si>
  <si>
    <t>Neveiksnių asmenų būklės peržiūrėjimo funkcijai atlikti</t>
  </si>
  <si>
    <t xml:space="preserve">Gyventojų pajamų mokestis                                                                                     </t>
  </si>
  <si>
    <t>Turto mokesčiai (5+...+7)</t>
  </si>
  <si>
    <t>Pajamų ir pelno mokesčiai (3)</t>
  </si>
  <si>
    <t>Mokesčiai (2+4+8)</t>
  </si>
  <si>
    <t>METŲ PRADŽIOS LĖŠŲ LIKUTIS</t>
  </si>
  <si>
    <t>Lėšos, skirtos projektui "Privačių namų prijungimas prie geriamojo vandens tiekėjo ir nuotekų tvarkytojo ir (arba) savivaldybės nuosavybės teise priklausančios nuotekų surinkimo infrastruktūros Kupiškio aglomeracijoje" įgyvendinti (Aplinkos apsaugos rėmimo programos lėšos)</t>
  </si>
  <si>
    <t>Valstybės rinkliava</t>
  </si>
  <si>
    <t>Vietinė rinkliava</t>
  </si>
  <si>
    <t>Socialinėms išmokoms ir kompensacijoms skaičiuoti ir mokėti</t>
  </si>
  <si>
    <t>Socialinei paramai mokiniams</t>
  </si>
  <si>
    <t>Socialinėms paslaugoms</t>
  </si>
  <si>
    <t>Jaunimo teisių apsaugai</t>
  </si>
  <si>
    <t>Savivaldybės patvirtintai užimtumo didinimo programai įgyvendinti</t>
  </si>
  <si>
    <t>Plėtoti sveiką gyvenseną ir stiprinti mokinių sveikatos įgūdžius ugdymo įstaigose</t>
  </si>
  <si>
    <t>Stiprinti sveikos gyvensenos įgūdžius bendruomenėse bei vykdyti visuomenės sveikatos stebėseną</t>
  </si>
  <si>
    <t>Gyventojų registrui tvarkyti ir duomenims valstybės registrui teikti</t>
  </si>
  <si>
    <t>Gyvenamosios vietos deklaravimo duomenų ir gyvenamosios vietos neturinčių asmenų apskaitos duomenims tvarkyti</t>
  </si>
  <si>
    <t>Dalyvauti rengiant ir vykdant mobilizaciją, demobilizaciją, priimančios šalies paramą</t>
  </si>
  <si>
    <t>Valstybei nuosavybės teise priklausančių melioracijos ir hidrotechnikos statinių valdymui ir naudojimui patikėjimo teise užtikrinti</t>
  </si>
  <si>
    <t>Valstybės garantuojamai pirminei teisinei pagalbai teikti</t>
  </si>
  <si>
    <t>Civilinės būklės aktams registruoti</t>
  </si>
  <si>
    <t>Valstybinės kalbos vartojimo ir taisyklingumo kontrolei</t>
  </si>
  <si>
    <t>Duomenims į Suteiktos valstybės pagalbos ir nereikšmingos pagalbos registrą teikti</t>
  </si>
  <si>
    <t>Pajamos už ilgalaikio ir trumpalaikio materialiojo turto nuomą</t>
  </si>
  <si>
    <t>Prekių ir paslaugų mokesčiai (9)</t>
  </si>
  <si>
    <t>Europos Sąjungos finansinės paramos lėšos (12+13)</t>
  </si>
  <si>
    <t>Biudžetinių įstaigų pajamos už prekes ir paslaugas</t>
  </si>
  <si>
    <t>Turtui įsigyti</t>
  </si>
  <si>
    <t>67</t>
  </si>
  <si>
    <t>Mokiniams, turintiems specialiųjų ugdymosi poreikių, ugdyti</t>
  </si>
  <si>
    <t>Ugdymo reikmėms finansuoti</t>
  </si>
  <si>
    <t>Savivaldybės erdvinių duomenų rinkinio tvarkymo funkcijai atlikti</t>
  </si>
  <si>
    <t>50</t>
  </si>
  <si>
    <t>Švietimo įstaigų sporto aikštynų atnaujinimo programoje numatytiems projektams finansuoti (Kupiškio Povilo Matuliono progimanzijos sporto aikštynų modernizavimas)</t>
  </si>
  <si>
    <t>_____________________________</t>
  </si>
  <si>
    <t>70</t>
  </si>
  <si>
    <t>71</t>
  </si>
  <si>
    <t>72</t>
  </si>
  <si>
    <t>73</t>
  </si>
  <si>
    <t>74</t>
  </si>
  <si>
    <t>75</t>
  </si>
  <si>
    <t>76</t>
  </si>
  <si>
    <t>Priešgaisrinei saugai</t>
  </si>
  <si>
    <t>Civilinei saugai</t>
  </si>
  <si>
    <t>PATVIRTINTA</t>
  </si>
  <si>
    <t>Valstybės investicijų programoje nymatytiems projektams finansuoti (Sveikatingumo ir sporto komplekso Kupiškyje, K. Šimonio g. 1A, statyba)</t>
  </si>
  <si>
    <t>77</t>
  </si>
  <si>
    <t>Švietimo įstaigų modernizavimo programoje numatytiems projektams finansuoti (Vėdinimo ir kondicionavimo sistemoms egzaminų centruose-grupėse 2020 metais įrengti)</t>
  </si>
  <si>
    <t>Valstybės investicijų programoje numatytiems projektams finansuoti (Kupiškio rajono savivaldybės viešosios bibliotekos pastato Kupiškyje, Lauryni Stuokos-Gucevičiaus a. 3A, rekonstravimas)</t>
  </si>
  <si>
    <t>Lėšos, skirtos iš Europos Sąjungos, kitos finansinės paramos ir bendrojo finansavimo</t>
  </si>
  <si>
    <t>57</t>
  </si>
  <si>
    <t>KUPIŠKIO RAJONO SAVIVALDYBĖS 2021 METŲ BIUDŽETO PAJAMOS</t>
  </si>
  <si>
    <t>Koordinuotai teikiamų paslaugų vaikams nuo gimimo iki 18 metų (turintiems didelių ir labai didelių specialiųjų ugdymosi poreikių - iki 21 metų) ir vaiko atstovams koordinavimui finansuoti</t>
  </si>
  <si>
    <t>Lėšos, skirtos skaitmeninio ugdymo plėtrai</t>
  </si>
  <si>
    <t>Lėšos, skirtos akredituotai vaikų dienos socialinei priežiūrai organizuoti, teikti ir administruoti</t>
  </si>
  <si>
    <t xml:space="preserve">Lėšos, skirtos neformaliajam vaikų švietimui </t>
  </si>
  <si>
    <t>Lėšos, skirtos savivaldybių kultūros ir meno darbuotojų darbo užmokesčiui padidinti</t>
  </si>
  <si>
    <t>Lėšos, skirtos konsultacijoms mokiniams, patiriantiems mokymosi sunkumų</t>
  </si>
  <si>
    <t>Lėšos, skirtos Socialinių paslaugų šakos kolektyvinės sutarties sąlygoms įgyvendinti</t>
  </si>
  <si>
    <t>Lėšos, skirtos savivaldybių viešosioms bibliotekoms dokumentams įsigyti</t>
  </si>
  <si>
    <t>Miesto privačių namų centralizuotųjų  nuotekų surinkimo sistemų arba nuotekų išvadų prijungimui prie esamos centralizuotos infrastuktūros</t>
  </si>
  <si>
    <t>Plėtoti visuomenės psichikos sveikatos paslaugų prieinamumą bei ankstyvojo savižudybių atpažinimo ir kompleksinės pagalbos teikimo sistemą</t>
  </si>
  <si>
    <t>40</t>
  </si>
  <si>
    <t>43</t>
  </si>
  <si>
    <t>44</t>
  </si>
  <si>
    <t>63</t>
  </si>
  <si>
    <t>Valstybinėms (valstybės perduotoms savivaldybėms) funkcijoms atlikti (16+...+39)</t>
  </si>
  <si>
    <t>Kita tikslinė dotacija einamiesiems tikslams (42)</t>
  </si>
  <si>
    <t>78</t>
  </si>
  <si>
    <t>Lėšos, skirtos išlaidoms už skiepijimo nuo COVID-19 ligos (koronaviruso infekcijos) paslaugas kompensuoti</t>
  </si>
  <si>
    <t>Lėšos, skirtos įsteigti naujas mokytojų padėjėjų pareigybes</t>
  </si>
  <si>
    <t>Lėšos, skirtos 2020 metų Savivaldybės biudžeto negautoms pajamoms padengti</t>
  </si>
  <si>
    <t>79</t>
  </si>
  <si>
    <t>80</t>
  </si>
  <si>
    <t>81</t>
  </si>
  <si>
    <t>82</t>
  </si>
  <si>
    <t>83</t>
  </si>
  <si>
    <t xml:space="preserve">2021 m. vasario 25 d.  sprendimu </t>
  </si>
  <si>
    <t>Nr. TS-39</t>
  </si>
  <si>
    <t>Lėšos, skirtos patirtoms materialinių išteklių teikimo, siekiant šalinti COVID-19 ligos (koronaviruso infekcijos) padarinius ir valdyti jos plitimą esant valstybės lygio ekstremaliajai situacijai, išlaidoms kompensuoti</t>
  </si>
  <si>
    <t>84</t>
  </si>
  <si>
    <t>86</t>
  </si>
  <si>
    <t>Lėšos, skirtos bendruomeninei veiklai</t>
  </si>
  <si>
    <t>Lėšos, skirtos išlaidoms, susijusioms su pedagoginių darbuotojų skaičiaus optimizavimu, apmokėti</t>
  </si>
  <si>
    <t>85</t>
  </si>
  <si>
    <t>89</t>
  </si>
  <si>
    <t>Lėšos, skirtos socialinių paslaugų srities darbuotojų pareiginės algos pastoviosios dalies koeficientasm ir pareiginės algos pastoviajai daliai didinti</t>
  </si>
  <si>
    <t>87</t>
  </si>
  <si>
    <t>90</t>
  </si>
  <si>
    <t>FINANSINIŲ ĮSIPAREIGOJIMŲ PRISIĖMIMO (SKOLINIMOSI) PAJAMOS (90)</t>
  </si>
  <si>
    <t>IŠ VISO  EINAMŲJŲ METŲ PAJAMOS (1+10+68+83)</t>
  </si>
  <si>
    <t>Materialiojo ir nematerialiojo turto realizavimo pajamos (84+...+86)</t>
  </si>
  <si>
    <t>Rinkliavos (79+80)</t>
  </si>
  <si>
    <t>Pajamos už prekes ir paslaugas (75+...+77)</t>
  </si>
  <si>
    <t>Mokesčiai už valstybinius gamtos išteklius (72+73)</t>
  </si>
  <si>
    <t>Turto pajamos (70)</t>
  </si>
  <si>
    <t>Kitos pajamos (69+71+74+78+81+82)</t>
  </si>
  <si>
    <t>Dotacija iš Europos Sąjungos, kitos finansinės paramos ir bendrojo finansavimo lėšų turtui įsigyti (67)</t>
  </si>
  <si>
    <t>Kita dotacija turtui įsigyti(62+...+65)</t>
  </si>
  <si>
    <t>Dotacijos iš kitų valdžios sektoriaus subjektų turtui įsigyti (61+66)</t>
  </si>
  <si>
    <t>Dotacija iš Europos Sąjungos, kitos finansinės paramos ir bendrojo finansavimo lėšų einamiesiems tikslams (59)</t>
  </si>
  <si>
    <t>Kita dotacija einamiesiems tikslams (44+...+57)</t>
  </si>
  <si>
    <t>Dotacijos iš kitų valdžios sektoriaus subjektų einamiems tikslams (15+39+40+41+43+58)</t>
  </si>
  <si>
    <t>Dotacijos (11+14+60)</t>
  </si>
  <si>
    <t xml:space="preserve">(2021 m. spalio   d. sprendimo  </t>
  </si>
  <si>
    <t>Nr. TS-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</si>
</sst>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9"/>
      <name val="Times New Roman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C00000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zoomScaleNormal="100" workbookViewId="0">
      <pane xSplit="1" ySplit="14" topLeftCell="B15" activePane="bottomRight" state="frozen"/>
      <selection pane="topRight" activeCell="H1" sqref="H1"/>
      <selection pane="bottomLeft" activeCell="A10" sqref="A10"/>
      <selection pane="bottomRight" activeCell="D7" sqref="D7"/>
    </sheetView>
  </sheetViews>
  <sheetFormatPr defaultColWidth="9.33203125" defaultRowHeight="15.75" x14ac:dyDescent="0.2"/>
  <cols>
    <col min="1" max="1" width="11.1640625" style="4" hidden="1" customWidth="1"/>
    <col min="2" max="2" width="77" style="5" customWidth="1"/>
    <col min="3" max="3" width="8.1640625" style="5" customWidth="1"/>
    <col min="4" max="4" width="28.6640625" style="5" customWidth="1"/>
    <col min="5" max="5" width="13" style="5" customWidth="1"/>
    <col min="6" max="6" width="5.83203125" style="5" customWidth="1"/>
    <col min="7" max="7" width="5.5" style="5" customWidth="1"/>
    <col min="8" max="16384" width="9.33203125" style="5"/>
  </cols>
  <sheetData>
    <row r="1" spans="1:11" x14ac:dyDescent="0.2">
      <c r="C1" s="5" t="s">
        <v>150</v>
      </c>
    </row>
    <row r="2" spans="1:11" x14ac:dyDescent="0.2">
      <c r="C2" s="27" t="s">
        <v>26</v>
      </c>
      <c r="D2" s="27"/>
      <c r="E2" s="6"/>
      <c r="F2" s="6"/>
      <c r="G2" s="6"/>
      <c r="H2" s="6"/>
      <c r="I2" s="6"/>
      <c r="J2" s="6"/>
      <c r="K2" s="6"/>
    </row>
    <row r="3" spans="1:11" x14ac:dyDescent="0.2">
      <c r="A3" s="7"/>
      <c r="B3" s="8"/>
      <c r="C3" s="27" t="s">
        <v>183</v>
      </c>
      <c r="D3" s="27"/>
      <c r="E3" s="6"/>
      <c r="F3" s="6"/>
      <c r="G3" s="6"/>
      <c r="H3" s="6"/>
      <c r="I3" s="6"/>
      <c r="J3" s="6"/>
    </row>
    <row r="4" spans="1:11" ht="16.5" customHeight="1" x14ac:dyDescent="0.2">
      <c r="C4" s="27" t="s">
        <v>184</v>
      </c>
      <c r="D4" s="27"/>
      <c r="E4" s="6"/>
      <c r="F4" s="6"/>
      <c r="G4" s="6"/>
      <c r="H4" s="6"/>
      <c r="I4" s="6"/>
      <c r="J4" s="6"/>
    </row>
    <row r="5" spans="1:11" ht="16.5" customHeight="1" x14ac:dyDescent="0.2">
      <c r="C5" s="82" t="s">
        <v>210</v>
      </c>
      <c r="D5" s="82"/>
      <c r="E5" s="6"/>
      <c r="F5" s="6"/>
      <c r="G5" s="6"/>
      <c r="H5" s="6"/>
      <c r="I5" s="6"/>
      <c r="J5" s="6"/>
    </row>
    <row r="6" spans="1:11" ht="16.5" customHeight="1" x14ac:dyDescent="0.2">
      <c r="C6" s="82" t="s">
        <v>211</v>
      </c>
      <c r="D6" s="82"/>
      <c r="E6" s="6"/>
      <c r="F6" s="6"/>
      <c r="G6" s="6"/>
      <c r="H6" s="6"/>
      <c r="I6" s="6"/>
      <c r="J6" s="6"/>
    </row>
    <row r="7" spans="1:11" ht="16.5" customHeight="1" x14ac:dyDescent="0.2">
      <c r="C7" s="27" t="s">
        <v>27</v>
      </c>
      <c r="D7" s="25"/>
      <c r="E7" s="25"/>
      <c r="F7" s="6"/>
      <c r="G7" s="6"/>
      <c r="H7" s="6"/>
      <c r="I7" s="6"/>
      <c r="J7" s="6"/>
    </row>
    <row r="8" spans="1:11" ht="16.5" customHeight="1" x14ac:dyDescent="0.2">
      <c r="C8" s="27"/>
      <c r="D8" s="25"/>
      <c r="E8" s="25"/>
      <c r="F8" s="6"/>
      <c r="G8" s="6"/>
      <c r="H8" s="6"/>
      <c r="I8" s="6"/>
      <c r="J8" s="6"/>
    </row>
    <row r="9" spans="1:11" ht="23.25" customHeight="1" x14ac:dyDescent="0.2">
      <c r="A9" s="3"/>
      <c r="B9" s="83" t="s">
        <v>157</v>
      </c>
      <c r="C9" s="83"/>
      <c r="D9" s="83"/>
    </row>
    <row r="10" spans="1:11" ht="17.25" customHeight="1" x14ac:dyDescent="0.2">
      <c r="B10" s="36"/>
      <c r="C10" s="36"/>
      <c r="D10" s="18"/>
    </row>
    <row r="11" spans="1:11" ht="12" customHeight="1" x14ac:dyDescent="0.2">
      <c r="A11" s="84" t="s">
        <v>30</v>
      </c>
      <c r="B11" s="85" t="s">
        <v>2</v>
      </c>
      <c r="C11" s="88" t="s">
        <v>38</v>
      </c>
      <c r="D11" s="88" t="s">
        <v>92</v>
      </c>
    </row>
    <row r="12" spans="1:11" ht="4.5" customHeight="1" x14ac:dyDescent="0.2">
      <c r="A12" s="84"/>
      <c r="B12" s="86"/>
      <c r="C12" s="89"/>
      <c r="D12" s="89"/>
    </row>
    <row r="13" spans="1:11" x14ac:dyDescent="0.2">
      <c r="A13" s="84"/>
      <c r="B13" s="87"/>
      <c r="C13" s="90"/>
      <c r="D13" s="90"/>
    </row>
    <row r="14" spans="1:11" s="9" customFormat="1" ht="12.75" x14ac:dyDescent="0.2">
      <c r="A14" s="37">
        <v>1</v>
      </c>
      <c r="B14" s="53">
        <v>1</v>
      </c>
      <c r="C14" s="53">
        <v>2</v>
      </c>
      <c r="D14" s="53">
        <v>3</v>
      </c>
    </row>
    <row r="15" spans="1:11" ht="20.25" customHeight="1" x14ac:dyDescent="0.2">
      <c r="A15" s="37"/>
      <c r="B15" s="2" t="s">
        <v>109</v>
      </c>
      <c r="C15" s="20" t="s">
        <v>39</v>
      </c>
      <c r="D15" s="21">
        <f>D17+D21+D25</f>
        <v>11733191</v>
      </c>
      <c r="E15" s="10"/>
    </row>
    <row r="16" spans="1:11" ht="24" hidden="1" customHeight="1" x14ac:dyDescent="0.2">
      <c r="A16" s="37"/>
      <c r="B16" s="1" t="s">
        <v>25</v>
      </c>
      <c r="C16" s="16"/>
      <c r="D16" s="17">
        <v>19316</v>
      </c>
    </row>
    <row r="17" spans="1:4" ht="20.25" customHeight="1" x14ac:dyDescent="0.2">
      <c r="A17" s="37"/>
      <c r="B17" s="2" t="s">
        <v>108</v>
      </c>
      <c r="C17" s="20" t="s">
        <v>40</v>
      </c>
      <c r="D17" s="21">
        <f>+D18</f>
        <v>11090191</v>
      </c>
    </row>
    <row r="18" spans="1:4" ht="23.1" customHeight="1" x14ac:dyDescent="0.2">
      <c r="A18" s="37" t="s">
        <v>34</v>
      </c>
      <c r="B18" s="1" t="s">
        <v>106</v>
      </c>
      <c r="C18" s="16" t="s">
        <v>41</v>
      </c>
      <c r="D18" s="22">
        <v>11090191</v>
      </c>
    </row>
    <row r="19" spans="1:4" ht="31.5" hidden="1" customHeight="1" x14ac:dyDescent="0.2">
      <c r="A19" s="37" t="s">
        <v>34</v>
      </c>
      <c r="B19" s="1" t="s">
        <v>3</v>
      </c>
      <c r="C19" s="16" t="s">
        <v>42</v>
      </c>
      <c r="D19" s="22"/>
    </row>
    <row r="20" spans="1:4" ht="31.5" hidden="1" customHeight="1" x14ac:dyDescent="0.2">
      <c r="A20" s="37" t="s">
        <v>34</v>
      </c>
      <c r="B20" s="1" t="s">
        <v>4</v>
      </c>
      <c r="C20" s="16" t="s">
        <v>43</v>
      </c>
      <c r="D20" s="22"/>
    </row>
    <row r="21" spans="1:4" ht="20.25" customHeight="1" x14ac:dyDescent="0.2">
      <c r="A21" s="37"/>
      <c r="B21" s="2" t="s">
        <v>107</v>
      </c>
      <c r="C21" s="20" t="s">
        <v>42</v>
      </c>
      <c r="D21" s="21">
        <f>D22+D23+D24</f>
        <v>625000</v>
      </c>
    </row>
    <row r="22" spans="1:4" ht="23.1" customHeight="1" x14ac:dyDescent="0.2">
      <c r="A22" s="37" t="s">
        <v>34</v>
      </c>
      <c r="B22" s="1" t="s">
        <v>5</v>
      </c>
      <c r="C22" s="16" t="s">
        <v>43</v>
      </c>
      <c r="D22" s="17">
        <v>350000</v>
      </c>
    </row>
    <row r="23" spans="1:4" ht="23.1" customHeight="1" x14ac:dyDescent="0.2">
      <c r="A23" s="37" t="s">
        <v>34</v>
      </c>
      <c r="B23" s="1" t="s">
        <v>10</v>
      </c>
      <c r="C23" s="16" t="s">
        <v>44</v>
      </c>
      <c r="D23" s="22">
        <v>5000</v>
      </c>
    </row>
    <row r="24" spans="1:4" ht="23.1" customHeight="1" x14ac:dyDescent="0.2">
      <c r="A24" s="37" t="s">
        <v>34</v>
      </c>
      <c r="B24" s="1" t="s">
        <v>23</v>
      </c>
      <c r="C24" s="16" t="s">
        <v>45</v>
      </c>
      <c r="D24" s="17">
        <v>270000</v>
      </c>
    </row>
    <row r="25" spans="1:4" ht="23.1" customHeight="1" x14ac:dyDescent="0.2">
      <c r="A25" s="37"/>
      <c r="B25" s="2" t="s">
        <v>130</v>
      </c>
      <c r="C25" s="20" t="s">
        <v>46</v>
      </c>
      <c r="D25" s="21">
        <f>D26</f>
        <v>18000</v>
      </c>
    </row>
    <row r="26" spans="1:4" ht="23.1" customHeight="1" x14ac:dyDescent="0.2">
      <c r="A26" s="37" t="s">
        <v>32</v>
      </c>
      <c r="B26" s="1" t="s">
        <v>19</v>
      </c>
      <c r="C26" s="16" t="s">
        <v>47</v>
      </c>
      <c r="D26" s="22">
        <v>18000</v>
      </c>
    </row>
    <row r="27" spans="1:4" ht="23.1" customHeight="1" x14ac:dyDescent="0.2">
      <c r="A27" s="37"/>
      <c r="B27" s="2" t="s">
        <v>209</v>
      </c>
      <c r="C27" s="20" t="s">
        <v>48</v>
      </c>
      <c r="D27" s="21">
        <f>+D28+D31+D76</f>
        <v>11722525</v>
      </c>
    </row>
    <row r="28" spans="1:4" ht="23.1" customHeight="1" x14ac:dyDescent="0.2">
      <c r="A28" s="37"/>
      <c r="B28" s="31" t="s">
        <v>131</v>
      </c>
      <c r="C28" s="32" t="s">
        <v>49</v>
      </c>
      <c r="D28" s="33">
        <f>+D29+D30</f>
        <v>1670359</v>
      </c>
    </row>
    <row r="29" spans="1:4" ht="23.1" customHeight="1" x14ac:dyDescent="0.2">
      <c r="A29" s="42"/>
      <c r="B29" s="43" t="s">
        <v>0</v>
      </c>
      <c r="C29" s="29" t="s">
        <v>50</v>
      </c>
      <c r="D29" s="44">
        <v>247162</v>
      </c>
    </row>
    <row r="30" spans="1:4" ht="23.1" customHeight="1" x14ac:dyDescent="0.2">
      <c r="A30" s="42"/>
      <c r="B30" s="43" t="s">
        <v>133</v>
      </c>
      <c r="C30" s="29" t="s">
        <v>51</v>
      </c>
      <c r="D30" s="44">
        <v>1423197</v>
      </c>
    </row>
    <row r="31" spans="1:4" ht="31.5" customHeight="1" x14ac:dyDescent="0.2">
      <c r="A31" s="37"/>
      <c r="B31" s="2" t="s">
        <v>208</v>
      </c>
      <c r="C31" s="20" t="s">
        <v>52</v>
      </c>
      <c r="D31" s="21">
        <f>+D32+D56+D57+D59+D74</f>
        <v>8390852</v>
      </c>
    </row>
    <row r="32" spans="1:4" ht="31.5" customHeight="1" x14ac:dyDescent="0.2">
      <c r="A32" s="37" t="s">
        <v>37</v>
      </c>
      <c r="B32" s="54" t="s">
        <v>172</v>
      </c>
      <c r="C32" s="55" t="s">
        <v>53</v>
      </c>
      <c r="D32" s="63">
        <f>SUM(D33:D55)</f>
        <v>2635893</v>
      </c>
    </row>
    <row r="33" spans="1:5" ht="23.1" customHeight="1" x14ac:dyDescent="0.2">
      <c r="A33" s="91"/>
      <c r="B33" s="1" t="s">
        <v>114</v>
      </c>
      <c r="C33" s="16" t="s">
        <v>54</v>
      </c>
      <c r="D33" s="22">
        <v>127200</v>
      </c>
      <c r="E33" s="38"/>
    </row>
    <row r="34" spans="1:5" ht="23.1" customHeight="1" x14ac:dyDescent="0.2">
      <c r="A34" s="91"/>
      <c r="B34" s="1" t="s">
        <v>115</v>
      </c>
      <c r="C34" s="16" t="s">
        <v>55</v>
      </c>
      <c r="D34" s="22">
        <v>228800</v>
      </c>
      <c r="E34" s="38"/>
    </row>
    <row r="35" spans="1:5" ht="23.1" customHeight="1" x14ac:dyDescent="0.2">
      <c r="A35" s="91"/>
      <c r="B35" s="1" t="s">
        <v>116</v>
      </c>
      <c r="C35" s="16" t="s">
        <v>56</v>
      </c>
      <c r="D35" s="22">
        <v>763400</v>
      </c>
      <c r="E35" s="38"/>
    </row>
    <row r="36" spans="1:5" ht="23.1" customHeight="1" x14ac:dyDescent="0.2">
      <c r="A36" s="91"/>
      <c r="B36" s="1" t="s">
        <v>117</v>
      </c>
      <c r="C36" s="16" t="s">
        <v>57</v>
      </c>
      <c r="D36" s="22">
        <v>15900</v>
      </c>
    </row>
    <row r="37" spans="1:5" ht="31.5" customHeight="1" x14ac:dyDescent="0.2">
      <c r="A37" s="91"/>
      <c r="B37" s="1" t="s">
        <v>118</v>
      </c>
      <c r="C37" s="16" t="s">
        <v>58</v>
      </c>
      <c r="D37" s="22">
        <v>148700</v>
      </c>
    </row>
    <row r="38" spans="1:5" ht="35.450000000000003" customHeight="1" x14ac:dyDescent="0.2">
      <c r="A38" s="91"/>
      <c r="B38" s="1" t="s">
        <v>119</v>
      </c>
      <c r="C38" s="16" t="s">
        <v>59</v>
      </c>
      <c r="D38" s="22">
        <v>75800</v>
      </c>
      <c r="E38" s="38"/>
    </row>
    <row r="39" spans="1:5" ht="34.9" customHeight="1" x14ac:dyDescent="0.2">
      <c r="A39" s="91"/>
      <c r="B39" s="1" t="s">
        <v>120</v>
      </c>
      <c r="C39" s="16" t="s">
        <v>60</v>
      </c>
      <c r="D39" s="22">
        <v>48700</v>
      </c>
      <c r="E39" s="38"/>
    </row>
    <row r="40" spans="1:5" ht="20.100000000000001" customHeight="1" x14ac:dyDescent="0.2">
      <c r="A40" s="48"/>
      <c r="B40" s="1" t="s">
        <v>105</v>
      </c>
      <c r="C40" s="29" t="s">
        <v>61</v>
      </c>
      <c r="D40" s="22">
        <v>2500</v>
      </c>
      <c r="E40" s="38"/>
    </row>
    <row r="41" spans="1:5" ht="36.75" customHeight="1" x14ac:dyDescent="0.2">
      <c r="A41" s="64"/>
      <c r="B41" s="70" t="s">
        <v>167</v>
      </c>
      <c r="C41" s="29" t="s">
        <v>62</v>
      </c>
      <c r="D41" s="22">
        <v>31600</v>
      </c>
      <c r="E41" s="38"/>
    </row>
    <row r="42" spans="1:5" ht="20.100000000000001" customHeight="1" x14ac:dyDescent="0.2">
      <c r="A42" s="91"/>
      <c r="B42" s="1" t="s">
        <v>121</v>
      </c>
      <c r="C42" s="16" t="s">
        <v>63</v>
      </c>
      <c r="D42" s="22">
        <v>300</v>
      </c>
    </row>
    <row r="43" spans="1:5" ht="31.5" customHeight="1" x14ac:dyDescent="0.2">
      <c r="A43" s="91"/>
      <c r="B43" s="1" t="s">
        <v>122</v>
      </c>
      <c r="C43" s="16" t="s">
        <v>64</v>
      </c>
      <c r="D43" s="22">
        <v>3200</v>
      </c>
    </row>
    <row r="44" spans="1:5" ht="20.25" customHeight="1" x14ac:dyDescent="0.2">
      <c r="A44" s="91"/>
      <c r="B44" s="1" t="s">
        <v>148</v>
      </c>
      <c r="C44" s="16" t="s">
        <v>65</v>
      </c>
      <c r="D44" s="22">
        <v>728500</v>
      </c>
      <c r="E44" s="38"/>
    </row>
    <row r="45" spans="1:5" ht="20.25" customHeight="1" x14ac:dyDescent="0.2">
      <c r="A45" s="91"/>
      <c r="B45" s="1" t="s">
        <v>149</v>
      </c>
      <c r="C45" s="16" t="s">
        <v>66</v>
      </c>
      <c r="D45" s="22">
        <v>15000</v>
      </c>
    </row>
    <row r="46" spans="1:5" ht="36" customHeight="1" x14ac:dyDescent="0.2">
      <c r="A46" s="37"/>
      <c r="B46" s="1" t="s">
        <v>123</v>
      </c>
      <c r="C46" s="16" t="s">
        <v>67</v>
      </c>
      <c r="D46" s="22">
        <v>9100</v>
      </c>
    </row>
    <row r="47" spans="1:5" ht="20.25" customHeight="1" x14ac:dyDescent="0.2">
      <c r="A47" s="91"/>
      <c r="B47" s="1" t="s">
        <v>104</v>
      </c>
      <c r="C47" s="16" t="s">
        <v>68</v>
      </c>
      <c r="D47" s="22">
        <v>150200</v>
      </c>
      <c r="E47" s="38"/>
    </row>
    <row r="48" spans="1:5" ht="36.75" customHeight="1" x14ac:dyDescent="0.2">
      <c r="A48" s="91"/>
      <c r="B48" s="1" t="s">
        <v>124</v>
      </c>
      <c r="C48" s="16" t="s">
        <v>69</v>
      </c>
      <c r="D48" s="22">
        <v>201000</v>
      </c>
    </row>
    <row r="49" spans="1:5" ht="20.25" customHeight="1" x14ac:dyDescent="0.25">
      <c r="A49" s="91"/>
      <c r="B49" s="65" t="s">
        <v>137</v>
      </c>
      <c r="C49" s="16" t="s">
        <v>70</v>
      </c>
      <c r="D49" s="22">
        <v>3842</v>
      </c>
    </row>
    <row r="50" spans="1:5" ht="20.25" customHeight="1" x14ac:dyDescent="0.2">
      <c r="A50" s="91"/>
      <c r="B50" s="1" t="s">
        <v>125</v>
      </c>
      <c r="C50" s="16" t="s">
        <v>71</v>
      </c>
      <c r="D50" s="22">
        <v>5500</v>
      </c>
    </row>
    <row r="51" spans="1:5" ht="20.25" customHeight="1" x14ac:dyDescent="0.2">
      <c r="A51" s="91"/>
      <c r="B51" s="1" t="s">
        <v>126</v>
      </c>
      <c r="C51" s="16" t="s">
        <v>72</v>
      </c>
      <c r="D51" s="22">
        <v>20700</v>
      </c>
    </row>
    <row r="52" spans="1:5" ht="20.25" customHeight="1" x14ac:dyDescent="0.2">
      <c r="A52" s="37"/>
      <c r="B52" s="1" t="s">
        <v>127</v>
      </c>
      <c r="C52" s="16" t="s">
        <v>73</v>
      </c>
      <c r="D52" s="22">
        <v>8240</v>
      </c>
    </row>
    <row r="53" spans="1:5" ht="20.25" customHeight="1" x14ac:dyDescent="0.2">
      <c r="A53" s="37"/>
      <c r="B53" s="1" t="s">
        <v>29</v>
      </c>
      <c r="C53" s="16" t="s">
        <v>74</v>
      </c>
      <c r="D53" s="22">
        <v>28500</v>
      </c>
    </row>
    <row r="54" spans="1:5" ht="33" customHeight="1" x14ac:dyDescent="0.2">
      <c r="A54" s="37"/>
      <c r="B54" s="1" t="s">
        <v>128</v>
      </c>
      <c r="C54" s="16" t="s">
        <v>75</v>
      </c>
      <c r="D54" s="22">
        <v>300</v>
      </c>
    </row>
    <row r="55" spans="1:5" ht="54" customHeight="1" x14ac:dyDescent="0.2">
      <c r="A55" s="75"/>
      <c r="B55" s="72" t="s">
        <v>158</v>
      </c>
      <c r="C55" s="16" t="s">
        <v>76</v>
      </c>
      <c r="D55" s="22">
        <v>18911</v>
      </c>
    </row>
    <row r="56" spans="1:5" ht="20.25" customHeight="1" x14ac:dyDescent="0.2">
      <c r="A56" s="37" t="s">
        <v>36</v>
      </c>
      <c r="B56" s="54" t="s">
        <v>136</v>
      </c>
      <c r="C56" s="55" t="s">
        <v>168</v>
      </c>
      <c r="D56" s="63">
        <v>4599300</v>
      </c>
    </row>
    <row r="57" spans="1:5" ht="20.25" customHeight="1" x14ac:dyDescent="0.2">
      <c r="A57" s="37"/>
      <c r="B57" s="54" t="s">
        <v>173</v>
      </c>
      <c r="C57" s="55" t="s">
        <v>77</v>
      </c>
      <c r="D57" s="63">
        <f>+D58</f>
        <v>42700</v>
      </c>
    </row>
    <row r="58" spans="1:5" ht="27" customHeight="1" x14ac:dyDescent="0.2">
      <c r="A58" s="37" t="s">
        <v>35</v>
      </c>
      <c r="B58" s="1" t="s">
        <v>135</v>
      </c>
      <c r="C58" s="16" t="s">
        <v>78</v>
      </c>
      <c r="D58" s="22">
        <v>42700</v>
      </c>
    </row>
    <row r="59" spans="1:5" ht="20.100000000000001" customHeight="1" x14ac:dyDescent="0.2">
      <c r="A59" s="66"/>
      <c r="B59" s="54" t="s">
        <v>207</v>
      </c>
      <c r="C59" s="29" t="s">
        <v>169</v>
      </c>
      <c r="D59" s="61">
        <f>+D60+D61+D62+D63+D64+D65+D66+D67+D68+D69+D70+D71+D72+D73</f>
        <v>1111234</v>
      </c>
      <c r="E59" s="49"/>
    </row>
    <row r="60" spans="1:5" ht="54" customHeight="1" x14ac:dyDescent="0.25">
      <c r="A60" s="50"/>
      <c r="B60" s="28" t="s">
        <v>102</v>
      </c>
      <c r="C60" s="29" t="s">
        <v>170</v>
      </c>
      <c r="D60" s="34">
        <v>427000</v>
      </c>
      <c r="E60" s="49"/>
    </row>
    <row r="61" spans="1:5" ht="20.100000000000001" customHeight="1" x14ac:dyDescent="0.2">
      <c r="A61" s="71"/>
      <c r="B61" s="72" t="s">
        <v>159</v>
      </c>
      <c r="C61" s="29" t="s">
        <v>79</v>
      </c>
      <c r="D61" s="34">
        <v>46100</v>
      </c>
      <c r="E61" s="49"/>
    </row>
    <row r="62" spans="1:5" ht="34.5" customHeight="1" x14ac:dyDescent="0.2">
      <c r="A62" s="71"/>
      <c r="B62" s="43" t="s">
        <v>160</v>
      </c>
      <c r="C62" s="29" t="s">
        <v>80</v>
      </c>
      <c r="D62" s="34">
        <v>102300</v>
      </c>
      <c r="E62" s="49"/>
    </row>
    <row r="63" spans="1:5" ht="20.100000000000001" customHeight="1" x14ac:dyDescent="0.2">
      <c r="A63" s="73"/>
      <c r="B63" s="43" t="s">
        <v>161</v>
      </c>
      <c r="C63" s="29" t="s">
        <v>81</v>
      </c>
      <c r="D63" s="34">
        <v>83400</v>
      </c>
      <c r="E63" s="49"/>
    </row>
    <row r="64" spans="1:5" ht="38.25" customHeight="1" x14ac:dyDescent="0.2">
      <c r="A64" s="73"/>
      <c r="B64" s="43" t="s">
        <v>164</v>
      </c>
      <c r="C64" s="29" t="s">
        <v>82</v>
      </c>
      <c r="D64" s="34">
        <v>7100</v>
      </c>
      <c r="E64" s="49"/>
    </row>
    <row r="65" spans="1:5" ht="36.75" customHeight="1" x14ac:dyDescent="0.2">
      <c r="A65" s="73"/>
      <c r="B65" s="43" t="s">
        <v>162</v>
      </c>
      <c r="C65" s="29" t="s">
        <v>83</v>
      </c>
      <c r="D65" s="34">
        <v>21000</v>
      </c>
      <c r="E65" s="49"/>
    </row>
    <row r="66" spans="1:5" ht="33" customHeight="1" x14ac:dyDescent="0.2">
      <c r="A66" s="74"/>
      <c r="B66" s="43" t="s">
        <v>163</v>
      </c>
      <c r="C66" s="29" t="s">
        <v>138</v>
      </c>
      <c r="D66" s="34">
        <v>7449</v>
      </c>
      <c r="E66" s="49"/>
    </row>
    <row r="67" spans="1:5" ht="33" customHeight="1" x14ac:dyDescent="0.2">
      <c r="A67" s="76"/>
      <c r="B67" s="77" t="s">
        <v>175</v>
      </c>
      <c r="C67" s="29" t="s">
        <v>84</v>
      </c>
      <c r="D67" s="34">
        <v>36352</v>
      </c>
      <c r="E67" s="49"/>
    </row>
    <row r="68" spans="1:5" ht="28.5" customHeight="1" x14ac:dyDescent="0.2">
      <c r="A68" s="76"/>
      <c r="B68" s="77" t="s">
        <v>176</v>
      </c>
      <c r="C68" s="29" t="s">
        <v>85</v>
      </c>
      <c r="D68" s="34">
        <v>28489</v>
      </c>
      <c r="E68" s="49"/>
    </row>
    <row r="69" spans="1:5" ht="33" customHeight="1" x14ac:dyDescent="0.2">
      <c r="A69" s="76"/>
      <c r="B69" s="77" t="s">
        <v>177</v>
      </c>
      <c r="C69" s="29" t="s">
        <v>86</v>
      </c>
      <c r="D69" s="34">
        <v>227600</v>
      </c>
      <c r="E69" s="49"/>
    </row>
    <row r="70" spans="1:5" ht="49.5" customHeight="1" x14ac:dyDescent="0.2">
      <c r="A70" s="78"/>
      <c r="B70" s="70" t="s">
        <v>185</v>
      </c>
      <c r="C70" s="29" t="s">
        <v>87</v>
      </c>
      <c r="D70" s="34">
        <v>60434</v>
      </c>
      <c r="E70" s="49"/>
    </row>
    <row r="71" spans="1:5" ht="28.5" customHeight="1" x14ac:dyDescent="0.2">
      <c r="A71" s="79"/>
      <c r="B71" s="70" t="s">
        <v>188</v>
      </c>
      <c r="C71" s="29" t="s">
        <v>88</v>
      </c>
      <c r="D71" s="34">
        <v>11733</v>
      </c>
      <c r="E71" s="49"/>
    </row>
    <row r="72" spans="1:5" ht="28.5" customHeight="1" x14ac:dyDescent="0.2">
      <c r="A72" s="79"/>
      <c r="B72" s="70" t="s">
        <v>189</v>
      </c>
      <c r="C72" s="29" t="s">
        <v>89</v>
      </c>
      <c r="D72" s="34">
        <v>15167</v>
      </c>
      <c r="E72" s="49"/>
    </row>
    <row r="73" spans="1:5" ht="28.5" customHeight="1" x14ac:dyDescent="0.2">
      <c r="A73" s="80"/>
      <c r="B73" s="70" t="s">
        <v>192</v>
      </c>
      <c r="C73" s="29" t="s">
        <v>156</v>
      </c>
      <c r="D73" s="34">
        <v>37110</v>
      </c>
      <c r="E73" s="49"/>
    </row>
    <row r="74" spans="1:5" ht="33.75" customHeight="1" x14ac:dyDescent="0.25">
      <c r="A74" s="67"/>
      <c r="B74" s="60" t="s">
        <v>206</v>
      </c>
      <c r="C74" s="29" t="s">
        <v>90</v>
      </c>
      <c r="D74" s="61">
        <f>+D75</f>
        <v>1725</v>
      </c>
      <c r="E74" s="49"/>
    </row>
    <row r="75" spans="1:5" ht="39" customHeight="1" x14ac:dyDescent="0.25">
      <c r="A75" s="67"/>
      <c r="B75" s="28" t="s">
        <v>155</v>
      </c>
      <c r="C75" s="29" t="s">
        <v>91</v>
      </c>
      <c r="D75" s="34">
        <v>1725</v>
      </c>
      <c r="E75" s="49"/>
    </row>
    <row r="76" spans="1:5" ht="31.5" customHeight="1" x14ac:dyDescent="0.2">
      <c r="A76" s="37"/>
      <c r="B76" s="2" t="s">
        <v>205</v>
      </c>
      <c r="C76" s="20" t="s">
        <v>93</v>
      </c>
      <c r="D76" s="33">
        <f>+D77+D85</f>
        <v>1661314</v>
      </c>
      <c r="E76" s="49"/>
    </row>
    <row r="77" spans="1:5" ht="19.899999999999999" customHeight="1" x14ac:dyDescent="0.25">
      <c r="A77" s="37"/>
      <c r="B77" s="62" t="s">
        <v>204</v>
      </c>
      <c r="C77" s="55" t="s">
        <v>94</v>
      </c>
      <c r="D77" s="61">
        <f>+D82+D78+D83+++D80+D84+D79+D81</f>
        <v>1593092</v>
      </c>
    </row>
    <row r="78" spans="1:5" ht="47.25" hidden="1" customHeight="1" x14ac:dyDescent="0.25">
      <c r="A78" s="64"/>
      <c r="B78" s="26" t="s">
        <v>139</v>
      </c>
      <c r="C78" s="16" t="s">
        <v>156</v>
      </c>
      <c r="D78" s="34"/>
    </row>
    <row r="79" spans="1:5" ht="47.25" hidden="1" customHeight="1" x14ac:dyDescent="0.25">
      <c r="A79" s="71"/>
      <c r="B79" s="26" t="s">
        <v>153</v>
      </c>
      <c r="C79" s="16" t="s">
        <v>90</v>
      </c>
      <c r="D79" s="34"/>
    </row>
    <row r="80" spans="1:5" ht="49.5" customHeight="1" x14ac:dyDescent="0.25">
      <c r="A80" s="68"/>
      <c r="B80" s="26" t="s">
        <v>151</v>
      </c>
      <c r="C80" s="16" t="s">
        <v>96</v>
      </c>
      <c r="D80" s="34">
        <v>965000</v>
      </c>
    </row>
    <row r="81" spans="1:4" ht="48.75" hidden="1" customHeight="1" x14ac:dyDescent="0.25">
      <c r="A81" s="71"/>
      <c r="B81" s="26" t="s">
        <v>154</v>
      </c>
      <c r="C81" s="16" t="s">
        <v>93</v>
      </c>
      <c r="D81" s="34"/>
    </row>
    <row r="82" spans="1:4" ht="55.5" customHeight="1" x14ac:dyDescent="0.25">
      <c r="A82" s="37"/>
      <c r="B82" s="28" t="s">
        <v>102</v>
      </c>
      <c r="C82" s="29" t="s">
        <v>171</v>
      </c>
      <c r="D82" s="34">
        <v>600000</v>
      </c>
    </row>
    <row r="83" spans="1:4" ht="31.5" customHeight="1" x14ac:dyDescent="0.25">
      <c r="A83" s="66"/>
      <c r="B83" s="28" t="s">
        <v>165</v>
      </c>
      <c r="C83" s="29" t="s">
        <v>97</v>
      </c>
      <c r="D83" s="34">
        <v>19077</v>
      </c>
    </row>
    <row r="84" spans="1:4" ht="36" customHeight="1" x14ac:dyDescent="0.25">
      <c r="A84" s="69"/>
      <c r="B84" s="28" t="s">
        <v>166</v>
      </c>
      <c r="C84" s="29" t="s">
        <v>98</v>
      </c>
      <c r="D84" s="34">
        <v>9015</v>
      </c>
    </row>
    <row r="85" spans="1:4" ht="33" customHeight="1" x14ac:dyDescent="0.25">
      <c r="A85" s="37"/>
      <c r="B85" s="60" t="s">
        <v>203</v>
      </c>
      <c r="C85" s="58" t="s">
        <v>99</v>
      </c>
      <c r="D85" s="61">
        <f>+D86</f>
        <v>68222</v>
      </c>
    </row>
    <row r="86" spans="1:4" ht="36" customHeight="1" x14ac:dyDescent="0.25">
      <c r="A86" s="42"/>
      <c r="B86" s="28" t="s">
        <v>155</v>
      </c>
      <c r="C86" s="29" t="s">
        <v>134</v>
      </c>
      <c r="D86" s="34">
        <v>68222</v>
      </c>
    </row>
    <row r="87" spans="1:4" ht="79.150000000000006" hidden="1" customHeight="1" x14ac:dyDescent="0.25">
      <c r="A87" s="51"/>
      <c r="B87" s="28" t="s">
        <v>111</v>
      </c>
      <c r="C87" s="29" t="s">
        <v>96</v>
      </c>
      <c r="D87" s="34">
        <v>0</v>
      </c>
    </row>
    <row r="88" spans="1:4" ht="20.25" customHeight="1" x14ac:dyDescent="0.2">
      <c r="A88" s="37"/>
      <c r="B88" s="2" t="s">
        <v>202</v>
      </c>
      <c r="C88" s="20" t="s">
        <v>100</v>
      </c>
      <c r="D88" s="21">
        <f>+D89+D96+D105+D111</f>
        <v>1114380</v>
      </c>
    </row>
    <row r="89" spans="1:4" ht="18" customHeight="1" x14ac:dyDescent="0.2">
      <c r="A89" s="37"/>
      <c r="B89" s="54" t="s">
        <v>201</v>
      </c>
      <c r="C89" s="55" t="s">
        <v>101</v>
      </c>
      <c r="D89" s="59">
        <f>+D90+D91+D92</f>
        <v>143000</v>
      </c>
    </row>
    <row r="90" spans="1:4" ht="18.600000000000001" hidden="1" customHeight="1" x14ac:dyDescent="0.2">
      <c r="A90" s="37"/>
      <c r="B90" s="1" t="s">
        <v>103</v>
      </c>
      <c r="C90" s="16" t="s">
        <v>100</v>
      </c>
      <c r="D90" s="17">
        <v>0</v>
      </c>
    </row>
    <row r="91" spans="1:4" ht="31.5" customHeight="1" x14ac:dyDescent="0.2">
      <c r="A91" s="37" t="s">
        <v>34</v>
      </c>
      <c r="B91" s="1" t="s">
        <v>16</v>
      </c>
      <c r="C91" s="16" t="s">
        <v>141</v>
      </c>
      <c r="D91" s="22">
        <v>85000</v>
      </c>
    </row>
    <row r="92" spans="1:4" ht="19.5" customHeight="1" x14ac:dyDescent="0.2">
      <c r="A92" s="37"/>
      <c r="B92" s="57" t="s">
        <v>200</v>
      </c>
      <c r="C92" s="58" t="s">
        <v>142</v>
      </c>
      <c r="D92" s="56">
        <f>+D93+D94</f>
        <v>58000</v>
      </c>
    </row>
    <row r="93" spans="1:4" ht="20.25" customHeight="1" x14ac:dyDescent="0.2">
      <c r="A93" s="37" t="s">
        <v>32</v>
      </c>
      <c r="B93" s="1" t="s">
        <v>17</v>
      </c>
      <c r="C93" s="16" t="s">
        <v>143</v>
      </c>
      <c r="D93" s="22">
        <v>17000</v>
      </c>
    </row>
    <row r="94" spans="1:4" ht="20.25" customHeight="1" x14ac:dyDescent="0.2">
      <c r="A94" s="37" t="s">
        <v>32</v>
      </c>
      <c r="B94" s="1" t="s">
        <v>13</v>
      </c>
      <c r="C94" s="16" t="s">
        <v>144</v>
      </c>
      <c r="D94" s="22">
        <v>41000</v>
      </c>
    </row>
    <row r="95" spans="1:4" ht="15.6" hidden="1" customHeight="1" x14ac:dyDescent="0.2">
      <c r="A95" s="37"/>
      <c r="B95" s="1" t="s">
        <v>11</v>
      </c>
      <c r="C95" s="16"/>
      <c r="D95" s="22"/>
    </row>
    <row r="96" spans="1:4" ht="20.25" customHeight="1" x14ac:dyDescent="0.2">
      <c r="A96" s="37"/>
      <c r="B96" s="54" t="s">
        <v>199</v>
      </c>
      <c r="C96" s="55" t="s">
        <v>145</v>
      </c>
      <c r="D96" s="56">
        <f>+D97+D98+D100+D101</f>
        <v>951380</v>
      </c>
    </row>
    <row r="97" spans="1:4" ht="20.25" customHeight="1" x14ac:dyDescent="0.2">
      <c r="A97" s="37" t="s">
        <v>33</v>
      </c>
      <c r="B97" s="1" t="s">
        <v>132</v>
      </c>
      <c r="C97" s="16" t="s">
        <v>146</v>
      </c>
      <c r="D97" s="34">
        <v>163050</v>
      </c>
    </row>
    <row r="98" spans="1:4" ht="20.25" customHeight="1" x14ac:dyDescent="0.2">
      <c r="A98" s="37" t="s">
        <v>33</v>
      </c>
      <c r="B98" s="1" t="s">
        <v>129</v>
      </c>
      <c r="C98" s="16" t="s">
        <v>147</v>
      </c>
      <c r="D98" s="22">
        <v>54880</v>
      </c>
    </row>
    <row r="99" spans="1:4" ht="15.6" hidden="1" customHeight="1" x14ac:dyDescent="0.2">
      <c r="A99" s="37"/>
      <c r="B99" s="1" t="s">
        <v>6</v>
      </c>
      <c r="C99" s="16"/>
      <c r="D99" s="22"/>
    </row>
    <row r="100" spans="1:4" ht="31.5" customHeight="1" x14ac:dyDescent="0.2">
      <c r="A100" s="37" t="s">
        <v>33</v>
      </c>
      <c r="B100" s="1" t="s">
        <v>7</v>
      </c>
      <c r="C100" s="16" t="s">
        <v>152</v>
      </c>
      <c r="D100" s="22">
        <v>282450</v>
      </c>
    </row>
    <row r="101" spans="1:4" ht="20.25" customHeight="1" x14ac:dyDescent="0.2">
      <c r="A101" s="37">
        <v>1</v>
      </c>
      <c r="B101" s="54" t="s">
        <v>198</v>
      </c>
      <c r="C101" s="16" t="s">
        <v>174</v>
      </c>
      <c r="D101" s="22">
        <f>+D102+D103</f>
        <v>451000</v>
      </c>
    </row>
    <row r="102" spans="1:4" ht="20.25" customHeight="1" x14ac:dyDescent="0.2">
      <c r="A102" s="52"/>
      <c r="B102" s="1" t="s">
        <v>112</v>
      </c>
      <c r="C102" s="16" t="s">
        <v>178</v>
      </c>
      <c r="D102" s="22">
        <v>33000</v>
      </c>
    </row>
    <row r="103" spans="1:4" ht="20.25" customHeight="1" x14ac:dyDescent="0.2">
      <c r="A103" s="52"/>
      <c r="B103" s="1" t="s">
        <v>113</v>
      </c>
      <c r="C103" s="16" t="s">
        <v>179</v>
      </c>
      <c r="D103" s="22">
        <v>418000</v>
      </c>
    </row>
    <row r="104" spans="1:4" ht="15.6" hidden="1" customHeight="1" x14ac:dyDescent="0.2">
      <c r="A104" s="37">
        <v>1</v>
      </c>
      <c r="B104" s="1" t="s">
        <v>8</v>
      </c>
      <c r="C104" s="16"/>
      <c r="D104" s="23"/>
    </row>
    <row r="105" spans="1:4" ht="20.25" customHeight="1" x14ac:dyDescent="0.2">
      <c r="A105" s="37" t="s">
        <v>34</v>
      </c>
      <c r="B105" s="54" t="s">
        <v>24</v>
      </c>
      <c r="C105" s="16" t="s">
        <v>180</v>
      </c>
      <c r="D105" s="17">
        <v>10000</v>
      </c>
    </row>
    <row r="106" spans="1:4" ht="20.25" hidden="1" customHeight="1" x14ac:dyDescent="0.2">
      <c r="A106" s="37">
        <v>1</v>
      </c>
      <c r="B106" s="54" t="s">
        <v>9</v>
      </c>
      <c r="C106" s="16"/>
      <c r="D106" s="23"/>
    </row>
    <row r="107" spans="1:4" ht="20.25" hidden="1" customHeight="1" x14ac:dyDescent="0.2">
      <c r="A107" s="37">
        <v>2</v>
      </c>
      <c r="B107" s="54" t="s">
        <v>12</v>
      </c>
      <c r="C107" s="16"/>
      <c r="D107" s="23"/>
    </row>
    <row r="108" spans="1:4" ht="20.25" hidden="1" customHeight="1" x14ac:dyDescent="0.2">
      <c r="A108" s="37"/>
      <c r="B108" s="54" t="s">
        <v>20</v>
      </c>
      <c r="C108" s="16"/>
      <c r="D108" s="24">
        <v>0</v>
      </c>
    </row>
    <row r="109" spans="1:4" ht="20.25" hidden="1" customHeight="1" x14ac:dyDescent="0.2">
      <c r="A109" s="37">
        <v>1</v>
      </c>
      <c r="B109" s="54" t="s">
        <v>0</v>
      </c>
      <c r="C109" s="16"/>
      <c r="D109" s="23"/>
    </row>
    <row r="110" spans="1:4" ht="20.25" hidden="1" customHeight="1" x14ac:dyDescent="0.2">
      <c r="A110" s="37">
        <v>2</v>
      </c>
      <c r="B110" s="54" t="s">
        <v>1</v>
      </c>
      <c r="C110" s="16"/>
      <c r="D110" s="23"/>
    </row>
    <row r="111" spans="1:4" ht="20.25" customHeight="1" x14ac:dyDescent="0.2">
      <c r="A111" s="37" t="s">
        <v>34</v>
      </c>
      <c r="B111" s="54" t="s">
        <v>14</v>
      </c>
      <c r="C111" s="16" t="s">
        <v>181</v>
      </c>
      <c r="D111" s="17">
        <v>10000</v>
      </c>
    </row>
    <row r="112" spans="1:4" ht="0.75" hidden="1" customHeight="1" x14ac:dyDescent="0.2">
      <c r="A112" s="37">
        <v>1</v>
      </c>
      <c r="B112" s="1" t="s">
        <v>21</v>
      </c>
      <c r="C112" s="16"/>
      <c r="D112" s="23"/>
    </row>
    <row r="113" spans="1:5" ht="31.15" hidden="1" customHeight="1" x14ac:dyDescent="0.2">
      <c r="A113" s="37">
        <v>1</v>
      </c>
      <c r="B113" s="1" t="s">
        <v>18</v>
      </c>
      <c r="C113" s="16"/>
      <c r="D113" s="23"/>
    </row>
    <row r="114" spans="1:5" ht="15.6" hidden="1" customHeight="1" x14ac:dyDescent="0.2">
      <c r="A114" s="37">
        <v>1</v>
      </c>
      <c r="B114" s="1" t="s">
        <v>14</v>
      </c>
      <c r="C114" s="16"/>
      <c r="D114" s="23">
        <v>2.6</v>
      </c>
    </row>
    <row r="115" spans="1:5" ht="33" customHeight="1" x14ac:dyDescent="0.2">
      <c r="A115" s="37" t="s">
        <v>34</v>
      </c>
      <c r="B115" s="2" t="s">
        <v>197</v>
      </c>
      <c r="C115" s="20" t="s">
        <v>182</v>
      </c>
      <c r="D115" s="21">
        <f>+D116+D117+D118</f>
        <v>55000</v>
      </c>
    </row>
    <row r="116" spans="1:5" ht="20.25" customHeight="1" x14ac:dyDescent="0.2">
      <c r="A116" s="37">
        <v>1</v>
      </c>
      <c r="B116" s="1" t="s">
        <v>15</v>
      </c>
      <c r="C116" s="16" t="s">
        <v>186</v>
      </c>
      <c r="D116" s="22">
        <v>5000</v>
      </c>
    </row>
    <row r="117" spans="1:5" ht="20.25" customHeight="1" x14ac:dyDescent="0.2">
      <c r="A117" s="37">
        <v>2</v>
      </c>
      <c r="B117" s="1" t="s">
        <v>22</v>
      </c>
      <c r="C117" s="16" t="s">
        <v>190</v>
      </c>
      <c r="D117" s="22">
        <v>45000</v>
      </c>
    </row>
    <row r="118" spans="1:5" ht="20.25" customHeight="1" x14ac:dyDescent="0.2">
      <c r="A118" s="37">
        <v>3</v>
      </c>
      <c r="B118" s="1" t="s">
        <v>95</v>
      </c>
      <c r="C118" s="16" t="s">
        <v>187</v>
      </c>
      <c r="D118" s="22">
        <v>5000</v>
      </c>
    </row>
    <row r="119" spans="1:5" ht="24.6" customHeight="1" x14ac:dyDescent="0.2">
      <c r="A119" s="15"/>
      <c r="B119" s="41" t="s">
        <v>196</v>
      </c>
      <c r="C119" s="19" t="s">
        <v>193</v>
      </c>
      <c r="D119" s="21">
        <f>D115+D15+D88+D27</f>
        <v>24625096</v>
      </c>
    </row>
    <row r="120" spans="1:5" s="11" customFormat="1" ht="27" customHeight="1" x14ac:dyDescent="0.2">
      <c r="A120" s="37"/>
      <c r="B120" s="30" t="s">
        <v>110</v>
      </c>
      <c r="C120" s="39">
        <v>88</v>
      </c>
      <c r="D120" s="40">
        <v>1173672</v>
      </c>
      <c r="E120" s="35"/>
    </row>
    <row r="121" spans="1:5" ht="36.75" customHeight="1" x14ac:dyDescent="0.2">
      <c r="A121" s="37"/>
      <c r="B121" s="2" t="s">
        <v>195</v>
      </c>
      <c r="C121" s="20" t="s">
        <v>191</v>
      </c>
      <c r="D121" s="21">
        <f>D122</f>
        <v>900000</v>
      </c>
    </row>
    <row r="122" spans="1:5" ht="26.25" customHeight="1" x14ac:dyDescent="0.2">
      <c r="A122" s="37" t="s">
        <v>31</v>
      </c>
      <c r="B122" s="1" t="s">
        <v>28</v>
      </c>
      <c r="C122" s="16" t="s">
        <v>194</v>
      </c>
      <c r="D122" s="17">
        <v>900000</v>
      </c>
    </row>
    <row r="123" spans="1:5" s="13" customFormat="1" ht="15.75" customHeight="1" x14ac:dyDescent="0.2">
      <c r="A123" s="12"/>
    </row>
    <row r="124" spans="1:5" s="13" customFormat="1" ht="18" customHeight="1" x14ac:dyDescent="0.2">
      <c r="A124" s="12"/>
      <c r="B124" s="81" t="s">
        <v>140</v>
      </c>
      <c r="C124" s="81"/>
      <c r="D124" s="81"/>
    </row>
    <row r="125" spans="1:5" s="13" customFormat="1" ht="18" customHeight="1" x14ac:dyDescent="0.2">
      <c r="A125" s="12"/>
      <c r="B125" s="81"/>
      <c r="C125" s="81"/>
      <c r="D125" s="81"/>
    </row>
    <row r="126" spans="1:5" s="13" customFormat="1" x14ac:dyDescent="0.2">
      <c r="A126" s="14"/>
      <c r="D126" s="45"/>
    </row>
    <row r="127" spans="1:5" x14ac:dyDescent="0.2">
      <c r="D127" s="46"/>
    </row>
    <row r="128" spans="1:5" x14ac:dyDescent="0.2">
      <c r="D128" s="47"/>
    </row>
  </sheetData>
  <mergeCells count="14">
    <mergeCell ref="B125:D125"/>
    <mergeCell ref="C5:D5"/>
    <mergeCell ref="B9:D9"/>
    <mergeCell ref="A11:A13"/>
    <mergeCell ref="B11:B13"/>
    <mergeCell ref="C11:C13"/>
    <mergeCell ref="D11:D13"/>
    <mergeCell ref="A33:A37"/>
    <mergeCell ref="A38:A39"/>
    <mergeCell ref="A42:A45"/>
    <mergeCell ref="A47:A49"/>
    <mergeCell ref="A50:A51"/>
    <mergeCell ref="B124:D124"/>
    <mergeCell ref="C6:D6"/>
  </mergeCells>
  <pageMargins left="0.59055118110236227" right="0.19685039370078741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daiva_k</cp:lastModifiedBy>
  <cp:lastPrinted>2021-04-21T12:47:35Z</cp:lastPrinted>
  <dcterms:created xsi:type="dcterms:W3CDTF">2004-04-20T08:38:47Z</dcterms:created>
  <dcterms:modified xsi:type="dcterms:W3CDTF">2021-10-15T08:26:25Z</dcterms:modified>
</cp:coreProperties>
</file>