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Teisės aktai\Tarybos sprendimai\2021-04-29\"/>
    </mc:Choice>
  </mc:AlternateContent>
  <bookViews>
    <workbookView xWindow="0" yWindow="0" windowWidth="28800" windowHeight="12435"/>
  </bookViews>
  <sheets>
    <sheet name="2021" sheetId="1" r:id="rId1"/>
  </sheets>
  <definedNames>
    <definedName name="_xlnm.Print_Titles" localSheetId="0">'2021'!$9:$12</definedName>
  </definedNames>
  <calcPr calcId="152511"/>
</workbook>
</file>

<file path=xl/calcChain.xml><?xml version="1.0" encoding="utf-8"?>
<calcChain xmlns="http://schemas.openxmlformats.org/spreadsheetml/2006/main">
  <c r="E56" i="1" l="1"/>
  <c r="D57" i="1"/>
  <c r="D53" i="1"/>
  <c r="D54" i="1"/>
  <c r="D55" i="1"/>
  <c r="D52" i="1"/>
  <c r="F51" i="1"/>
  <c r="G51" i="1"/>
  <c r="E51" i="1"/>
  <c r="E49" i="1"/>
  <c r="G49" i="1"/>
  <c r="D50" i="1"/>
  <c r="D49" i="1" s="1"/>
  <c r="F37" i="1"/>
  <c r="E37" i="1"/>
  <c r="F35" i="1"/>
  <c r="E35" i="1"/>
  <c r="G45" i="1"/>
  <c r="D46" i="1"/>
  <c r="F45" i="1"/>
  <c r="E45" i="1"/>
  <c r="D51" i="1" l="1"/>
  <c r="D45" i="1"/>
  <c r="E41" i="1"/>
  <c r="D36" i="1"/>
  <c r="D37" i="1"/>
  <c r="G27" i="1"/>
  <c r="F27" i="1"/>
  <c r="E21" i="1"/>
  <c r="F23" i="1"/>
  <c r="G23" i="1"/>
  <c r="D23" i="1" s="1"/>
  <c r="D16" i="1"/>
  <c r="F13" i="1" l="1"/>
  <c r="G13" i="1"/>
  <c r="D14" i="1"/>
  <c r="E13" i="1"/>
  <c r="E19" i="1" l="1"/>
  <c r="D22" i="1"/>
  <c r="G21" i="1"/>
  <c r="F21" i="1"/>
  <c r="D18" i="1"/>
  <c r="D17" i="1"/>
  <c r="E34" i="1"/>
  <c r="E40" i="1"/>
  <c r="E43" i="1"/>
  <c r="E47" i="1"/>
  <c r="E15" i="1"/>
  <c r="E58" i="1" s="1"/>
  <c r="G47" i="1"/>
  <c r="F47" i="1"/>
  <c r="G43" i="1"/>
  <c r="F43" i="1"/>
  <c r="G40" i="1"/>
  <c r="F40" i="1"/>
  <c r="G34" i="1"/>
  <c r="F34" i="1"/>
  <c r="G32" i="1"/>
  <c r="D33" i="1"/>
  <c r="G29" i="1"/>
  <c r="D30" i="1"/>
  <c r="G25" i="1"/>
  <c r="G19" i="1"/>
  <c r="G58" i="1" s="1"/>
  <c r="G15" i="1"/>
  <c r="F25" i="1"/>
  <c r="F19" i="1"/>
  <c r="F15" i="1"/>
  <c r="F58" i="1" s="1"/>
  <c r="E27" i="1"/>
  <c r="D48" i="1"/>
  <c r="D44" i="1"/>
  <c r="D42" i="1"/>
  <c r="D38" i="1"/>
  <c r="D31" i="1"/>
  <c r="D41" i="1"/>
  <c r="D39" i="1"/>
  <c r="D35" i="1"/>
  <c r="D28" i="1"/>
  <c r="D26" i="1"/>
  <c r="D24" i="1"/>
  <c r="D20" i="1"/>
  <c r="D15" i="1" l="1"/>
  <c r="D34" i="1"/>
  <c r="D43" i="1"/>
  <c r="D47" i="1"/>
  <c r="D32" i="1"/>
  <c r="D40" i="1"/>
  <c r="D27" i="1"/>
  <c r="D21" i="1"/>
  <c r="D25" i="1"/>
  <c r="D29" i="1"/>
  <c r="D19" i="1"/>
  <c r="D13" i="1"/>
  <c r="D58" i="1" l="1"/>
</calcChain>
</file>

<file path=xl/sharedStrings.xml><?xml version="1.0" encoding="utf-8"?>
<sst xmlns="http://schemas.openxmlformats.org/spreadsheetml/2006/main" count="75" uniqueCount="59">
  <si>
    <t>Kupiškio rajono savivaldybės tarybos</t>
  </si>
  <si>
    <t>Eil. Nr.</t>
  </si>
  <si>
    <t>Progra-mos kodas</t>
  </si>
  <si>
    <t>išlaidoms</t>
  </si>
  <si>
    <t>iš viso</t>
  </si>
  <si>
    <t>Kupiškio rajono savivaldybės viešoji biblioteka</t>
  </si>
  <si>
    <t>Kupiškio rajono savivaldybės kultūros centras</t>
  </si>
  <si>
    <t>Kupiškio socialinių paslaugų centras</t>
  </si>
  <si>
    <t xml:space="preserve">Kupiškio Lauryno Stuokos-Gucevičiaus gimnazija </t>
  </si>
  <si>
    <t>Kupiškio Povilo Matulionio progimnazija</t>
  </si>
  <si>
    <t>Kupiškio etnografijos muziejus</t>
  </si>
  <si>
    <t>Iš viso asignavimų</t>
  </si>
  <si>
    <t xml:space="preserve"> Kupiškio mokykla „Varpelis“</t>
  </si>
  <si>
    <t>Turtui įsigyti</t>
  </si>
  <si>
    <t>________________________</t>
  </si>
  <si>
    <t>1.</t>
  </si>
  <si>
    <t>2.</t>
  </si>
  <si>
    <t>3.</t>
  </si>
  <si>
    <t>4.</t>
  </si>
  <si>
    <t>5.</t>
  </si>
  <si>
    <t>7.</t>
  </si>
  <si>
    <t>8.</t>
  </si>
  <si>
    <t>Kupiškio rajono savivaldybės administracija</t>
  </si>
  <si>
    <t>iš jų darbo       užmokesčiui</t>
  </si>
  <si>
    <t xml:space="preserve">Kupiškio rajono Subačiaus gimnazija </t>
  </si>
  <si>
    <t xml:space="preserve">Kupiškio r. Alizavos pagrindinė mokykla </t>
  </si>
  <si>
    <t>Kupiškio r. švietimo pagalbos tarnyba</t>
  </si>
  <si>
    <t>IŠ VISO ASIGNAVIMŲ</t>
  </si>
  <si>
    <t>(eurais)</t>
  </si>
  <si>
    <t>6.</t>
  </si>
  <si>
    <t xml:space="preserve">Kupiškio r. Šimonių pagrindinė mokykla </t>
  </si>
  <si>
    <t>PATVIRTINTA</t>
  </si>
  <si>
    <t>KUPIŠKIO RAJONO SAVIVALDYBĖS 2021 METŲ BIUDŽETO ASIGNAVIMAI IŠ VALSTYBĖS BIUDŽETO KITŲ TIKSLINIŲ DOTACIJŲ</t>
  </si>
  <si>
    <t>Lėšos, skirtos savivaldybių viešosioms bibliotekoms dokumentams įsigyti</t>
  </si>
  <si>
    <t>Kupiškio jaunimo centras</t>
  </si>
  <si>
    <t>Lėšos, skirtos skaitmeninio ugdymo plėtrai</t>
  </si>
  <si>
    <t>Kupiškio mokykla „Varpelis“</t>
  </si>
  <si>
    <t>5 priedas</t>
  </si>
  <si>
    <t>Lėšos, skirtos akredituotai vaikų dienos socialinei priežiūrai organizuoti, teikti ir administruoti</t>
  </si>
  <si>
    <t xml:space="preserve">Lėšos, skirtos neformaliajam vaikų švietimui </t>
  </si>
  <si>
    <t>Lėšos, skirtos Socialinių paslaugų šakos kolektyvinės sutarties sąlygoms įgyvendinti</t>
  </si>
  <si>
    <t>Lėšos, skirtos konsultacijoms mokiniams, patiriantiems mokymosi sunkumų</t>
  </si>
  <si>
    <t>Lėšos, skirtos savivaldybių kultūros ir meno darbuotojų darbo užmokesčiui padidinti</t>
  </si>
  <si>
    <t>Mokiniams, turintiems specialiųjų ugdymosi poreikių, ugdyti</t>
  </si>
  <si>
    <t>Miesto privačių namų centralizuotųjų nuotekų surinkimo sistemų arba nuotekų išvadų prijungimui prie esamos centralizuotos infrastuktūros</t>
  </si>
  <si>
    <t>Dotacijos pavadinimas / Asignavimų valdytojas</t>
  </si>
  <si>
    <t>10.</t>
  </si>
  <si>
    <t>Valstybės investicijų programoje nymatytiems projektams finansuoti (Sveikatingumo ir sporto komplekso Kupiškyje, K. Šimonio g. 1A, statyba)</t>
  </si>
  <si>
    <t xml:space="preserve">11. </t>
  </si>
  <si>
    <t>Savivaldybės vietinės reikšmės keliams (gatvėms) tiesti, taisyti, prižiūrėti ir saugaus eismo sąlygoms užtikrinti (Kelių priežiūros ir plėtros programos lėšos)</t>
  </si>
  <si>
    <t>12.</t>
  </si>
  <si>
    <t>Lėšos, skirtos įsteigti naujas mokytojų padėjėjų pareigybes</t>
  </si>
  <si>
    <t>Kupiškio vaikų lopšelis-darželis  „Saulutė“</t>
  </si>
  <si>
    <t>Kupiškio vaikų lopšelis-darželis  „Obelėlė“</t>
  </si>
  <si>
    <t>13.</t>
  </si>
  <si>
    <t>Lėšos, skirtos išlaidoms už skiepijimo nuo COVID-19 ligos (koronaviruso infekcijos) paslaugas kompensuoti</t>
  </si>
  <si>
    <t>2021 m. vasario 25  d. sprendimu Nr. TS-39</t>
  </si>
  <si>
    <t>9.</t>
  </si>
  <si>
    <t>(2021 m. balandžio     d. sprendimo Nr. TS-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</si>
</sst>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Times New Roman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0" fillId="0" borderId="0" xfId="0" applyBorder="1" applyAlignment="1"/>
    <xf numFmtId="1" fontId="5" fillId="0" borderId="2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1" fontId="5" fillId="2" borderId="3" xfId="0" applyNumberFormat="1" applyFont="1" applyFill="1" applyBorder="1" applyAlignment="1">
      <alignment wrapText="1"/>
    </xf>
    <xf numFmtId="1" fontId="5" fillId="2" borderId="2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1" fontId="4" fillId="2" borderId="6" xfId="0" applyNumberFormat="1" applyFont="1" applyFill="1" applyBorder="1" applyAlignment="1">
      <alignment wrapText="1"/>
    </xf>
    <xf numFmtId="3" fontId="4" fillId="0" borderId="6" xfId="0" applyNumberFormat="1" applyFont="1" applyBorder="1" applyAlignment="1">
      <alignment wrapText="1"/>
    </xf>
    <xf numFmtId="1" fontId="4" fillId="2" borderId="2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3" xfId="0" applyNumberFormat="1" applyFont="1" applyFill="1" applyBorder="1" applyAlignment="1" applyProtection="1">
      <alignment horizontal="left" vertical="center" wrapText="1"/>
      <protection hidden="1"/>
    </xf>
    <xf numFmtId="1" fontId="4" fillId="0" borderId="1" xfId="0" applyNumberFormat="1" applyFont="1" applyBorder="1" applyAlignment="1">
      <alignment wrapText="1"/>
    </xf>
    <xf numFmtId="1" fontId="0" fillId="0" borderId="0" xfId="0" applyNumberFormat="1" applyAlignment="1"/>
    <xf numFmtId="0" fontId="4" fillId="0" borderId="1" xfId="0" applyFont="1" applyBorder="1" applyAlignment="1">
      <alignment horizontal="center" wrapText="1"/>
    </xf>
    <xf numFmtId="1" fontId="1" fillId="0" borderId="0" xfId="0" applyNumberFormat="1" applyFont="1" applyAlignment="1"/>
    <xf numFmtId="0" fontId="4" fillId="0" borderId="1" xfId="0" applyFont="1" applyBorder="1" applyAlignment="1">
      <alignment horizontal="center" wrapText="1"/>
    </xf>
    <xf numFmtId="1" fontId="4" fillId="0" borderId="3" xfId="0" applyNumberFormat="1" applyFont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3" fontId="4" fillId="2" borderId="3" xfId="0" applyNumberFormat="1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" fontId="4" fillId="0" borderId="6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" fontId="5" fillId="0" borderId="6" xfId="0" applyNumberFormat="1" applyFont="1" applyBorder="1" applyAlignment="1">
      <alignment wrapText="1"/>
    </xf>
    <xf numFmtId="1" fontId="5" fillId="2" borderId="6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49" fontId="5" fillId="2" borderId="11" xfId="0" applyNumberFormat="1" applyFont="1" applyFill="1" applyBorder="1" applyAlignment="1" applyProtection="1">
      <alignment horizontal="left" vertical="center" wrapText="1"/>
      <protection hidden="1"/>
    </xf>
    <xf numFmtId="49" fontId="5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16" zoomScaleNormal="100" workbookViewId="0">
      <selection activeCell="L7" sqref="L7"/>
    </sheetView>
  </sheetViews>
  <sheetFormatPr defaultColWidth="9" defaultRowHeight="30" customHeight="1" x14ac:dyDescent="0.25"/>
  <cols>
    <col min="1" max="1" width="4.625" style="3" customWidth="1"/>
    <col min="2" max="2" width="43.75" style="4" customWidth="1"/>
    <col min="3" max="3" width="5.875" style="1" customWidth="1"/>
    <col min="4" max="4" width="10.125" style="8" customWidth="1"/>
    <col min="5" max="5" width="11.25" style="4" bestFit="1" customWidth="1"/>
    <col min="6" max="6" width="10.25" style="4" customWidth="1"/>
    <col min="7" max="7" width="8.875" style="4" customWidth="1"/>
    <col min="8" max="16384" width="9" style="4"/>
  </cols>
  <sheetData>
    <row r="1" spans="1:7" ht="18" customHeight="1" x14ac:dyDescent="0.25">
      <c r="C1" s="77" t="s">
        <v>31</v>
      </c>
      <c r="D1" s="77"/>
      <c r="E1" s="77"/>
    </row>
    <row r="2" spans="1:7" ht="18" customHeight="1" x14ac:dyDescent="0.25">
      <c r="C2" s="77" t="s">
        <v>0</v>
      </c>
      <c r="D2" s="77"/>
      <c r="E2" s="77"/>
      <c r="F2" s="77"/>
      <c r="G2" s="5"/>
    </row>
    <row r="3" spans="1:7" ht="18" customHeight="1" x14ac:dyDescent="0.25">
      <c r="C3" s="77" t="s">
        <v>56</v>
      </c>
      <c r="D3" s="77"/>
      <c r="E3" s="77"/>
      <c r="F3" s="77"/>
      <c r="G3" s="77"/>
    </row>
    <row r="4" spans="1:7" ht="18" customHeight="1" x14ac:dyDescent="0.25">
      <c r="C4" s="56" t="s">
        <v>58</v>
      </c>
      <c r="D4" s="56"/>
      <c r="E4" s="56"/>
      <c r="F4" s="56"/>
      <c r="G4" s="56"/>
    </row>
    <row r="5" spans="1:7" ht="18" customHeight="1" x14ac:dyDescent="0.25">
      <c r="C5" s="78" t="s">
        <v>37</v>
      </c>
      <c r="D5" s="78"/>
      <c r="E5" s="78"/>
    </row>
    <row r="6" spans="1:7" ht="14.45" hidden="1" customHeight="1" x14ac:dyDescent="0.25">
      <c r="D6" s="31"/>
    </row>
    <row r="7" spans="1:7" ht="36.75" customHeight="1" x14ac:dyDescent="0.25">
      <c r="A7" s="67" t="s">
        <v>32</v>
      </c>
      <c r="B7" s="67"/>
      <c r="C7" s="67"/>
      <c r="D7" s="67"/>
      <c r="E7" s="67"/>
      <c r="F7" s="67"/>
      <c r="G7" s="67"/>
    </row>
    <row r="8" spans="1:7" ht="18" customHeight="1" x14ac:dyDescent="0.25">
      <c r="G8" s="2" t="s">
        <v>28</v>
      </c>
    </row>
    <row r="9" spans="1:7" ht="15.75" customHeight="1" x14ac:dyDescent="0.25">
      <c r="A9" s="63" t="s">
        <v>1</v>
      </c>
      <c r="B9" s="63" t="s">
        <v>45</v>
      </c>
      <c r="C9" s="63" t="s">
        <v>2</v>
      </c>
      <c r="D9" s="64" t="s">
        <v>11</v>
      </c>
      <c r="E9" s="71" t="s">
        <v>3</v>
      </c>
      <c r="F9" s="71"/>
      <c r="G9" s="64" t="s">
        <v>13</v>
      </c>
    </row>
    <row r="10" spans="1:7" ht="30" customHeight="1" x14ac:dyDescent="0.25">
      <c r="A10" s="63"/>
      <c r="B10" s="63"/>
      <c r="C10" s="63"/>
      <c r="D10" s="65"/>
      <c r="E10" s="64" t="s">
        <v>4</v>
      </c>
      <c r="F10" s="72" t="s">
        <v>23</v>
      </c>
      <c r="G10" s="65"/>
    </row>
    <row r="11" spans="1:7" ht="15.75" customHeight="1" x14ac:dyDescent="0.25">
      <c r="A11" s="63"/>
      <c r="B11" s="63"/>
      <c r="C11" s="63"/>
      <c r="D11" s="66"/>
      <c r="E11" s="66"/>
      <c r="F11" s="72"/>
      <c r="G11" s="66"/>
    </row>
    <row r="12" spans="1:7" ht="1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s="8" customFormat="1" ht="27" customHeight="1" x14ac:dyDescent="0.25">
      <c r="A13" s="20" t="s">
        <v>15</v>
      </c>
      <c r="B13" s="73" t="s">
        <v>43</v>
      </c>
      <c r="C13" s="74"/>
      <c r="D13" s="16">
        <f>E13+G13</f>
        <v>42700</v>
      </c>
      <c r="E13" s="16">
        <f>SUM(E14:E14)</f>
        <v>42700</v>
      </c>
      <c r="F13" s="16">
        <f>SUM(F14:F14)</f>
        <v>27480</v>
      </c>
      <c r="G13" s="16">
        <f>SUM(G14:G14)</f>
        <v>0</v>
      </c>
    </row>
    <row r="14" spans="1:7" s="8" customFormat="1" ht="19.899999999999999" customHeight="1" thickBot="1" x14ac:dyDescent="0.3">
      <c r="A14" s="42"/>
      <c r="B14" s="23" t="s">
        <v>12</v>
      </c>
      <c r="C14" s="22">
        <v>1</v>
      </c>
      <c r="D14" s="40">
        <f>+E14+G14</f>
        <v>42700</v>
      </c>
      <c r="E14" s="40">
        <v>42700</v>
      </c>
      <c r="F14" s="24">
        <v>27480</v>
      </c>
      <c r="G14" s="43">
        <v>0</v>
      </c>
    </row>
    <row r="15" spans="1:7" s="8" customFormat="1" ht="30" customHeight="1" x14ac:dyDescent="0.25">
      <c r="A15" s="21" t="s">
        <v>16</v>
      </c>
      <c r="B15" s="75" t="s">
        <v>42</v>
      </c>
      <c r="C15" s="76"/>
      <c r="D15" s="15">
        <f>E15+G15</f>
        <v>21000</v>
      </c>
      <c r="E15" s="19">
        <f>SUM(E16:E18)</f>
        <v>21000</v>
      </c>
      <c r="F15" s="19">
        <f>SUM(F16:F18)</f>
        <v>20700</v>
      </c>
      <c r="G15" s="11">
        <f>SUM(G16:G18)</f>
        <v>0</v>
      </c>
    </row>
    <row r="16" spans="1:7" ht="20.100000000000001" customHeight="1" x14ac:dyDescent="0.25">
      <c r="A16" s="6"/>
      <c r="B16" s="7" t="s">
        <v>6</v>
      </c>
      <c r="C16" s="6">
        <v>1</v>
      </c>
      <c r="D16" s="35">
        <f t="shared" ref="D16:D47" si="0">E16+G16</f>
        <v>9790</v>
      </c>
      <c r="E16" s="17">
        <v>9790</v>
      </c>
      <c r="F16" s="17">
        <v>9650</v>
      </c>
      <c r="G16" s="13">
        <v>0</v>
      </c>
    </row>
    <row r="17" spans="1:7" ht="20.100000000000001" customHeight="1" x14ac:dyDescent="0.25">
      <c r="A17" s="6"/>
      <c r="B17" s="7" t="s">
        <v>5</v>
      </c>
      <c r="C17" s="6">
        <v>1</v>
      </c>
      <c r="D17" s="35">
        <f t="shared" si="0"/>
        <v>8825</v>
      </c>
      <c r="E17" s="17">
        <v>8825</v>
      </c>
      <c r="F17" s="17">
        <v>8700</v>
      </c>
      <c r="G17" s="13">
        <v>0</v>
      </c>
    </row>
    <row r="18" spans="1:7" ht="19.899999999999999" customHeight="1" thickBot="1" x14ac:dyDescent="0.3">
      <c r="A18" s="22"/>
      <c r="B18" s="23" t="s">
        <v>10</v>
      </c>
      <c r="C18" s="22">
        <v>1</v>
      </c>
      <c r="D18" s="40">
        <f t="shared" si="0"/>
        <v>2385</v>
      </c>
      <c r="E18" s="24">
        <v>2385</v>
      </c>
      <c r="F18" s="24">
        <v>2350</v>
      </c>
      <c r="G18" s="25">
        <v>0</v>
      </c>
    </row>
    <row r="19" spans="1:7" s="8" customFormat="1" ht="27" customHeight="1" x14ac:dyDescent="0.25">
      <c r="A19" s="21" t="s">
        <v>17</v>
      </c>
      <c r="B19" s="60" t="s">
        <v>33</v>
      </c>
      <c r="C19" s="61"/>
      <c r="D19" s="15">
        <f t="shared" si="0"/>
        <v>19077</v>
      </c>
      <c r="E19" s="19">
        <f>E20</f>
        <v>0</v>
      </c>
      <c r="F19" s="19">
        <f>F20</f>
        <v>0</v>
      </c>
      <c r="G19" s="15">
        <f>G20</f>
        <v>19077</v>
      </c>
    </row>
    <row r="20" spans="1:7" ht="19.899999999999999" customHeight="1" thickBot="1" x14ac:dyDescent="0.3">
      <c r="A20" s="22"/>
      <c r="B20" s="23" t="s">
        <v>5</v>
      </c>
      <c r="C20" s="22">
        <v>1</v>
      </c>
      <c r="D20" s="40">
        <f t="shared" si="0"/>
        <v>19077</v>
      </c>
      <c r="E20" s="24">
        <v>0</v>
      </c>
      <c r="F20" s="24">
        <v>0</v>
      </c>
      <c r="G20" s="40">
        <v>19077</v>
      </c>
    </row>
    <row r="21" spans="1:7" ht="30.6" customHeight="1" x14ac:dyDescent="0.25">
      <c r="A21" s="21" t="s">
        <v>18</v>
      </c>
      <c r="B21" s="60" t="s">
        <v>39</v>
      </c>
      <c r="C21" s="61"/>
      <c r="D21" s="15">
        <f>E21+G21</f>
        <v>83400</v>
      </c>
      <c r="E21" s="19">
        <f>+E22+E23+E24+E25+E26</f>
        <v>83400</v>
      </c>
      <c r="F21" s="19">
        <f>F22</f>
        <v>2465</v>
      </c>
      <c r="G21" s="11">
        <f>G22</f>
        <v>0</v>
      </c>
    </row>
    <row r="22" spans="1:7" ht="19.899999999999999" customHeight="1" x14ac:dyDescent="0.25">
      <c r="A22" s="39"/>
      <c r="B22" s="33" t="s">
        <v>22</v>
      </c>
      <c r="C22" s="39">
        <v>1</v>
      </c>
      <c r="D22" s="35">
        <f>E22+G22</f>
        <v>59244</v>
      </c>
      <c r="E22" s="17">
        <v>59244</v>
      </c>
      <c r="F22" s="17">
        <v>2465</v>
      </c>
      <c r="G22" s="13">
        <v>0</v>
      </c>
    </row>
    <row r="23" spans="1:7" s="8" customFormat="1" ht="19.899999999999999" customHeight="1" x14ac:dyDescent="0.25">
      <c r="A23" s="21"/>
      <c r="B23" s="10" t="s">
        <v>5</v>
      </c>
      <c r="C23" s="9">
        <v>1</v>
      </c>
      <c r="D23" s="45">
        <f t="shared" si="0"/>
        <v>1056</v>
      </c>
      <c r="E23" s="29">
        <v>1056</v>
      </c>
      <c r="F23" s="29">
        <f>F24</f>
        <v>0</v>
      </c>
      <c r="G23" s="12">
        <f>G24</f>
        <v>0</v>
      </c>
    </row>
    <row r="24" spans="1:7" ht="19.899999999999999" customHeight="1" x14ac:dyDescent="0.25">
      <c r="A24" s="39"/>
      <c r="B24" s="10" t="s">
        <v>6</v>
      </c>
      <c r="C24" s="39">
        <v>1</v>
      </c>
      <c r="D24" s="35">
        <f t="shared" si="0"/>
        <v>17556</v>
      </c>
      <c r="E24" s="17">
        <v>17556</v>
      </c>
      <c r="F24" s="44">
        <v>0</v>
      </c>
      <c r="G24" s="13">
        <v>0</v>
      </c>
    </row>
    <row r="25" spans="1:7" s="8" customFormat="1" ht="19.899999999999999" customHeight="1" x14ac:dyDescent="0.25">
      <c r="A25" s="21"/>
      <c r="B25" s="10" t="s">
        <v>34</v>
      </c>
      <c r="C25" s="9">
        <v>1</v>
      </c>
      <c r="D25" s="45">
        <f t="shared" si="0"/>
        <v>4488</v>
      </c>
      <c r="E25" s="29">
        <v>4488</v>
      </c>
      <c r="F25" s="19">
        <f>F26</f>
        <v>0</v>
      </c>
      <c r="G25" s="11">
        <f>G26</f>
        <v>0</v>
      </c>
    </row>
    <row r="26" spans="1:7" ht="19.899999999999999" customHeight="1" thickBot="1" x14ac:dyDescent="0.3">
      <c r="A26" s="22"/>
      <c r="B26" s="34" t="s">
        <v>10</v>
      </c>
      <c r="C26" s="22">
        <v>1</v>
      </c>
      <c r="D26" s="40">
        <f t="shared" si="0"/>
        <v>1056</v>
      </c>
      <c r="E26" s="24">
        <v>1056</v>
      </c>
      <c r="F26" s="18">
        <v>0</v>
      </c>
      <c r="G26" s="25">
        <v>0</v>
      </c>
    </row>
    <row r="27" spans="1:7" s="8" customFormat="1" ht="19.899999999999999" customHeight="1" x14ac:dyDescent="0.25">
      <c r="A27" s="21" t="s">
        <v>19</v>
      </c>
      <c r="B27" s="60" t="s">
        <v>35</v>
      </c>
      <c r="C27" s="61"/>
      <c r="D27" s="15">
        <f t="shared" si="0"/>
        <v>46100</v>
      </c>
      <c r="E27" s="19">
        <f>SUM(E28:E33)</f>
        <v>46100</v>
      </c>
      <c r="F27" s="19">
        <f>F28</f>
        <v>0</v>
      </c>
      <c r="G27" s="11">
        <f>G28</f>
        <v>0</v>
      </c>
    </row>
    <row r="28" spans="1:7" ht="19.899999999999999" customHeight="1" x14ac:dyDescent="0.25">
      <c r="A28" s="37"/>
      <c r="B28" s="10" t="s">
        <v>36</v>
      </c>
      <c r="C28" s="39">
        <v>1</v>
      </c>
      <c r="D28" s="35">
        <f t="shared" si="0"/>
        <v>540</v>
      </c>
      <c r="E28" s="17">
        <v>540</v>
      </c>
      <c r="F28" s="17">
        <v>0</v>
      </c>
      <c r="G28" s="13">
        <v>0</v>
      </c>
    </row>
    <row r="29" spans="1:7" s="8" customFormat="1" ht="19.899999999999999" customHeight="1" x14ac:dyDescent="0.25">
      <c r="A29" s="21"/>
      <c r="B29" s="10" t="s">
        <v>8</v>
      </c>
      <c r="C29" s="9">
        <v>1</v>
      </c>
      <c r="D29" s="45">
        <f t="shared" si="0"/>
        <v>11100</v>
      </c>
      <c r="E29" s="29">
        <v>11100</v>
      </c>
      <c r="F29" s="29">
        <v>0</v>
      </c>
      <c r="G29" s="12">
        <f>SUM(G30:G31)</f>
        <v>0</v>
      </c>
    </row>
    <row r="30" spans="1:7" ht="19.899999999999999" customHeight="1" x14ac:dyDescent="0.25">
      <c r="A30" s="30"/>
      <c r="B30" s="10" t="s">
        <v>24</v>
      </c>
      <c r="C30" s="39">
        <v>1</v>
      </c>
      <c r="D30" s="35">
        <f t="shared" si="0"/>
        <v>8550</v>
      </c>
      <c r="E30" s="17">
        <v>8550</v>
      </c>
      <c r="F30" s="17">
        <v>0</v>
      </c>
      <c r="G30" s="13">
        <v>0</v>
      </c>
    </row>
    <row r="31" spans="1:7" ht="19.899999999999999" customHeight="1" x14ac:dyDescent="0.25">
      <c r="A31" s="39"/>
      <c r="B31" s="10" t="s">
        <v>9</v>
      </c>
      <c r="C31" s="39">
        <v>1</v>
      </c>
      <c r="D31" s="35">
        <f>E31+G31</f>
        <v>20780</v>
      </c>
      <c r="E31" s="17">
        <v>20780</v>
      </c>
      <c r="F31" s="17">
        <v>0</v>
      </c>
      <c r="G31" s="13">
        <v>0</v>
      </c>
    </row>
    <row r="32" spans="1:7" s="8" customFormat="1" ht="19.899999999999999" customHeight="1" x14ac:dyDescent="0.25">
      <c r="A32" s="21"/>
      <c r="B32" s="10" t="s">
        <v>25</v>
      </c>
      <c r="C32" s="9">
        <v>1</v>
      </c>
      <c r="D32" s="45">
        <f t="shared" si="0"/>
        <v>3210</v>
      </c>
      <c r="E32" s="29">
        <v>3210</v>
      </c>
      <c r="F32" s="29">
        <v>0</v>
      </c>
      <c r="G32" s="11">
        <f>SUM(G33:G33)</f>
        <v>0</v>
      </c>
    </row>
    <row r="33" spans="1:7" ht="19.899999999999999" customHeight="1" thickBot="1" x14ac:dyDescent="0.3">
      <c r="A33" s="22"/>
      <c r="B33" s="23" t="s">
        <v>30</v>
      </c>
      <c r="C33" s="22">
        <v>1</v>
      </c>
      <c r="D33" s="40">
        <f t="shared" si="0"/>
        <v>1920</v>
      </c>
      <c r="E33" s="24">
        <v>1920</v>
      </c>
      <c r="F33" s="24">
        <v>0</v>
      </c>
      <c r="G33" s="25">
        <v>0</v>
      </c>
    </row>
    <row r="34" spans="1:7" s="8" customFormat="1" ht="27.6" customHeight="1" x14ac:dyDescent="0.25">
      <c r="A34" s="21" t="s">
        <v>29</v>
      </c>
      <c r="B34" s="60" t="s">
        <v>41</v>
      </c>
      <c r="C34" s="61"/>
      <c r="D34" s="15">
        <f t="shared" si="0"/>
        <v>7449</v>
      </c>
      <c r="E34" s="19">
        <f>SUM(E35:E39)</f>
        <v>7449</v>
      </c>
      <c r="F34" s="19">
        <f>SUM(F35:F39)</f>
        <v>7340</v>
      </c>
      <c r="G34" s="11">
        <f>SUM(G35:G39)</f>
        <v>0</v>
      </c>
    </row>
    <row r="35" spans="1:7" ht="19.899999999999999" customHeight="1" x14ac:dyDescent="0.25">
      <c r="A35" s="39"/>
      <c r="B35" s="10" t="s">
        <v>8</v>
      </c>
      <c r="C35" s="39">
        <v>1</v>
      </c>
      <c r="D35" s="35">
        <f t="shared" si="0"/>
        <v>2841</v>
      </c>
      <c r="E35" s="17">
        <f>1759+1082</f>
        <v>2841</v>
      </c>
      <c r="F35" s="17">
        <f>1733+1067</f>
        <v>2800</v>
      </c>
      <c r="G35" s="13">
        <v>0</v>
      </c>
    </row>
    <row r="36" spans="1:7" ht="19.899999999999999" customHeight="1" x14ac:dyDescent="0.25">
      <c r="A36" s="39"/>
      <c r="B36" s="10" t="s">
        <v>24</v>
      </c>
      <c r="C36" s="39">
        <v>1</v>
      </c>
      <c r="D36" s="35">
        <f t="shared" si="0"/>
        <v>1151</v>
      </c>
      <c r="E36" s="17">
        <v>1151</v>
      </c>
      <c r="F36" s="17">
        <v>1133</v>
      </c>
      <c r="G36" s="46">
        <v>0</v>
      </c>
    </row>
    <row r="37" spans="1:7" ht="19.899999999999999" customHeight="1" x14ac:dyDescent="0.25">
      <c r="A37" s="39"/>
      <c r="B37" s="10" t="s">
        <v>9</v>
      </c>
      <c r="C37" s="39">
        <v>1</v>
      </c>
      <c r="D37" s="35">
        <f t="shared" si="0"/>
        <v>2797</v>
      </c>
      <c r="E37" s="17">
        <f>2578+219</f>
        <v>2797</v>
      </c>
      <c r="F37" s="17">
        <f>2541+216</f>
        <v>2757</v>
      </c>
      <c r="G37" s="46">
        <v>0</v>
      </c>
    </row>
    <row r="38" spans="1:7" ht="19.899999999999999" customHeight="1" x14ac:dyDescent="0.25">
      <c r="A38" s="39"/>
      <c r="B38" s="10" t="s">
        <v>25</v>
      </c>
      <c r="C38" s="39">
        <v>1</v>
      </c>
      <c r="D38" s="35">
        <f>E38+G38</f>
        <v>399</v>
      </c>
      <c r="E38" s="17">
        <v>399</v>
      </c>
      <c r="F38" s="17">
        <v>393</v>
      </c>
      <c r="G38" s="13">
        <v>0</v>
      </c>
    </row>
    <row r="39" spans="1:7" ht="19.899999999999999" customHeight="1" thickBot="1" x14ac:dyDescent="0.3">
      <c r="A39" s="26"/>
      <c r="B39" s="23" t="s">
        <v>30</v>
      </c>
      <c r="C39" s="26">
        <v>1</v>
      </c>
      <c r="D39" s="49">
        <f t="shared" si="0"/>
        <v>261</v>
      </c>
      <c r="E39" s="27">
        <v>261</v>
      </c>
      <c r="F39" s="27">
        <v>257</v>
      </c>
      <c r="G39" s="28">
        <v>0</v>
      </c>
    </row>
    <row r="40" spans="1:7" s="8" customFormat="1" ht="30.6" customHeight="1" x14ac:dyDescent="0.25">
      <c r="A40" s="21" t="s">
        <v>20</v>
      </c>
      <c r="B40" s="60" t="s">
        <v>38</v>
      </c>
      <c r="C40" s="61"/>
      <c r="D40" s="15">
        <f t="shared" si="0"/>
        <v>102300</v>
      </c>
      <c r="E40" s="19">
        <f>SUM(E41:E42)</f>
        <v>102300</v>
      </c>
      <c r="F40" s="19">
        <f>SUM(F41:F42)</f>
        <v>16160</v>
      </c>
      <c r="G40" s="15">
        <f>SUM(G41:G42)</f>
        <v>0</v>
      </c>
    </row>
    <row r="41" spans="1:7" ht="19.899999999999999" customHeight="1" x14ac:dyDescent="0.25">
      <c r="A41" s="6"/>
      <c r="B41" s="33" t="s">
        <v>22</v>
      </c>
      <c r="C41" s="6">
        <v>4</v>
      </c>
      <c r="D41" s="35">
        <f t="shared" si="0"/>
        <v>87900</v>
      </c>
      <c r="E41" s="17">
        <f>84000+3900</f>
        <v>87900</v>
      </c>
      <c r="F41" s="17">
        <v>3840</v>
      </c>
      <c r="G41" s="13"/>
    </row>
    <row r="42" spans="1:7" ht="19.899999999999999" customHeight="1" thickBot="1" x14ac:dyDescent="0.3">
      <c r="A42" s="22"/>
      <c r="B42" s="23" t="s">
        <v>26</v>
      </c>
      <c r="C42" s="22">
        <v>4</v>
      </c>
      <c r="D42" s="40">
        <f t="shared" si="0"/>
        <v>14400</v>
      </c>
      <c r="E42" s="24">
        <v>14400</v>
      </c>
      <c r="F42" s="24">
        <v>12320</v>
      </c>
      <c r="G42" s="40">
        <v>0</v>
      </c>
    </row>
    <row r="43" spans="1:7" s="8" customFormat="1" ht="31.9" customHeight="1" x14ac:dyDescent="0.25">
      <c r="A43" s="21" t="s">
        <v>21</v>
      </c>
      <c r="B43" s="60" t="s">
        <v>40</v>
      </c>
      <c r="C43" s="61"/>
      <c r="D43" s="15">
        <f t="shared" si="0"/>
        <v>14300</v>
      </c>
      <c r="E43" s="19">
        <f>SUM(E44:E44)</f>
        <v>14300</v>
      </c>
      <c r="F43" s="19">
        <f>SUM(F44:F44)</f>
        <v>14100</v>
      </c>
      <c r="G43" s="15">
        <f>SUM(G44:G44)</f>
        <v>0</v>
      </c>
    </row>
    <row r="44" spans="1:7" ht="19.899999999999999" customHeight="1" thickBot="1" x14ac:dyDescent="0.3">
      <c r="A44" s="22"/>
      <c r="B44" s="23" t="s">
        <v>7</v>
      </c>
      <c r="C44" s="22">
        <v>4</v>
      </c>
      <c r="D44" s="40">
        <f>E44+G44</f>
        <v>14300</v>
      </c>
      <c r="E44" s="24">
        <v>14300</v>
      </c>
      <c r="F44" s="24">
        <v>14100</v>
      </c>
      <c r="G44" s="40">
        <v>0</v>
      </c>
    </row>
    <row r="45" spans="1:7" ht="51.75" customHeight="1" x14ac:dyDescent="0.25">
      <c r="A45" s="55" t="s">
        <v>57</v>
      </c>
      <c r="B45" s="51" t="s">
        <v>47</v>
      </c>
      <c r="C45" s="50"/>
      <c r="D45" s="15">
        <f>+E45+G45</f>
        <v>965000</v>
      </c>
      <c r="E45" s="19">
        <f>SUM(E46:E46)</f>
        <v>0</v>
      </c>
      <c r="F45" s="19">
        <f>SUM(F46:F46)</f>
        <v>0</v>
      </c>
      <c r="G45" s="15">
        <f>+G46</f>
        <v>965000</v>
      </c>
    </row>
    <row r="46" spans="1:7" ht="19.899999999999999" customHeight="1" thickBot="1" x14ac:dyDescent="0.3">
      <c r="A46" s="26"/>
      <c r="B46" s="33" t="s">
        <v>22</v>
      </c>
      <c r="C46" s="48">
        <v>2</v>
      </c>
      <c r="D46" s="40">
        <f>E46+G46</f>
        <v>965000</v>
      </c>
      <c r="E46" s="24">
        <v>0</v>
      </c>
      <c r="F46" s="24">
        <v>0</v>
      </c>
      <c r="G46" s="40">
        <v>965000</v>
      </c>
    </row>
    <row r="47" spans="1:7" s="8" customFormat="1" ht="42.75" customHeight="1" x14ac:dyDescent="0.25">
      <c r="A47" s="32" t="s">
        <v>46</v>
      </c>
      <c r="B47" s="60" t="s">
        <v>44</v>
      </c>
      <c r="C47" s="61"/>
      <c r="D47" s="15">
        <f t="shared" si="0"/>
        <v>9015</v>
      </c>
      <c r="E47" s="19">
        <f>SUM(E48:E48)</f>
        <v>0</v>
      </c>
      <c r="F47" s="19">
        <f>SUM(F48:F48)</f>
        <v>0</v>
      </c>
      <c r="G47" s="15">
        <f>SUM(G48:G48)</f>
        <v>9015</v>
      </c>
    </row>
    <row r="48" spans="1:7" ht="19.899999999999999" customHeight="1" thickBot="1" x14ac:dyDescent="0.3">
      <c r="A48" s="41"/>
      <c r="B48" s="34" t="s">
        <v>22</v>
      </c>
      <c r="C48" s="22">
        <v>2</v>
      </c>
      <c r="D48" s="40">
        <f>E48+G48</f>
        <v>9015</v>
      </c>
      <c r="E48" s="24">
        <v>0</v>
      </c>
      <c r="F48" s="24">
        <v>0</v>
      </c>
      <c r="G48" s="40">
        <v>9015</v>
      </c>
    </row>
    <row r="49" spans="1:7" ht="46.5" customHeight="1" x14ac:dyDescent="0.25">
      <c r="A49" s="32" t="s">
        <v>48</v>
      </c>
      <c r="B49" s="57" t="s">
        <v>49</v>
      </c>
      <c r="C49" s="57"/>
      <c r="D49" s="15">
        <f>+D50</f>
        <v>861900</v>
      </c>
      <c r="E49" s="19">
        <f>+E50</f>
        <v>361900</v>
      </c>
      <c r="F49" s="19">
        <v>0</v>
      </c>
      <c r="G49" s="15">
        <f>+G50</f>
        <v>500000</v>
      </c>
    </row>
    <row r="50" spans="1:7" ht="19.899999999999999" customHeight="1" thickBot="1" x14ac:dyDescent="0.3">
      <c r="A50" s="41"/>
      <c r="B50" s="34" t="s">
        <v>22</v>
      </c>
      <c r="C50" s="22">
        <v>3</v>
      </c>
      <c r="D50" s="40">
        <f>E50+G50</f>
        <v>861900</v>
      </c>
      <c r="E50" s="24">
        <v>361900</v>
      </c>
      <c r="F50" s="24">
        <v>0</v>
      </c>
      <c r="G50" s="40">
        <v>500000</v>
      </c>
    </row>
    <row r="51" spans="1:7" ht="27" customHeight="1" x14ac:dyDescent="0.25">
      <c r="A51" s="32" t="s">
        <v>50</v>
      </c>
      <c r="B51" s="58" t="s">
        <v>51</v>
      </c>
      <c r="C51" s="59"/>
      <c r="D51" s="15">
        <f>+E51+G51</f>
        <v>28489</v>
      </c>
      <c r="E51" s="19">
        <f>+E52+E53+E54+E55</f>
        <v>28489</v>
      </c>
      <c r="F51" s="19">
        <f t="shared" ref="F51:G51" si="1">+F52+F53+F54+F55</f>
        <v>27977</v>
      </c>
      <c r="G51" s="19">
        <f t="shared" si="1"/>
        <v>0</v>
      </c>
    </row>
    <row r="52" spans="1:7" ht="19.899999999999999" customHeight="1" x14ac:dyDescent="0.25">
      <c r="A52" s="54"/>
      <c r="B52" s="10" t="s">
        <v>36</v>
      </c>
      <c r="C52" s="47">
        <v>1</v>
      </c>
      <c r="D52" s="35">
        <f>E52+G52</f>
        <v>6437</v>
      </c>
      <c r="E52" s="17">
        <v>6437</v>
      </c>
      <c r="F52" s="17">
        <v>6300</v>
      </c>
      <c r="G52" s="35">
        <v>0</v>
      </c>
    </row>
    <row r="53" spans="1:7" ht="19.899999999999999" customHeight="1" x14ac:dyDescent="0.25">
      <c r="A53" s="54"/>
      <c r="B53" s="33" t="s">
        <v>53</v>
      </c>
      <c r="C53" s="47">
        <v>1</v>
      </c>
      <c r="D53" s="35">
        <f t="shared" ref="D53:D55" si="2">E53+G53</f>
        <v>6890</v>
      </c>
      <c r="E53" s="17">
        <v>6890</v>
      </c>
      <c r="F53" s="17">
        <v>6792</v>
      </c>
      <c r="G53" s="35">
        <v>0</v>
      </c>
    </row>
    <row r="54" spans="1:7" ht="19.899999999999999" customHeight="1" x14ac:dyDescent="0.25">
      <c r="A54" s="54"/>
      <c r="B54" s="33" t="s">
        <v>52</v>
      </c>
      <c r="C54" s="47">
        <v>1</v>
      </c>
      <c r="D54" s="35">
        <f t="shared" si="2"/>
        <v>6751</v>
      </c>
      <c r="E54" s="17">
        <v>6751</v>
      </c>
      <c r="F54" s="17">
        <v>6654</v>
      </c>
      <c r="G54" s="35">
        <v>0</v>
      </c>
    </row>
    <row r="55" spans="1:7" ht="19.899999999999999" customHeight="1" thickBot="1" x14ac:dyDescent="0.3">
      <c r="A55" s="41"/>
      <c r="B55" s="23" t="s">
        <v>9</v>
      </c>
      <c r="C55" s="22">
        <v>1</v>
      </c>
      <c r="D55" s="40">
        <f t="shared" si="2"/>
        <v>8411</v>
      </c>
      <c r="E55" s="24">
        <v>8411</v>
      </c>
      <c r="F55" s="24">
        <v>8231</v>
      </c>
      <c r="G55" s="40">
        <v>0</v>
      </c>
    </row>
    <row r="56" spans="1:7" ht="27" customHeight="1" x14ac:dyDescent="0.25">
      <c r="A56" s="32" t="s">
        <v>54</v>
      </c>
      <c r="B56" s="58" t="s">
        <v>55</v>
      </c>
      <c r="C56" s="59"/>
      <c r="D56" s="15">
        <v>4484</v>
      </c>
      <c r="E56" s="19">
        <f>+E57</f>
        <v>4484</v>
      </c>
      <c r="F56" s="19">
        <v>0</v>
      </c>
      <c r="G56" s="15">
        <v>0</v>
      </c>
    </row>
    <row r="57" spans="1:7" ht="19.899999999999999" customHeight="1" thickBot="1" x14ac:dyDescent="0.3">
      <c r="A57" s="41"/>
      <c r="B57" s="34" t="s">
        <v>22</v>
      </c>
      <c r="C57" s="22">
        <v>4</v>
      </c>
      <c r="D57" s="40">
        <f>+E57</f>
        <v>4484</v>
      </c>
      <c r="E57" s="24">
        <v>4484</v>
      </c>
      <c r="F57" s="24">
        <v>0</v>
      </c>
      <c r="G57" s="40">
        <v>0</v>
      </c>
    </row>
    <row r="58" spans="1:7" ht="30" customHeight="1" thickBot="1" x14ac:dyDescent="0.3">
      <c r="A58" s="68" t="s">
        <v>27</v>
      </c>
      <c r="B58" s="69"/>
      <c r="C58" s="70"/>
      <c r="D58" s="52">
        <f t="shared" ref="D58" si="3">E58+G58</f>
        <v>2205214</v>
      </c>
      <c r="E58" s="53">
        <f>+E13+E15+E19+E21+E27+E34+E40+E43+E47+E45+E49+E51+E56</f>
        <v>712122</v>
      </c>
      <c r="F58" s="53">
        <f t="shared" ref="F58:G58" si="4">+F13+F15+F19+F21+F27+F34+F40+F43+F47+F45+F49+F51+F56</f>
        <v>116222</v>
      </c>
      <c r="G58" s="53">
        <f t="shared" si="4"/>
        <v>1493092</v>
      </c>
    </row>
    <row r="59" spans="1:7" s="8" customFormat="1" ht="30" customHeight="1" x14ac:dyDescent="0.25">
      <c r="A59" s="62" t="s">
        <v>14</v>
      </c>
      <c r="B59" s="62"/>
      <c r="C59" s="62"/>
      <c r="D59" s="62"/>
      <c r="E59" s="62"/>
      <c r="F59" s="62"/>
      <c r="G59" s="62"/>
    </row>
    <row r="60" spans="1:7" ht="30" customHeight="1" x14ac:dyDescent="0.25">
      <c r="A60" s="4"/>
      <c r="C60" s="4"/>
      <c r="D60" s="36"/>
      <c r="E60" s="36"/>
      <c r="F60" s="36"/>
      <c r="G60" s="36"/>
    </row>
    <row r="61" spans="1:7" ht="30" customHeight="1" x14ac:dyDescent="0.25">
      <c r="A61" s="4"/>
      <c r="C61" s="4"/>
      <c r="D61" s="38"/>
      <c r="E61" s="38"/>
      <c r="F61" s="38"/>
      <c r="G61" s="38"/>
    </row>
    <row r="62" spans="1:7" ht="30" customHeight="1" x14ac:dyDescent="0.25">
      <c r="E62" s="36"/>
      <c r="F62" s="36"/>
      <c r="G62" s="14"/>
    </row>
  </sheetData>
  <mergeCells count="28">
    <mergeCell ref="C1:E1"/>
    <mergeCell ref="C2:F2"/>
    <mergeCell ref="C3:G3"/>
    <mergeCell ref="C4:G4"/>
    <mergeCell ref="C5:E5"/>
    <mergeCell ref="A59:G59"/>
    <mergeCell ref="C9:C11"/>
    <mergeCell ref="D9:D11"/>
    <mergeCell ref="A7:G7"/>
    <mergeCell ref="A58:C58"/>
    <mergeCell ref="E9:F9"/>
    <mergeCell ref="G9:G11"/>
    <mergeCell ref="E10:E11"/>
    <mergeCell ref="F10:F11"/>
    <mergeCell ref="A9:A11"/>
    <mergeCell ref="B9:B11"/>
    <mergeCell ref="B13:C13"/>
    <mergeCell ref="B15:C15"/>
    <mergeCell ref="B19:C19"/>
    <mergeCell ref="B27:C27"/>
    <mergeCell ref="B49:C49"/>
    <mergeCell ref="B51:C51"/>
    <mergeCell ref="B56:C56"/>
    <mergeCell ref="B21:C21"/>
    <mergeCell ref="B34:C34"/>
    <mergeCell ref="B40:C40"/>
    <mergeCell ref="B43:C43"/>
    <mergeCell ref="B47:C47"/>
  </mergeCells>
  <phoneticPr fontId="6" type="noConversion"/>
  <pageMargins left="0.62992125984251968" right="0.19685039370078741" top="0.35433070866141736" bottom="0.27559055118110237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2021</vt:lpstr>
      <vt:lpstr>'2021'!Print_Titles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grazvida</dc:creator>
  <cp:lastModifiedBy>daiva_k</cp:lastModifiedBy>
  <cp:lastPrinted>2021-04-22T05:31:04Z</cp:lastPrinted>
  <dcterms:created xsi:type="dcterms:W3CDTF">2014-02-05T07:13:27Z</dcterms:created>
  <dcterms:modified xsi:type="dcterms:W3CDTF">2021-04-22T05:31:07Z</dcterms:modified>
</cp:coreProperties>
</file>