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Varijantas 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5" i="1"/>
  <c r="H108" s="1"/>
  <c r="H104"/>
  <c r="H40"/>
  <c r="H54" l="1"/>
  <c r="H87" l="1"/>
  <c r="H65"/>
  <c r="H103" s="1"/>
  <c r="H76"/>
  <c r="H106" l="1"/>
</calcChain>
</file>

<file path=xl/sharedStrings.xml><?xml version="1.0" encoding="utf-8"?>
<sst xmlns="http://schemas.openxmlformats.org/spreadsheetml/2006/main" count="302" uniqueCount="160">
  <si>
    <t>Eil. Nr.</t>
  </si>
  <si>
    <t>EINAMIESIEMS TIKSLAMS</t>
  </si>
  <si>
    <t>paprastasis remontas</t>
  </si>
  <si>
    <t>priežiūra</t>
  </si>
  <si>
    <t>Darbų ir paslaugų rūšis</t>
  </si>
  <si>
    <t>Skirta lėšų, tūkst. Eur</t>
  </si>
  <si>
    <t>IŠ VISO:</t>
  </si>
  <si>
    <t>TURTUI ĮSIGYTI</t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</si>
  <si>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objektų sąrašas</t>
  </si>
  <si>
    <t>Prienų rajono savivaldybės</t>
  </si>
  <si>
    <t>Vietinės reikšmės kelių ir  gatvių  paprastasis remontas</t>
  </si>
  <si>
    <t>kapitalinis remontas</t>
  </si>
  <si>
    <t>inžinerinės paslaugos</t>
  </si>
  <si>
    <t>Objekto parametrai</t>
  </si>
  <si>
    <t>Ilgis, m</t>
  </si>
  <si>
    <t>Plotis, m</t>
  </si>
  <si>
    <t>x-496203   y-6054279          x-496314   y-6054437</t>
  </si>
  <si>
    <t>Prienų r. sav. keliai ir gatvės</t>
  </si>
  <si>
    <t>–</t>
  </si>
  <si>
    <r>
      <t xml:space="preserve">Pradžia – pabaiga       </t>
    </r>
    <r>
      <rPr>
        <sz val="10"/>
        <color theme="1"/>
        <rFont val="Times New Roman"/>
        <family val="1"/>
        <charset val="186"/>
      </rPr>
      <t/>
    </r>
  </si>
  <si>
    <t>135,33 km</t>
  </si>
  <si>
    <t>104,31 km</t>
  </si>
  <si>
    <t>61,36 km</t>
  </si>
  <si>
    <t>155,01 km</t>
  </si>
  <si>
    <t>55,4 km</t>
  </si>
  <si>
    <t>76,68 km</t>
  </si>
  <si>
    <t>209,78 km</t>
  </si>
  <si>
    <t>96,98 km</t>
  </si>
  <si>
    <t>191,13 km</t>
  </si>
  <si>
    <t>43,19 km</t>
  </si>
  <si>
    <t>5,3 km</t>
  </si>
  <si>
    <t>11,48 km</t>
  </si>
  <si>
    <t>56,06 km</t>
  </si>
  <si>
    <t>179,65 km</t>
  </si>
  <si>
    <t>Iš viso vietinės reikšmės kelių ir gatvių priežiūra žiemą</t>
  </si>
  <si>
    <t>Iš viso vietinės reikšmės kelių ir  gatvių su žvyro danga priežiūra</t>
  </si>
  <si>
    <t>Iš viso vietinės reikšmės kelių ir gatvių kadastriniai matavimai</t>
  </si>
  <si>
    <t>Iš viso vietinės reikšmės kelių ir gatvių su asfaltbetonio danga priežiūra</t>
  </si>
  <si>
    <t xml:space="preserve">Iš jų eismo saugumo priemonėms </t>
  </si>
  <si>
    <t>Objekto pavadinimas (kelio Nr. ir pavadinimas savivaldybės tarybos patvirtintame vietinės reikšmės kelių sąraše)</t>
  </si>
  <si>
    <t>Prienų m. Žaliakalnio g. (PR-16)</t>
  </si>
  <si>
    <t>Lėšų rezervas nenumatytiems darbams</t>
  </si>
  <si>
    <t>Prienų seniūnijos vietinės reikšmės keliai ir gatvės</t>
  </si>
  <si>
    <t>keliai ir gatvės pagal sąrašą</t>
  </si>
  <si>
    <t>Techninė priežiūra, laboratoriniai kokybės kontrolės darbai</t>
  </si>
  <si>
    <t>Balbieriškio seniūnijos vietinės reikšmės keliai ir gatvės</t>
  </si>
  <si>
    <t>Išlaužo seniūnijos vietinės reikšmės keliai ir gatvės</t>
  </si>
  <si>
    <t>Jiezno seniūnijos vietinės reikšmės keliai ir gatvės</t>
  </si>
  <si>
    <t>Naujosios Ūtos seniūnijos vietinės reikšmės keliai ir gatvės</t>
  </si>
  <si>
    <t>Pakuonio seniūnijos vietinės reikšmės keliai ir gatvės</t>
  </si>
  <si>
    <t>Stakliškių seniūnijos vietinės reikšmės keliai ir gatvės</t>
  </si>
  <si>
    <t>Šilavoto seniūnijos vietinės reikšmės keliai ir gatvės</t>
  </si>
  <si>
    <t>Veiverių seniūnijos vietinės reikšmės keliai ir gatvės</t>
  </si>
  <si>
    <t>Vietinės reikšmės kelių ir  gatvių kadastriniai matavimai, iš jų:</t>
  </si>
  <si>
    <t>38 km</t>
  </si>
  <si>
    <t>37 km</t>
  </si>
  <si>
    <t>35 km</t>
  </si>
  <si>
    <t>25 km</t>
  </si>
  <si>
    <t>26 km</t>
  </si>
  <si>
    <t>29 km</t>
  </si>
  <si>
    <t>18 km</t>
  </si>
  <si>
    <t>17 km</t>
  </si>
  <si>
    <t>Kapitalinio remonto, rekonstravimo ir naujos statybos darbų techniniai darbo projektai ir ekspertizės</t>
  </si>
  <si>
    <t>Kelio ženklai</t>
  </si>
  <si>
    <t>35 vnt.</t>
  </si>
  <si>
    <t>Iš jų turtui (naujai statybai, rekonstravimui), kurio vertė daugiau negu 360 tūkst. Eur, įsigyti</t>
  </si>
  <si>
    <t>- eismo saugumo priemonėms:</t>
  </si>
  <si>
    <t xml:space="preserve">Iš jų eismo saugumo priemonės: </t>
  </si>
  <si>
    <t>Objekto turtui įsigyti vertė, tūkst. Eur</t>
  </si>
  <si>
    <t xml:space="preserve"> Iš viso einamiesiems tikslams:</t>
  </si>
  <si>
    <t>Iš  jų        -  paprastajam remontui:</t>
  </si>
  <si>
    <t xml:space="preserve">2,7 % nuo SMD </t>
  </si>
  <si>
    <t>Prienų m. Statybininkų g. (PR-113) (asfaltbetonio danga)</t>
  </si>
  <si>
    <t>Prienų m. Pievų g. (PR-17) ir Mėlynių g. (PR-18) atkarpa</t>
  </si>
  <si>
    <t>Prienų m. Klonio g. (PR-32)</t>
  </si>
  <si>
    <t>Išlaužo sen. Purvininkų k. Liepų g. (IS-60)</t>
  </si>
  <si>
    <t>Jiezno sen. Jiezno m. S. Nėries g. (JI-29)</t>
  </si>
  <si>
    <t>Jiezno sen. Jiezno m. J. Basanavičiaus g. (JI-34)</t>
  </si>
  <si>
    <t xml:space="preserve">Pakuonio sen. Daukšiagirės k. Dvaro g. (PA-24) </t>
  </si>
  <si>
    <t>Balbieriškio sen. Balbieriškio mstl. privažiavimas prie Balbieriškio pagr. m-klos nuo Klevų g. (BA-1)</t>
  </si>
  <si>
    <t>Jiezno sen. Jiezno m. Tiesos takas (JI-26)</t>
  </si>
  <si>
    <t>Balbieriškio sen. Paprūdžių k. Bokšto g. (BA-73)</t>
  </si>
  <si>
    <t>Stakliškių sen. Vyšniūnų k. Liepų g. (ST-181)</t>
  </si>
  <si>
    <t>Prienų m. Žemaitės g. (PR-20) atkarpa ir F. Vaitkaus g. (PR-2) atkarpa</t>
  </si>
  <si>
    <t>Prienų miesto Kalnų Sodo gatvė (Nr. PR-50), esanti sodininkų bendrijos „Kalnai“ teritorijoje</t>
  </si>
  <si>
    <t>kapitalinis remontas, inžinerinės paslaugos</t>
  </si>
  <si>
    <t xml:space="preserve">x-496038   y-6055228                x-496123   y-6055230
x-496116   y-6055114
x-496137   y-6055518
</t>
  </si>
  <si>
    <t>Prienų miesto Ropių gatvė (Nr. PR-39), esanti sodininkų bendrijos „Vandenis“ teritorijoje</t>
  </si>
  <si>
    <t xml:space="preserve">x-495817  y-6055228
x-495561  y-6055614
</t>
  </si>
  <si>
    <t>Prienų miesto Rūtų gatvė (Nr. PR-40), esanti sodininkų bendrijos „Vandenis“ teritorijoje</t>
  </si>
  <si>
    <t xml:space="preserve">x-495682  y-6055423
x-495820  y-6055656
</t>
  </si>
  <si>
    <t>4,0-5,0</t>
  </si>
  <si>
    <t>Šilavoto sen. Šilavoto k. Eigulių g. (SI-3)</t>
  </si>
  <si>
    <t>3,0-5,0</t>
  </si>
  <si>
    <t>3,0-4,0</t>
  </si>
  <si>
    <t>4,5-5,0</t>
  </si>
  <si>
    <t>Veiverių sen. Mauručių k. Šilėnų g. (VE-78) atkarpa ir Agrokoncerno kelio (VE-79) atkarpa</t>
  </si>
  <si>
    <t>170 m</t>
  </si>
  <si>
    <r>
      <t>0,55 % - 0,25</t>
    </r>
    <r>
      <rPr>
        <sz val="10"/>
        <rFont val="Calibri"/>
        <family val="2"/>
        <charset val="186"/>
      </rPr>
      <t>%</t>
    </r>
    <r>
      <rPr>
        <sz val="10"/>
        <rFont val="Times New Roman"/>
        <family val="1"/>
        <charset val="186"/>
      </rPr>
      <t xml:space="preserve"> nuo SMD </t>
    </r>
  </si>
  <si>
    <t>110 m</t>
  </si>
  <si>
    <t>500 m</t>
  </si>
  <si>
    <t>5,0-8,0</t>
  </si>
  <si>
    <t>210 m</t>
  </si>
  <si>
    <t>3 perėjos</t>
  </si>
  <si>
    <t>prie 2020 m.                             d. finansavimo sutarties Nr. S-</t>
  </si>
  <si>
    <t>SUDERINTA                                                Lietuvos automobilių kelių dierkcijos prie Susisiekimo ministerijos</t>
  </si>
  <si>
    <t>x-496428  y-6054321         x-496535  y-6054250         x-496815  y-6053941         x-496710  y-6054167</t>
  </si>
  <si>
    <t>x-495972  y-6054827          x-495823  y-6054931</t>
  </si>
  <si>
    <t>x-496450  y-6054771            x-497117  y-6053714                x-497628  y-6052831</t>
  </si>
  <si>
    <t>x-484925  y-6059209                    x-485277  y-6059320</t>
  </si>
  <si>
    <t>x-484369  y-6048443                      x-484449  y-6048235</t>
  </si>
  <si>
    <t>x-497515  y-6065607                            x-497398  y-6065273</t>
  </si>
  <si>
    <t>x-495123  y-6066780                                x-495348  y-6067257</t>
  </si>
  <si>
    <t>x-511354 y-6051452                          x-511519  y-6051409</t>
  </si>
  <si>
    <t>x-511311  y-6051326                      x-511453  y-6051288</t>
  </si>
  <si>
    <t>x-511105   y-6051353                         x-510875  y-6051422</t>
  </si>
  <si>
    <t>x-490324  y-6047721                              x-490854  y-6047490</t>
  </si>
  <si>
    <t>x-504224  y-6064629                                   x-504473  y-6064571</t>
  </si>
  <si>
    <t>x-521052  y-6044616                                         x-520494  y-6044418</t>
  </si>
  <si>
    <t>x-485466  y-6071849                                   x-484616  y-6071741                               x-484842  y-6071802                             x-485005  y-6071957</t>
  </si>
  <si>
    <t>x-496951  y-6056368                              x-496987  y-6056531</t>
  </si>
  <si>
    <t xml:space="preserve">x-502838   y-6057887                                         x-502677   y-6058392              </t>
  </si>
  <si>
    <t>x-496654  y-6056366                                  x-496759  y-6056361</t>
  </si>
  <si>
    <t>x-497380  y-6054901                         x-497461  y-6054925                              x-496761   y-6056363</t>
  </si>
  <si>
    <t>Iš jų eismo saugumo priemonėms</t>
  </si>
  <si>
    <t xml:space="preserve">Iš viso turtui įsigyti </t>
  </si>
  <si>
    <t>Jiezno sen. Jiezno m. Trakų g. (JI-17) (asfaltbetonio danga)</t>
  </si>
  <si>
    <t>x-511339  y-6051442                               x-511286  y-6051238</t>
  </si>
  <si>
    <t>20 obj.</t>
  </si>
  <si>
    <t>45,11 km</t>
  </si>
  <si>
    <t>16,52 km</t>
  </si>
  <si>
    <t>14,82 km</t>
  </si>
  <si>
    <t>2,97 km</t>
  </si>
  <si>
    <t>6,79 km</t>
  </si>
  <si>
    <t>11,43 km</t>
  </si>
  <si>
    <t>6,10 km</t>
  </si>
  <si>
    <t>90,22 km</t>
  </si>
  <si>
    <t>87,79 km</t>
  </si>
  <si>
    <t>140,19 km</t>
  </si>
  <si>
    <t>52,43 km</t>
  </si>
  <si>
    <t>69,90 km</t>
  </si>
  <si>
    <t>198,35 km</t>
  </si>
  <si>
    <t>90,58 km</t>
  </si>
  <si>
    <r>
      <t xml:space="preserve">Vietinės reikšmės kelių ir gatvių priežiūra žiemą </t>
    </r>
    <r>
      <rPr>
        <i/>
        <sz val="10"/>
        <rFont val="Times New Roman"/>
        <family val="1"/>
        <charset val="186"/>
      </rPr>
      <t xml:space="preserve"> (sniego valymas, barstymas smėlio ir druskos mišiniu)</t>
    </r>
    <r>
      <rPr>
        <b/>
        <sz val="10"/>
        <rFont val="Times New Roman"/>
        <family val="1"/>
        <charset val="186"/>
      </rPr>
      <t>, iš jų:</t>
    </r>
  </si>
  <si>
    <r>
      <t xml:space="preserve">Vietinės reikšmės kelių ir gatvių su asfaltbetonio danga priežiūra </t>
    </r>
    <r>
      <rPr>
        <i/>
        <sz val="10"/>
        <rFont val="Times New Roman"/>
        <family val="1"/>
        <charset val="186"/>
      </rPr>
      <t>(duobės)</t>
    </r>
    <r>
      <rPr>
        <b/>
        <sz val="10"/>
        <rFont val="Times New Roman"/>
        <family val="1"/>
        <charset val="186"/>
      </rPr>
      <t>, iš jų:</t>
    </r>
  </si>
  <si>
    <r>
      <t>Vietinės reikšmės kelių ir  gatvių su žvyro danga priežiūra (</t>
    </r>
    <r>
      <rPr>
        <sz val="10"/>
        <rFont val="Times New Roman"/>
        <family val="1"/>
        <charset val="186"/>
      </rPr>
      <t>greideriavimas, žvyravimas išdaužų vietose, kelio griovių atstatymas</t>
    </r>
    <r>
      <rPr>
        <b/>
        <sz val="10"/>
        <rFont val="Times New Roman"/>
        <family val="1"/>
        <charset val="186"/>
      </rPr>
      <t>), iš jų:</t>
    </r>
  </si>
  <si>
    <t>x-492174  y-6041929                  x-492215  y-6041801</t>
  </si>
  <si>
    <t>Prienų m. pėsčiųjų perėjos: Birštono g. (PR-76), Pušyno g. (PR-83), Stadiono g. (PR-112)</t>
  </si>
  <si>
    <t>Pakuonio sen. Ašmintos k. privažiavimas prie Prienų „Ąžuolo“ progimnazijos Ašmintos daugiafunkcio centro nuo  Dvaro g. (PA-79)</t>
  </si>
  <si>
    <t>x-499993   y-6060576          x-500158   y-6060599</t>
  </si>
  <si>
    <t>Išlaužo sen. Išlaužo k. Maironio g. (IS-7) (šaligatvis)</t>
  </si>
  <si>
    <t>Naujosio Ūtos sen. Naujosios Ūtos k. Beržų g. (NA-4) ir Naujoji g. (NA-3) atkarpa</t>
  </si>
  <si>
    <t xml:space="preserve"> Mauručių k. Šilėnų g. (VE-78)ir  kelias (VE-79), Vyšniūnų k. Liepų g. (ST-181), Daukšiagirės k. Dvaro g. (PA-24) , Paprūdžių k. Bokšto g. (BA-73), Balbieriškio mstl. Klevų g. (BA-1), Jiezno m. J. Basanavičiaus g. (JI-34), Jiezno m. Tiesos takas (JI-26), Jiezno m. S. Nėries g. (JI-29), Prienų m. Pievų g. (PR-17) ir Mėlynių g. (PR-18), Prienų m. Klonio g. (PR-32), Šilavoto k. Eigulių g. (SI-3), Naujosios Ūtos k. Beržų g. (NA-4) ir Naujoji g. (NA-3), Purvininkų k. Liepų g. (IS-60), Išlaužo k. Maironio g. (IS-7),     Mažųjų Zariškių k. Riešuto g. (VE-294), Dūmiškių k., Ąžuolų g. (NA-49)</t>
  </si>
  <si>
    <t>Gatvių horizontalus ženklinimas</t>
  </si>
  <si>
    <t>Pakuonio sen. Pošvenčio k. Debesų g. (PR-189)  (žvyro danga)</t>
  </si>
  <si>
    <t>560 m</t>
  </si>
  <si>
    <t>x-496936  y-6056664       x-496775  y-6056252      x-496799  y-6056301     x-496772  y-6056297         x-496837  y-6056387     x-496778  y-6056389</t>
  </si>
  <si>
    <t>Pėsčiųjų takas Prienų m. tarp Kauno g. (PR-110) ir Stadiono g. (PR-112)</t>
  </si>
  <si>
    <t>Pėsčiųjų takas Prienų m. Stadiono mikrorajone tarp Pramonės g. (PR-119) ir Stadiono g. (PR-112)</t>
  </si>
  <si>
    <t>PATVIRTINTA
Prienų rajono savivaldybės tarybos
2020 m. vasario 27 d. sprendimu Nr. T3-44
(Prienų rajono savivaldybės tarybos 2020 m. balandžio       d. sprendimo Nr. T3-       redakcija)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</si>
</sst>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12">
    <font>
      <sz val="11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Calibri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7" xfId="0" applyFont="1" applyFill="1" applyBorder="1" applyAlignment="1">
      <alignment horizontal="justify" vertical="center" wrapText="1"/>
    </xf>
    <xf numFmtId="0" fontId="2" fillId="0" borderId="37" xfId="0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wrapText="1"/>
    </xf>
    <xf numFmtId="0" fontId="2" fillId="0" borderId="3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justify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wrapText="1"/>
    </xf>
    <xf numFmtId="0" fontId="2" fillId="2" borderId="5" xfId="0" applyFont="1" applyFill="1" applyBorder="1" applyAlignment="1">
      <alignment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165" fontId="9" fillId="2" borderId="8" xfId="0" applyNumberFormat="1" applyFont="1" applyFill="1" applyBorder="1" applyAlignment="1">
      <alignment horizontal="right" wrapText="1"/>
    </xf>
    <xf numFmtId="165" fontId="10" fillId="2" borderId="12" xfId="0" applyNumberFormat="1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 wrapText="1"/>
    </xf>
    <xf numFmtId="165" fontId="10" fillId="2" borderId="13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/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166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49" fontId="10" fillId="2" borderId="40" xfId="0" applyNumberFormat="1" applyFont="1" applyFill="1" applyBorder="1" applyAlignment="1">
      <alignment horizontal="right" vertical="center" wrapText="1"/>
    </xf>
    <xf numFmtId="49" fontId="10" fillId="2" borderId="41" xfId="0" applyNumberFormat="1" applyFont="1" applyFill="1" applyBorder="1" applyAlignment="1">
      <alignment horizontal="right" vertical="center" wrapText="1"/>
    </xf>
    <xf numFmtId="49" fontId="10" fillId="2" borderId="42" xfId="0" applyNumberFormat="1" applyFont="1" applyFill="1" applyBorder="1" applyAlignment="1">
      <alignment horizontal="right" vertical="center" wrapText="1"/>
    </xf>
    <xf numFmtId="0" fontId="9" fillId="2" borderId="17" xfId="0" applyFont="1" applyFill="1" applyBorder="1" applyAlignment="1">
      <alignment horizontal="right" vertical="center" wrapText="1"/>
    </xf>
    <xf numFmtId="0" fontId="9" fillId="2" borderId="18" xfId="0" applyFont="1" applyFill="1" applyBorder="1" applyAlignment="1">
      <alignment horizontal="right" vertical="center" wrapText="1"/>
    </xf>
    <xf numFmtId="0" fontId="9" fillId="2" borderId="35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right" vertical="center" wrapText="1"/>
    </xf>
    <xf numFmtId="0" fontId="10" fillId="2" borderId="3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right" vertical="center" wrapText="1"/>
    </xf>
    <xf numFmtId="49" fontId="10" fillId="2" borderId="15" xfId="0" applyNumberFormat="1" applyFont="1" applyFill="1" applyBorder="1" applyAlignment="1">
      <alignment horizontal="right" vertical="center" wrapText="1"/>
    </xf>
    <xf numFmtId="49" fontId="10" fillId="2" borderId="34" xfId="0" applyNumberFormat="1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right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Normal="100" workbookViewId="0">
      <selection activeCell="I7" sqref="I7"/>
    </sheetView>
  </sheetViews>
  <sheetFormatPr defaultColWidth="8.85546875" defaultRowHeight="12.75"/>
  <cols>
    <col min="1" max="1" width="3.7109375" style="7" customWidth="1"/>
    <col min="2" max="2" width="31" style="7" customWidth="1"/>
    <col min="3" max="3" width="15.85546875" style="8" customWidth="1"/>
    <col min="4" max="5" width="17.85546875" style="8" customWidth="1"/>
    <col min="6" max="6" width="7.7109375" style="8" customWidth="1"/>
    <col min="7" max="7" width="8" style="8" customWidth="1"/>
    <col min="8" max="8" width="10.7109375" style="49" customWidth="1"/>
    <col min="9" max="9" width="10.140625" style="9" bestFit="1" customWidth="1"/>
    <col min="10" max="10" width="8.85546875" style="9"/>
    <col min="11" max="11" width="13.140625" style="9" bestFit="1" customWidth="1"/>
    <col min="12" max="16384" width="8.85546875" style="9"/>
  </cols>
  <sheetData>
    <row r="1" spans="1:8" ht="6.75" customHeight="1">
      <c r="H1" s="58"/>
    </row>
    <row r="2" spans="1:8" ht="28.35" customHeight="1">
      <c r="A2" s="73" t="s">
        <v>105</v>
      </c>
      <c r="B2" s="73"/>
      <c r="C2" s="6"/>
      <c r="D2" s="6"/>
      <c r="E2" s="73" t="s">
        <v>159</v>
      </c>
      <c r="F2" s="73"/>
      <c r="G2" s="73"/>
      <c r="H2" s="73"/>
    </row>
    <row r="3" spans="1:8" ht="22.5" customHeight="1">
      <c r="A3" s="73"/>
      <c r="B3" s="73"/>
      <c r="C3" s="59"/>
      <c r="D3" s="59"/>
      <c r="E3" s="73"/>
      <c r="F3" s="73"/>
      <c r="G3" s="73"/>
      <c r="H3" s="73"/>
    </row>
    <row r="4" spans="1:8" ht="30" customHeight="1">
      <c r="A4" s="73"/>
      <c r="B4" s="73"/>
      <c r="C4" s="59"/>
      <c r="D4" s="59"/>
      <c r="E4" s="73"/>
      <c r="F4" s="73"/>
      <c r="G4" s="73"/>
      <c r="H4" s="73"/>
    </row>
    <row r="5" spans="1:8" ht="15" customHeight="1">
      <c r="A5" s="6"/>
      <c r="B5" s="6"/>
      <c r="C5" s="59"/>
      <c r="D5" s="59"/>
      <c r="E5" s="59"/>
      <c r="F5" s="59"/>
      <c r="G5" s="59"/>
      <c r="H5" s="59"/>
    </row>
    <row r="6" spans="1:8" ht="14.25">
      <c r="A6" s="128" t="s">
        <v>9</v>
      </c>
      <c r="B6" s="128"/>
      <c r="C6" s="128"/>
      <c r="D6" s="128"/>
      <c r="E6" s="128"/>
      <c r="F6" s="128"/>
      <c r="G6" s="128"/>
      <c r="H6" s="128"/>
    </row>
    <row r="7" spans="1:8" ht="48.4" customHeight="1">
      <c r="A7" s="101" t="s">
        <v>8</v>
      </c>
      <c r="B7" s="101"/>
      <c r="C7" s="101"/>
      <c r="D7" s="101"/>
      <c r="E7" s="101"/>
      <c r="F7" s="101"/>
      <c r="G7" s="101"/>
      <c r="H7" s="101"/>
    </row>
    <row r="8" spans="1:8" ht="14.25">
      <c r="A8" s="128" t="s">
        <v>104</v>
      </c>
      <c r="B8" s="128"/>
      <c r="C8" s="128"/>
      <c r="D8" s="128"/>
      <c r="E8" s="128"/>
      <c r="F8" s="128"/>
      <c r="G8" s="128"/>
      <c r="H8" s="128"/>
    </row>
    <row r="9" spans="1:8" ht="8.65" customHeight="1" thickBot="1">
      <c r="A9" s="10"/>
      <c r="B9" s="10"/>
      <c r="C9" s="11"/>
      <c r="D9" s="11"/>
      <c r="E9" s="11"/>
      <c r="F9" s="11"/>
      <c r="G9" s="11"/>
      <c r="H9" s="12"/>
    </row>
    <row r="10" spans="1:8" ht="16.149999999999999" customHeight="1">
      <c r="A10" s="115" t="s">
        <v>0</v>
      </c>
      <c r="B10" s="93" t="s">
        <v>39</v>
      </c>
      <c r="C10" s="93" t="s">
        <v>4</v>
      </c>
      <c r="D10" s="93" t="s">
        <v>68</v>
      </c>
      <c r="E10" s="108" t="s">
        <v>13</v>
      </c>
      <c r="F10" s="108"/>
      <c r="G10" s="108"/>
      <c r="H10" s="106" t="s">
        <v>5</v>
      </c>
    </row>
    <row r="11" spans="1:8" ht="46.5" customHeight="1" thickBot="1">
      <c r="A11" s="116"/>
      <c r="B11" s="94"/>
      <c r="C11" s="94"/>
      <c r="D11" s="94"/>
      <c r="E11" s="13" t="s">
        <v>19</v>
      </c>
      <c r="F11" s="13" t="s">
        <v>14</v>
      </c>
      <c r="G11" s="13" t="s">
        <v>15</v>
      </c>
      <c r="H11" s="107"/>
    </row>
    <row r="12" spans="1:8" ht="13.5" thickBot="1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6">
        <v>8</v>
      </c>
    </row>
    <row r="13" spans="1:8" ht="17.25" customHeight="1" thickBot="1">
      <c r="A13" s="117" t="s">
        <v>7</v>
      </c>
      <c r="B13" s="118"/>
      <c r="C13" s="118"/>
      <c r="D13" s="118"/>
      <c r="E13" s="118"/>
      <c r="F13" s="118"/>
      <c r="G13" s="118"/>
      <c r="H13" s="119"/>
    </row>
    <row r="14" spans="1:8" s="18" customFormat="1" ht="25.5" customHeight="1">
      <c r="A14" s="51">
        <v>1</v>
      </c>
      <c r="B14" s="17" t="s">
        <v>40</v>
      </c>
      <c r="C14" s="53" t="s">
        <v>11</v>
      </c>
      <c r="D14" s="54">
        <v>173.3</v>
      </c>
      <c r="E14" s="52" t="s">
        <v>16</v>
      </c>
      <c r="F14" s="52">
        <v>205</v>
      </c>
      <c r="G14" s="52">
        <v>3.5</v>
      </c>
      <c r="H14" s="50">
        <v>2.9670000000000001</v>
      </c>
    </row>
    <row r="15" spans="1:8" s="18" customFormat="1" ht="63.75">
      <c r="A15" s="19">
        <v>2</v>
      </c>
      <c r="B15" s="20" t="s">
        <v>148</v>
      </c>
      <c r="C15" s="53" t="s">
        <v>11</v>
      </c>
      <c r="D15" s="54">
        <v>127.9</v>
      </c>
      <c r="E15" s="52" t="s">
        <v>149</v>
      </c>
      <c r="F15" s="52">
        <v>185</v>
      </c>
      <c r="G15" s="52">
        <v>3.5</v>
      </c>
      <c r="H15" s="50">
        <v>5.55</v>
      </c>
    </row>
    <row r="16" spans="1:8" s="18" customFormat="1" ht="51">
      <c r="A16" s="51">
        <v>3</v>
      </c>
      <c r="B16" s="21" t="s">
        <v>73</v>
      </c>
      <c r="C16" s="53" t="s">
        <v>11</v>
      </c>
      <c r="D16" s="53">
        <v>146.37</v>
      </c>
      <c r="E16" s="52" t="s">
        <v>106</v>
      </c>
      <c r="F16" s="55">
        <v>642</v>
      </c>
      <c r="G16" s="52" t="s">
        <v>95</v>
      </c>
      <c r="H16" s="50">
        <v>42</v>
      </c>
    </row>
    <row r="17" spans="1:14" s="18" customFormat="1" ht="25.5">
      <c r="A17" s="51">
        <v>4</v>
      </c>
      <c r="B17" s="21" t="s">
        <v>74</v>
      </c>
      <c r="C17" s="53" t="s">
        <v>11</v>
      </c>
      <c r="D17" s="54">
        <v>62.79</v>
      </c>
      <c r="E17" s="52" t="s">
        <v>107</v>
      </c>
      <c r="F17" s="52">
        <v>187</v>
      </c>
      <c r="G17" s="60">
        <v>5</v>
      </c>
      <c r="H17" s="50">
        <v>18</v>
      </c>
    </row>
    <row r="18" spans="1:14" s="18" customFormat="1" ht="63.75">
      <c r="A18" s="51">
        <v>5</v>
      </c>
      <c r="B18" s="22" t="s">
        <v>84</v>
      </c>
      <c r="C18" s="3" t="s">
        <v>85</v>
      </c>
      <c r="D18" s="4">
        <v>76.400000000000006</v>
      </c>
      <c r="E18" s="23" t="s">
        <v>86</v>
      </c>
      <c r="F18" s="3">
        <v>490</v>
      </c>
      <c r="G18" s="52" t="s">
        <v>94</v>
      </c>
      <c r="H18" s="24">
        <v>20</v>
      </c>
      <c r="I18" s="25"/>
    </row>
    <row r="19" spans="1:14" s="18" customFormat="1" ht="51">
      <c r="A19" s="51">
        <v>6</v>
      </c>
      <c r="B19" s="22" t="s">
        <v>87</v>
      </c>
      <c r="C19" s="3" t="s">
        <v>85</v>
      </c>
      <c r="D19" s="4">
        <v>99.6</v>
      </c>
      <c r="E19" s="26" t="s">
        <v>88</v>
      </c>
      <c r="F19" s="3">
        <v>463</v>
      </c>
      <c r="G19" s="52" t="s">
        <v>91</v>
      </c>
      <c r="H19" s="24">
        <v>20</v>
      </c>
      <c r="I19" s="25"/>
    </row>
    <row r="20" spans="1:14" s="18" customFormat="1" ht="51">
      <c r="A20" s="51">
        <v>7</v>
      </c>
      <c r="B20" s="21" t="s">
        <v>89</v>
      </c>
      <c r="C20" s="3" t="s">
        <v>85</v>
      </c>
      <c r="D20" s="4">
        <v>59.9</v>
      </c>
      <c r="E20" s="27" t="s">
        <v>90</v>
      </c>
      <c r="F20" s="3">
        <v>272</v>
      </c>
      <c r="G20" s="52" t="s">
        <v>93</v>
      </c>
      <c r="H20" s="28">
        <v>11</v>
      </c>
    </row>
    <row r="21" spans="1:14" s="29" customFormat="1" ht="38.25">
      <c r="A21" s="51">
        <v>8</v>
      </c>
      <c r="B21" s="17" t="s">
        <v>83</v>
      </c>
      <c r="C21" s="53" t="s">
        <v>11</v>
      </c>
      <c r="D21" s="54">
        <v>1302.3869999999999</v>
      </c>
      <c r="E21" s="52" t="s">
        <v>108</v>
      </c>
      <c r="F21" s="52">
        <v>1662</v>
      </c>
      <c r="G21" s="52" t="s">
        <v>95</v>
      </c>
      <c r="H21" s="50">
        <v>200</v>
      </c>
      <c r="I21" s="152"/>
      <c r="J21" s="153"/>
      <c r="K21" s="153"/>
      <c r="L21" s="153"/>
    </row>
    <row r="22" spans="1:14" s="29" customFormat="1" ht="25.5">
      <c r="A22" s="51">
        <v>9</v>
      </c>
      <c r="B22" s="17" t="s">
        <v>92</v>
      </c>
      <c r="C22" s="53" t="s">
        <v>11</v>
      </c>
      <c r="D22" s="54">
        <v>68.03</v>
      </c>
      <c r="E22" s="52" t="s">
        <v>109</v>
      </c>
      <c r="F22" s="52">
        <v>372</v>
      </c>
      <c r="G22" s="60">
        <v>3</v>
      </c>
      <c r="H22" s="50">
        <v>1E-3</v>
      </c>
    </row>
    <row r="23" spans="1:14" s="18" customFormat="1" ht="30" customHeight="1">
      <c r="A23" s="51">
        <v>10</v>
      </c>
      <c r="B23" s="21" t="s">
        <v>151</v>
      </c>
      <c r="C23" s="53" t="s">
        <v>11</v>
      </c>
      <c r="D23" s="54">
        <v>62.79</v>
      </c>
      <c r="E23" s="52" t="s">
        <v>110</v>
      </c>
      <c r="F23" s="52">
        <v>230</v>
      </c>
      <c r="G23" s="52">
        <v>3.5</v>
      </c>
      <c r="H23" s="50">
        <v>20</v>
      </c>
    </row>
    <row r="24" spans="1:14" s="29" customFormat="1" ht="30" customHeight="1">
      <c r="A24" s="51">
        <v>11</v>
      </c>
      <c r="B24" s="30" t="s">
        <v>75</v>
      </c>
      <c r="C24" s="53" t="s">
        <v>11</v>
      </c>
      <c r="D24" s="54">
        <v>83.72</v>
      </c>
      <c r="E24" s="52" t="s">
        <v>111</v>
      </c>
      <c r="F24" s="55">
        <v>345</v>
      </c>
      <c r="G24" s="61">
        <v>4</v>
      </c>
      <c r="H24" s="50">
        <v>25</v>
      </c>
    </row>
    <row r="25" spans="1:14" s="18" customFormat="1" ht="25.5">
      <c r="A25" s="51">
        <v>12</v>
      </c>
      <c r="B25" s="20" t="s">
        <v>150</v>
      </c>
      <c r="C25" s="53" t="s">
        <v>11</v>
      </c>
      <c r="D25" s="54">
        <v>43</v>
      </c>
      <c r="E25" s="52" t="s">
        <v>112</v>
      </c>
      <c r="F25" s="52">
        <v>525</v>
      </c>
      <c r="G25" s="52">
        <v>1.5</v>
      </c>
      <c r="H25" s="50">
        <v>40</v>
      </c>
    </row>
    <row r="26" spans="1:14" s="18" customFormat="1" ht="16.5" customHeight="1">
      <c r="A26" s="78" t="s">
        <v>67</v>
      </c>
      <c r="B26" s="79"/>
      <c r="C26" s="79"/>
      <c r="D26" s="79"/>
      <c r="E26" s="79"/>
      <c r="F26" s="79"/>
      <c r="G26" s="80"/>
      <c r="H26" s="31">
        <v>40</v>
      </c>
    </row>
    <row r="27" spans="1:14" s="18" customFormat="1" ht="25.5">
      <c r="A27" s="51">
        <v>13</v>
      </c>
      <c r="B27" s="21" t="s">
        <v>76</v>
      </c>
      <c r="C27" s="53" t="s">
        <v>11</v>
      </c>
      <c r="D27" s="54">
        <v>41.86</v>
      </c>
      <c r="E27" s="52" t="s">
        <v>113</v>
      </c>
      <c r="F27" s="52">
        <v>173</v>
      </c>
      <c r="G27" s="52">
        <v>3.5</v>
      </c>
      <c r="H27" s="50">
        <v>12</v>
      </c>
    </row>
    <row r="28" spans="1:14" s="18" customFormat="1" ht="25.5">
      <c r="A28" s="72">
        <v>14</v>
      </c>
      <c r="B28" s="21" t="s">
        <v>80</v>
      </c>
      <c r="C28" s="70" t="s">
        <v>11</v>
      </c>
      <c r="D28" s="71">
        <v>31.4</v>
      </c>
      <c r="E28" s="3" t="s">
        <v>114</v>
      </c>
      <c r="F28" s="3">
        <v>148</v>
      </c>
      <c r="G28" s="3">
        <v>3.5</v>
      </c>
      <c r="H28" s="36">
        <v>30</v>
      </c>
    </row>
    <row r="29" spans="1:14" s="18" customFormat="1" ht="25.5">
      <c r="A29" s="51">
        <v>15</v>
      </c>
      <c r="B29" s="21" t="s">
        <v>77</v>
      </c>
      <c r="C29" s="53" t="s">
        <v>11</v>
      </c>
      <c r="D29" s="54">
        <v>70</v>
      </c>
      <c r="E29" s="52" t="s">
        <v>115</v>
      </c>
      <c r="F29" s="52">
        <v>241</v>
      </c>
      <c r="G29" s="52" t="s">
        <v>101</v>
      </c>
      <c r="H29" s="50">
        <v>44.48</v>
      </c>
    </row>
    <row r="30" spans="1:14" s="18" customFormat="1">
      <c r="A30" s="83" t="s">
        <v>67</v>
      </c>
      <c r="B30" s="79"/>
      <c r="C30" s="79"/>
      <c r="D30" s="79"/>
      <c r="E30" s="79"/>
      <c r="F30" s="79"/>
      <c r="G30" s="80"/>
      <c r="H30" s="62">
        <v>10</v>
      </c>
    </row>
    <row r="31" spans="1:14" s="18" customFormat="1" ht="38.25">
      <c r="A31" s="51">
        <v>16</v>
      </c>
      <c r="B31" s="21" t="s">
        <v>79</v>
      </c>
      <c r="C31" s="53" t="s">
        <v>11</v>
      </c>
      <c r="D31" s="54">
        <v>45</v>
      </c>
      <c r="E31" s="52" t="s">
        <v>146</v>
      </c>
      <c r="F31" s="52">
        <v>135</v>
      </c>
      <c r="G31" s="60">
        <v>5</v>
      </c>
      <c r="H31" s="50">
        <v>40</v>
      </c>
      <c r="I31" s="150"/>
      <c r="J31" s="151"/>
      <c r="K31" s="151"/>
      <c r="L31" s="151"/>
      <c r="M31" s="151"/>
      <c r="N31" s="151"/>
    </row>
    <row r="32" spans="1:14" s="18" customFormat="1" ht="25.5">
      <c r="A32" s="51">
        <v>17</v>
      </c>
      <c r="B32" s="21" t="s">
        <v>81</v>
      </c>
      <c r="C32" s="53" t="s">
        <v>11</v>
      </c>
      <c r="D32" s="54">
        <v>125.58</v>
      </c>
      <c r="E32" s="52" t="s">
        <v>116</v>
      </c>
      <c r="F32" s="52">
        <v>650</v>
      </c>
      <c r="G32" s="5" t="s">
        <v>93</v>
      </c>
      <c r="H32" s="50">
        <v>36</v>
      </c>
    </row>
    <row r="33" spans="1:15" s="18" customFormat="1" ht="30" customHeight="1">
      <c r="A33" s="51">
        <v>18</v>
      </c>
      <c r="B33" s="21" t="s">
        <v>78</v>
      </c>
      <c r="C33" s="53" t="s">
        <v>11</v>
      </c>
      <c r="D33" s="54">
        <v>88</v>
      </c>
      <c r="E33" s="52" t="s">
        <v>117</v>
      </c>
      <c r="F33" s="52">
        <v>250</v>
      </c>
      <c r="G33" s="5" t="s">
        <v>91</v>
      </c>
      <c r="H33" s="50">
        <v>80</v>
      </c>
    </row>
    <row r="34" spans="1:15" s="18" customFormat="1" ht="30" customHeight="1">
      <c r="A34" s="51">
        <v>19</v>
      </c>
      <c r="B34" s="21" t="s">
        <v>82</v>
      </c>
      <c r="C34" s="53" t="s">
        <v>11</v>
      </c>
      <c r="D34" s="54">
        <v>94.19</v>
      </c>
      <c r="E34" s="52" t="s">
        <v>118</v>
      </c>
      <c r="F34" s="52">
        <v>595</v>
      </c>
      <c r="G34" s="60">
        <v>5</v>
      </c>
      <c r="H34" s="50">
        <v>44.000999999999998</v>
      </c>
    </row>
    <row r="35" spans="1:15" s="29" customFormat="1" ht="51">
      <c r="A35" s="51">
        <v>20</v>
      </c>
      <c r="B35" s="17" t="s">
        <v>96</v>
      </c>
      <c r="C35" s="53" t="s">
        <v>11</v>
      </c>
      <c r="D35" s="54">
        <v>255</v>
      </c>
      <c r="E35" s="52" t="s">
        <v>119</v>
      </c>
      <c r="F35" s="52">
        <v>1100</v>
      </c>
      <c r="G35" s="60">
        <v>6</v>
      </c>
      <c r="H35" s="50">
        <v>1E-3</v>
      </c>
    </row>
    <row r="36" spans="1:15" s="18" customFormat="1" ht="110.25" customHeight="1">
      <c r="A36" s="141">
        <v>21</v>
      </c>
      <c r="B36" s="131" t="s">
        <v>62</v>
      </c>
      <c r="C36" s="129" t="s">
        <v>12</v>
      </c>
      <c r="D36" s="133">
        <v>50</v>
      </c>
      <c r="E36" s="129" t="s">
        <v>152</v>
      </c>
      <c r="F36" s="124" t="s">
        <v>71</v>
      </c>
      <c r="G36" s="124"/>
      <c r="H36" s="139">
        <v>50</v>
      </c>
    </row>
    <row r="37" spans="1:15" s="18" customFormat="1" ht="264.75" customHeight="1">
      <c r="A37" s="142"/>
      <c r="B37" s="132"/>
      <c r="C37" s="130"/>
      <c r="D37" s="134"/>
      <c r="E37" s="130"/>
      <c r="F37" s="124" t="s">
        <v>98</v>
      </c>
      <c r="G37" s="124"/>
      <c r="H37" s="140"/>
    </row>
    <row r="38" spans="1:15" s="18" customFormat="1" ht="34.5" customHeight="1">
      <c r="A38" s="51">
        <v>22</v>
      </c>
      <c r="B38" s="17" t="s">
        <v>44</v>
      </c>
      <c r="C38" s="53" t="s">
        <v>12</v>
      </c>
      <c r="D38" s="54">
        <v>13</v>
      </c>
      <c r="E38" s="52" t="s">
        <v>17</v>
      </c>
      <c r="F38" s="76" t="s">
        <v>128</v>
      </c>
      <c r="G38" s="77"/>
      <c r="H38" s="50">
        <v>13</v>
      </c>
      <c r="I38" s="150"/>
      <c r="J38" s="151"/>
      <c r="K38" s="151"/>
      <c r="L38" s="151"/>
      <c r="M38" s="151"/>
      <c r="N38" s="151"/>
    </row>
    <row r="39" spans="1:15" s="18" customFormat="1" ht="33.75" customHeight="1">
      <c r="A39" s="51">
        <v>23</v>
      </c>
      <c r="B39" s="21" t="s">
        <v>41</v>
      </c>
      <c r="C39" s="70" t="s">
        <v>11</v>
      </c>
      <c r="D39" s="71">
        <v>30</v>
      </c>
      <c r="E39" s="3" t="s">
        <v>17</v>
      </c>
      <c r="F39" s="74" t="s">
        <v>18</v>
      </c>
      <c r="G39" s="75"/>
      <c r="H39" s="36">
        <v>59.3</v>
      </c>
      <c r="J39" s="32"/>
    </row>
    <row r="40" spans="1:15" s="2" customFormat="1" ht="19.149999999999999" customHeight="1">
      <c r="A40" s="123" t="s">
        <v>125</v>
      </c>
      <c r="B40" s="123"/>
      <c r="C40" s="123"/>
      <c r="D40" s="123"/>
      <c r="E40" s="123"/>
      <c r="F40" s="123"/>
      <c r="G40" s="123"/>
      <c r="H40" s="63">
        <f>SUM(H14:H39)-H26-H30</f>
        <v>813.29999999999984</v>
      </c>
      <c r="I40" s="33"/>
      <c r="J40" s="67"/>
      <c r="K40" s="67"/>
      <c r="L40" s="67"/>
      <c r="M40" s="67"/>
      <c r="N40" s="67"/>
      <c r="O40" s="67"/>
    </row>
    <row r="41" spans="1:15" s="2" customFormat="1" ht="19.149999999999999" customHeight="1">
      <c r="A41" s="143" t="s">
        <v>65</v>
      </c>
      <c r="B41" s="121"/>
      <c r="C41" s="121"/>
      <c r="D41" s="121"/>
      <c r="E41" s="121"/>
      <c r="F41" s="121"/>
      <c r="G41" s="122"/>
      <c r="H41" s="63">
        <v>0</v>
      </c>
      <c r="I41" s="148"/>
      <c r="J41" s="149"/>
      <c r="K41" s="149"/>
      <c r="L41" s="149"/>
    </row>
    <row r="42" spans="1:15" s="2" customFormat="1" ht="19.149999999999999" customHeight="1" thickBot="1">
      <c r="A42" s="78" t="s">
        <v>38</v>
      </c>
      <c r="B42" s="79"/>
      <c r="C42" s="79"/>
      <c r="D42" s="79"/>
      <c r="E42" s="79"/>
      <c r="F42" s="79"/>
      <c r="G42" s="80"/>
      <c r="H42" s="31">
        <v>50</v>
      </c>
      <c r="I42" s="33"/>
    </row>
    <row r="43" spans="1:15" s="2" customFormat="1" ht="17.850000000000001" customHeight="1" thickBot="1">
      <c r="A43" s="112" t="s">
        <v>1</v>
      </c>
      <c r="B43" s="113"/>
      <c r="C43" s="113"/>
      <c r="D43" s="113"/>
      <c r="E43" s="113"/>
      <c r="F43" s="113"/>
      <c r="G43" s="113"/>
      <c r="H43" s="114"/>
    </row>
    <row r="44" spans="1:15" s="2" customFormat="1" ht="27.75" customHeight="1">
      <c r="A44" s="109" t="s">
        <v>143</v>
      </c>
      <c r="B44" s="110"/>
      <c r="C44" s="110"/>
      <c r="D44" s="110"/>
      <c r="E44" s="110"/>
      <c r="F44" s="110"/>
      <c r="G44" s="110"/>
      <c r="H44" s="111"/>
    </row>
    <row r="45" spans="1:15" s="2" customFormat="1" ht="29.25" customHeight="1">
      <c r="A45" s="51">
        <v>24</v>
      </c>
      <c r="B45" s="34" t="s">
        <v>42</v>
      </c>
      <c r="C45" s="76" t="s">
        <v>3</v>
      </c>
      <c r="D45" s="77"/>
      <c r="E45" s="52" t="s">
        <v>43</v>
      </c>
      <c r="F45" s="76" t="s">
        <v>20</v>
      </c>
      <c r="G45" s="77"/>
      <c r="H45" s="50">
        <v>16.600000000000001</v>
      </c>
    </row>
    <row r="46" spans="1:15" s="2" customFormat="1" ht="31.5" customHeight="1">
      <c r="A46" s="51">
        <v>25</v>
      </c>
      <c r="B46" s="34" t="s">
        <v>45</v>
      </c>
      <c r="C46" s="76" t="s">
        <v>3</v>
      </c>
      <c r="D46" s="77"/>
      <c r="E46" s="52" t="s">
        <v>43</v>
      </c>
      <c r="F46" s="76" t="s">
        <v>21</v>
      </c>
      <c r="G46" s="77"/>
      <c r="H46" s="50">
        <v>4.4000000000000004</v>
      </c>
    </row>
    <row r="47" spans="1:15" s="2" customFormat="1" ht="25.5">
      <c r="A47" s="51">
        <v>26</v>
      </c>
      <c r="B47" s="34" t="s">
        <v>46</v>
      </c>
      <c r="C47" s="76" t="s">
        <v>3</v>
      </c>
      <c r="D47" s="77"/>
      <c r="E47" s="52" t="s">
        <v>43</v>
      </c>
      <c r="F47" s="76" t="s">
        <v>22</v>
      </c>
      <c r="G47" s="77"/>
      <c r="H47" s="50">
        <v>2.8</v>
      </c>
    </row>
    <row r="48" spans="1:15" s="2" customFormat="1" ht="25.5">
      <c r="A48" s="51">
        <v>27</v>
      </c>
      <c r="B48" s="34" t="s">
        <v>47</v>
      </c>
      <c r="C48" s="76" t="s">
        <v>3</v>
      </c>
      <c r="D48" s="77"/>
      <c r="E48" s="52" t="s">
        <v>43</v>
      </c>
      <c r="F48" s="76" t="s">
        <v>23</v>
      </c>
      <c r="G48" s="77"/>
      <c r="H48" s="50">
        <v>5.4</v>
      </c>
    </row>
    <row r="49" spans="1:10" s="2" customFormat="1" ht="25.5">
      <c r="A49" s="51">
        <v>28</v>
      </c>
      <c r="B49" s="34" t="s">
        <v>48</v>
      </c>
      <c r="C49" s="76" t="s">
        <v>3</v>
      </c>
      <c r="D49" s="77"/>
      <c r="E49" s="52" t="s">
        <v>43</v>
      </c>
      <c r="F49" s="76" t="s">
        <v>24</v>
      </c>
      <c r="G49" s="77"/>
      <c r="H49" s="50">
        <v>1.9</v>
      </c>
    </row>
    <row r="50" spans="1:10" s="2" customFormat="1" ht="25.5">
      <c r="A50" s="51">
        <v>29</v>
      </c>
      <c r="B50" s="34" t="s">
        <v>49</v>
      </c>
      <c r="C50" s="76" t="s">
        <v>3</v>
      </c>
      <c r="D50" s="77"/>
      <c r="E50" s="52" t="s">
        <v>43</v>
      </c>
      <c r="F50" s="76" t="s">
        <v>25</v>
      </c>
      <c r="G50" s="77"/>
      <c r="H50" s="50">
        <v>2.9</v>
      </c>
    </row>
    <row r="51" spans="1:10" s="2" customFormat="1" ht="25.5">
      <c r="A51" s="51">
        <v>30</v>
      </c>
      <c r="B51" s="34" t="s">
        <v>50</v>
      </c>
      <c r="C51" s="76" t="s">
        <v>3</v>
      </c>
      <c r="D51" s="77"/>
      <c r="E51" s="52" t="s">
        <v>43</v>
      </c>
      <c r="F51" s="76" t="s">
        <v>26</v>
      </c>
      <c r="G51" s="77"/>
      <c r="H51" s="50">
        <v>5.9</v>
      </c>
    </row>
    <row r="52" spans="1:10" s="2" customFormat="1" ht="25.5">
      <c r="A52" s="51">
        <v>31</v>
      </c>
      <c r="B52" s="34" t="s">
        <v>51</v>
      </c>
      <c r="C52" s="76" t="s">
        <v>3</v>
      </c>
      <c r="D52" s="77"/>
      <c r="E52" s="52" t="s">
        <v>43</v>
      </c>
      <c r="F52" s="76" t="s">
        <v>27</v>
      </c>
      <c r="G52" s="77"/>
      <c r="H52" s="50">
        <v>3.2</v>
      </c>
    </row>
    <row r="53" spans="1:10" s="2" customFormat="1" ht="25.5">
      <c r="A53" s="51">
        <v>32</v>
      </c>
      <c r="B53" s="34" t="s">
        <v>52</v>
      </c>
      <c r="C53" s="76" t="s">
        <v>3</v>
      </c>
      <c r="D53" s="77"/>
      <c r="E53" s="52" t="s">
        <v>43</v>
      </c>
      <c r="F53" s="76" t="s">
        <v>28</v>
      </c>
      <c r="G53" s="77"/>
      <c r="H53" s="50">
        <v>6.9</v>
      </c>
    </row>
    <row r="54" spans="1:10" s="2" customFormat="1" ht="22.5" customHeight="1">
      <c r="A54" s="120" t="s">
        <v>34</v>
      </c>
      <c r="B54" s="121"/>
      <c r="C54" s="121"/>
      <c r="D54" s="121"/>
      <c r="E54" s="121"/>
      <c r="F54" s="121"/>
      <c r="G54" s="122"/>
      <c r="H54" s="35">
        <f>SUM(H45:H53)</f>
        <v>50</v>
      </c>
      <c r="I54" s="33"/>
    </row>
    <row r="55" spans="1:10" s="2" customFormat="1" ht="28.35" customHeight="1">
      <c r="A55" s="95" t="s">
        <v>144</v>
      </c>
      <c r="B55" s="96"/>
      <c r="C55" s="96"/>
      <c r="D55" s="96"/>
      <c r="E55" s="96"/>
      <c r="F55" s="96"/>
      <c r="G55" s="96"/>
      <c r="H55" s="97"/>
    </row>
    <row r="56" spans="1:10" s="2" customFormat="1" ht="25.5">
      <c r="A56" s="51">
        <v>33</v>
      </c>
      <c r="B56" s="34" t="s">
        <v>42</v>
      </c>
      <c r="C56" s="76" t="s">
        <v>3</v>
      </c>
      <c r="D56" s="77"/>
      <c r="E56" s="52" t="s">
        <v>43</v>
      </c>
      <c r="F56" s="76" t="s">
        <v>129</v>
      </c>
      <c r="G56" s="77"/>
      <c r="H56" s="36">
        <v>15</v>
      </c>
      <c r="I56" s="148"/>
      <c r="J56" s="149"/>
    </row>
    <row r="57" spans="1:10" s="2" customFormat="1" ht="25.5">
      <c r="A57" s="51">
        <v>34</v>
      </c>
      <c r="B57" s="34" t="s">
        <v>45</v>
      </c>
      <c r="C57" s="76" t="s">
        <v>3</v>
      </c>
      <c r="D57" s="77"/>
      <c r="E57" s="52" t="s">
        <v>43</v>
      </c>
      <c r="F57" s="76" t="s">
        <v>130</v>
      </c>
      <c r="G57" s="77"/>
      <c r="H57" s="50">
        <v>8</v>
      </c>
    </row>
    <row r="58" spans="1:10" s="2" customFormat="1" ht="25.5">
      <c r="A58" s="51">
        <v>35</v>
      </c>
      <c r="B58" s="34" t="s">
        <v>46</v>
      </c>
      <c r="C58" s="76" t="s">
        <v>3</v>
      </c>
      <c r="D58" s="77"/>
      <c r="E58" s="52" t="s">
        <v>43</v>
      </c>
      <c r="F58" s="76" t="s">
        <v>30</v>
      </c>
      <c r="G58" s="77"/>
      <c r="H58" s="50">
        <v>4</v>
      </c>
    </row>
    <row r="59" spans="1:10" s="2" customFormat="1" ht="25.5">
      <c r="A59" s="51">
        <v>36</v>
      </c>
      <c r="B59" s="34" t="s">
        <v>47</v>
      </c>
      <c r="C59" s="76" t="s">
        <v>3</v>
      </c>
      <c r="D59" s="77"/>
      <c r="E59" s="52" t="s">
        <v>43</v>
      </c>
      <c r="F59" s="76" t="s">
        <v>131</v>
      </c>
      <c r="G59" s="77"/>
      <c r="H59" s="50">
        <v>8</v>
      </c>
    </row>
    <row r="60" spans="1:10" s="2" customFormat="1" ht="25.5">
      <c r="A60" s="51">
        <v>37</v>
      </c>
      <c r="B60" s="34" t="s">
        <v>48</v>
      </c>
      <c r="C60" s="76" t="s">
        <v>3</v>
      </c>
      <c r="D60" s="77"/>
      <c r="E60" s="52" t="s">
        <v>43</v>
      </c>
      <c r="F60" s="76" t="s">
        <v>132</v>
      </c>
      <c r="G60" s="77"/>
      <c r="H60" s="50">
        <v>2</v>
      </c>
    </row>
    <row r="61" spans="1:10" s="2" customFormat="1" ht="25.5">
      <c r="A61" s="51">
        <v>38</v>
      </c>
      <c r="B61" s="34" t="s">
        <v>49</v>
      </c>
      <c r="C61" s="76" t="s">
        <v>3</v>
      </c>
      <c r="D61" s="77"/>
      <c r="E61" s="52" t="s">
        <v>43</v>
      </c>
      <c r="F61" s="76" t="s">
        <v>133</v>
      </c>
      <c r="G61" s="77"/>
      <c r="H61" s="37">
        <v>5</v>
      </c>
    </row>
    <row r="62" spans="1:10" s="2" customFormat="1" ht="25.5">
      <c r="A62" s="19">
        <v>39</v>
      </c>
      <c r="B62" s="34" t="s">
        <v>50</v>
      </c>
      <c r="C62" s="76" t="s">
        <v>3</v>
      </c>
      <c r="D62" s="77"/>
      <c r="E62" s="52" t="s">
        <v>43</v>
      </c>
      <c r="F62" s="76" t="s">
        <v>134</v>
      </c>
      <c r="G62" s="77"/>
      <c r="H62" s="37">
        <v>7</v>
      </c>
    </row>
    <row r="63" spans="1:10" s="2" customFormat="1" ht="25.5">
      <c r="A63" s="19">
        <v>40</v>
      </c>
      <c r="B63" s="34" t="s">
        <v>51</v>
      </c>
      <c r="C63" s="76" t="s">
        <v>3</v>
      </c>
      <c r="D63" s="77"/>
      <c r="E63" s="52" t="s">
        <v>43</v>
      </c>
      <c r="F63" s="76" t="s">
        <v>135</v>
      </c>
      <c r="G63" s="77"/>
      <c r="H63" s="37">
        <v>4</v>
      </c>
    </row>
    <row r="64" spans="1:10" s="2" customFormat="1" ht="25.5">
      <c r="A64" s="51">
        <v>41</v>
      </c>
      <c r="B64" s="34" t="s">
        <v>52</v>
      </c>
      <c r="C64" s="76" t="s">
        <v>3</v>
      </c>
      <c r="D64" s="77"/>
      <c r="E64" s="52" t="s">
        <v>43</v>
      </c>
      <c r="F64" s="76" t="s">
        <v>31</v>
      </c>
      <c r="G64" s="77"/>
      <c r="H64" s="37">
        <v>7</v>
      </c>
    </row>
    <row r="65" spans="1:10" s="2" customFormat="1" ht="22.5" customHeight="1">
      <c r="A65" s="120" t="s">
        <v>37</v>
      </c>
      <c r="B65" s="121"/>
      <c r="C65" s="121"/>
      <c r="D65" s="121"/>
      <c r="E65" s="121"/>
      <c r="F65" s="121"/>
      <c r="G65" s="122"/>
      <c r="H65" s="38">
        <f>SUM(H56:H64)</f>
        <v>60</v>
      </c>
      <c r="I65" s="33"/>
    </row>
    <row r="66" spans="1:10" s="2" customFormat="1" ht="32.25" customHeight="1">
      <c r="A66" s="98" t="s">
        <v>145</v>
      </c>
      <c r="B66" s="99"/>
      <c r="C66" s="99"/>
      <c r="D66" s="99"/>
      <c r="E66" s="99"/>
      <c r="F66" s="99"/>
      <c r="G66" s="99"/>
      <c r="H66" s="100"/>
    </row>
    <row r="67" spans="1:10" s="2" customFormat="1" ht="25.5">
      <c r="A67" s="19">
        <v>42</v>
      </c>
      <c r="B67" s="34" t="s">
        <v>42</v>
      </c>
      <c r="C67" s="76" t="s">
        <v>3</v>
      </c>
      <c r="D67" s="77"/>
      <c r="E67" s="52" t="s">
        <v>43</v>
      </c>
      <c r="F67" s="76" t="s">
        <v>136</v>
      </c>
      <c r="G67" s="77"/>
      <c r="H67" s="37">
        <v>50</v>
      </c>
      <c r="I67" s="148"/>
      <c r="J67" s="149"/>
    </row>
    <row r="68" spans="1:10" s="2" customFormat="1" ht="25.5">
      <c r="A68" s="19">
        <v>43</v>
      </c>
      <c r="B68" s="34" t="s">
        <v>45</v>
      </c>
      <c r="C68" s="76" t="s">
        <v>3</v>
      </c>
      <c r="D68" s="77"/>
      <c r="E68" s="52" t="s">
        <v>43</v>
      </c>
      <c r="F68" s="76" t="s">
        <v>137</v>
      </c>
      <c r="G68" s="77"/>
      <c r="H68" s="37">
        <v>25.4</v>
      </c>
      <c r="I68" s="148"/>
      <c r="J68" s="149"/>
    </row>
    <row r="69" spans="1:10" s="2" customFormat="1" ht="25.5">
      <c r="A69" s="19">
        <v>44</v>
      </c>
      <c r="B69" s="34" t="s">
        <v>46</v>
      </c>
      <c r="C69" s="76" t="s">
        <v>3</v>
      </c>
      <c r="D69" s="77"/>
      <c r="E69" s="52" t="s">
        <v>43</v>
      </c>
      <c r="F69" s="76" t="s">
        <v>32</v>
      </c>
      <c r="G69" s="77"/>
      <c r="H69" s="37">
        <v>16.5</v>
      </c>
      <c r="I69" s="148"/>
      <c r="J69" s="149"/>
    </row>
    <row r="70" spans="1:10" s="2" customFormat="1" ht="25.5">
      <c r="A70" s="19">
        <v>45</v>
      </c>
      <c r="B70" s="34" t="s">
        <v>47</v>
      </c>
      <c r="C70" s="76" t="s">
        <v>3</v>
      </c>
      <c r="D70" s="77"/>
      <c r="E70" s="52" t="s">
        <v>43</v>
      </c>
      <c r="F70" s="76" t="s">
        <v>138</v>
      </c>
      <c r="G70" s="77"/>
      <c r="H70" s="37">
        <v>32.4</v>
      </c>
      <c r="I70" s="148"/>
      <c r="J70" s="149"/>
    </row>
    <row r="71" spans="1:10" s="2" customFormat="1" ht="25.5">
      <c r="A71" s="19">
        <v>46</v>
      </c>
      <c r="B71" s="34" t="s">
        <v>48</v>
      </c>
      <c r="C71" s="76" t="s">
        <v>3</v>
      </c>
      <c r="D71" s="77"/>
      <c r="E71" s="52" t="s">
        <v>43</v>
      </c>
      <c r="F71" s="76" t="s">
        <v>139</v>
      </c>
      <c r="G71" s="77"/>
      <c r="H71" s="37">
        <v>11</v>
      </c>
      <c r="I71" s="148"/>
      <c r="J71" s="149"/>
    </row>
    <row r="72" spans="1:10" s="2" customFormat="1" ht="25.5">
      <c r="A72" s="19">
        <v>47</v>
      </c>
      <c r="B72" s="34" t="s">
        <v>49</v>
      </c>
      <c r="C72" s="76" t="s">
        <v>3</v>
      </c>
      <c r="D72" s="77"/>
      <c r="E72" s="52" t="s">
        <v>43</v>
      </c>
      <c r="F72" s="76" t="s">
        <v>140</v>
      </c>
      <c r="G72" s="77"/>
      <c r="H72" s="37">
        <v>17.399999999999999</v>
      </c>
      <c r="I72" s="148"/>
      <c r="J72" s="149"/>
    </row>
    <row r="73" spans="1:10" s="2" customFormat="1" ht="25.5">
      <c r="A73" s="19">
        <v>48</v>
      </c>
      <c r="B73" s="34" t="s">
        <v>50</v>
      </c>
      <c r="C73" s="76" t="s">
        <v>3</v>
      </c>
      <c r="D73" s="77"/>
      <c r="E73" s="52" t="s">
        <v>43</v>
      </c>
      <c r="F73" s="76" t="s">
        <v>141</v>
      </c>
      <c r="G73" s="77"/>
      <c r="H73" s="37">
        <v>35.200000000000003</v>
      </c>
      <c r="I73" s="148"/>
      <c r="J73" s="149"/>
    </row>
    <row r="74" spans="1:10" s="2" customFormat="1" ht="25.5">
      <c r="A74" s="19">
        <v>49</v>
      </c>
      <c r="B74" s="34" t="s">
        <v>51</v>
      </c>
      <c r="C74" s="76" t="s">
        <v>3</v>
      </c>
      <c r="D74" s="77"/>
      <c r="E74" s="52" t="s">
        <v>43</v>
      </c>
      <c r="F74" s="76" t="s">
        <v>142</v>
      </c>
      <c r="G74" s="77"/>
      <c r="H74" s="37">
        <v>19.3</v>
      </c>
      <c r="I74" s="148"/>
      <c r="J74" s="149"/>
    </row>
    <row r="75" spans="1:10" s="2" customFormat="1" ht="25.5">
      <c r="A75" s="19">
        <v>50</v>
      </c>
      <c r="B75" s="34" t="s">
        <v>52</v>
      </c>
      <c r="C75" s="76" t="s">
        <v>3</v>
      </c>
      <c r="D75" s="77"/>
      <c r="E75" s="52" t="s">
        <v>43</v>
      </c>
      <c r="F75" s="76" t="s">
        <v>33</v>
      </c>
      <c r="G75" s="77"/>
      <c r="H75" s="37">
        <v>41.2</v>
      </c>
      <c r="I75" s="148"/>
      <c r="J75" s="149"/>
    </row>
    <row r="76" spans="1:10" s="2" customFormat="1" ht="22.5" customHeight="1">
      <c r="A76" s="120" t="s">
        <v>35</v>
      </c>
      <c r="B76" s="121"/>
      <c r="C76" s="121"/>
      <c r="D76" s="121"/>
      <c r="E76" s="121"/>
      <c r="F76" s="121"/>
      <c r="G76" s="122"/>
      <c r="H76" s="38">
        <f>SUM(H67:H75)</f>
        <v>248.40000000000003</v>
      </c>
      <c r="I76" s="33"/>
    </row>
    <row r="77" spans="1:10" s="2" customFormat="1" ht="22.5" customHeight="1">
      <c r="A77" s="98" t="s">
        <v>53</v>
      </c>
      <c r="B77" s="99"/>
      <c r="C77" s="99"/>
      <c r="D77" s="99"/>
      <c r="E77" s="99"/>
      <c r="F77" s="99"/>
      <c r="G77" s="99"/>
      <c r="H77" s="100"/>
    </row>
    <row r="78" spans="1:10" s="2" customFormat="1" ht="30" customHeight="1">
      <c r="A78" s="19">
        <v>51</v>
      </c>
      <c r="B78" s="34" t="s">
        <v>42</v>
      </c>
      <c r="C78" s="76" t="s">
        <v>12</v>
      </c>
      <c r="D78" s="77"/>
      <c r="E78" s="52" t="s">
        <v>43</v>
      </c>
      <c r="F78" s="76" t="s">
        <v>60</v>
      </c>
      <c r="G78" s="77"/>
      <c r="H78" s="37">
        <v>5</v>
      </c>
    </row>
    <row r="79" spans="1:10" s="2" customFormat="1" ht="25.5">
      <c r="A79" s="19">
        <v>52</v>
      </c>
      <c r="B79" s="34" t="s">
        <v>45</v>
      </c>
      <c r="C79" s="76" t="s">
        <v>12</v>
      </c>
      <c r="D79" s="77"/>
      <c r="E79" s="52" t="s">
        <v>43</v>
      </c>
      <c r="F79" s="76" t="s">
        <v>59</v>
      </c>
      <c r="G79" s="77"/>
      <c r="H79" s="37">
        <v>5</v>
      </c>
    </row>
    <row r="80" spans="1:10" s="2" customFormat="1" ht="25.5">
      <c r="A80" s="19">
        <v>53</v>
      </c>
      <c r="B80" s="34" t="s">
        <v>46</v>
      </c>
      <c r="C80" s="76" t="s">
        <v>12</v>
      </c>
      <c r="D80" s="77"/>
      <c r="E80" s="52" t="s">
        <v>43</v>
      </c>
      <c r="F80" s="76" t="s">
        <v>57</v>
      </c>
      <c r="G80" s="77"/>
      <c r="H80" s="37">
        <v>5</v>
      </c>
    </row>
    <row r="81" spans="1:13" s="2" customFormat="1" ht="25.5">
      <c r="A81" s="19">
        <v>54</v>
      </c>
      <c r="B81" s="34" t="s">
        <v>47</v>
      </c>
      <c r="C81" s="76" t="s">
        <v>12</v>
      </c>
      <c r="D81" s="77"/>
      <c r="E81" s="52" t="s">
        <v>43</v>
      </c>
      <c r="F81" s="76" t="s">
        <v>57</v>
      </c>
      <c r="G81" s="77"/>
      <c r="H81" s="37">
        <v>5</v>
      </c>
    </row>
    <row r="82" spans="1:13" s="2" customFormat="1" ht="25.5">
      <c r="A82" s="19">
        <v>55</v>
      </c>
      <c r="B82" s="34" t="s">
        <v>48</v>
      </c>
      <c r="C82" s="76" t="s">
        <v>12</v>
      </c>
      <c r="D82" s="77"/>
      <c r="E82" s="52" t="s">
        <v>43</v>
      </c>
      <c r="F82" s="76" t="s">
        <v>56</v>
      </c>
      <c r="G82" s="77"/>
      <c r="H82" s="37">
        <v>5</v>
      </c>
    </row>
    <row r="83" spans="1:13" s="2" customFormat="1" ht="25.5">
      <c r="A83" s="19">
        <v>56</v>
      </c>
      <c r="B83" s="34" t="s">
        <v>49</v>
      </c>
      <c r="C83" s="76" t="s">
        <v>12</v>
      </c>
      <c r="D83" s="77"/>
      <c r="E83" s="52" t="s">
        <v>43</v>
      </c>
      <c r="F83" s="76" t="s">
        <v>55</v>
      </c>
      <c r="G83" s="77"/>
      <c r="H83" s="37">
        <v>5</v>
      </c>
    </row>
    <row r="84" spans="1:13" s="2" customFormat="1" ht="25.5">
      <c r="A84" s="19">
        <v>57</v>
      </c>
      <c r="B84" s="34" t="s">
        <v>50</v>
      </c>
      <c r="C84" s="76" t="s">
        <v>12</v>
      </c>
      <c r="D84" s="77"/>
      <c r="E84" s="52" t="s">
        <v>43</v>
      </c>
      <c r="F84" s="76" t="s">
        <v>58</v>
      </c>
      <c r="G84" s="77"/>
      <c r="H84" s="37">
        <v>5</v>
      </c>
    </row>
    <row r="85" spans="1:13" s="2" customFormat="1" ht="25.5">
      <c r="A85" s="19">
        <v>58</v>
      </c>
      <c r="B85" s="34" t="s">
        <v>51</v>
      </c>
      <c r="C85" s="76" t="s">
        <v>12</v>
      </c>
      <c r="D85" s="77"/>
      <c r="E85" s="52" t="s">
        <v>43</v>
      </c>
      <c r="F85" s="76" t="s">
        <v>54</v>
      </c>
      <c r="G85" s="77"/>
      <c r="H85" s="37">
        <v>5</v>
      </c>
    </row>
    <row r="86" spans="1:13" s="2" customFormat="1" ht="25.5">
      <c r="A86" s="19">
        <v>59</v>
      </c>
      <c r="B86" s="34" t="s">
        <v>52</v>
      </c>
      <c r="C86" s="76" t="s">
        <v>12</v>
      </c>
      <c r="D86" s="77"/>
      <c r="E86" s="52" t="s">
        <v>43</v>
      </c>
      <c r="F86" s="76" t="s">
        <v>61</v>
      </c>
      <c r="G86" s="77"/>
      <c r="H86" s="37">
        <v>5</v>
      </c>
    </row>
    <row r="87" spans="1:13" s="2" customFormat="1" ht="22.5" customHeight="1">
      <c r="A87" s="120" t="s">
        <v>36</v>
      </c>
      <c r="B87" s="121"/>
      <c r="C87" s="121"/>
      <c r="D87" s="121"/>
      <c r="E87" s="121"/>
      <c r="F87" s="121"/>
      <c r="G87" s="122"/>
      <c r="H87" s="38">
        <f>SUM(H78:H86)</f>
        <v>45</v>
      </c>
      <c r="I87" s="33"/>
    </row>
    <row r="88" spans="1:13" s="2" customFormat="1" ht="28.35" customHeight="1">
      <c r="A88" s="98" t="s">
        <v>10</v>
      </c>
      <c r="B88" s="99"/>
      <c r="C88" s="99"/>
      <c r="D88" s="99"/>
      <c r="E88" s="99"/>
      <c r="F88" s="99"/>
      <c r="G88" s="99"/>
      <c r="H88" s="100"/>
    </row>
    <row r="89" spans="1:13" s="2" customFormat="1" ht="25.5">
      <c r="A89" s="39">
        <v>60</v>
      </c>
      <c r="B89" s="34" t="s">
        <v>72</v>
      </c>
      <c r="C89" s="76" t="s">
        <v>2</v>
      </c>
      <c r="D89" s="77"/>
      <c r="E89" s="52" t="s">
        <v>120</v>
      </c>
      <c r="F89" s="144" t="s">
        <v>97</v>
      </c>
      <c r="G89" s="77"/>
      <c r="H89" s="37">
        <v>24</v>
      </c>
    </row>
    <row r="90" spans="1:13" s="2" customFormat="1" ht="30" customHeight="1">
      <c r="A90" s="39">
        <v>61</v>
      </c>
      <c r="B90" s="34" t="s">
        <v>154</v>
      </c>
      <c r="C90" s="76" t="s">
        <v>2</v>
      </c>
      <c r="D90" s="77"/>
      <c r="E90" s="52" t="s">
        <v>121</v>
      </c>
      <c r="F90" s="144" t="s">
        <v>100</v>
      </c>
      <c r="G90" s="77"/>
      <c r="H90" s="37">
        <v>15</v>
      </c>
      <c r="I90" s="150"/>
      <c r="J90" s="154"/>
      <c r="K90" s="154"/>
      <c r="L90" s="154"/>
      <c r="M90" s="154"/>
    </row>
    <row r="91" spans="1:13" s="2" customFormat="1" ht="25.5">
      <c r="A91" s="39">
        <v>62</v>
      </c>
      <c r="B91" s="69" t="s">
        <v>157</v>
      </c>
      <c r="C91" s="76" t="s">
        <v>2</v>
      </c>
      <c r="D91" s="77"/>
      <c r="E91" s="52" t="s">
        <v>122</v>
      </c>
      <c r="F91" s="144" t="s">
        <v>99</v>
      </c>
      <c r="G91" s="77"/>
      <c r="H91" s="37">
        <v>17</v>
      </c>
    </row>
    <row r="92" spans="1:13" s="2" customFormat="1">
      <c r="A92" s="83" t="s">
        <v>67</v>
      </c>
      <c r="B92" s="79"/>
      <c r="C92" s="79"/>
      <c r="D92" s="79"/>
      <c r="E92" s="79"/>
      <c r="F92" s="79"/>
      <c r="G92" s="80"/>
      <c r="H92" s="31">
        <v>17</v>
      </c>
    </row>
    <row r="93" spans="1:13" s="2" customFormat="1" ht="25.5">
      <c r="A93" s="39">
        <v>63</v>
      </c>
      <c r="B93" s="17" t="s">
        <v>126</v>
      </c>
      <c r="C93" s="76" t="s">
        <v>2</v>
      </c>
      <c r="D93" s="77"/>
      <c r="E93" s="52" t="s">
        <v>127</v>
      </c>
      <c r="F93" s="76" t="s">
        <v>102</v>
      </c>
      <c r="G93" s="77"/>
      <c r="H93" s="50">
        <v>28</v>
      </c>
      <c r="I93" s="150"/>
      <c r="J93" s="151"/>
      <c r="K93" s="151"/>
      <c r="L93" s="151"/>
    </row>
    <row r="94" spans="1:13" s="2" customFormat="1" ht="111.75" customHeight="1">
      <c r="A94" s="39">
        <v>64</v>
      </c>
      <c r="B94" s="40" t="s">
        <v>147</v>
      </c>
      <c r="C94" s="76" t="s">
        <v>2</v>
      </c>
      <c r="D94" s="77"/>
      <c r="E94" s="52" t="s">
        <v>123</v>
      </c>
      <c r="F94" s="76" t="s">
        <v>103</v>
      </c>
      <c r="G94" s="77"/>
      <c r="H94" s="37">
        <v>18</v>
      </c>
    </row>
    <row r="95" spans="1:13" s="2" customFormat="1">
      <c r="A95" s="78" t="s">
        <v>67</v>
      </c>
      <c r="B95" s="79"/>
      <c r="C95" s="79"/>
      <c r="D95" s="79"/>
      <c r="E95" s="79"/>
      <c r="F95" s="79"/>
      <c r="G95" s="80"/>
      <c r="H95" s="31">
        <v>18</v>
      </c>
    </row>
    <row r="96" spans="1:13" s="2" customFormat="1" ht="25.5">
      <c r="A96" s="39">
        <v>65</v>
      </c>
      <c r="B96" s="41" t="s">
        <v>153</v>
      </c>
      <c r="C96" s="81" t="s">
        <v>3</v>
      </c>
      <c r="D96" s="82"/>
      <c r="E96" s="53" t="s">
        <v>17</v>
      </c>
      <c r="F96" s="81" t="s">
        <v>29</v>
      </c>
      <c r="G96" s="82"/>
      <c r="H96" s="37">
        <v>12</v>
      </c>
    </row>
    <row r="97" spans="1:10" s="2" customFormat="1">
      <c r="A97" s="78" t="s">
        <v>67</v>
      </c>
      <c r="B97" s="79"/>
      <c r="C97" s="79"/>
      <c r="D97" s="79"/>
      <c r="E97" s="79"/>
      <c r="F97" s="79"/>
      <c r="G97" s="80"/>
      <c r="H97" s="31">
        <v>12</v>
      </c>
    </row>
    <row r="98" spans="1:10" s="2" customFormat="1" ht="25.5">
      <c r="A98" s="39">
        <v>66</v>
      </c>
      <c r="B98" s="41" t="s">
        <v>63</v>
      </c>
      <c r="C98" s="81" t="s">
        <v>3</v>
      </c>
      <c r="D98" s="82"/>
      <c r="E98" s="53" t="s">
        <v>17</v>
      </c>
      <c r="F98" s="81" t="s">
        <v>64</v>
      </c>
      <c r="G98" s="82"/>
      <c r="H98" s="37">
        <v>2.5</v>
      </c>
    </row>
    <row r="99" spans="1:10" s="2" customFormat="1">
      <c r="A99" s="78" t="s">
        <v>67</v>
      </c>
      <c r="B99" s="79"/>
      <c r="C99" s="79"/>
      <c r="D99" s="79"/>
      <c r="E99" s="79"/>
      <c r="F99" s="79"/>
      <c r="G99" s="80"/>
      <c r="H99" s="31">
        <v>2.5</v>
      </c>
    </row>
    <row r="100" spans="1:10" s="2" customFormat="1" ht="78" customHeight="1">
      <c r="A100" s="68">
        <v>67</v>
      </c>
      <c r="B100" s="21" t="s">
        <v>158</v>
      </c>
      <c r="C100" s="74" t="s">
        <v>2</v>
      </c>
      <c r="D100" s="75"/>
      <c r="E100" s="3" t="s">
        <v>156</v>
      </c>
      <c r="F100" s="74" t="s">
        <v>155</v>
      </c>
      <c r="G100" s="75"/>
      <c r="H100" s="28">
        <v>36.299999999999997</v>
      </c>
    </row>
    <row r="101" spans="1:10" s="2" customFormat="1" ht="14.25" customHeight="1">
      <c r="A101" s="145" t="s">
        <v>67</v>
      </c>
      <c r="B101" s="146"/>
      <c r="C101" s="146"/>
      <c r="D101" s="146"/>
      <c r="E101" s="146"/>
      <c r="F101" s="146"/>
      <c r="G101" s="147"/>
      <c r="H101" s="28">
        <v>36.299999999999997</v>
      </c>
    </row>
    <row r="102" spans="1:10" s="2" customFormat="1" ht="25.5">
      <c r="A102" s="65">
        <v>68</v>
      </c>
      <c r="B102" s="17" t="s">
        <v>41</v>
      </c>
      <c r="C102" s="76" t="s">
        <v>2</v>
      </c>
      <c r="D102" s="77"/>
      <c r="E102" s="64" t="s">
        <v>17</v>
      </c>
      <c r="F102" s="76" t="s">
        <v>18</v>
      </c>
      <c r="G102" s="77"/>
      <c r="H102" s="37">
        <v>31.5</v>
      </c>
    </row>
    <row r="103" spans="1:10" s="2" customFormat="1" ht="22.15" customHeight="1">
      <c r="A103" s="84" t="s">
        <v>69</v>
      </c>
      <c r="B103" s="85"/>
      <c r="C103" s="85"/>
      <c r="D103" s="85"/>
      <c r="E103" s="85"/>
      <c r="F103" s="85"/>
      <c r="G103" s="86"/>
      <c r="H103" s="42">
        <f>SUM(H54,H65,H76,H87,H89,H90,H91,H93,H94,H96,H98,H100,H102)</f>
        <v>587.70000000000005</v>
      </c>
      <c r="I103" s="33"/>
    </row>
    <row r="104" spans="1:10" s="2" customFormat="1" ht="22.15" customHeight="1">
      <c r="A104" s="87" t="s">
        <v>70</v>
      </c>
      <c r="B104" s="88"/>
      <c r="C104" s="88"/>
      <c r="D104" s="88"/>
      <c r="E104" s="88"/>
      <c r="F104" s="88"/>
      <c r="G104" s="89"/>
      <c r="H104" s="43">
        <f>SUM(H89,H90,H91,H93,H94,H100,H102)</f>
        <v>169.8</v>
      </c>
      <c r="I104" s="33"/>
    </row>
    <row r="105" spans="1:10" s="2" customFormat="1" ht="22.15" customHeight="1" thickBot="1">
      <c r="A105" s="135" t="s">
        <v>66</v>
      </c>
      <c r="B105" s="136"/>
      <c r="C105" s="136"/>
      <c r="D105" s="136"/>
      <c r="E105" s="136"/>
      <c r="F105" s="136"/>
      <c r="G105" s="137"/>
      <c r="H105" s="45">
        <f>SUM(H92,H95,H97,H99,H101)</f>
        <v>85.8</v>
      </c>
      <c r="I105" s="33"/>
    </row>
    <row r="106" spans="1:10" s="2" customFormat="1" ht="22.15" customHeight="1">
      <c r="A106" s="90" t="s">
        <v>6</v>
      </c>
      <c r="B106" s="91"/>
      <c r="C106" s="91"/>
      <c r="D106" s="91"/>
      <c r="E106" s="91"/>
      <c r="F106" s="91"/>
      <c r="G106" s="92"/>
      <c r="H106" s="44">
        <f>H40+H103</f>
        <v>1401</v>
      </c>
      <c r="I106" s="33"/>
      <c r="J106" s="66"/>
    </row>
    <row r="107" spans="1:10" s="2" customFormat="1" ht="22.15" customHeight="1">
      <c r="A107" s="138" t="s">
        <v>65</v>
      </c>
      <c r="B107" s="85"/>
      <c r="C107" s="85"/>
      <c r="D107" s="85"/>
      <c r="E107" s="85"/>
      <c r="F107" s="85"/>
      <c r="G107" s="86"/>
      <c r="H107" s="42">
        <v>0</v>
      </c>
    </row>
    <row r="108" spans="1:10" s="2" customFormat="1" ht="22.15" customHeight="1" thickBot="1">
      <c r="A108" s="125" t="s">
        <v>124</v>
      </c>
      <c r="B108" s="126"/>
      <c r="C108" s="126"/>
      <c r="D108" s="126"/>
      <c r="E108" s="126"/>
      <c r="F108" s="126"/>
      <c r="G108" s="127"/>
      <c r="H108" s="45">
        <f>SUM(H42,H105)</f>
        <v>135.80000000000001</v>
      </c>
      <c r="I108" s="33"/>
    </row>
    <row r="109" spans="1:10" s="2" customFormat="1" ht="15.6" customHeight="1">
      <c r="A109" s="1"/>
      <c r="B109" s="1"/>
      <c r="C109" s="57"/>
      <c r="D109" s="57"/>
      <c r="E109" s="57"/>
      <c r="F109" s="57"/>
      <c r="G109" s="57"/>
      <c r="H109" s="46"/>
    </row>
    <row r="110" spans="1:10" s="2" customFormat="1" ht="27.6" customHeight="1">
      <c r="A110" s="1"/>
      <c r="B110" s="57"/>
      <c r="C110" s="105"/>
      <c r="D110" s="105"/>
      <c r="E110" s="105"/>
      <c r="F110" s="105"/>
      <c r="G110" s="105"/>
      <c r="H110" s="105"/>
    </row>
    <row r="111" spans="1:10" s="2" customFormat="1" ht="27.6" customHeight="1">
      <c r="A111" s="1"/>
      <c r="B111" s="47"/>
      <c r="C111" s="104"/>
      <c r="D111" s="104"/>
      <c r="E111" s="104"/>
      <c r="F111" s="104"/>
      <c r="G111" s="104"/>
      <c r="H111" s="104"/>
    </row>
    <row r="112" spans="1:10" s="2" customFormat="1" ht="27.6" customHeight="1">
      <c r="A112" s="1"/>
      <c r="B112" s="56"/>
      <c r="C112" s="103"/>
      <c r="D112" s="103"/>
      <c r="E112" s="103"/>
      <c r="F112" s="103"/>
      <c r="G112" s="103"/>
      <c r="H112" s="103"/>
    </row>
    <row r="113" spans="1:8" s="2" customFormat="1" ht="15.6" customHeight="1">
      <c r="A113" s="1"/>
      <c r="B113" s="102"/>
      <c r="C113" s="102"/>
      <c r="D113" s="102"/>
      <c r="E113" s="102"/>
      <c r="F113" s="102"/>
      <c r="G113" s="102"/>
      <c r="H113" s="102"/>
    </row>
    <row r="114" spans="1:8" s="2" customFormat="1" ht="15.6" customHeight="1">
      <c r="A114" s="1"/>
      <c r="B114" s="1"/>
      <c r="C114" s="57"/>
      <c r="D114" s="57"/>
      <c r="E114" s="57"/>
      <c r="F114" s="57"/>
      <c r="G114" s="57"/>
      <c r="H114" s="46"/>
    </row>
    <row r="115" spans="1:8" s="2" customFormat="1" ht="18" customHeight="1">
      <c r="A115" s="1"/>
      <c r="B115" s="48"/>
      <c r="C115" s="48"/>
      <c r="D115" s="48"/>
      <c r="E115" s="48"/>
      <c r="F115" s="48"/>
      <c r="G115" s="48"/>
      <c r="H115" s="46"/>
    </row>
  </sheetData>
  <mergeCells count="158">
    <mergeCell ref="F102:G102"/>
    <mergeCell ref="C102:D102"/>
    <mergeCell ref="A101:G101"/>
    <mergeCell ref="I41:L41"/>
    <mergeCell ref="I31:N31"/>
    <mergeCell ref="I38:N38"/>
    <mergeCell ref="I21:L21"/>
    <mergeCell ref="I90:M90"/>
    <mergeCell ref="I93:L93"/>
    <mergeCell ref="I75:J75"/>
    <mergeCell ref="I56:J56"/>
    <mergeCell ref="I67:J67"/>
    <mergeCell ref="I68:J68"/>
    <mergeCell ref="I69:J69"/>
    <mergeCell ref="I70:J70"/>
    <mergeCell ref="I71:J71"/>
    <mergeCell ref="I72:J72"/>
    <mergeCell ref="I73:J73"/>
    <mergeCell ref="I74:J74"/>
    <mergeCell ref="F82:G82"/>
    <mergeCell ref="F83:G83"/>
    <mergeCell ref="F58:G58"/>
    <mergeCell ref="F59:G59"/>
    <mergeCell ref="F79:G79"/>
    <mergeCell ref="A105:G105"/>
    <mergeCell ref="A107:G107"/>
    <mergeCell ref="H36:H37"/>
    <mergeCell ref="A36:A37"/>
    <mergeCell ref="C56:D56"/>
    <mergeCell ref="C57:D57"/>
    <mergeCell ref="C58:D58"/>
    <mergeCell ref="C59:D59"/>
    <mergeCell ref="C60:D60"/>
    <mergeCell ref="F36:G36"/>
    <mergeCell ref="A42:G42"/>
    <mergeCell ref="A41:G41"/>
    <mergeCell ref="F45:G45"/>
    <mergeCell ref="F46:G46"/>
    <mergeCell ref="F47:G47"/>
    <mergeCell ref="F48:G48"/>
    <mergeCell ref="F49:G49"/>
    <mergeCell ref="F89:G89"/>
    <mergeCell ref="F90:G90"/>
    <mergeCell ref="F91:G91"/>
    <mergeCell ref="F85:G85"/>
    <mergeCell ref="F86:G86"/>
    <mergeCell ref="F56:G56"/>
    <mergeCell ref="F81:G81"/>
    <mergeCell ref="F80:G80"/>
    <mergeCell ref="F73:G73"/>
    <mergeCell ref="F74:G74"/>
    <mergeCell ref="F75:G75"/>
    <mergeCell ref="C64:D64"/>
    <mergeCell ref="C67:D67"/>
    <mergeCell ref="B36:B37"/>
    <mergeCell ref="C36:C37"/>
    <mergeCell ref="D36:D37"/>
    <mergeCell ref="F57:G57"/>
    <mergeCell ref="C63:D63"/>
    <mergeCell ref="C74:D74"/>
    <mergeCell ref="C75:D75"/>
    <mergeCell ref="C78:D78"/>
    <mergeCell ref="C79:D79"/>
    <mergeCell ref="C68:D68"/>
    <mergeCell ref="C69:D69"/>
    <mergeCell ref="C70:D70"/>
    <mergeCell ref="C71:D71"/>
    <mergeCell ref="C72:D72"/>
    <mergeCell ref="A6:H6"/>
    <mergeCell ref="A8:H8"/>
    <mergeCell ref="C50:D50"/>
    <mergeCell ref="C51:D51"/>
    <mergeCell ref="C52:D52"/>
    <mergeCell ref="C53:D53"/>
    <mergeCell ref="D10:D11"/>
    <mergeCell ref="C45:D45"/>
    <mergeCell ref="C46:D46"/>
    <mergeCell ref="C47:D47"/>
    <mergeCell ref="C48:D48"/>
    <mergeCell ref="E36:E37"/>
    <mergeCell ref="F50:G50"/>
    <mergeCell ref="F51:G51"/>
    <mergeCell ref="F52:G52"/>
    <mergeCell ref="A26:G26"/>
    <mergeCell ref="A30:G30"/>
    <mergeCell ref="C49:D49"/>
    <mergeCell ref="F96:G96"/>
    <mergeCell ref="A7:H7"/>
    <mergeCell ref="B113:H113"/>
    <mergeCell ref="C112:H112"/>
    <mergeCell ref="C111:H111"/>
    <mergeCell ref="C110:H110"/>
    <mergeCell ref="H10:H11"/>
    <mergeCell ref="A77:H77"/>
    <mergeCell ref="E10:G10"/>
    <mergeCell ref="A44:H44"/>
    <mergeCell ref="A43:H43"/>
    <mergeCell ref="A10:A11"/>
    <mergeCell ref="A88:H88"/>
    <mergeCell ref="A13:H13"/>
    <mergeCell ref="A54:G54"/>
    <mergeCell ref="A40:G40"/>
    <mergeCell ref="A65:G65"/>
    <mergeCell ref="A76:G76"/>
    <mergeCell ref="F38:G38"/>
    <mergeCell ref="F37:G37"/>
    <mergeCell ref="A108:G108"/>
    <mergeCell ref="A87:G87"/>
    <mergeCell ref="C61:D61"/>
    <mergeCell ref="C62:D62"/>
    <mergeCell ref="A103:G103"/>
    <mergeCell ref="A104:G104"/>
    <mergeCell ref="A106:G106"/>
    <mergeCell ref="B10:B11"/>
    <mergeCell ref="C10:C11"/>
    <mergeCell ref="A55:H55"/>
    <mergeCell ref="A66:H66"/>
    <mergeCell ref="F39:G39"/>
    <mergeCell ref="F78:G78"/>
    <mergeCell ref="F60:G60"/>
    <mergeCell ref="F61:G61"/>
    <mergeCell ref="F62:G62"/>
    <mergeCell ref="F63:G63"/>
    <mergeCell ref="F64:G64"/>
    <mergeCell ref="F67:G67"/>
    <mergeCell ref="F68:G68"/>
    <mergeCell ref="F69:G69"/>
    <mergeCell ref="F70:G70"/>
    <mergeCell ref="F71:G71"/>
    <mergeCell ref="F53:G53"/>
    <mergeCell ref="F72:G72"/>
    <mergeCell ref="C83:D83"/>
    <mergeCell ref="C84:D84"/>
    <mergeCell ref="C73:D73"/>
    <mergeCell ref="E2:H4"/>
    <mergeCell ref="A2:B4"/>
    <mergeCell ref="F100:G100"/>
    <mergeCell ref="C100:D100"/>
    <mergeCell ref="F94:G94"/>
    <mergeCell ref="F84:G84"/>
    <mergeCell ref="A95:G95"/>
    <mergeCell ref="A97:G97"/>
    <mergeCell ref="A99:G99"/>
    <mergeCell ref="F98:G98"/>
    <mergeCell ref="C98:D98"/>
    <mergeCell ref="C94:D94"/>
    <mergeCell ref="C96:D96"/>
    <mergeCell ref="F93:G93"/>
    <mergeCell ref="C93:D93"/>
    <mergeCell ref="A92:G92"/>
    <mergeCell ref="C85:D85"/>
    <mergeCell ref="C86:D86"/>
    <mergeCell ref="C89:D89"/>
    <mergeCell ref="C90:D90"/>
    <mergeCell ref="C91:D91"/>
    <mergeCell ref="C80:D80"/>
    <mergeCell ref="C81:D81"/>
    <mergeCell ref="C82:D82"/>
  </mergeCells>
  <pageMargins left="0.51181102362204722" right="0.17" top="0.35433070866141736" bottom="0.35433070866141736" header="0" footer="0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Varijantas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Juozas</cp:lastModifiedBy>
  <cp:lastPrinted>2020-04-20T11:52:47Z</cp:lastPrinted>
  <dcterms:created xsi:type="dcterms:W3CDTF">2015-01-20T11:58:13Z</dcterms:created>
  <dcterms:modified xsi:type="dcterms:W3CDTF">2020-04-21T06:55:13Z</dcterms:modified>
</cp:coreProperties>
</file>