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V490fs01\pro\USERS\$LENTA_K\REGISTR\"/>
    </mc:Choice>
  </mc:AlternateContent>
  <bookViews>
    <workbookView xWindow="-120" yWindow="-120" windowWidth="38640" windowHeight="21120"/>
  </bookViews>
  <sheets>
    <sheet name="PI skaičiuoklė" sheetId="10" r:id="rId1"/>
    <sheet name="Išlaidos darbuotojams" sheetId="15" r:id="rId2"/>
    <sheet name="Išlaidos investicijoms" sheetId="14" r:id="rId3"/>
    <sheet name="Išlaidos medžiagoms" sheetId="12" r:id="rId4"/>
    <sheet name="Išlaidos paslaugoms" sheetId="11"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48" i="11" l="1"/>
  <c r="C54" i="11"/>
  <c r="C50" i="11"/>
  <c r="C56" i="11" s="1"/>
  <c r="C45" i="11"/>
  <c r="C43" i="11"/>
  <c r="C39" i="11"/>
  <c r="C25" i="11"/>
  <c r="C23" i="11"/>
  <c r="C19" i="11"/>
  <c r="C14" i="11"/>
  <c r="C12" i="11"/>
  <c r="C8" i="11"/>
  <c r="E57" i="12"/>
  <c r="E55" i="12"/>
  <c r="E51" i="12"/>
  <c r="E46" i="12"/>
  <c r="E44" i="12"/>
  <c r="E40" i="12"/>
  <c r="E25" i="12"/>
  <c r="E23" i="12"/>
  <c r="E19" i="12"/>
  <c r="I12" i="10" s="1"/>
  <c r="E14" i="12"/>
  <c r="E12" i="12"/>
  <c r="E8" i="12"/>
  <c r="D54" i="14"/>
  <c r="D52" i="14"/>
  <c r="D48" i="14"/>
  <c r="D43" i="14"/>
  <c r="D41" i="14"/>
  <c r="D37" i="14"/>
  <c r="D25" i="14"/>
  <c r="D23" i="14"/>
  <c r="G13" i="10" s="1"/>
  <c r="D19" i="14"/>
  <c r="G12" i="10" s="1"/>
  <c r="D14" i="14"/>
  <c r="D12" i="14"/>
  <c r="D8" i="14"/>
  <c r="G58" i="15"/>
  <c r="G57" i="15"/>
  <c r="G52" i="15"/>
  <c r="G45" i="15"/>
  <c r="G27" i="15"/>
  <c r="G26" i="15"/>
  <c r="G21" i="15"/>
  <c r="F12" i="10" s="1"/>
  <c r="G14" i="15"/>
  <c r="H12" i="10"/>
  <c r="F13" i="10"/>
  <c r="H13" i="10"/>
  <c r="I13" i="10"/>
  <c r="D51" i="14"/>
  <c r="D50" i="14"/>
  <c r="D47" i="14"/>
  <c r="D46" i="14"/>
  <c r="D40" i="14"/>
  <c r="D39" i="14"/>
  <c r="D36" i="14"/>
  <c r="D35" i="14"/>
  <c r="D22" i="14"/>
  <c r="D21" i="14"/>
  <c r="D18" i="14"/>
  <c r="D17" i="14"/>
  <c r="D11" i="14"/>
  <c r="D10" i="14"/>
  <c r="D7" i="14"/>
  <c r="D6" i="14"/>
  <c r="J13" i="10" l="1"/>
  <c r="K13" i="10" s="1"/>
  <c r="J12" i="10"/>
  <c r="K12" i="10" s="1"/>
  <c r="I21" i="10"/>
  <c r="I20" i="10"/>
  <c r="H8" i="10"/>
  <c r="A51" i="11"/>
  <c r="A47" i="11"/>
  <c r="A46" i="11"/>
  <c r="A40" i="11"/>
  <c r="A36" i="11"/>
  <c r="A35" i="11"/>
  <c r="A20" i="11"/>
  <c r="A16" i="11"/>
  <c r="A15" i="11"/>
  <c r="A9" i="11"/>
  <c r="A5" i="11"/>
  <c r="A4" i="11"/>
  <c r="A52" i="12"/>
  <c r="A48" i="12"/>
  <c r="A47" i="12"/>
  <c r="A41" i="12"/>
  <c r="A37" i="12"/>
  <c r="A36" i="12"/>
  <c r="A20" i="12"/>
  <c r="A16" i="12"/>
  <c r="A15" i="12"/>
  <c r="A9" i="12"/>
  <c r="A5" i="12"/>
  <c r="A4" i="12"/>
  <c r="A49" i="14"/>
  <c r="A45" i="14"/>
  <c r="A44" i="14"/>
  <c r="A38" i="14"/>
  <c r="A34" i="14"/>
  <c r="A33" i="14"/>
  <c r="A53" i="15"/>
  <c r="A48" i="15"/>
  <c r="A47" i="15"/>
  <c r="A41" i="15"/>
  <c r="A36" i="15"/>
  <c r="A35" i="15"/>
  <c r="A22" i="15"/>
  <c r="A17" i="15"/>
  <c r="A16" i="15"/>
  <c r="A4" i="15"/>
  <c r="A15" i="14"/>
  <c r="A4" i="14"/>
  <c r="A20" i="14"/>
  <c r="A16" i="14"/>
  <c r="A9" i="14"/>
  <c r="A5" i="14"/>
  <c r="A10" i="15"/>
  <c r="A5" i="15"/>
  <c r="I26" i="10"/>
  <c r="E54" i="12"/>
  <c r="E53" i="12"/>
  <c r="H26" i="10" s="1"/>
  <c r="E50" i="12"/>
  <c r="E49" i="12"/>
  <c r="E43" i="12"/>
  <c r="E42" i="12"/>
  <c r="H21" i="10" s="1"/>
  <c r="E39" i="12"/>
  <c r="E38" i="12"/>
  <c r="H20" i="10" s="1"/>
  <c r="G55" i="15"/>
  <c r="G54" i="15"/>
  <c r="G50" i="15"/>
  <c r="G49" i="15"/>
  <c r="G43" i="15"/>
  <c r="G42" i="15"/>
  <c r="G38" i="15"/>
  <c r="G37" i="15"/>
  <c r="G40" i="15" s="1"/>
  <c r="G46" i="15" s="1"/>
  <c r="L15" i="10" l="1"/>
  <c r="G21" i="10"/>
  <c r="G20" i="10"/>
  <c r="I25" i="10"/>
  <c r="F20" i="10"/>
  <c r="F26" i="10"/>
  <c r="G26" i="10"/>
  <c r="F25" i="10"/>
  <c r="G24" i="15"/>
  <c r="G23" i="15"/>
  <c r="G19" i="15"/>
  <c r="G18" i="15"/>
  <c r="G12" i="15"/>
  <c r="G11" i="15"/>
  <c r="G7" i="15"/>
  <c r="G6" i="15"/>
  <c r="G9" i="15" s="1"/>
  <c r="G15" i="15" s="1"/>
  <c r="E22" i="12"/>
  <c r="E21" i="12"/>
  <c r="E18" i="12"/>
  <c r="E17" i="12"/>
  <c r="E11" i="12"/>
  <c r="E10" i="12"/>
  <c r="E7" i="12"/>
  <c r="E6" i="12"/>
  <c r="I8" i="10"/>
  <c r="J26" i="10" l="1"/>
  <c r="K26" i="10" s="1"/>
  <c r="J20" i="10"/>
  <c r="K20" i="10" s="1"/>
  <c r="H25" i="10"/>
  <c r="J25" i="10" s="1"/>
  <c r="G25" i="10"/>
  <c r="F21" i="10"/>
  <c r="I7" i="10"/>
  <c r="F8" i="10"/>
  <c r="F7" i="10"/>
  <c r="J21" i="10" l="1"/>
  <c r="K21" i="10"/>
  <c r="K25" i="10"/>
  <c r="H7" i="10"/>
  <c r="G7" i="10"/>
  <c r="G8" i="10"/>
  <c r="J7" i="10" l="1"/>
  <c r="K7" i="10"/>
  <c r="L10" i="10" s="1"/>
  <c r="J8" i="10"/>
  <c r="K8" i="10" s="1"/>
  <c r="L23" i="10"/>
  <c r="L28" i="10"/>
  <c r="L30" i="10" l="1"/>
  <c r="L17" i="10"/>
  <c r="L31" i="10" l="1"/>
</calcChain>
</file>

<file path=xl/comments1.xml><?xml version="1.0" encoding="utf-8"?>
<comments xmlns="http://schemas.openxmlformats.org/spreadsheetml/2006/main">
  <authors>
    <author>tc={DDB8F958-2808-4C97-8BD6-3CBE2A4852D1}</author>
  </authors>
  <commentList>
    <comment ref="C48" authorId="0" shapeId="0">
      <text>
        <r>
          <rPr>
            <sz val="11"/>
            <color theme="1"/>
            <rFont val="Calibri"/>
            <family val="2"/>
            <charset val="186"/>
            <scheme val="minor"/>
          </rPr>
          <t>[Komentarų gija]
„Excel“ versija leidžia jums skaityti šią komentarų giją, tačiau visi jos taisymai bus pašalinti, jei failas atidaromas naudojant naujesnę „Excel“ versiją. Daugiau informacijos: https://go.microsoft.com/fwlink/?linkid=870924.
Komentaras:
    Paslaugų kaina - 1500 Eur už programos pakeitimą, nustatyta apklausos būdu, pasirinktas vidutinis dydis. Daroma prielaida, kad reguliavimo nuostatos galios bent 5 metus (dabartinis reguliavimas galioja muo 2015 m.). Todėl prisitaikymo prie reguliavimo metinė kaina būtų 300 Eur (1500 Eur/5 metų)</t>
        </r>
      </text>
    </comment>
  </commentList>
</comments>
</file>

<file path=xl/sharedStrings.xml><?xml version="1.0" encoding="utf-8"?>
<sst xmlns="http://schemas.openxmlformats.org/spreadsheetml/2006/main" count="246" uniqueCount="107">
  <si>
    <t>Eil. Nr. </t>
  </si>
  <si>
    <t>Tikslinė grupė (T) (ūkio subjektų skaičius, vnt.)</t>
  </si>
  <si>
    <t>Išlaidos darbuotojams (D), Eur</t>
  </si>
  <si>
    <t>Išlaidos investicijoms (I), Eur</t>
  </si>
  <si>
    <t>Išlaidos medžiagoms (M), Eur</t>
  </si>
  <si>
    <t>1.</t>
  </si>
  <si>
    <t>1.1. </t>
  </si>
  <si>
    <t>1.1.1.</t>
  </si>
  <si>
    <t>1.1.2.</t>
  </si>
  <si>
    <t>Veiksmas A2</t>
  </si>
  <si>
    <t>...</t>
  </si>
  <si>
    <t> 1.2.</t>
  </si>
  <si>
    <t>1.2.1.</t>
  </si>
  <si>
    <t>Veiksmas B1</t>
  </si>
  <si>
    <t>1.2.2.</t>
  </si>
  <si>
    <t>Veiksmas B2</t>
  </si>
  <si>
    <t>....</t>
  </si>
  <si>
    <t>Straipsnis (-iai), punktas (-ai) ir įpareigojimas</t>
  </si>
  <si>
    <t xml:space="preserve">Darbuotojas </t>
  </si>
  <si>
    <t>Darbuotojų skaičius, vnt.</t>
  </si>
  <si>
    <t>Veiksmo atlikimo dažnis per metus</t>
  </si>
  <si>
    <t>A1.1</t>
  </si>
  <si>
    <t>A1.2</t>
  </si>
  <si>
    <t>A2.1</t>
  </si>
  <si>
    <t>A2.2</t>
  </si>
  <si>
    <t>B1.1</t>
  </si>
  <si>
    <t>B1.2</t>
  </si>
  <si>
    <t>B2.1</t>
  </si>
  <si>
    <t>B2.2</t>
  </si>
  <si>
    <t>Objektas</t>
  </si>
  <si>
    <t>Iš viso išlaidų investicijoms pagal veiksmą A1</t>
  </si>
  <si>
    <t>Iš viso išlaidų investicijoms pagal veiksmą A2</t>
  </si>
  <si>
    <t>Iš viso išlaidų investicijoms pagal įpareigojimą A</t>
  </si>
  <si>
    <t>Iš viso išlaidų investicijoms pagal veiksmą B1</t>
  </si>
  <si>
    <t>Iš viso išlaidų investicijoms pagal veiksmą B2</t>
  </si>
  <si>
    <t>Iš viso išlaidų investicijoms pagal įpareigojimą B</t>
  </si>
  <si>
    <t>Iš viso išlaidų medžiagoms pagal veiksmą A1</t>
  </si>
  <si>
    <t>Iš viso išlaidų medžiagoms pagal veiksmą A2</t>
  </si>
  <si>
    <t>Iš viso išlaidų medžiagoms pagal įpareigojimą A</t>
  </si>
  <si>
    <t>Iš viso išlaidų medžiagoms pagal veiksmą B1</t>
  </si>
  <si>
    <t>Iš viso išlaidų medžiagoms pagal įpareigojimą B</t>
  </si>
  <si>
    <t>Iš viso išlaidų medžiagoms pagal veiksmą B2</t>
  </si>
  <si>
    <t>Iš išorės įsigyjamos paslaugos (darbai)</t>
  </si>
  <si>
    <t>Paslaugų (darbų) kaina (E), Eur</t>
  </si>
  <si>
    <t>Iš viso išlaidų iš išorės įsigyjamoms paslaugoms (darbams) pagal veiksmą A1</t>
  </si>
  <si>
    <t>Iš viso išlaidų iš išorės įsigyjamoms paslaugoms (darbams) pagal veiksmą A2</t>
  </si>
  <si>
    <t>Iš viso išlaidų iš išorės įsigyjamoms paslaugoms (darbams) pagal įpareigojimą A</t>
  </si>
  <si>
    <t>Iš viso išlaidų iš išorės įsigyjamoms paslaugoms (darbams) pagal veiksmą B1</t>
  </si>
  <si>
    <t>Iš viso išlaidų iš išorės įsigyjamoms paslaugoms (darbams) pagal veiksmą B2</t>
  </si>
  <si>
    <t>Iš viso išlaidų iš išorės įsigyjamoms paslaugoms (darbams) pagal įpareigojimą B</t>
  </si>
  <si>
    <t>.......</t>
  </si>
  <si>
    <t>2.</t>
  </si>
  <si>
    <t>2.1. </t>
  </si>
  <si>
    <t>2.1.1.</t>
  </si>
  <si>
    <t>2.1.2.</t>
  </si>
  <si>
    <t> 2.2.</t>
  </si>
  <si>
    <t>2.2.1.</t>
  </si>
  <si>
    <t>2.2.2.</t>
  </si>
  <si>
    <t>Išlaidos paslaugoms (darbams) įsigyti, Eur, (E)</t>
  </si>
  <si>
    <t>Įpareigojimo  tikslinei grupei sukeliama prisitaikymo išlaidų suma (PI), Eur, ((5)*(11))</t>
  </si>
  <si>
    <t>Medžiagos kiekis / metus (svorio ar tūrio matais arba vienetais) (Q)</t>
  </si>
  <si>
    <t>Išlaidų investicijoms (I) apskaičiavimas (galiojantis teisės aktas)</t>
  </si>
  <si>
    <t>Išlaidų investicijoms (I) apskaičiavimas (teisės akto projektas)</t>
  </si>
  <si>
    <t>Išlaidų medžiagoms (M) apskaičiavimas (galiojantis teisės aktas)</t>
  </si>
  <si>
    <t>Išlaidų medžiagoms (M) apskaičiavimas (teisės akto projektas)</t>
  </si>
  <si>
    <t>Teisės akto  (teisės akto projekto) straipsnis (-iai), punktas   (-ai) ir įpareigojimas</t>
  </si>
  <si>
    <t>Įpareigojimo vykdymo veiksmas</t>
  </si>
  <si>
    <t>Įpareigojimo tikslinės grupės veikiančiam ūkio subjektui, vykdančiam ekonominę veiklą rinkos sąlygomis ir įgyvendinančiam įpareigojimą verslo praktikoje pagrįstomis sąnaudomis, sukeliama prisitaikymo prie reguliavimo išlaidų (toliau – prisitaikymo išlaidos) suma (S), Eur ((6) + (7) + (8) + (9) + (10)</t>
  </si>
  <si>
    <t>Kilmė (Europos Sąjungos arba tarptautinė, nacionalinė)</t>
  </si>
  <si>
    <t>Iš viso prisitaikymo išlaidų pagal įpareigojimą A</t>
  </si>
  <si>
    <t>Iš viso prisitaikymo išlaidų pagal įpareigojimą B</t>
  </si>
  <si>
    <t>Iš viso prisitaikymo išlaidų pagal galiojantį teisės aktą, Eur</t>
  </si>
  <si>
    <t>Iš viso prisitaikymo išlaidų pagal teisės akto projektą, Eur</t>
  </si>
  <si>
    <t>Teisės akto projektu numatomas sukelti prisitaikymo išlaidų pokytis, Eur</t>
  </si>
  <si>
    <t>Išlaidų darbuotojams (D) apskaičiavimas (galiojantis teisės aktas)</t>
  </si>
  <si>
    <t>Išlaidų darbuotojams (D) apskaičiavimas (teisės akto projektas)</t>
  </si>
  <si>
    <t>Darbuotojo vidutinio valandinio darbo užmokesčio ir nuo jo darbdavio mokamų mokesčių suma, Eur/val.</t>
  </si>
  <si>
    <t>Įpareigojimo vykdymo veiksmui (toliau – Veiksmas) vykdyti skirtas darbuotojo laikas, val.</t>
  </si>
  <si>
    <t>Iš viso išlaidų darbuotojams (D), Eur</t>
  </si>
  <si>
    <t>Iš viso D išlaidų veiksmui A1, Eur</t>
  </si>
  <si>
    <t>Iš viso D išlaidų veiksmui A2, Eur</t>
  </si>
  <si>
    <t>Iš viso D išlaidų pagal įpareigojimą A, Eur</t>
  </si>
  <si>
    <t>Iš viso D išlaidų veiksmui B1, Eur</t>
  </si>
  <si>
    <t>Iš viso D išlaidų veiksmui B2, Eur</t>
  </si>
  <si>
    <t>Iš viso D išlaidų pagal įpareigojimą B, Eur</t>
  </si>
  <si>
    <t xml:space="preserve">Teisės akto straipsnis, punktas ir įpareigojimas </t>
  </si>
  <si>
    <t xml:space="preserve">Teisės akto projekto straipsnis, punktas ir įpareigojimas </t>
  </si>
  <si>
    <t>Teisės akto straipsnis, punktas ir įpareigojimas</t>
  </si>
  <si>
    <t>Teisės akto projekto straipsnis, punktas ir įpareigojimas</t>
  </si>
  <si>
    <t>Medžiaga arba medžiagų grupė</t>
  </si>
  <si>
    <t>Medžiagos (medžiagų) grupės kaina už kiekio vienetą (K) (Eur už svorio ar tūrio matą arba vienetą), Eur/kiekio matą</t>
  </si>
  <si>
    <t>…</t>
  </si>
  <si>
    <t>Išlaidų iš išorės įsigyjamoms paslaugoms (darbams) (E) apskaičiavimas (galiojantis teisės aktas)</t>
  </si>
  <si>
    <t>Išlaidų iš išorės įsigyjamoms paslaugoms (darbams) (E) apskaičiavimas (teisės akto projektas)</t>
  </si>
  <si>
    <t>Ūkio subjektų administracinės naštos ir prisitaikymo prie reguliavimo išlaidų vertinimo pinigine išraiška skaičiuoklė</t>
  </si>
  <si>
    <t>Pridėtinės išlaidos (O), Eur, (0,05*((6)+(7)+(8)+(9)))</t>
  </si>
  <si>
    <t>3 straipsnio 3 dalis 1 punktas: perkant žalią pieną, atitinkantį Lietuvos Respublikos žemės ūkio ministro įsakymu nustatytus kokybės reikalavimus, iš tos pačios žalio pieno pardavėjų grupės ir jį pristatant žalio pieno pirkėjui tokiu pačiu būdu (žalias pienas pristatomas į žalio pieno supirkimo punktą, žalias pienas paimamas tiesiogiai iš ūkio, žalias pienas pristatomas tiesiogiai į žalio pieno perdirbimo įmonę), žalio pieno pirkimo–pardavimo sutartyse taikyti skirtingą žalio pieno pirkimo kainą, išskyrus atvejus, kai pienas perkamas iš žalio pieno pardavėjų, parduodančių savo gamybos pieną ir priklausančių pieno gamintojų organizacijoms, pripažintoms Lietuvos Respublikos žemės ūkio ministro įsakymu nustatyta tvarka, tačiau šiuo atveju negali būti taikoma mažesnė žalio pieno pirkimo kaina negu ji būtų nustatyta pagal žalio pieno pardavėjų grupes</t>
  </si>
  <si>
    <t xml:space="preserve">Lietuvos Respublikos ūkio subjektų, perkančių-parduodančių žalią pieną ir prekiaujančių pieno gaminiais, nesąžiningų veiksmų draudimo įstatymas (toliau – galiojantis teisės aktas) </t>
  </si>
  <si>
    <t>Nacionalinė</t>
  </si>
  <si>
    <t>Kainų  patvirtinimas pagal pieno pardavėjų grupes</t>
  </si>
  <si>
    <t xml:space="preserve">Lietuvos Respublikos ūkio subjektų, perkančių ir parduodančių žalią pieną, nesąžiningų veiksmų draudimo įstatymo projektas (toliau – teisės akto projektas) </t>
  </si>
  <si>
    <t xml:space="preserve">3 straipsnio 6 dalis. Pieno pirkėjas, jei taiko priemokas ir priedus, turi parengti ir patvirtinti priemokų ir priedų mokėjimo sąlygas, kurios turi apibrėžti jo taikomas priemokų ir priedų rūšis, nustatytus priemokų ir priedų dydžius pagal jų rūšis, reikalavimus priemokai ar priedui gauti bei laikotarpį, kurį bus taikomos nustatytos priemokos ar priedai. </t>
  </si>
  <si>
    <t>Priemokų ir priedų mokėjimo sąlygų parengimas</t>
  </si>
  <si>
    <t>Nacionalinis</t>
  </si>
  <si>
    <t>3 straipsnio 7 dalis. Už per reguliariai parduodamo pieno tiekimo laikotarpį patiektą pieną apskaičiuota pinigų suma yra apskaičiuojama pagal patiektą pieno kiekį, perskaičiuotą į bazinį pieno kiekį pagal bazinius sudėties rodiklius (riebumą ir baltymingumą) Lietuvos Respublikos žemės ūkio ministro nustatyta tvarka, sutartą pieno pirkimo kainą, priemokas, priedus ir nuoskaitas ir kitas sutarties sąlygas.</t>
  </si>
  <si>
    <t>Buhalterinės apskaitos programos pritaikymas prie naujo reglamentavimo</t>
  </si>
  <si>
    <t>Buhalterinės apskaitos programos atnaujinimas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</si>
</sst>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 x14ac:knownFonts="1">
    <font>
      <sz val="11"/>
      <color theme="1"/>
      <name val="Calibri"/>
      <family val="2"/>
      <charset val="186"/>
      <scheme val="minor"/>
    </font>
    <font>
      <sz val="8"/>
      <color theme="1"/>
      <name val="Calibri"/>
      <family val="2"/>
      <charset val="186"/>
      <scheme val="minor"/>
    </font>
    <font>
      <b/>
      <sz val="8"/>
      <color rgb="FF000000"/>
      <name val="Calibri"/>
      <family val="2"/>
      <charset val="186"/>
      <scheme val="minor"/>
    </font>
    <font>
      <sz val="8"/>
      <color rgb="FF000000"/>
      <name val="Calibri"/>
      <family val="2"/>
      <charset val="186"/>
      <scheme val="minor"/>
    </font>
    <font>
      <i/>
      <sz val="8"/>
      <color rgb="FF000000"/>
      <name val="Calibri"/>
      <family val="2"/>
      <charset val="186"/>
      <scheme val="minor"/>
    </font>
    <font>
      <sz val="10"/>
      <color theme="1"/>
      <name val="Calibri"/>
      <family val="2"/>
      <charset val="186"/>
      <scheme val="minor"/>
    </font>
    <font>
      <b/>
      <sz val="16"/>
      <color theme="1"/>
      <name val="Calibri"/>
      <family val="2"/>
      <charset val="186"/>
      <scheme val="minor"/>
    </font>
    <font>
      <sz val="8"/>
      <name val="Calibri"/>
      <family val="2"/>
      <charset val="186"/>
      <scheme val="minor"/>
    </font>
  </fonts>
  <fills count="10">
    <fill>
      <patternFill patternType="none"/>
    </fill>
    <fill>
      <patternFill patternType="gray125"/>
    </fill>
    <fill>
      <patternFill patternType="solid">
        <fgColor rgb="FFE7E6E6"/>
        <bgColor indexed="64"/>
      </patternFill>
    </fill>
    <fill>
      <patternFill patternType="solid">
        <fgColor rgb="FFF2F2F2"/>
        <bgColor indexed="64"/>
      </patternFill>
    </fill>
    <fill>
      <patternFill patternType="solid">
        <fgColor rgb="FFFFFFFF"/>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0"/>
        <bgColor indexed="64"/>
      </patternFill>
    </fill>
    <fill>
      <patternFill patternType="solid">
        <fgColor theme="7"/>
        <bgColor indexed="64"/>
      </patternFill>
    </fill>
    <fill>
      <patternFill patternType="solid">
        <fgColor theme="2"/>
        <bgColor indexed="64"/>
      </patternFill>
    </fill>
  </fills>
  <borders count="11">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top/>
      <bottom/>
      <diagonal/>
    </border>
  </borders>
  <cellStyleXfs count="1">
    <xf numFmtId="0" fontId="0" fillId="0" borderId="0"/>
  </cellStyleXfs>
  <cellXfs count="76">
    <xf numFmtId="0" fontId="0" fillId="0" borderId="0" xfId="0"/>
    <xf numFmtId="0" fontId="0" fillId="0" borderId="0" xfId="0" applyAlignment="1">
      <alignment vertical="top"/>
    </xf>
    <xf numFmtId="0" fontId="1" fillId="0" borderId="0" xfId="0" applyFont="1" applyAlignment="1">
      <alignment vertical="top"/>
    </xf>
    <xf numFmtId="0" fontId="1" fillId="0" borderId="2" xfId="0" applyFont="1" applyBorder="1" applyAlignment="1">
      <alignment vertical="top" wrapText="1"/>
    </xf>
    <xf numFmtId="0" fontId="2" fillId="0" borderId="8" xfId="0" applyFont="1" applyBorder="1" applyAlignment="1">
      <alignment horizontal="center" vertical="top" wrapText="1"/>
    </xf>
    <xf numFmtId="0" fontId="2" fillId="0" borderId="3" xfId="0" applyFont="1" applyBorder="1" applyAlignment="1">
      <alignment horizontal="center" vertical="top" wrapText="1"/>
    </xf>
    <xf numFmtId="0" fontId="3" fillId="0" borderId="2" xfId="0" applyFont="1" applyBorder="1" applyAlignment="1">
      <alignment horizontal="center" vertical="top" wrapText="1"/>
    </xf>
    <xf numFmtId="0" fontId="3" fillId="0" borderId="5" xfId="0" applyFont="1" applyBorder="1" applyAlignment="1">
      <alignment horizontal="center" vertical="top" wrapText="1"/>
    </xf>
    <xf numFmtId="0" fontId="4" fillId="0" borderId="2" xfId="0" applyFont="1" applyBorder="1" applyAlignment="1">
      <alignment vertical="top" wrapText="1"/>
    </xf>
    <xf numFmtId="0" fontId="3" fillId="3" borderId="5" xfId="0" applyFont="1" applyFill="1" applyBorder="1" applyAlignment="1">
      <alignment vertical="top" wrapText="1"/>
    </xf>
    <xf numFmtId="0" fontId="3" fillId="3" borderId="5" xfId="0" applyFont="1" applyFill="1" applyBorder="1" applyAlignment="1">
      <alignment horizontal="center" vertical="top" wrapText="1"/>
    </xf>
    <xf numFmtId="0" fontId="3" fillId="0" borderId="2" xfId="0" applyFont="1" applyBorder="1" applyAlignment="1">
      <alignment horizontal="right" vertical="top" wrapText="1"/>
    </xf>
    <xf numFmtId="0" fontId="3" fillId="0" borderId="5" xfId="0" applyFont="1" applyBorder="1" applyAlignment="1">
      <alignment vertical="top" wrapText="1"/>
    </xf>
    <xf numFmtId="0" fontId="3" fillId="0" borderId="2" xfId="0" applyFont="1" applyBorder="1" applyAlignment="1">
      <alignment vertical="top" wrapText="1"/>
    </xf>
    <xf numFmtId="0" fontId="3" fillId="2" borderId="5" xfId="0" applyFont="1" applyFill="1" applyBorder="1" applyAlignment="1">
      <alignment vertical="top" wrapText="1"/>
    </xf>
    <xf numFmtId="0" fontId="2" fillId="0" borderId="5" xfId="0" applyFont="1" applyBorder="1" applyAlignment="1">
      <alignment vertical="top" wrapText="1"/>
    </xf>
    <xf numFmtId="0" fontId="2" fillId="0" borderId="5" xfId="0" applyFont="1" applyBorder="1" applyAlignment="1">
      <alignment horizontal="center" vertical="top" wrapText="1"/>
    </xf>
    <xf numFmtId="0" fontId="3" fillId="3" borderId="5" xfId="0" applyFont="1" applyFill="1" applyBorder="1" applyAlignment="1">
      <alignment horizontal="right" vertical="top" wrapText="1"/>
    </xf>
    <xf numFmtId="0" fontId="2" fillId="3" borderId="5" xfId="0" applyFont="1" applyFill="1" applyBorder="1" applyAlignment="1">
      <alignment vertical="top" wrapText="1"/>
    </xf>
    <xf numFmtId="0" fontId="4" fillId="0" borderId="5" xfId="0" applyFont="1" applyBorder="1" applyAlignment="1">
      <alignment vertical="top" wrapText="1"/>
    </xf>
    <xf numFmtId="0" fontId="2" fillId="0" borderId="2" xfId="0" applyFont="1" applyBorder="1" applyAlignment="1">
      <alignment vertical="top" wrapText="1"/>
    </xf>
    <xf numFmtId="0" fontId="3" fillId="0" borderId="2" xfId="0" applyFont="1" applyBorder="1" applyAlignment="1">
      <alignment horizontal="center" vertical="top"/>
    </xf>
    <xf numFmtId="0" fontId="3" fillId="4" borderId="5" xfId="0" applyFont="1" applyFill="1" applyBorder="1" applyAlignment="1">
      <alignment vertical="top" wrapText="1"/>
    </xf>
    <xf numFmtId="0" fontId="3" fillId="2" borderId="5" xfId="0" applyFont="1" applyFill="1" applyBorder="1" applyAlignment="1">
      <alignment horizontal="right" vertical="top" wrapText="1"/>
    </xf>
    <xf numFmtId="0" fontId="3" fillId="0" borderId="8" xfId="0" applyFont="1" applyBorder="1" applyAlignment="1">
      <alignment vertical="top" wrapText="1"/>
    </xf>
    <xf numFmtId="0" fontId="3" fillId="5" borderId="10" xfId="0" applyFont="1" applyFill="1" applyBorder="1" applyAlignment="1">
      <alignment horizontal="center" vertical="top"/>
    </xf>
    <xf numFmtId="0" fontId="2" fillId="5" borderId="1" xfId="0" applyFont="1" applyFill="1" applyBorder="1" applyAlignment="1">
      <alignment horizontal="center" vertical="top" wrapText="1"/>
    </xf>
    <xf numFmtId="0" fontId="2" fillId="6" borderId="1" xfId="0" applyFont="1" applyFill="1" applyBorder="1" applyAlignment="1">
      <alignment vertical="top" wrapText="1"/>
    </xf>
    <xf numFmtId="0" fontId="2" fillId="6" borderId="1" xfId="0" applyFont="1" applyFill="1" applyBorder="1" applyAlignment="1">
      <alignment horizontal="center" vertical="top" wrapText="1"/>
    </xf>
    <xf numFmtId="0" fontId="2" fillId="6" borderId="4" xfId="0" applyFont="1" applyFill="1" applyBorder="1" applyAlignment="1">
      <alignment vertical="top" wrapText="1"/>
    </xf>
    <xf numFmtId="0" fontId="2" fillId="0" borderId="0" xfId="0" applyFont="1" applyBorder="1" applyAlignment="1">
      <alignment horizontal="right" vertical="top" wrapText="1"/>
    </xf>
    <xf numFmtId="0" fontId="2" fillId="0" borderId="0" xfId="0" applyFont="1" applyBorder="1" applyAlignment="1">
      <alignment vertical="top" wrapText="1"/>
    </xf>
    <xf numFmtId="0" fontId="2" fillId="0" borderId="2" xfId="0" applyFont="1" applyBorder="1" applyAlignment="1">
      <alignment horizontal="center" vertical="top" wrapText="1"/>
    </xf>
    <xf numFmtId="0" fontId="3" fillId="7" borderId="0" xfId="0" applyFont="1" applyFill="1" applyBorder="1" applyAlignment="1">
      <alignment vertical="top" wrapText="1"/>
    </xf>
    <xf numFmtId="0" fontId="2" fillId="7" borderId="0" xfId="0" applyFont="1" applyFill="1" applyBorder="1" applyAlignment="1">
      <alignment vertical="top" wrapText="1"/>
    </xf>
    <xf numFmtId="0" fontId="3" fillId="9" borderId="5" xfId="0" applyFont="1" applyFill="1" applyBorder="1" applyAlignment="1">
      <alignment vertical="top" wrapText="1"/>
    </xf>
    <xf numFmtId="0" fontId="3" fillId="7" borderId="5" xfId="0" applyFont="1" applyFill="1" applyBorder="1" applyAlignment="1">
      <alignment vertical="top" wrapText="1"/>
    </xf>
    <xf numFmtId="0" fontId="7" fillId="3" borderId="5" xfId="0" applyFont="1" applyFill="1" applyBorder="1" applyAlignment="1">
      <alignment vertical="top" wrapText="1"/>
    </xf>
    <xf numFmtId="0" fontId="7" fillId="0" borderId="5" xfId="0" applyFont="1" applyBorder="1" applyAlignment="1">
      <alignment vertical="top" wrapText="1"/>
    </xf>
    <xf numFmtId="0" fontId="7" fillId="9" borderId="5" xfId="0" applyFont="1" applyFill="1" applyBorder="1" applyAlignment="1">
      <alignment vertical="top" wrapText="1"/>
    </xf>
    <xf numFmtId="0" fontId="2" fillId="6" borderId="8" xfId="0" applyFont="1" applyFill="1" applyBorder="1" applyAlignment="1">
      <alignment horizontal="center" vertical="top"/>
    </xf>
    <xf numFmtId="0" fontId="3" fillId="0" borderId="2" xfId="0" applyFont="1" applyBorder="1" applyAlignment="1">
      <alignment horizontal="left" vertical="top" wrapText="1"/>
    </xf>
    <xf numFmtId="2" fontId="3" fillId="0" borderId="5" xfId="0" applyNumberFormat="1" applyFont="1" applyBorder="1" applyAlignment="1">
      <alignment vertical="top" wrapText="1"/>
    </xf>
    <xf numFmtId="2" fontId="7" fillId="0" borderId="5" xfId="0" applyNumberFormat="1" applyFont="1" applyBorder="1" applyAlignment="1">
      <alignment vertical="top" wrapText="1"/>
    </xf>
    <xf numFmtId="2" fontId="2" fillId="0" borderId="5" xfId="0" applyNumberFormat="1" applyFont="1" applyBorder="1" applyAlignment="1">
      <alignment horizontal="center" vertical="top" wrapText="1"/>
    </xf>
    <xf numFmtId="2" fontId="2" fillId="0" borderId="5" xfId="0" applyNumberFormat="1" applyFont="1" applyBorder="1" applyAlignment="1">
      <alignment horizontal="right" vertical="top" wrapText="1"/>
    </xf>
    <xf numFmtId="0" fontId="6" fillId="0" borderId="0" xfId="0" applyFont="1" applyAlignment="1">
      <alignment horizontal="center" vertical="top"/>
    </xf>
    <xf numFmtId="0" fontId="6" fillId="0" borderId="9" xfId="0" applyFont="1" applyBorder="1" applyAlignment="1">
      <alignment horizontal="center" vertical="top"/>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3" xfId="0" applyFont="1" applyBorder="1" applyAlignment="1">
      <alignment vertical="top" wrapText="1"/>
    </xf>
    <xf numFmtId="0" fontId="3" fillId="0" borderId="6" xfId="0" applyFont="1" applyBorder="1" applyAlignment="1">
      <alignment horizontal="right" vertical="top" wrapText="1"/>
    </xf>
    <xf numFmtId="0" fontId="3" fillId="0" borderId="7" xfId="0" applyFont="1" applyBorder="1" applyAlignment="1">
      <alignment horizontal="right" vertical="top" wrapText="1"/>
    </xf>
    <xf numFmtId="0" fontId="3" fillId="0" borderId="3" xfId="0" applyFont="1" applyBorder="1" applyAlignment="1">
      <alignment horizontal="right" vertical="top" wrapText="1"/>
    </xf>
    <xf numFmtId="0" fontId="2" fillId="0" borderId="6" xfId="0" applyFont="1" applyBorder="1" applyAlignment="1">
      <alignment horizontal="right" vertical="top" wrapText="1"/>
    </xf>
    <xf numFmtId="0" fontId="2" fillId="0" borderId="7" xfId="0" applyFont="1" applyBorder="1" applyAlignment="1">
      <alignment horizontal="right" vertical="top" wrapText="1"/>
    </xf>
    <xf numFmtId="0" fontId="2" fillId="0" borderId="3" xfId="0" applyFont="1" applyBorder="1" applyAlignment="1">
      <alignment horizontal="right" vertical="top" wrapText="1"/>
    </xf>
    <xf numFmtId="0" fontId="4" fillId="0" borderId="6" xfId="0" applyFont="1" applyFill="1" applyBorder="1" applyAlignment="1">
      <alignment vertical="top" wrapText="1"/>
    </xf>
    <xf numFmtId="0" fontId="4" fillId="0" borderId="7" xfId="0" applyFont="1" applyFill="1" applyBorder="1" applyAlignment="1">
      <alignment vertical="top" wrapText="1"/>
    </xf>
    <xf numFmtId="0" fontId="4" fillId="0" borderId="3" xfId="0" applyFont="1" applyFill="1" applyBorder="1" applyAlignment="1">
      <alignment vertical="top" wrapText="1"/>
    </xf>
    <xf numFmtId="0" fontId="5" fillId="5" borderId="6" xfId="0" applyFont="1" applyFill="1" applyBorder="1" applyAlignment="1">
      <alignment horizontal="center" vertical="top" wrapText="1"/>
    </xf>
    <xf numFmtId="0" fontId="5" fillId="5" borderId="7" xfId="0" applyFont="1" applyFill="1" applyBorder="1" applyAlignment="1">
      <alignment horizontal="center" vertical="top" wrapText="1"/>
    </xf>
    <xf numFmtId="0" fontId="5" fillId="5" borderId="3" xfId="0" applyFont="1" applyFill="1" applyBorder="1" applyAlignment="1">
      <alignment horizontal="center" vertical="top" wrapText="1"/>
    </xf>
    <xf numFmtId="0" fontId="5" fillId="8" borderId="6" xfId="0" applyFont="1" applyFill="1" applyBorder="1" applyAlignment="1">
      <alignment horizontal="center" vertical="top" wrapText="1"/>
    </xf>
    <xf numFmtId="0" fontId="5" fillId="8" borderId="7" xfId="0" applyFont="1" applyFill="1" applyBorder="1" applyAlignment="1">
      <alignment horizontal="center" vertical="top" wrapText="1"/>
    </xf>
    <xf numFmtId="0" fontId="5" fillId="8" borderId="3" xfId="0" applyFont="1" applyFill="1" applyBorder="1" applyAlignment="1">
      <alignment horizontal="center" vertical="top" wrapText="1"/>
    </xf>
    <xf numFmtId="0" fontId="2" fillId="0" borderId="6" xfId="0" applyFont="1" applyBorder="1" applyAlignment="1">
      <alignment horizontal="center" vertical="top" wrapText="1"/>
    </xf>
    <xf numFmtId="0" fontId="2" fillId="0" borderId="3" xfId="0" applyFont="1" applyBorder="1" applyAlignment="1">
      <alignment horizontal="center" vertical="top" wrapText="1"/>
    </xf>
    <xf numFmtId="0" fontId="3" fillId="0" borderId="6" xfId="0" applyFont="1" applyBorder="1" applyAlignment="1">
      <alignment horizontal="center" vertical="top" wrapText="1"/>
    </xf>
    <xf numFmtId="0" fontId="3" fillId="0" borderId="3" xfId="0" applyFont="1" applyBorder="1" applyAlignment="1">
      <alignment horizontal="center" vertical="top" wrapText="1"/>
    </xf>
    <xf numFmtId="0" fontId="5" fillId="5" borderId="6" xfId="0" applyFont="1" applyFill="1" applyBorder="1" applyAlignment="1">
      <alignment horizontal="center" vertical="top"/>
    </xf>
    <xf numFmtId="0" fontId="5" fillId="5" borderId="7" xfId="0" applyFont="1" applyFill="1" applyBorder="1" applyAlignment="1">
      <alignment horizontal="center" vertical="top"/>
    </xf>
    <xf numFmtId="0" fontId="5" fillId="5" borderId="3" xfId="0" applyFont="1" applyFill="1" applyBorder="1" applyAlignment="1">
      <alignment horizontal="center" vertical="top"/>
    </xf>
    <xf numFmtId="0" fontId="5" fillId="8" borderId="6" xfId="0" applyFont="1" applyFill="1" applyBorder="1" applyAlignment="1">
      <alignment horizontal="center" vertical="top"/>
    </xf>
    <xf numFmtId="0" fontId="5" fillId="8" borderId="7" xfId="0" applyFont="1" applyFill="1" applyBorder="1" applyAlignment="1">
      <alignment horizontal="center" vertical="top"/>
    </xf>
    <xf numFmtId="0" fontId="5" fillId="8" borderId="3" xfId="0" applyFont="1" applyFill="1" applyBorder="1" applyAlignment="1">
      <alignment horizontal="center" vertical="top"/>
    </xf>
  </cellXfs>
  <cellStyles count="1">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person displayName="Rūta Savickienė" id="{88518A3F-A9CD-492D-81D3-DC36CCA65499}" userId="S::RutaS@zum.lt::3b64a3ad-083a-4ce7-8985-ed7cea6b7bb9"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48" dT="2023-05-04T06:24:25.92" personId="{88518A3F-A9CD-492D-81D3-DC36CCA65499}" id="{DDB8F958-2808-4C97-8BD6-3CBE2A4852D1}">
    <text>Paslaugų kaina - 1500 Eur už programos pakeitimą, nustatyta apklausos būdu, pasirinktas vidutinis dydis. Daroma prielaida, kad reguliavimo nuostatos galios bent 5 metus (dabartinis reguliavimas galioja muo 2015 m.). Todėl prisitaikymo prie reguliavimo metinė kaina būtų 300 Eur (1500 Eur/5 metų)</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1"/>
  <sheetViews>
    <sheetView tabSelected="1" workbookViewId="0">
      <pane ySplit="4" topLeftCell="A11" activePane="bottomLeft" state="frozen"/>
      <selection activeCell="B1" sqref="B1"/>
      <selection pane="bottomLeft" sqref="A1:L2"/>
    </sheetView>
  </sheetViews>
  <sheetFormatPr defaultColWidth="8.7265625" defaultRowHeight="10.5" x14ac:dyDescent="0.35"/>
  <cols>
    <col min="1" max="1" width="4.54296875" style="2" customWidth="1"/>
    <col min="2" max="2" width="35.7265625" style="2" customWidth="1"/>
    <col min="3" max="3" width="18.453125" style="2" customWidth="1"/>
    <col min="4" max="4" width="9.7265625" style="2" customWidth="1"/>
    <col min="5" max="5" width="10" style="2" customWidth="1"/>
    <col min="6" max="6" width="9.81640625" style="2" customWidth="1"/>
    <col min="7" max="7" width="8.81640625" style="2" customWidth="1"/>
    <col min="8" max="8" width="9.54296875" style="2" customWidth="1"/>
    <col min="9" max="9" width="12" style="2" customWidth="1"/>
    <col min="10" max="10" width="14.7265625" style="2" customWidth="1"/>
    <col min="11" max="11" width="18.453125" style="2" customWidth="1"/>
    <col min="12" max="12" width="18.7265625" style="2" customWidth="1"/>
    <col min="13" max="16384" width="8.7265625" style="2"/>
  </cols>
  <sheetData>
    <row r="1" spans="1:12" ht="12" customHeight="1" x14ac:dyDescent="0.35">
      <c r="A1" s="46" t="s">
        <v>94</v>
      </c>
      <c r="B1" s="46"/>
      <c r="C1" s="46"/>
      <c r="D1" s="46"/>
      <c r="E1" s="46"/>
      <c r="F1" s="46"/>
      <c r="G1" s="46"/>
      <c r="H1" s="46"/>
      <c r="I1" s="46"/>
      <c r="J1" s="46"/>
      <c r="K1" s="46"/>
      <c r="L1" s="46"/>
    </row>
    <row r="2" spans="1:12" ht="7.5" customHeight="1" thickBot="1" x14ac:dyDescent="0.4">
      <c r="A2" s="47"/>
      <c r="B2" s="47"/>
      <c r="C2" s="47"/>
      <c r="D2" s="47"/>
      <c r="E2" s="47"/>
      <c r="F2" s="47"/>
      <c r="G2" s="47"/>
      <c r="H2" s="47"/>
      <c r="I2" s="47"/>
      <c r="J2" s="47"/>
      <c r="K2" s="47"/>
      <c r="L2" s="47"/>
    </row>
    <row r="3" spans="1:12" ht="162.75" customHeight="1" thickBot="1" x14ac:dyDescent="0.4">
      <c r="A3" s="40" t="s">
        <v>0</v>
      </c>
      <c r="B3" s="27" t="s">
        <v>65</v>
      </c>
      <c r="C3" s="27" t="s">
        <v>66</v>
      </c>
      <c r="D3" s="27" t="s">
        <v>68</v>
      </c>
      <c r="E3" s="27" t="s">
        <v>1</v>
      </c>
      <c r="F3" s="28" t="s">
        <v>2</v>
      </c>
      <c r="G3" s="28" t="s">
        <v>3</v>
      </c>
      <c r="H3" s="28" t="s">
        <v>4</v>
      </c>
      <c r="I3" s="28" t="s">
        <v>58</v>
      </c>
      <c r="J3" s="29" t="s">
        <v>95</v>
      </c>
      <c r="K3" s="27" t="s">
        <v>67</v>
      </c>
      <c r="L3" s="29" t="s">
        <v>59</v>
      </c>
    </row>
    <row r="4" spans="1:12" ht="11" thickBot="1" x14ac:dyDescent="0.4">
      <c r="A4" s="25">
        <v>1</v>
      </c>
      <c r="B4" s="26">
        <v>2</v>
      </c>
      <c r="C4" s="26">
        <v>3</v>
      </c>
      <c r="D4" s="26">
        <v>4</v>
      </c>
      <c r="E4" s="26">
        <v>5</v>
      </c>
      <c r="F4" s="26">
        <v>6</v>
      </c>
      <c r="G4" s="26">
        <v>7</v>
      </c>
      <c r="H4" s="26">
        <v>8</v>
      </c>
      <c r="I4" s="26">
        <v>9</v>
      </c>
      <c r="J4" s="26">
        <v>10</v>
      </c>
      <c r="K4" s="26">
        <v>11</v>
      </c>
      <c r="L4" s="26">
        <v>12</v>
      </c>
    </row>
    <row r="5" spans="1:12" ht="15" customHeight="1" thickBot="1" x14ac:dyDescent="0.4">
      <c r="A5" s="24" t="s">
        <v>5</v>
      </c>
      <c r="B5" s="48" t="s">
        <v>97</v>
      </c>
      <c r="C5" s="49"/>
      <c r="D5" s="49"/>
      <c r="E5" s="49"/>
      <c r="F5" s="49"/>
      <c r="G5" s="49"/>
      <c r="H5" s="49"/>
      <c r="I5" s="49"/>
      <c r="J5" s="49"/>
      <c r="K5" s="49"/>
      <c r="L5" s="50"/>
    </row>
    <row r="6" spans="1:12" ht="205.5" customHeight="1" thickBot="1" x14ac:dyDescent="0.4">
      <c r="A6" s="21" t="s">
        <v>6</v>
      </c>
      <c r="B6" s="19" t="s">
        <v>96</v>
      </c>
      <c r="C6" s="9"/>
      <c r="D6" s="12"/>
      <c r="E6" s="22">
        <v>62</v>
      </c>
      <c r="F6" s="9"/>
      <c r="G6" s="9"/>
      <c r="H6" s="9"/>
      <c r="I6" s="9"/>
      <c r="J6" s="9"/>
      <c r="K6" s="9"/>
      <c r="L6" s="9"/>
    </row>
    <row r="7" spans="1:12" ht="27.75" customHeight="1" thickBot="1" x14ac:dyDescent="0.4">
      <c r="A7" s="21" t="s">
        <v>7</v>
      </c>
      <c r="B7" s="17"/>
      <c r="C7" s="41" t="s">
        <v>99</v>
      </c>
      <c r="D7" s="9" t="s">
        <v>98</v>
      </c>
      <c r="E7" s="9">
        <v>62</v>
      </c>
      <c r="F7" s="12">
        <f>'Išlaidos darbuotojams'!G9</f>
        <v>0.84399999999999997</v>
      </c>
      <c r="G7" s="12">
        <f>'Išlaidos investicijoms'!D8</f>
        <v>0</v>
      </c>
      <c r="H7" s="12">
        <f>'Išlaidos medžiagoms'!E8</f>
        <v>0</v>
      </c>
      <c r="I7" s="12">
        <f>'Išlaidos paslaugoms'!C8</f>
        <v>0</v>
      </c>
      <c r="J7" s="12">
        <f>0.05*(F7+G7+H7+I7)</f>
        <v>4.2200000000000001E-2</v>
      </c>
      <c r="K7" s="12">
        <f>SUM(F7:J7)</f>
        <v>0.88619999999999999</v>
      </c>
      <c r="L7" s="37"/>
    </row>
    <row r="8" spans="1:12" ht="23.25" customHeight="1" thickBot="1" x14ac:dyDescent="0.4">
      <c r="A8" s="21" t="s">
        <v>8</v>
      </c>
      <c r="B8" s="17"/>
      <c r="C8" s="11"/>
      <c r="D8" s="9"/>
      <c r="E8" s="9"/>
      <c r="F8" s="12">
        <f>'Išlaidos darbuotojams'!G14</f>
        <v>0</v>
      </c>
      <c r="G8" s="12">
        <f>'Išlaidos investicijoms'!D12</f>
        <v>0</v>
      </c>
      <c r="H8" s="12">
        <f>'Išlaidos medžiagoms'!E12</f>
        <v>0</v>
      </c>
      <c r="I8" s="12">
        <f>'Išlaidos paslaugoms'!C12</f>
        <v>0</v>
      </c>
      <c r="J8" s="12">
        <f>0.05*(F8+G8+H8+I8)</f>
        <v>0</v>
      </c>
      <c r="K8" s="12">
        <f>SUM(F8:J8)</f>
        <v>0</v>
      </c>
      <c r="L8" s="37"/>
    </row>
    <row r="9" spans="1:12" ht="11" thickBot="1" x14ac:dyDescent="0.4">
      <c r="A9" s="21" t="s">
        <v>10</v>
      </c>
      <c r="B9" s="17"/>
      <c r="C9" s="12" t="s">
        <v>10</v>
      </c>
      <c r="D9" s="9"/>
      <c r="E9" s="9"/>
      <c r="F9" s="36"/>
      <c r="G9" s="12"/>
      <c r="H9" s="12"/>
      <c r="I9" s="12"/>
      <c r="J9" s="12"/>
      <c r="K9" s="12"/>
      <c r="L9" s="39"/>
    </row>
    <row r="10" spans="1:12" ht="12.65" customHeight="1" thickBot="1" x14ac:dyDescent="0.4">
      <c r="A10" s="21"/>
      <c r="B10" s="51" t="s">
        <v>69</v>
      </c>
      <c r="C10" s="52"/>
      <c r="D10" s="52"/>
      <c r="E10" s="52"/>
      <c r="F10" s="52"/>
      <c r="G10" s="52"/>
      <c r="H10" s="52"/>
      <c r="I10" s="52"/>
      <c r="J10" s="52"/>
      <c r="K10" s="53"/>
      <c r="L10" s="42">
        <f>SUM(K7:K8)*E6</f>
        <v>54.944400000000002</v>
      </c>
    </row>
    <row r="11" spans="1:12" ht="27" customHeight="1" thickBot="1" x14ac:dyDescent="0.4">
      <c r="A11" s="21" t="s">
        <v>11</v>
      </c>
      <c r="B11" s="19" t="s">
        <v>17</v>
      </c>
      <c r="C11" s="9"/>
      <c r="D11" s="12"/>
      <c r="E11" s="22">
        <v>0</v>
      </c>
      <c r="F11" s="9"/>
      <c r="G11" s="9"/>
      <c r="H11" s="9"/>
      <c r="I11" s="9"/>
      <c r="J11" s="9"/>
      <c r="K11" s="9"/>
      <c r="L11" s="9"/>
    </row>
    <row r="12" spans="1:12" ht="23.25" customHeight="1" thickBot="1" x14ac:dyDescent="0.4">
      <c r="A12" s="21" t="s">
        <v>12</v>
      </c>
      <c r="B12" s="17"/>
      <c r="C12" s="22" t="s">
        <v>13</v>
      </c>
      <c r="D12" s="9"/>
      <c r="E12" s="9"/>
      <c r="F12" s="12">
        <f>'Išlaidos darbuotojams'!G21</f>
        <v>0</v>
      </c>
      <c r="G12" s="12">
        <f>'Išlaidos investicijoms'!D19</f>
        <v>0</v>
      </c>
      <c r="H12" s="12">
        <f>'Išlaidos medžiagoms'!E19</f>
        <v>0</v>
      </c>
      <c r="I12" s="12">
        <f>'Išlaidos medžiagoms'!E19</f>
        <v>0</v>
      </c>
      <c r="J12" s="12">
        <f>0.05*(F12+G12+H12+I12)</f>
        <v>0</v>
      </c>
      <c r="K12" s="12">
        <f>SUM(F12:J12)</f>
        <v>0</v>
      </c>
      <c r="L12" s="37"/>
    </row>
    <row r="13" spans="1:12" ht="11" thickBot="1" x14ac:dyDescent="0.4">
      <c r="A13" s="21" t="s">
        <v>14</v>
      </c>
      <c r="B13" s="17"/>
      <c r="C13" s="22" t="s">
        <v>15</v>
      </c>
      <c r="D13" s="9"/>
      <c r="E13" s="9"/>
      <c r="F13" s="12">
        <f>'Išlaidos darbuotojams'!G26</f>
        <v>0</v>
      </c>
      <c r="G13" s="12">
        <f>'Išlaidos investicijoms'!D23</f>
        <v>0</v>
      </c>
      <c r="H13" s="12">
        <f>'Išlaidos medžiagoms'!E23</f>
        <v>0</v>
      </c>
      <c r="I13" s="12">
        <f>'Išlaidos medžiagoms'!E23</f>
        <v>0</v>
      </c>
      <c r="J13" s="12">
        <f>0.05*(F13+G13+H13+I13)</f>
        <v>0</v>
      </c>
      <c r="K13" s="12">
        <f>SUM(F13:J13)</f>
        <v>0</v>
      </c>
      <c r="L13" s="37"/>
    </row>
    <row r="14" spans="1:12" ht="11" thickBot="1" x14ac:dyDescent="0.4">
      <c r="A14" s="21" t="s">
        <v>10</v>
      </c>
      <c r="B14" s="17"/>
      <c r="C14" s="22" t="s">
        <v>50</v>
      </c>
      <c r="D14" s="9"/>
      <c r="E14" s="9"/>
      <c r="F14" s="36"/>
      <c r="G14" s="12"/>
      <c r="H14" s="12"/>
      <c r="I14" s="12"/>
      <c r="J14" s="12"/>
      <c r="K14" s="12"/>
      <c r="L14" s="35"/>
    </row>
    <row r="15" spans="1:12" ht="11" thickBot="1" x14ac:dyDescent="0.4">
      <c r="A15" s="21"/>
      <c r="B15" s="51" t="s">
        <v>70</v>
      </c>
      <c r="C15" s="52"/>
      <c r="D15" s="52"/>
      <c r="E15" s="52"/>
      <c r="F15" s="52"/>
      <c r="G15" s="52"/>
      <c r="H15" s="52"/>
      <c r="I15" s="52"/>
      <c r="J15" s="52"/>
      <c r="K15" s="53"/>
      <c r="L15" s="38">
        <f>SUM(K12:K13)*E11</f>
        <v>0</v>
      </c>
    </row>
    <row r="16" spans="1:12" ht="11" thickBot="1" x14ac:dyDescent="0.4">
      <c r="A16" s="21"/>
      <c r="B16" s="12" t="s">
        <v>10</v>
      </c>
      <c r="C16" s="12"/>
      <c r="D16" s="12"/>
      <c r="E16" s="12"/>
      <c r="F16" s="12"/>
      <c r="G16" s="12"/>
      <c r="H16" s="12"/>
      <c r="I16" s="12"/>
      <c r="J16" s="12"/>
      <c r="K16" s="12"/>
      <c r="L16" s="12" t="s">
        <v>10</v>
      </c>
    </row>
    <row r="17" spans="1:12" ht="12" customHeight="1" thickBot="1" x14ac:dyDescent="0.4">
      <c r="A17" s="21"/>
      <c r="B17" s="54" t="s">
        <v>71</v>
      </c>
      <c r="C17" s="55"/>
      <c r="D17" s="55"/>
      <c r="E17" s="55"/>
      <c r="F17" s="55"/>
      <c r="G17" s="55"/>
      <c r="H17" s="55"/>
      <c r="I17" s="55"/>
      <c r="J17" s="55"/>
      <c r="K17" s="56"/>
      <c r="L17" s="45">
        <f>SUM(L10,L15)</f>
        <v>54.944400000000002</v>
      </c>
    </row>
    <row r="18" spans="1:12" ht="14.25" customHeight="1" thickBot="1" x14ac:dyDescent="0.4">
      <c r="A18" s="13" t="s">
        <v>51</v>
      </c>
      <c r="B18" s="57" t="s">
        <v>100</v>
      </c>
      <c r="C18" s="58"/>
      <c r="D18" s="58"/>
      <c r="E18" s="58"/>
      <c r="F18" s="58"/>
      <c r="G18" s="58"/>
      <c r="H18" s="58"/>
      <c r="I18" s="58"/>
      <c r="J18" s="58"/>
      <c r="K18" s="58"/>
      <c r="L18" s="59"/>
    </row>
    <row r="19" spans="1:12" ht="74" thickBot="1" x14ac:dyDescent="0.4">
      <c r="A19" s="21" t="s">
        <v>52</v>
      </c>
      <c r="B19" s="19" t="s">
        <v>101</v>
      </c>
      <c r="C19" s="14"/>
      <c r="D19" s="12"/>
      <c r="E19" s="22">
        <v>62</v>
      </c>
      <c r="F19" s="9"/>
      <c r="G19" s="9"/>
      <c r="H19" s="9"/>
      <c r="I19" s="9"/>
      <c r="J19" s="9"/>
      <c r="K19" s="9"/>
      <c r="L19" s="9"/>
    </row>
    <row r="20" spans="1:12" ht="23.25" customHeight="1" thickBot="1" x14ac:dyDescent="0.4">
      <c r="A20" s="21" t="s">
        <v>53</v>
      </c>
      <c r="B20" s="17"/>
      <c r="C20" s="22" t="s">
        <v>102</v>
      </c>
      <c r="D20" s="9" t="s">
        <v>103</v>
      </c>
      <c r="E20" s="9"/>
      <c r="F20" s="12">
        <f>'Išlaidos darbuotojams'!G40</f>
        <v>8.44</v>
      </c>
      <c r="G20" s="12">
        <f>'Išlaidos investicijoms'!D37</f>
        <v>0</v>
      </c>
      <c r="H20" s="12">
        <f>'Išlaidos medžiagoms'!E40</f>
        <v>0</v>
      </c>
      <c r="I20" s="12">
        <f>'Išlaidos paslaugoms'!C39</f>
        <v>0</v>
      </c>
      <c r="J20" s="12">
        <f>0.05*(F20+G20+H20+I20)</f>
        <v>0.42199999999999999</v>
      </c>
      <c r="K20" s="12">
        <f>SUM(F20:J20)</f>
        <v>8.8620000000000001</v>
      </c>
      <c r="L20" s="9"/>
    </row>
    <row r="21" spans="1:12" ht="11" thickBot="1" x14ac:dyDescent="0.4">
      <c r="A21" s="21" t="s">
        <v>54</v>
      </c>
      <c r="B21" s="17"/>
      <c r="C21" s="22" t="s">
        <v>9</v>
      </c>
      <c r="D21" s="9"/>
      <c r="E21" s="9"/>
      <c r="F21" s="12">
        <f>'Išlaidos darbuotojams'!G45</f>
        <v>0</v>
      </c>
      <c r="G21" s="12">
        <f>'Išlaidos investicijoms'!D41</f>
        <v>0</v>
      </c>
      <c r="H21" s="12">
        <f>'Išlaidos medžiagoms'!E44</f>
        <v>0</v>
      </c>
      <c r="I21" s="12">
        <f>'Išlaidos paslaugoms'!C43</f>
        <v>0</v>
      </c>
      <c r="J21" s="12">
        <f>0.05*(F21+G21+H21+I21)</f>
        <v>0</v>
      </c>
      <c r="K21" s="12">
        <f>SUM(F21:J21)</f>
        <v>0</v>
      </c>
      <c r="L21" s="9"/>
    </row>
    <row r="22" spans="1:12" ht="11" thickBot="1" x14ac:dyDescent="0.4">
      <c r="A22" s="21" t="s">
        <v>10</v>
      </c>
      <c r="B22" s="17"/>
      <c r="C22" s="22" t="s">
        <v>10</v>
      </c>
      <c r="D22" s="9"/>
      <c r="E22" s="9"/>
      <c r="F22" s="36"/>
      <c r="G22" s="12"/>
      <c r="H22" s="12"/>
      <c r="I22" s="12"/>
      <c r="J22" s="12"/>
      <c r="K22" s="12"/>
      <c r="L22" s="9"/>
    </row>
    <row r="23" spans="1:12" ht="15" customHeight="1" thickBot="1" x14ac:dyDescent="0.4">
      <c r="A23" s="21"/>
      <c r="B23" s="51" t="s">
        <v>69</v>
      </c>
      <c r="C23" s="52"/>
      <c r="D23" s="52"/>
      <c r="E23" s="52"/>
      <c r="F23" s="52"/>
      <c r="G23" s="52"/>
      <c r="H23" s="52"/>
      <c r="I23" s="52"/>
      <c r="J23" s="52"/>
      <c r="K23" s="53"/>
      <c r="L23" s="43">
        <f>SUM(K20:K21)*E19</f>
        <v>549.44399999999996</v>
      </c>
    </row>
    <row r="24" spans="1:12" ht="106.5" customHeight="1" thickBot="1" x14ac:dyDescent="0.4">
      <c r="A24" s="21" t="s">
        <v>55</v>
      </c>
      <c r="B24" s="19" t="s">
        <v>104</v>
      </c>
      <c r="C24" s="14"/>
      <c r="D24" s="12"/>
      <c r="E24" s="22">
        <v>62</v>
      </c>
      <c r="F24" s="9"/>
      <c r="G24" s="9"/>
      <c r="H24" s="9"/>
      <c r="I24" s="9"/>
      <c r="J24" s="9"/>
      <c r="K24" s="9"/>
      <c r="L24" s="9"/>
    </row>
    <row r="25" spans="1:12" ht="32" thickBot="1" x14ac:dyDescent="0.4">
      <c r="A25" s="21" t="s">
        <v>56</v>
      </c>
      <c r="B25" s="23"/>
      <c r="C25" s="22" t="s">
        <v>105</v>
      </c>
      <c r="D25" s="9"/>
      <c r="E25" s="9"/>
      <c r="F25" s="12">
        <f>'Išlaidos darbuotojams'!G52</f>
        <v>0</v>
      </c>
      <c r="G25" s="12">
        <f>'Išlaidos investicijoms'!D48</f>
        <v>0</v>
      </c>
      <c r="H25" s="12">
        <f>'Išlaidos medžiagoms'!E51</f>
        <v>0</v>
      </c>
      <c r="I25" s="12">
        <f>'Išlaidos paslaugoms'!C50</f>
        <v>300</v>
      </c>
      <c r="J25" s="12">
        <f>0.05*(F25+G25+H25+I25)</f>
        <v>15</v>
      </c>
      <c r="K25" s="12">
        <f>SUM(F25:J25)</f>
        <v>315</v>
      </c>
      <c r="L25" s="9"/>
    </row>
    <row r="26" spans="1:12" ht="11" thickBot="1" x14ac:dyDescent="0.4">
      <c r="A26" s="21" t="s">
        <v>57</v>
      </c>
      <c r="B26" s="23"/>
      <c r="C26" s="22" t="s">
        <v>15</v>
      </c>
      <c r="D26" s="9"/>
      <c r="E26" s="9"/>
      <c r="F26" s="12">
        <f>'Išlaidos darbuotojams'!G57</f>
        <v>0</v>
      </c>
      <c r="G26" s="12">
        <f>'Išlaidos investicijoms'!D52</f>
        <v>0</v>
      </c>
      <c r="H26" s="12">
        <f>'Išlaidos medžiagoms'!E55</f>
        <v>0</v>
      </c>
      <c r="I26" s="12">
        <f>'Išlaidos paslaugoms'!C54</f>
        <v>0</v>
      </c>
      <c r="J26" s="12">
        <f>0.05*(F26+G26+H26+I26)</f>
        <v>0</v>
      </c>
      <c r="K26" s="12">
        <f>SUM(F26:J26)</f>
        <v>0</v>
      </c>
      <c r="L26" s="9"/>
    </row>
    <row r="27" spans="1:12" ht="11" thickBot="1" x14ac:dyDescent="0.4">
      <c r="A27" s="21" t="s">
        <v>10</v>
      </c>
      <c r="B27" s="23"/>
      <c r="C27" s="22" t="s">
        <v>10</v>
      </c>
      <c r="D27" s="9"/>
      <c r="E27" s="9"/>
      <c r="F27" s="36"/>
      <c r="G27" s="12"/>
      <c r="H27" s="12"/>
      <c r="I27" s="12"/>
      <c r="J27" s="12"/>
      <c r="K27" s="12"/>
      <c r="L27" s="9"/>
    </row>
    <row r="28" spans="1:12" ht="11" thickBot="1" x14ac:dyDescent="0.4">
      <c r="A28" s="21"/>
      <c r="B28" s="51" t="s">
        <v>70</v>
      </c>
      <c r="C28" s="52"/>
      <c r="D28" s="52"/>
      <c r="E28" s="52"/>
      <c r="F28" s="52"/>
      <c r="G28" s="52"/>
      <c r="H28" s="52"/>
      <c r="I28" s="52"/>
      <c r="J28" s="52"/>
      <c r="K28" s="53"/>
      <c r="L28" s="38">
        <f>SUM(K25:K26)*E24</f>
        <v>19530</v>
      </c>
    </row>
    <row r="29" spans="1:12" ht="12" customHeight="1" thickBot="1" x14ac:dyDescent="0.4">
      <c r="A29" s="21"/>
      <c r="B29" s="12" t="s">
        <v>10</v>
      </c>
      <c r="C29" s="12"/>
      <c r="D29" s="12"/>
      <c r="E29" s="12"/>
      <c r="F29" s="12"/>
      <c r="G29" s="12"/>
      <c r="H29" s="12"/>
      <c r="I29" s="12"/>
      <c r="J29" s="12"/>
      <c r="K29" s="12"/>
      <c r="L29" s="12"/>
    </row>
    <row r="30" spans="1:12" ht="12" customHeight="1" thickBot="1" x14ac:dyDescent="0.4">
      <c r="A30" s="21"/>
      <c r="B30" s="54" t="s">
        <v>72</v>
      </c>
      <c r="C30" s="55"/>
      <c r="D30" s="55"/>
      <c r="E30" s="55"/>
      <c r="F30" s="55"/>
      <c r="G30" s="55"/>
      <c r="H30" s="55"/>
      <c r="I30" s="55"/>
      <c r="J30" s="55"/>
      <c r="K30" s="56"/>
      <c r="L30" s="44">
        <f>SUM(L23,L28)</f>
        <v>20079.444</v>
      </c>
    </row>
    <row r="31" spans="1:12" ht="11" thickBot="1" x14ac:dyDescent="0.4">
      <c r="A31" s="21"/>
      <c r="B31" s="54" t="s">
        <v>73</v>
      </c>
      <c r="C31" s="55"/>
      <c r="D31" s="55"/>
      <c r="E31" s="55"/>
      <c r="F31" s="55"/>
      <c r="G31" s="55"/>
      <c r="H31" s="55"/>
      <c r="I31" s="55"/>
      <c r="J31" s="55"/>
      <c r="K31" s="56"/>
      <c r="L31" s="44">
        <f>+L30-L17</f>
        <v>20024.499599999999</v>
      </c>
    </row>
  </sheetData>
  <mergeCells count="10">
    <mergeCell ref="A1:L2"/>
    <mergeCell ref="B5:L5"/>
    <mergeCell ref="B10:K10"/>
    <mergeCell ref="B31:K31"/>
    <mergeCell ref="B15:K15"/>
    <mergeCell ref="B17:K17"/>
    <mergeCell ref="B18:L18"/>
    <mergeCell ref="B23:K23"/>
    <mergeCell ref="B28:K28"/>
    <mergeCell ref="B30:K30"/>
  </mergeCells>
  <pageMargins left="0" right="0" top="0.19685039370078741" bottom="0.19685039370078741"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8"/>
  <sheetViews>
    <sheetView topLeftCell="A28" workbookViewId="0">
      <selection activeCell="F38" sqref="F38"/>
    </sheetView>
  </sheetViews>
  <sheetFormatPr defaultColWidth="8.7265625" defaultRowHeight="10.5" x14ac:dyDescent="0.35"/>
  <cols>
    <col min="1" max="1" width="30.7265625" style="2" customWidth="1"/>
    <col min="2" max="2" width="10" style="2" customWidth="1"/>
    <col min="3" max="3" width="11.1796875" style="2" customWidth="1"/>
    <col min="4" max="4" width="14.1796875" style="2" customWidth="1"/>
    <col min="5" max="5" width="14.453125" style="2" customWidth="1"/>
    <col min="6" max="6" width="13.26953125" style="2" customWidth="1"/>
    <col min="7" max="7" width="13.81640625" style="2" customWidth="1"/>
    <col min="8" max="16384" width="8.7265625" style="2"/>
  </cols>
  <sheetData>
    <row r="1" spans="1:7" ht="23.25" customHeight="1" thickBot="1" x14ac:dyDescent="0.4">
      <c r="A1" s="60" t="s">
        <v>74</v>
      </c>
      <c r="B1" s="61"/>
      <c r="C1" s="61"/>
      <c r="D1" s="61"/>
      <c r="E1" s="61"/>
      <c r="F1" s="61"/>
      <c r="G1" s="62"/>
    </row>
    <row r="2" spans="1:7" ht="68.25" customHeight="1" thickBot="1" x14ac:dyDescent="0.4">
      <c r="A2" s="4" t="s">
        <v>85</v>
      </c>
      <c r="B2" s="5" t="s">
        <v>18</v>
      </c>
      <c r="C2" s="5" t="s">
        <v>19</v>
      </c>
      <c r="D2" s="5" t="s">
        <v>76</v>
      </c>
      <c r="E2" s="5" t="s">
        <v>77</v>
      </c>
      <c r="F2" s="5" t="s">
        <v>20</v>
      </c>
      <c r="G2" s="5" t="s">
        <v>78</v>
      </c>
    </row>
    <row r="3" spans="1:7" ht="11" thickBot="1" x14ac:dyDescent="0.4">
      <c r="A3" s="6">
        <v>1</v>
      </c>
      <c r="B3" s="7">
        <v>2</v>
      </c>
      <c r="C3" s="6">
        <v>3</v>
      </c>
      <c r="D3" s="7">
        <v>4</v>
      </c>
      <c r="E3" s="6">
        <v>5</v>
      </c>
      <c r="F3" s="7">
        <v>6</v>
      </c>
      <c r="G3" s="6">
        <v>7</v>
      </c>
    </row>
    <row r="4" spans="1:7" ht="200" thickBot="1" x14ac:dyDescent="0.4">
      <c r="A4" s="8" t="str">
        <f>'PI skaičiuoklė'!B6</f>
        <v>3 straipsnio 3 dalis 1 punktas: perkant žalią pieną, atitinkantį Lietuvos Respublikos žemės ūkio ministro įsakymu nustatytus kokybės reikalavimus, iš tos pačios žalio pieno pardavėjų grupės ir jį pristatant žalio pieno pirkėjui tokiu pačiu būdu (žalias pienas pristatomas į žalio pieno supirkimo punktą, žalias pienas paimamas tiesiogiai iš ūkio, žalias pienas pristatomas tiesiogiai į žalio pieno perdirbimo įmonę), žalio pieno pirkimo–pardavimo sutartyse taikyti skirtingą žalio pieno pirkimo kainą, išskyrus atvejus, kai pienas perkamas iš žalio pieno pardavėjų, parduodančių savo gamybos pieną ir priklausančių pieno gamintojų organizacijoms, pripažintoms Lietuvos Respublikos žemės ūkio ministro įsakymu nustatyta tvarka, tačiau šiuo atveju negali būti taikoma mažesnė žalio pieno pirkimo kaina negu ji būtų nustatyta pagal žalio pieno pardavėjų grupes</v>
      </c>
      <c r="B4" s="9"/>
      <c r="C4" s="10"/>
      <c r="D4" s="10"/>
      <c r="E4" s="10"/>
      <c r="F4" s="10"/>
      <c r="G4" s="10"/>
    </row>
    <row r="5" spans="1:7" ht="25.5" customHeight="1" thickBot="1" x14ac:dyDescent="0.4">
      <c r="A5" s="11" t="str">
        <f>'PI skaičiuoklė'!C7</f>
        <v>Kainų  patvirtinimas pagal pieno pardavėjų grupes</v>
      </c>
      <c r="B5" s="9"/>
      <c r="C5" s="10"/>
      <c r="D5" s="10"/>
      <c r="E5" s="10"/>
      <c r="F5" s="10"/>
      <c r="G5" s="10"/>
    </row>
    <row r="6" spans="1:7" ht="11.15" customHeight="1" thickBot="1" x14ac:dyDescent="0.4">
      <c r="A6" s="3"/>
      <c r="B6" s="12" t="s">
        <v>21</v>
      </c>
      <c r="C6" s="12">
        <v>1</v>
      </c>
      <c r="D6" s="12">
        <v>8.44</v>
      </c>
      <c r="E6" s="12">
        <v>0.1</v>
      </c>
      <c r="F6" s="12">
        <v>1</v>
      </c>
      <c r="G6" s="12">
        <f>+C6*D6*E6*F6</f>
        <v>0.84399999999999997</v>
      </c>
    </row>
    <row r="7" spans="1:7" ht="11" thickBot="1" x14ac:dyDescent="0.4">
      <c r="A7" s="13"/>
      <c r="B7" s="12" t="s">
        <v>22</v>
      </c>
      <c r="C7" s="12">
        <v>0</v>
      </c>
      <c r="D7" s="12">
        <v>0</v>
      </c>
      <c r="E7" s="12">
        <v>0</v>
      </c>
      <c r="F7" s="12">
        <v>0</v>
      </c>
      <c r="G7" s="12">
        <f t="shared" ref="G7" si="0">+C7*D7*E7*F7</f>
        <v>0</v>
      </c>
    </row>
    <row r="8" spans="1:7" ht="11" thickBot="1" x14ac:dyDescent="0.4">
      <c r="A8" s="13"/>
      <c r="B8" s="12" t="s">
        <v>10</v>
      </c>
      <c r="C8" s="12"/>
      <c r="D8" s="12"/>
      <c r="E8" s="12"/>
      <c r="F8" s="12"/>
      <c r="G8" s="12"/>
    </row>
    <row r="9" spans="1:7" ht="14.15" customHeight="1" thickBot="1" x14ac:dyDescent="0.4">
      <c r="A9" s="51" t="s">
        <v>79</v>
      </c>
      <c r="B9" s="52"/>
      <c r="C9" s="52"/>
      <c r="D9" s="52"/>
      <c r="E9" s="52"/>
      <c r="F9" s="53"/>
      <c r="G9" s="12">
        <f>SUM(G6:G8)</f>
        <v>0.84399999999999997</v>
      </c>
    </row>
    <row r="10" spans="1:7" ht="11" thickBot="1" x14ac:dyDescent="0.4">
      <c r="A10" s="11">
        <f>'PI skaičiuoklė'!C8</f>
        <v>0</v>
      </c>
      <c r="B10" s="14"/>
      <c r="C10" s="14"/>
      <c r="D10" s="14"/>
      <c r="E10" s="14"/>
      <c r="F10" s="14"/>
      <c r="G10" s="14"/>
    </row>
    <row r="11" spans="1:7" ht="11" thickBot="1" x14ac:dyDescent="0.4">
      <c r="A11" s="3"/>
      <c r="B11" s="12" t="s">
        <v>23</v>
      </c>
      <c r="C11" s="12">
        <v>0</v>
      </c>
      <c r="D11" s="12">
        <v>0</v>
      </c>
      <c r="E11" s="12">
        <v>0</v>
      </c>
      <c r="F11" s="12">
        <v>0</v>
      </c>
      <c r="G11" s="12">
        <f>+C11*D11*E11*F11</f>
        <v>0</v>
      </c>
    </row>
    <row r="12" spans="1:7" ht="11" thickBot="1" x14ac:dyDescent="0.4">
      <c r="A12" s="13"/>
      <c r="B12" s="12" t="s">
        <v>24</v>
      </c>
      <c r="C12" s="12">
        <v>0</v>
      </c>
      <c r="D12" s="12">
        <v>0</v>
      </c>
      <c r="E12" s="12">
        <v>0</v>
      </c>
      <c r="F12" s="12">
        <v>0</v>
      </c>
      <c r="G12" s="12">
        <f t="shared" ref="G12" si="1">+C12*D12*E12*F12</f>
        <v>0</v>
      </c>
    </row>
    <row r="13" spans="1:7" ht="11" thickBot="1" x14ac:dyDescent="0.4">
      <c r="A13" s="13"/>
      <c r="B13" s="12" t="s">
        <v>10</v>
      </c>
      <c r="C13" s="12"/>
      <c r="D13" s="12"/>
      <c r="E13" s="12"/>
      <c r="F13" s="12"/>
      <c r="G13" s="12"/>
    </row>
    <row r="14" spans="1:7" ht="11" thickBot="1" x14ac:dyDescent="0.4">
      <c r="A14" s="51" t="s">
        <v>80</v>
      </c>
      <c r="B14" s="52"/>
      <c r="C14" s="52"/>
      <c r="D14" s="52"/>
      <c r="E14" s="52"/>
      <c r="F14" s="53"/>
      <c r="G14" s="12">
        <f>SUM(G11:G13)</f>
        <v>0</v>
      </c>
    </row>
    <row r="15" spans="1:7" ht="11" thickBot="1" x14ac:dyDescent="0.4">
      <c r="A15" s="54" t="s">
        <v>81</v>
      </c>
      <c r="B15" s="55"/>
      <c r="C15" s="55"/>
      <c r="D15" s="55"/>
      <c r="E15" s="55"/>
      <c r="F15" s="56"/>
      <c r="G15" s="15">
        <f>SUM(G9,G14)</f>
        <v>0.84399999999999997</v>
      </c>
    </row>
    <row r="16" spans="1:7" ht="11" thickBot="1" x14ac:dyDescent="0.4">
      <c r="A16" s="8" t="str">
        <f>'PI skaičiuoklė'!B11</f>
        <v>Straipsnis (-iai), punktas (-ai) ir įpareigojimas</v>
      </c>
      <c r="B16" s="9"/>
      <c r="C16" s="9"/>
      <c r="D16" s="9"/>
      <c r="E16" s="9"/>
      <c r="F16" s="9"/>
      <c r="G16" s="9"/>
    </row>
    <row r="17" spans="1:7" ht="11" thickBot="1" x14ac:dyDescent="0.4">
      <c r="A17" s="11" t="str">
        <f>'PI skaičiuoklė'!C12</f>
        <v>Veiksmas B1</v>
      </c>
      <c r="B17" s="9"/>
      <c r="C17" s="9"/>
      <c r="D17" s="9"/>
      <c r="E17" s="9"/>
      <c r="F17" s="9"/>
      <c r="G17" s="9"/>
    </row>
    <row r="18" spans="1:7" ht="11" thickBot="1" x14ac:dyDescent="0.4">
      <c r="A18" s="3"/>
      <c r="B18" s="12" t="s">
        <v>25</v>
      </c>
      <c r="C18" s="12">
        <v>0</v>
      </c>
      <c r="D18" s="12">
        <v>0</v>
      </c>
      <c r="E18" s="12">
        <v>0</v>
      </c>
      <c r="F18" s="12">
        <v>0</v>
      </c>
      <c r="G18" s="12">
        <f t="shared" ref="G18:G19" si="2">+C18*D18*E18*F18</f>
        <v>0</v>
      </c>
    </row>
    <row r="19" spans="1:7" ht="11" thickBot="1" x14ac:dyDescent="0.4">
      <c r="A19" s="13"/>
      <c r="B19" s="12" t="s">
        <v>26</v>
      </c>
      <c r="C19" s="12">
        <v>0</v>
      </c>
      <c r="D19" s="12">
        <v>0</v>
      </c>
      <c r="E19" s="12">
        <v>0</v>
      </c>
      <c r="F19" s="12">
        <v>0</v>
      </c>
      <c r="G19" s="12">
        <f t="shared" si="2"/>
        <v>0</v>
      </c>
    </row>
    <row r="20" spans="1:7" ht="11" thickBot="1" x14ac:dyDescent="0.4">
      <c r="A20" s="13"/>
      <c r="B20" s="12" t="s">
        <v>10</v>
      </c>
      <c r="C20" s="12"/>
      <c r="D20" s="12"/>
      <c r="E20" s="12"/>
      <c r="F20" s="12"/>
      <c r="G20" s="12"/>
    </row>
    <row r="21" spans="1:7" ht="11" thickBot="1" x14ac:dyDescent="0.4">
      <c r="A21" s="51" t="s">
        <v>82</v>
      </c>
      <c r="B21" s="52"/>
      <c r="C21" s="52"/>
      <c r="D21" s="52"/>
      <c r="E21" s="52"/>
      <c r="F21" s="53"/>
      <c r="G21" s="12">
        <f>SUM(G18:G20)</f>
        <v>0</v>
      </c>
    </row>
    <row r="22" spans="1:7" ht="11" thickBot="1" x14ac:dyDescent="0.4">
      <c r="A22" s="11" t="str">
        <f>'PI skaičiuoklė'!C13</f>
        <v>Veiksmas B2</v>
      </c>
      <c r="B22" s="9"/>
      <c r="C22" s="9"/>
      <c r="D22" s="9"/>
      <c r="E22" s="9"/>
      <c r="F22" s="9"/>
      <c r="G22" s="9"/>
    </row>
    <row r="23" spans="1:7" ht="11" thickBot="1" x14ac:dyDescent="0.4">
      <c r="A23" s="3"/>
      <c r="B23" s="12" t="s">
        <v>27</v>
      </c>
      <c r="C23" s="12">
        <v>0</v>
      </c>
      <c r="D23" s="12">
        <v>0</v>
      </c>
      <c r="E23" s="12">
        <v>0</v>
      </c>
      <c r="F23" s="12">
        <v>0</v>
      </c>
      <c r="G23" s="12">
        <f t="shared" ref="G23:G24" si="3">+C23*D23*E23*F23</f>
        <v>0</v>
      </c>
    </row>
    <row r="24" spans="1:7" ht="11" thickBot="1" x14ac:dyDescent="0.4">
      <c r="A24" s="13"/>
      <c r="B24" s="12" t="s">
        <v>28</v>
      </c>
      <c r="C24" s="12">
        <v>0</v>
      </c>
      <c r="D24" s="12">
        <v>0</v>
      </c>
      <c r="E24" s="12">
        <v>0</v>
      </c>
      <c r="F24" s="12">
        <v>0</v>
      </c>
      <c r="G24" s="12">
        <f t="shared" si="3"/>
        <v>0</v>
      </c>
    </row>
    <row r="25" spans="1:7" ht="11" thickBot="1" x14ac:dyDescent="0.4">
      <c r="A25" s="13"/>
      <c r="B25" s="12" t="s">
        <v>10</v>
      </c>
      <c r="C25" s="12"/>
      <c r="D25" s="12"/>
      <c r="E25" s="12"/>
      <c r="F25" s="12"/>
      <c r="G25" s="12"/>
    </row>
    <row r="26" spans="1:7" ht="11" thickBot="1" x14ac:dyDescent="0.4">
      <c r="A26" s="51" t="s">
        <v>83</v>
      </c>
      <c r="B26" s="52"/>
      <c r="C26" s="52"/>
      <c r="D26" s="52"/>
      <c r="E26" s="52"/>
      <c r="F26" s="53"/>
      <c r="G26" s="12">
        <f>SUM(G23:G25)</f>
        <v>0</v>
      </c>
    </row>
    <row r="27" spans="1:7" ht="11" thickBot="1" x14ac:dyDescent="0.4">
      <c r="A27" s="54" t="s">
        <v>84</v>
      </c>
      <c r="B27" s="55"/>
      <c r="C27" s="55"/>
      <c r="D27" s="55"/>
      <c r="E27" s="55"/>
      <c r="F27" s="56"/>
      <c r="G27" s="15">
        <f>SUM(G21,G26)</f>
        <v>0</v>
      </c>
    </row>
    <row r="28" spans="1:7" x14ac:dyDescent="0.35">
      <c r="A28" s="30"/>
      <c r="B28" s="30"/>
      <c r="C28" s="30"/>
      <c r="D28" s="30"/>
      <c r="E28" s="30"/>
      <c r="F28" s="30"/>
      <c r="G28" s="31"/>
    </row>
    <row r="29" spans="1:7" x14ac:dyDescent="0.35">
      <c r="A29" s="30"/>
      <c r="B29" s="30"/>
      <c r="C29" s="30"/>
      <c r="D29" s="30"/>
      <c r="E29" s="30"/>
      <c r="F29" s="30"/>
      <c r="G29" s="31"/>
    </row>
    <row r="31" spans="1:7" ht="11" thickBot="1" x14ac:dyDescent="0.4"/>
    <row r="32" spans="1:7" ht="23.25" customHeight="1" thickBot="1" x14ac:dyDescent="0.4">
      <c r="A32" s="63" t="s">
        <v>75</v>
      </c>
      <c r="B32" s="64"/>
      <c r="C32" s="64"/>
      <c r="D32" s="64"/>
      <c r="E32" s="64"/>
      <c r="F32" s="64"/>
      <c r="G32" s="65"/>
    </row>
    <row r="33" spans="1:7" ht="67.5" customHeight="1" thickBot="1" x14ac:dyDescent="0.4">
      <c r="A33" s="4" t="s">
        <v>86</v>
      </c>
      <c r="B33" s="5" t="s">
        <v>18</v>
      </c>
      <c r="C33" s="5" t="s">
        <v>19</v>
      </c>
      <c r="D33" s="5" t="s">
        <v>76</v>
      </c>
      <c r="E33" s="5" t="s">
        <v>77</v>
      </c>
      <c r="F33" s="5" t="s">
        <v>20</v>
      </c>
      <c r="G33" s="5" t="s">
        <v>78</v>
      </c>
    </row>
    <row r="34" spans="1:7" ht="11" thickBot="1" x14ac:dyDescent="0.4">
      <c r="A34" s="6">
        <v>1</v>
      </c>
      <c r="B34" s="7">
        <v>2</v>
      </c>
      <c r="C34" s="6">
        <v>3</v>
      </c>
      <c r="D34" s="7">
        <v>4</v>
      </c>
      <c r="E34" s="6">
        <v>5</v>
      </c>
      <c r="F34" s="7">
        <v>6</v>
      </c>
      <c r="G34" s="6">
        <v>7</v>
      </c>
    </row>
    <row r="35" spans="1:7" ht="102" customHeight="1" thickBot="1" x14ac:dyDescent="0.4">
      <c r="A35" s="8" t="str">
        <f>'PI skaičiuoklė'!B19</f>
        <v xml:space="preserve">3 straipsnio 6 dalis. Pieno pirkėjas, jei taiko priemokas ir priedus, turi parengti ir patvirtinti priemokų ir priedų mokėjimo sąlygas, kurios turi apibrėžti jo taikomas priemokų ir priedų rūšis, nustatytus priemokų ir priedų dydžius pagal jų rūšis, reikalavimus priemokai ar priedui gauti bei laikotarpį, kurį bus taikomos nustatytos priemokos ar priedai. </v>
      </c>
      <c r="B35" s="9"/>
      <c r="C35" s="10"/>
      <c r="D35" s="10"/>
      <c r="E35" s="10"/>
      <c r="F35" s="10"/>
      <c r="G35" s="10"/>
    </row>
    <row r="36" spans="1:7" ht="17.25" customHeight="1" thickBot="1" x14ac:dyDescent="0.4">
      <c r="A36" s="11" t="str">
        <f>'PI skaičiuoklė'!C20</f>
        <v>Priemokų ir priedų mokėjimo sąlygų parengimas</v>
      </c>
      <c r="B36" s="9"/>
      <c r="C36" s="10"/>
      <c r="D36" s="10"/>
      <c r="E36" s="10"/>
      <c r="F36" s="10"/>
      <c r="G36" s="10"/>
    </row>
    <row r="37" spans="1:7" ht="11" thickBot="1" x14ac:dyDescent="0.4">
      <c r="A37" s="3"/>
      <c r="B37" s="12" t="s">
        <v>21</v>
      </c>
      <c r="C37" s="12">
        <v>1</v>
      </c>
      <c r="D37" s="12">
        <v>8.44</v>
      </c>
      <c r="E37" s="12">
        <v>1</v>
      </c>
      <c r="F37" s="12">
        <v>1</v>
      </c>
      <c r="G37" s="12">
        <f>+C37*D37*E37*F37</f>
        <v>8.44</v>
      </c>
    </row>
    <row r="38" spans="1:7" ht="11" thickBot="1" x14ac:dyDescent="0.4">
      <c r="A38" s="13"/>
      <c r="B38" s="12" t="s">
        <v>22</v>
      </c>
      <c r="C38" s="12"/>
      <c r="D38" s="12"/>
      <c r="E38" s="12"/>
      <c r="F38" s="12"/>
      <c r="G38" s="12">
        <f t="shared" ref="G38" si="4">+C38*D38*E38*F38</f>
        <v>0</v>
      </c>
    </row>
    <row r="39" spans="1:7" ht="11" thickBot="1" x14ac:dyDescent="0.4">
      <c r="A39" s="13"/>
      <c r="B39" s="12" t="s">
        <v>10</v>
      </c>
      <c r="C39" s="12"/>
      <c r="D39" s="12"/>
      <c r="E39" s="12"/>
      <c r="F39" s="12"/>
      <c r="G39" s="12"/>
    </row>
    <row r="40" spans="1:7" ht="11" thickBot="1" x14ac:dyDescent="0.4">
      <c r="A40" s="51" t="s">
        <v>79</v>
      </c>
      <c r="B40" s="52"/>
      <c r="C40" s="52"/>
      <c r="D40" s="52"/>
      <c r="E40" s="52"/>
      <c r="F40" s="53"/>
      <c r="G40" s="12">
        <f>SUM(G37:G39)</f>
        <v>8.44</v>
      </c>
    </row>
    <row r="41" spans="1:7" ht="11" thickBot="1" x14ac:dyDescent="0.4">
      <c r="A41" s="11" t="str">
        <f>'PI skaičiuoklė'!C21</f>
        <v>Veiksmas A2</v>
      </c>
      <c r="B41" s="14"/>
      <c r="C41" s="14"/>
      <c r="D41" s="14"/>
      <c r="E41" s="14"/>
      <c r="F41" s="14"/>
      <c r="G41" s="14"/>
    </row>
    <row r="42" spans="1:7" ht="11" thickBot="1" x14ac:dyDescent="0.4">
      <c r="A42" s="3"/>
      <c r="B42" s="12" t="s">
        <v>23</v>
      </c>
      <c r="C42" s="12">
        <v>0</v>
      </c>
      <c r="D42" s="12">
        <v>0</v>
      </c>
      <c r="E42" s="12">
        <v>0</v>
      </c>
      <c r="F42" s="12">
        <v>0</v>
      </c>
      <c r="G42" s="12">
        <f>+C42*D42*E42*F42</f>
        <v>0</v>
      </c>
    </row>
    <row r="43" spans="1:7" ht="11" thickBot="1" x14ac:dyDescent="0.4">
      <c r="A43" s="13"/>
      <c r="B43" s="12" t="s">
        <v>24</v>
      </c>
      <c r="C43" s="12">
        <v>0</v>
      </c>
      <c r="D43" s="12">
        <v>0</v>
      </c>
      <c r="E43" s="12">
        <v>0</v>
      </c>
      <c r="F43" s="12">
        <v>0</v>
      </c>
      <c r="G43" s="12">
        <f t="shared" ref="G43" si="5">+C43*D43*E43*F43</f>
        <v>0</v>
      </c>
    </row>
    <row r="44" spans="1:7" ht="11" thickBot="1" x14ac:dyDescent="0.4">
      <c r="A44" s="13"/>
      <c r="B44" s="12" t="s">
        <v>10</v>
      </c>
      <c r="C44" s="12"/>
      <c r="D44" s="12"/>
      <c r="E44" s="12"/>
      <c r="F44" s="12"/>
      <c r="G44" s="12"/>
    </row>
    <row r="45" spans="1:7" ht="11" thickBot="1" x14ac:dyDescent="0.4">
      <c r="A45" s="51" t="s">
        <v>80</v>
      </c>
      <c r="B45" s="52"/>
      <c r="C45" s="52"/>
      <c r="D45" s="52"/>
      <c r="E45" s="52"/>
      <c r="F45" s="53"/>
      <c r="G45" s="12">
        <f>SUM(G42:G44)</f>
        <v>0</v>
      </c>
    </row>
    <row r="46" spans="1:7" ht="11" thickBot="1" x14ac:dyDescent="0.4">
      <c r="A46" s="54" t="s">
        <v>81</v>
      </c>
      <c r="B46" s="55"/>
      <c r="C46" s="55"/>
      <c r="D46" s="55"/>
      <c r="E46" s="55"/>
      <c r="F46" s="56"/>
      <c r="G46" s="15">
        <f>SUM(G40,G45)</f>
        <v>8.44</v>
      </c>
    </row>
    <row r="47" spans="1:7" ht="114" customHeight="1" thickBot="1" x14ac:dyDescent="0.4">
      <c r="A47" s="8" t="str">
        <f>'PI skaičiuoklė'!B24</f>
        <v>3 straipsnio 7 dalis. Už per reguliariai parduodamo pieno tiekimo laikotarpį patiektą pieną apskaičiuota pinigų suma yra apskaičiuojama pagal patiektą pieno kiekį, perskaičiuotą į bazinį pieno kiekį pagal bazinius sudėties rodiklius (riebumą ir baltymingumą) Lietuvos Respublikos žemės ūkio ministro nustatyta tvarka, sutartą pieno pirkimo kainą, priemokas, priedus ir nuoskaitas ir kitas sutarties sąlygas.</v>
      </c>
      <c r="B47" s="9"/>
      <c r="C47" s="9"/>
      <c r="D47" s="9"/>
      <c r="E47" s="9"/>
      <c r="F47" s="9"/>
      <c r="G47" s="9"/>
    </row>
    <row r="48" spans="1:7" ht="27.75" customHeight="1" thickBot="1" x14ac:dyDescent="0.4">
      <c r="A48" s="11" t="str">
        <f>'PI skaičiuoklė'!C25</f>
        <v>Buhalterinės apskaitos programos pritaikymas prie naujo reglamentavimo</v>
      </c>
      <c r="B48" s="9"/>
      <c r="C48" s="9"/>
      <c r="D48" s="9"/>
      <c r="E48" s="9"/>
      <c r="F48" s="9"/>
      <c r="G48" s="9"/>
    </row>
    <row r="49" spans="1:7" ht="11" thickBot="1" x14ac:dyDescent="0.4">
      <c r="A49" s="3"/>
      <c r="B49" s="12" t="s">
        <v>25</v>
      </c>
      <c r="C49" s="12">
        <v>0</v>
      </c>
      <c r="D49" s="12">
        <v>0</v>
      </c>
      <c r="E49" s="12">
        <v>0</v>
      </c>
      <c r="F49" s="12">
        <v>0</v>
      </c>
      <c r="G49" s="12">
        <f t="shared" ref="G49:G50" si="6">+C49*D49*E49*F49</f>
        <v>0</v>
      </c>
    </row>
    <row r="50" spans="1:7" ht="11" thickBot="1" x14ac:dyDescent="0.4">
      <c r="A50" s="13"/>
      <c r="B50" s="12" t="s">
        <v>26</v>
      </c>
      <c r="C50" s="12">
        <v>0</v>
      </c>
      <c r="D50" s="12">
        <v>0</v>
      </c>
      <c r="E50" s="12">
        <v>0</v>
      </c>
      <c r="F50" s="12">
        <v>0</v>
      </c>
      <c r="G50" s="12">
        <f t="shared" si="6"/>
        <v>0</v>
      </c>
    </row>
    <row r="51" spans="1:7" ht="11" thickBot="1" x14ac:dyDescent="0.4">
      <c r="A51" s="13"/>
      <c r="B51" s="12" t="s">
        <v>10</v>
      </c>
      <c r="C51" s="12"/>
      <c r="D51" s="12"/>
      <c r="E51" s="12"/>
      <c r="F51" s="12"/>
      <c r="G51" s="12"/>
    </row>
    <row r="52" spans="1:7" ht="11" thickBot="1" x14ac:dyDescent="0.4">
      <c r="A52" s="51" t="s">
        <v>82</v>
      </c>
      <c r="B52" s="52"/>
      <c r="C52" s="52"/>
      <c r="D52" s="52"/>
      <c r="E52" s="52"/>
      <c r="F52" s="53"/>
      <c r="G52" s="12">
        <f>SUM(G49:G51)</f>
        <v>0</v>
      </c>
    </row>
    <row r="53" spans="1:7" ht="11" thickBot="1" x14ac:dyDescent="0.4">
      <c r="A53" s="11" t="str">
        <f>'PI skaičiuoklė'!C26</f>
        <v>Veiksmas B2</v>
      </c>
      <c r="B53" s="9"/>
      <c r="C53" s="9"/>
      <c r="D53" s="9"/>
      <c r="E53" s="9"/>
      <c r="F53" s="9"/>
      <c r="G53" s="9"/>
    </row>
    <row r="54" spans="1:7" ht="11" thickBot="1" x14ac:dyDescent="0.4">
      <c r="A54" s="3"/>
      <c r="B54" s="12" t="s">
        <v>27</v>
      </c>
      <c r="C54" s="12">
        <v>0</v>
      </c>
      <c r="D54" s="12">
        <v>0</v>
      </c>
      <c r="E54" s="12">
        <v>0</v>
      </c>
      <c r="F54" s="12">
        <v>0</v>
      </c>
      <c r="G54" s="12">
        <f t="shared" ref="G54:G55" si="7">+C54*D54*E54*F54</f>
        <v>0</v>
      </c>
    </row>
    <row r="55" spans="1:7" ht="11" thickBot="1" x14ac:dyDescent="0.4">
      <c r="A55" s="13"/>
      <c r="B55" s="12" t="s">
        <v>28</v>
      </c>
      <c r="C55" s="12">
        <v>0</v>
      </c>
      <c r="D55" s="12">
        <v>0</v>
      </c>
      <c r="E55" s="12">
        <v>0</v>
      </c>
      <c r="F55" s="12">
        <v>0</v>
      </c>
      <c r="G55" s="12">
        <f t="shared" si="7"/>
        <v>0</v>
      </c>
    </row>
    <row r="56" spans="1:7" ht="11" thickBot="1" x14ac:dyDescent="0.4">
      <c r="A56" s="13"/>
      <c r="B56" s="12" t="s">
        <v>10</v>
      </c>
      <c r="C56" s="12"/>
      <c r="D56" s="12"/>
      <c r="E56" s="12"/>
      <c r="F56" s="12"/>
      <c r="G56" s="12"/>
    </row>
    <row r="57" spans="1:7" ht="11" thickBot="1" x14ac:dyDescent="0.4">
      <c r="A57" s="51" t="s">
        <v>83</v>
      </c>
      <c r="B57" s="52"/>
      <c r="C57" s="52"/>
      <c r="D57" s="52"/>
      <c r="E57" s="52"/>
      <c r="F57" s="53"/>
      <c r="G57" s="12">
        <f>SUM(G54:G56)</f>
        <v>0</v>
      </c>
    </row>
    <row r="58" spans="1:7" ht="11" thickBot="1" x14ac:dyDescent="0.4">
      <c r="A58" s="54" t="s">
        <v>84</v>
      </c>
      <c r="B58" s="55"/>
      <c r="C58" s="55"/>
      <c r="D58" s="55"/>
      <c r="E58" s="55"/>
      <c r="F58" s="56"/>
      <c r="G58" s="15">
        <f>SUM(G52,G57)</f>
        <v>0</v>
      </c>
    </row>
  </sheetData>
  <mergeCells count="14">
    <mergeCell ref="A52:F52"/>
    <mergeCell ref="A57:F57"/>
    <mergeCell ref="A58:F58"/>
    <mergeCell ref="A1:G1"/>
    <mergeCell ref="A32:G32"/>
    <mergeCell ref="A40:F40"/>
    <mergeCell ref="A45:F45"/>
    <mergeCell ref="A46:F46"/>
    <mergeCell ref="A27:F27"/>
    <mergeCell ref="A9:F9"/>
    <mergeCell ref="A14:F14"/>
    <mergeCell ref="A15:F15"/>
    <mergeCell ref="A21:F21"/>
    <mergeCell ref="A26:F26"/>
  </mergeCells>
  <pageMargins left="0.70866141732283472" right="0.70866141732283472" top="1.1417322834645669" bottom="0.94488188976377963"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4"/>
  <sheetViews>
    <sheetView topLeftCell="A28" workbookViewId="0">
      <selection activeCell="A45" sqref="A45"/>
    </sheetView>
  </sheetViews>
  <sheetFormatPr defaultColWidth="8.7265625" defaultRowHeight="14.5" x14ac:dyDescent="0.35"/>
  <cols>
    <col min="1" max="1" width="39" style="1" customWidth="1"/>
    <col min="2" max="2" width="8.81640625" style="1" customWidth="1"/>
    <col min="3" max="3" width="9.26953125" style="1" customWidth="1"/>
    <col min="4" max="4" width="21" style="1" customWidth="1"/>
    <col min="5" max="16384" width="8.7265625" style="1"/>
  </cols>
  <sheetData>
    <row r="1" spans="1:4" ht="15" thickBot="1" x14ac:dyDescent="0.4">
      <c r="A1" s="70" t="s">
        <v>61</v>
      </c>
      <c r="B1" s="71"/>
      <c r="C1" s="71"/>
      <c r="D1" s="72"/>
    </row>
    <row r="2" spans="1:4" ht="24.65" customHeight="1" thickBot="1" x14ac:dyDescent="0.4">
      <c r="A2" s="4" t="s">
        <v>87</v>
      </c>
      <c r="B2" s="66" t="s">
        <v>29</v>
      </c>
      <c r="C2" s="67"/>
      <c r="D2" s="5" t="s">
        <v>3</v>
      </c>
    </row>
    <row r="3" spans="1:4" ht="15" thickBot="1" x14ac:dyDescent="0.4">
      <c r="A3" s="6">
        <v>1</v>
      </c>
      <c r="B3" s="68">
        <v>2</v>
      </c>
      <c r="C3" s="69"/>
      <c r="D3" s="6">
        <v>3</v>
      </c>
    </row>
    <row r="4" spans="1:4" ht="147.5" thickBot="1" x14ac:dyDescent="0.4">
      <c r="A4" s="8" t="str">
        <f>'PI skaičiuoklė'!B6</f>
        <v>3 straipsnio 3 dalis 1 punktas: perkant žalią pieną, atitinkantį Lietuvos Respublikos žemės ūkio ministro įsakymu nustatytus kokybės reikalavimus, iš tos pačios žalio pieno pardavėjų grupės ir jį pristatant žalio pieno pirkėjui tokiu pačiu būdu (žalias pienas pristatomas į žalio pieno supirkimo punktą, žalias pienas paimamas tiesiogiai iš ūkio, žalias pienas pristatomas tiesiogiai į žalio pieno perdirbimo įmonę), žalio pieno pirkimo–pardavimo sutartyse taikyti skirtingą žalio pieno pirkimo kainą, išskyrus atvejus, kai pienas perkamas iš žalio pieno pardavėjų, parduodančių savo gamybos pieną ir priklausančių pieno gamintojų organizacijoms, pripažintoms Lietuvos Respublikos žemės ūkio ministro įsakymu nustatyta tvarka, tačiau šiuo atveju negali būti taikoma mažesnė žalio pieno pirkimo kaina negu ji būtų nustatyta pagal žalio pieno pardavėjų grupes</v>
      </c>
      <c r="B4" s="9"/>
      <c r="C4" s="9"/>
      <c r="D4" s="9"/>
    </row>
    <row r="5" spans="1:4" ht="15" thickBot="1" x14ac:dyDescent="0.4">
      <c r="A5" s="11" t="str">
        <f>'PI skaičiuoklė'!C7</f>
        <v>Kainų  patvirtinimas pagal pieno pardavėjų grupes</v>
      </c>
      <c r="B5" s="9"/>
      <c r="C5" s="9"/>
      <c r="D5" s="9"/>
    </row>
    <row r="6" spans="1:4" ht="15" thickBot="1" x14ac:dyDescent="0.4">
      <c r="A6" s="13"/>
      <c r="B6" s="12" t="s">
        <v>21</v>
      </c>
      <c r="C6" s="12">
        <v>0</v>
      </c>
      <c r="D6" s="12">
        <f>+C6</f>
        <v>0</v>
      </c>
    </row>
    <row r="7" spans="1:4" ht="15" thickBot="1" x14ac:dyDescent="0.4">
      <c r="A7" s="13"/>
      <c r="B7" s="12" t="s">
        <v>22</v>
      </c>
      <c r="C7" s="12">
        <v>0</v>
      </c>
      <c r="D7" s="12">
        <f>+C7</f>
        <v>0</v>
      </c>
    </row>
    <row r="8" spans="1:4" ht="20.149999999999999" customHeight="1" thickBot="1" x14ac:dyDescent="0.4">
      <c r="A8" s="51" t="s">
        <v>30</v>
      </c>
      <c r="B8" s="52"/>
      <c r="C8" s="52"/>
      <c r="D8" s="9">
        <f>SUM(D6:D7)</f>
        <v>0</v>
      </c>
    </row>
    <row r="9" spans="1:4" ht="15" thickBot="1" x14ac:dyDescent="0.4">
      <c r="A9" s="11">
        <f>'PI skaičiuoklė'!C8</f>
        <v>0</v>
      </c>
      <c r="B9" s="9"/>
      <c r="C9" s="9"/>
      <c r="D9" s="9"/>
    </row>
    <row r="10" spans="1:4" ht="15" thickBot="1" x14ac:dyDescent="0.4">
      <c r="A10" s="13"/>
      <c r="B10" s="12" t="s">
        <v>23</v>
      </c>
      <c r="C10" s="12">
        <v>0</v>
      </c>
      <c r="D10" s="12">
        <f>+C10</f>
        <v>0</v>
      </c>
    </row>
    <row r="11" spans="1:4" ht="15" thickBot="1" x14ac:dyDescent="0.4">
      <c r="A11" s="13"/>
      <c r="B11" s="12" t="s">
        <v>24</v>
      </c>
      <c r="C11" s="12">
        <v>0</v>
      </c>
      <c r="D11" s="12">
        <f>+C11</f>
        <v>0</v>
      </c>
    </row>
    <row r="12" spans="1:4" ht="15" thickBot="1" x14ac:dyDescent="0.4">
      <c r="A12" s="51" t="s">
        <v>31</v>
      </c>
      <c r="B12" s="52"/>
      <c r="C12" s="52"/>
      <c r="D12" s="9">
        <f>SUM(D10:D11)</f>
        <v>0</v>
      </c>
    </row>
    <row r="13" spans="1:4" ht="15" thickBot="1" x14ac:dyDescent="0.4">
      <c r="A13" s="11" t="s">
        <v>10</v>
      </c>
      <c r="B13" s="12"/>
      <c r="C13" s="12"/>
      <c r="D13" s="12" t="s">
        <v>10</v>
      </c>
    </row>
    <row r="14" spans="1:4" ht="15" thickBot="1" x14ac:dyDescent="0.4">
      <c r="A14" s="54" t="s">
        <v>32</v>
      </c>
      <c r="B14" s="55"/>
      <c r="C14" s="55"/>
      <c r="D14" s="9">
        <f>SUM(D8,D12)</f>
        <v>0</v>
      </c>
    </row>
    <row r="15" spans="1:4" ht="23.5" customHeight="1" thickBot="1" x14ac:dyDescent="0.4">
      <c r="A15" s="8" t="str">
        <f>'PI skaičiuoklė'!B11</f>
        <v>Straipsnis (-iai), punktas (-ai) ir įpareigojimas</v>
      </c>
      <c r="B15" s="12"/>
      <c r="C15" s="12"/>
      <c r="D15" s="12"/>
    </row>
    <row r="16" spans="1:4" ht="15" thickBot="1" x14ac:dyDescent="0.4">
      <c r="A16" s="11" t="str">
        <f>'PI skaičiuoklė'!C12</f>
        <v>Veiksmas B1</v>
      </c>
      <c r="B16" s="9"/>
      <c r="C16" s="9"/>
      <c r="D16" s="9"/>
    </row>
    <row r="17" spans="1:4" ht="15" thickBot="1" x14ac:dyDescent="0.4">
      <c r="A17" s="13"/>
      <c r="B17" s="12" t="s">
        <v>25</v>
      </c>
      <c r="C17" s="12">
        <v>0</v>
      </c>
      <c r="D17" s="12">
        <f>+C17</f>
        <v>0</v>
      </c>
    </row>
    <row r="18" spans="1:4" ht="15" thickBot="1" x14ac:dyDescent="0.4">
      <c r="A18" s="13"/>
      <c r="B18" s="12" t="s">
        <v>26</v>
      </c>
      <c r="C18" s="12">
        <v>0</v>
      </c>
      <c r="D18" s="12">
        <f>+C18</f>
        <v>0</v>
      </c>
    </row>
    <row r="19" spans="1:4" ht="15" thickBot="1" x14ac:dyDescent="0.4">
      <c r="A19" s="51" t="s">
        <v>33</v>
      </c>
      <c r="B19" s="52"/>
      <c r="C19" s="52"/>
      <c r="D19" s="9">
        <f>SUM(D17:D18)</f>
        <v>0</v>
      </c>
    </row>
    <row r="20" spans="1:4" ht="15" thickBot="1" x14ac:dyDescent="0.4">
      <c r="A20" s="11" t="str">
        <f>'PI skaičiuoklė'!C13</f>
        <v>Veiksmas B2</v>
      </c>
      <c r="B20" s="9"/>
      <c r="C20" s="9"/>
      <c r="D20" s="9"/>
    </row>
    <row r="21" spans="1:4" ht="15" thickBot="1" x14ac:dyDescent="0.4">
      <c r="A21" s="13"/>
      <c r="B21" s="12" t="s">
        <v>27</v>
      </c>
      <c r="C21" s="12">
        <v>0</v>
      </c>
      <c r="D21" s="12">
        <f>+C21</f>
        <v>0</v>
      </c>
    </row>
    <row r="22" spans="1:4" ht="15" thickBot="1" x14ac:dyDescent="0.4">
      <c r="A22" s="13"/>
      <c r="B22" s="12" t="s">
        <v>28</v>
      </c>
      <c r="C22" s="12">
        <v>0</v>
      </c>
      <c r="D22" s="12">
        <f>+C22</f>
        <v>0</v>
      </c>
    </row>
    <row r="23" spans="1:4" ht="15" thickBot="1" x14ac:dyDescent="0.4">
      <c r="A23" s="51" t="s">
        <v>34</v>
      </c>
      <c r="B23" s="52"/>
      <c r="C23" s="52"/>
      <c r="D23" s="9">
        <f>SUM(D21:D22)</f>
        <v>0</v>
      </c>
    </row>
    <row r="24" spans="1:4" ht="15" thickBot="1" x14ac:dyDescent="0.4">
      <c r="A24" s="13"/>
      <c r="B24" s="12" t="s">
        <v>10</v>
      </c>
      <c r="C24" s="12"/>
      <c r="D24" s="12" t="s">
        <v>16</v>
      </c>
    </row>
    <row r="25" spans="1:4" ht="15" thickBot="1" x14ac:dyDescent="0.4">
      <c r="A25" s="54" t="s">
        <v>35</v>
      </c>
      <c r="B25" s="55"/>
      <c r="C25" s="55"/>
      <c r="D25" s="9">
        <f>SUM(D19,D23)</f>
        <v>0</v>
      </c>
    </row>
    <row r="29" spans="1:4" ht="15" thickBot="1" x14ac:dyDescent="0.4"/>
    <row r="30" spans="1:4" ht="15" thickBot="1" x14ac:dyDescent="0.4">
      <c r="A30" s="73" t="s">
        <v>62</v>
      </c>
      <c r="B30" s="74"/>
      <c r="C30" s="74"/>
      <c r="D30" s="75"/>
    </row>
    <row r="31" spans="1:4" ht="15" thickBot="1" x14ac:dyDescent="0.4">
      <c r="A31" s="4" t="s">
        <v>88</v>
      </c>
      <c r="B31" s="66" t="s">
        <v>29</v>
      </c>
      <c r="C31" s="67"/>
      <c r="D31" s="5" t="s">
        <v>3</v>
      </c>
    </row>
    <row r="32" spans="1:4" ht="15" thickBot="1" x14ac:dyDescent="0.4">
      <c r="A32" s="6">
        <v>1</v>
      </c>
      <c r="B32" s="68">
        <v>2</v>
      </c>
      <c r="C32" s="69"/>
      <c r="D32" s="6">
        <v>3</v>
      </c>
    </row>
    <row r="33" spans="1:4" ht="83.25" customHeight="1" thickBot="1" x14ac:dyDescent="0.4">
      <c r="A33" s="8" t="str">
        <f>'PI skaičiuoklė'!B19</f>
        <v xml:space="preserve">3 straipsnio 6 dalis. Pieno pirkėjas, jei taiko priemokas ir priedus, turi parengti ir patvirtinti priemokų ir priedų mokėjimo sąlygas, kurios turi apibrėžti jo taikomas priemokų ir priedų rūšis, nustatytus priemokų ir priedų dydžius pagal jų rūšis, reikalavimus priemokai ar priedui gauti bei laikotarpį, kurį bus taikomos nustatytos priemokos ar priedai. </v>
      </c>
      <c r="B33" s="9"/>
      <c r="C33" s="9"/>
      <c r="D33" s="9"/>
    </row>
    <row r="34" spans="1:4" ht="15" thickBot="1" x14ac:dyDescent="0.4">
      <c r="A34" s="11" t="str">
        <f>'PI skaičiuoklė'!C20</f>
        <v>Priemokų ir priedų mokėjimo sąlygų parengimas</v>
      </c>
      <c r="B34" s="9"/>
      <c r="C34" s="9"/>
      <c r="D34" s="9"/>
    </row>
    <row r="35" spans="1:4" ht="15" thickBot="1" x14ac:dyDescent="0.4">
      <c r="A35" s="13"/>
      <c r="B35" s="12" t="s">
        <v>21</v>
      </c>
      <c r="C35" s="12">
        <v>0</v>
      </c>
      <c r="D35" s="12">
        <f>+C35</f>
        <v>0</v>
      </c>
    </row>
    <row r="36" spans="1:4" ht="15" thickBot="1" x14ac:dyDescent="0.4">
      <c r="A36" s="13"/>
      <c r="B36" s="12" t="s">
        <v>22</v>
      </c>
      <c r="C36" s="12">
        <v>0</v>
      </c>
      <c r="D36" s="12">
        <f>+C36</f>
        <v>0</v>
      </c>
    </row>
    <row r="37" spans="1:4" ht="15" thickBot="1" x14ac:dyDescent="0.4">
      <c r="A37" s="51" t="s">
        <v>30</v>
      </c>
      <c r="B37" s="52"/>
      <c r="C37" s="52"/>
      <c r="D37" s="9">
        <f>SUM(D35:D36)</f>
        <v>0</v>
      </c>
    </row>
    <row r="38" spans="1:4" ht="15" thickBot="1" x14ac:dyDescent="0.4">
      <c r="A38" s="11" t="str">
        <f>'PI skaičiuoklė'!C21</f>
        <v>Veiksmas A2</v>
      </c>
      <c r="B38" s="9"/>
      <c r="C38" s="9"/>
      <c r="D38" s="9"/>
    </row>
    <row r="39" spans="1:4" ht="15" thickBot="1" x14ac:dyDescent="0.4">
      <c r="A39" s="13"/>
      <c r="B39" s="12" t="s">
        <v>23</v>
      </c>
      <c r="C39" s="12">
        <v>0</v>
      </c>
      <c r="D39" s="12">
        <f>+C39</f>
        <v>0</v>
      </c>
    </row>
    <row r="40" spans="1:4" ht="15" thickBot="1" x14ac:dyDescent="0.4">
      <c r="A40" s="13"/>
      <c r="B40" s="12" t="s">
        <v>24</v>
      </c>
      <c r="C40" s="12">
        <v>0</v>
      </c>
      <c r="D40" s="12">
        <f>+C40</f>
        <v>0</v>
      </c>
    </row>
    <row r="41" spans="1:4" ht="15" thickBot="1" x14ac:dyDescent="0.4">
      <c r="A41" s="51" t="s">
        <v>31</v>
      </c>
      <c r="B41" s="52"/>
      <c r="C41" s="52"/>
      <c r="D41" s="9">
        <f>SUM(D39:D40)</f>
        <v>0</v>
      </c>
    </row>
    <row r="42" spans="1:4" ht="15" thickBot="1" x14ac:dyDescent="0.4">
      <c r="A42" s="11" t="s">
        <v>10</v>
      </c>
      <c r="B42" s="12"/>
      <c r="C42" s="12"/>
      <c r="D42" s="12" t="s">
        <v>10</v>
      </c>
    </row>
    <row r="43" spans="1:4" ht="15" thickBot="1" x14ac:dyDescent="0.4">
      <c r="A43" s="54" t="s">
        <v>32</v>
      </c>
      <c r="B43" s="55"/>
      <c r="C43" s="55"/>
      <c r="D43" s="9">
        <f>SUM(D37,D41)</f>
        <v>0</v>
      </c>
    </row>
    <row r="44" spans="1:4" ht="90.75" customHeight="1" thickBot="1" x14ac:dyDescent="0.4">
      <c r="A44" s="8" t="str">
        <f>'PI skaičiuoklė'!B24</f>
        <v>3 straipsnio 7 dalis. Už per reguliariai parduodamo pieno tiekimo laikotarpį patiektą pieną apskaičiuota pinigų suma yra apskaičiuojama pagal patiektą pieno kiekį, perskaičiuotą į bazinį pieno kiekį pagal bazinius sudėties rodiklius (riebumą ir baltymingumą) Lietuvos Respublikos žemės ūkio ministro nustatyta tvarka, sutartą pieno pirkimo kainą, priemokas, priedus ir nuoskaitas ir kitas sutarties sąlygas.</v>
      </c>
      <c r="B44" s="12"/>
      <c r="C44" s="12"/>
      <c r="D44" s="12"/>
    </row>
    <row r="45" spans="1:4" ht="24" customHeight="1" thickBot="1" x14ac:dyDescent="0.4">
      <c r="A45" s="11" t="str">
        <f>'PI skaičiuoklė'!C25</f>
        <v>Buhalterinės apskaitos programos pritaikymas prie naujo reglamentavimo</v>
      </c>
      <c r="B45" s="9"/>
      <c r="C45" s="9"/>
      <c r="D45" s="9"/>
    </row>
    <row r="46" spans="1:4" ht="15" thickBot="1" x14ac:dyDescent="0.4">
      <c r="A46" s="13"/>
      <c r="B46" s="12" t="s">
        <v>25</v>
      </c>
      <c r="C46" s="12">
        <v>0</v>
      </c>
      <c r="D46" s="12">
        <f>+C46</f>
        <v>0</v>
      </c>
    </row>
    <row r="47" spans="1:4" ht="15" thickBot="1" x14ac:dyDescent="0.4">
      <c r="A47" s="13"/>
      <c r="B47" s="12" t="s">
        <v>26</v>
      </c>
      <c r="C47" s="12">
        <v>0</v>
      </c>
      <c r="D47" s="12">
        <f>+C47</f>
        <v>0</v>
      </c>
    </row>
    <row r="48" spans="1:4" ht="15" thickBot="1" x14ac:dyDescent="0.4">
      <c r="A48" s="51" t="s">
        <v>33</v>
      </c>
      <c r="B48" s="52"/>
      <c r="C48" s="52"/>
      <c r="D48" s="9">
        <f>SUM(D46:D47)</f>
        <v>0</v>
      </c>
    </row>
    <row r="49" spans="1:4" ht="15" thickBot="1" x14ac:dyDescent="0.4">
      <c r="A49" s="11" t="str">
        <f>'PI skaičiuoklė'!C26</f>
        <v>Veiksmas B2</v>
      </c>
      <c r="B49" s="9"/>
      <c r="C49" s="9"/>
      <c r="D49" s="9"/>
    </row>
    <row r="50" spans="1:4" ht="15" thickBot="1" x14ac:dyDescent="0.4">
      <c r="A50" s="13"/>
      <c r="B50" s="12" t="s">
        <v>27</v>
      </c>
      <c r="C50" s="12">
        <v>0</v>
      </c>
      <c r="D50" s="12">
        <f>+C50</f>
        <v>0</v>
      </c>
    </row>
    <row r="51" spans="1:4" ht="15" thickBot="1" x14ac:dyDescent="0.4">
      <c r="A51" s="13"/>
      <c r="B51" s="12" t="s">
        <v>28</v>
      </c>
      <c r="C51" s="12">
        <v>0</v>
      </c>
      <c r="D51" s="12">
        <f>+C51</f>
        <v>0</v>
      </c>
    </row>
    <row r="52" spans="1:4" ht="15" thickBot="1" x14ac:dyDescent="0.4">
      <c r="A52" s="51" t="s">
        <v>34</v>
      </c>
      <c r="B52" s="52"/>
      <c r="C52" s="52"/>
      <c r="D52" s="9">
        <f>SUM(D50:D51)</f>
        <v>0</v>
      </c>
    </row>
    <row r="53" spans="1:4" ht="15" thickBot="1" x14ac:dyDescent="0.4">
      <c r="A53" s="13"/>
      <c r="B53" s="12" t="s">
        <v>10</v>
      </c>
      <c r="C53" s="12"/>
      <c r="D53" s="12" t="s">
        <v>16</v>
      </c>
    </row>
    <row r="54" spans="1:4" ht="15" thickBot="1" x14ac:dyDescent="0.4">
      <c r="A54" s="54" t="s">
        <v>35</v>
      </c>
      <c r="B54" s="55"/>
      <c r="C54" s="55"/>
      <c r="D54" s="9">
        <f>SUM(D48,D52)</f>
        <v>0</v>
      </c>
    </row>
  </sheetData>
  <mergeCells count="18">
    <mergeCell ref="A1:D1"/>
    <mergeCell ref="A30:D30"/>
    <mergeCell ref="A37:C37"/>
    <mergeCell ref="A41:C41"/>
    <mergeCell ref="A43:C43"/>
    <mergeCell ref="A25:C25"/>
    <mergeCell ref="A8:C8"/>
    <mergeCell ref="A12:C12"/>
    <mergeCell ref="A14:C14"/>
    <mergeCell ref="A19:C19"/>
    <mergeCell ref="A23:C23"/>
    <mergeCell ref="B2:C2"/>
    <mergeCell ref="B3:C3"/>
    <mergeCell ref="B31:C31"/>
    <mergeCell ref="B32:C32"/>
    <mergeCell ref="A48:C48"/>
    <mergeCell ref="A52:C52"/>
    <mergeCell ref="A54:C54"/>
  </mergeCells>
  <pageMargins left="0.70866141732283472" right="0.70866141732283472" top="0.78740157480314965" bottom="0.78740157480314965" header="0.31496062992125984" footer="0.31496062992125984"/>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7"/>
  <sheetViews>
    <sheetView topLeftCell="A22" workbookViewId="0">
      <selection activeCell="B66" sqref="B66"/>
    </sheetView>
  </sheetViews>
  <sheetFormatPr defaultColWidth="8.7265625" defaultRowHeight="10.5" x14ac:dyDescent="0.35"/>
  <cols>
    <col min="1" max="1" width="28.54296875" style="2" customWidth="1"/>
    <col min="2" max="2" width="13" style="2" customWidth="1"/>
    <col min="3" max="3" width="22.54296875" style="2" customWidth="1"/>
    <col min="4" max="4" width="37.453125" style="2" customWidth="1"/>
    <col min="5" max="5" width="14.54296875" style="2" customWidth="1"/>
    <col min="6" max="16384" width="8.7265625" style="2"/>
  </cols>
  <sheetData>
    <row r="1" spans="1:5" ht="13.5" thickBot="1" x14ac:dyDescent="0.4">
      <c r="A1" s="70" t="s">
        <v>63</v>
      </c>
      <c r="B1" s="71"/>
      <c r="C1" s="71"/>
      <c r="D1" s="71"/>
      <c r="E1" s="72"/>
    </row>
    <row r="2" spans="1:5" ht="36.75" customHeight="1" thickBot="1" x14ac:dyDescent="0.4">
      <c r="A2" s="4" t="s">
        <v>87</v>
      </c>
      <c r="B2" s="5" t="s">
        <v>89</v>
      </c>
      <c r="C2" s="5" t="s">
        <v>60</v>
      </c>
      <c r="D2" s="5" t="s">
        <v>90</v>
      </c>
      <c r="E2" s="5" t="s">
        <v>4</v>
      </c>
    </row>
    <row r="3" spans="1:5" ht="11.25" customHeight="1" thickBot="1" x14ac:dyDescent="0.4">
      <c r="A3" s="32">
        <v>1</v>
      </c>
      <c r="B3" s="16">
        <v>2</v>
      </c>
      <c r="C3" s="16">
        <v>3</v>
      </c>
      <c r="D3" s="16">
        <v>4</v>
      </c>
      <c r="E3" s="16">
        <v>5</v>
      </c>
    </row>
    <row r="4" spans="1:5" ht="210.5" thickBot="1" x14ac:dyDescent="0.4">
      <c r="A4" s="8" t="str">
        <f>'PI skaičiuoklė'!B6</f>
        <v>3 straipsnio 3 dalis 1 punktas: perkant žalią pieną, atitinkantį Lietuvos Respublikos žemės ūkio ministro įsakymu nustatytus kokybės reikalavimus, iš tos pačios žalio pieno pardavėjų grupės ir jį pristatant žalio pieno pirkėjui tokiu pačiu būdu (žalias pienas pristatomas į žalio pieno supirkimo punktą, žalias pienas paimamas tiesiogiai iš ūkio, žalias pienas pristatomas tiesiogiai į žalio pieno perdirbimo įmonę), žalio pieno pirkimo–pardavimo sutartyse taikyti skirtingą žalio pieno pirkimo kainą, išskyrus atvejus, kai pienas perkamas iš žalio pieno pardavėjų, parduodančių savo gamybos pieną ir priklausančių pieno gamintojų organizacijoms, pripažintoms Lietuvos Respublikos žemės ūkio ministro įsakymu nustatyta tvarka, tačiau šiuo atveju negali būti taikoma mažesnė žalio pieno pirkimo kaina negu ji būtų nustatyta pagal žalio pieno pardavėjų grupes</v>
      </c>
      <c r="B4" s="9"/>
      <c r="C4" s="9"/>
      <c r="D4" s="9"/>
      <c r="E4" s="9"/>
    </row>
    <row r="5" spans="1:5" ht="21.5" thickBot="1" x14ac:dyDescent="0.4">
      <c r="A5" s="11" t="str">
        <f>'PI skaičiuoklė'!C7</f>
        <v>Kainų  patvirtinimas pagal pieno pardavėjų grupes</v>
      </c>
      <c r="B5" s="9"/>
      <c r="C5" s="9"/>
      <c r="D5" s="9"/>
      <c r="E5" s="9"/>
    </row>
    <row r="6" spans="1:5" ht="11" thickBot="1" x14ac:dyDescent="0.4">
      <c r="A6" s="13"/>
      <c r="B6" s="12" t="s">
        <v>21</v>
      </c>
      <c r="C6" s="12">
        <v>0</v>
      </c>
      <c r="D6" s="12">
        <v>0</v>
      </c>
      <c r="E6" s="12">
        <f>+C6*D6</f>
        <v>0</v>
      </c>
    </row>
    <row r="7" spans="1:5" ht="11" thickBot="1" x14ac:dyDescent="0.4">
      <c r="A7" s="13"/>
      <c r="B7" s="12" t="s">
        <v>22</v>
      </c>
      <c r="C7" s="12">
        <v>0</v>
      </c>
      <c r="D7" s="12">
        <v>0</v>
      </c>
      <c r="E7" s="12">
        <f>+C7*D7</f>
        <v>0</v>
      </c>
    </row>
    <row r="8" spans="1:5" ht="14.15" customHeight="1" thickBot="1" x14ac:dyDescent="0.4">
      <c r="A8" s="51" t="s">
        <v>36</v>
      </c>
      <c r="B8" s="52"/>
      <c r="C8" s="52"/>
      <c r="D8" s="53"/>
      <c r="E8" s="12">
        <f>SUM(E6:E7)</f>
        <v>0</v>
      </c>
    </row>
    <row r="9" spans="1:5" ht="11" thickBot="1" x14ac:dyDescent="0.4">
      <c r="A9" s="11">
        <f>'PI skaičiuoklė'!C8</f>
        <v>0</v>
      </c>
      <c r="B9" s="9"/>
      <c r="C9" s="9"/>
      <c r="D9" s="9"/>
      <c r="E9" s="9"/>
    </row>
    <row r="10" spans="1:5" ht="11" thickBot="1" x14ac:dyDescent="0.4">
      <c r="A10" s="13"/>
      <c r="B10" s="12" t="s">
        <v>23</v>
      </c>
      <c r="C10" s="12">
        <v>0</v>
      </c>
      <c r="D10" s="12">
        <v>0</v>
      </c>
      <c r="E10" s="12">
        <f t="shared" ref="E10:E11" si="0">+C10*D10</f>
        <v>0</v>
      </c>
    </row>
    <row r="11" spans="1:5" ht="11" thickBot="1" x14ac:dyDescent="0.4">
      <c r="A11" s="13"/>
      <c r="B11" s="12" t="s">
        <v>24</v>
      </c>
      <c r="C11" s="12">
        <v>0</v>
      </c>
      <c r="D11" s="12">
        <v>0</v>
      </c>
      <c r="E11" s="12">
        <f t="shared" si="0"/>
        <v>0</v>
      </c>
    </row>
    <row r="12" spans="1:5" ht="11" thickBot="1" x14ac:dyDescent="0.4">
      <c r="A12" s="51" t="s">
        <v>37</v>
      </c>
      <c r="B12" s="52"/>
      <c r="C12" s="52"/>
      <c r="D12" s="53"/>
      <c r="E12" s="12">
        <f>SUM(E10:E11)</f>
        <v>0</v>
      </c>
    </row>
    <row r="13" spans="1:5" ht="11" thickBot="1" x14ac:dyDescent="0.4">
      <c r="A13" s="13"/>
      <c r="B13" s="12" t="s">
        <v>10</v>
      </c>
      <c r="C13" s="12">
        <v>0</v>
      </c>
      <c r="D13" s="12"/>
      <c r="E13" s="12" t="s">
        <v>91</v>
      </c>
    </row>
    <row r="14" spans="1:5" ht="11" thickBot="1" x14ac:dyDescent="0.4">
      <c r="A14" s="54" t="s">
        <v>38</v>
      </c>
      <c r="B14" s="55"/>
      <c r="C14" s="55"/>
      <c r="D14" s="56"/>
      <c r="E14" s="9">
        <f>SUM(E8,E12)</f>
        <v>0</v>
      </c>
    </row>
    <row r="15" spans="1:5" ht="11" thickBot="1" x14ac:dyDescent="0.4">
      <c r="A15" s="8" t="str">
        <f>'PI skaičiuoklė'!B11</f>
        <v>Straipsnis (-iai), punktas (-ai) ir įpareigojimas</v>
      </c>
      <c r="B15" s="9"/>
      <c r="C15" s="9"/>
      <c r="D15" s="9"/>
      <c r="E15" s="9"/>
    </row>
    <row r="16" spans="1:5" ht="11" thickBot="1" x14ac:dyDescent="0.4">
      <c r="A16" s="11" t="str">
        <f>'PI skaičiuoklė'!C12</f>
        <v>Veiksmas B1</v>
      </c>
      <c r="B16" s="9"/>
      <c r="C16" s="9"/>
      <c r="D16" s="9"/>
      <c r="E16" s="9"/>
    </row>
    <row r="17" spans="1:5" ht="11" thickBot="1" x14ac:dyDescent="0.4">
      <c r="A17" s="13"/>
      <c r="B17" s="12" t="s">
        <v>25</v>
      </c>
      <c r="C17" s="12">
        <v>0</v>
      </c>
      <c r="D17" s="12">
        <v>0</v>
      </c>
      <c r="E17" s="12">
        <f t="shared" ref="E17:E18" si="1">+C17*D17</f>
        <v>0</v>
      </c>
    </row>
    <row r="18" spans="1:5" ht="11" thickBot="1" x14ac:dyDescent="0.4">
      <c r="A18" s="13"/>
      <c r="B18" s="12" t="s">
        <v>26</v>
      </c>
      <c r="C18" s="12">
        <v>0</v>
      </c>
      <c r="D18" s="12">
        <v>0</v>
      </c>
      <c r="E18" s="12">
        <f t="shared" si="1"/>
        <v>0</v>
      </c>
    </row>
    <row r="19" spans="1:5" ht="11" thickBot="1" x14ac:dyDescent="0.4">
      <c r="A19" s="51" t="s">
        <v>39</v>
      </c>
      <c r="B19" s="52"/>
      <c r="C19" s="52"/>
      <c r="D19" s="53"/>
      <c r="E19" s="12">
        <f>SUM(E17:E18)</f>
        <v>0</v>
      </c>
    </row>
    <row r="20" spans="1:5" ht="11" thickBot="1" x14ac:dyDescent="0.4">
      <c r="A20" s="11" t="str">
        <f>'PI skaičiuoklė'!C13</f>
        <v>Veiksmas B2</v>
      </c>
      <c r="B20" s="9"/>
      <c r="C20" s="9"/>
      <c r="D20" s="9"/>
      <c r="E20" s="9"/>
    </row>
    <row r="21" spans="1:5" ht="11" thickBot="1" x14ac:dyDescent="0.4">
      <c r="A21" s="13"/>
      <c r="B21" s="12" t="s">
        <v>27</v>
      </c>
      <c r="C21" s="12">
        <v>0</v>
      </c>
      <c r="D21" s="12">
        <v>0</v>
      </c>
      <c r="E21" s="12">
        <f t="shared" ref="E21:E22" si="2">+C21*D21</f>
        <v>0</v>
      </c>
    </row>
    <row r="22" spans="1:5" ht="11" thickBot="1" x14ac:dyDescent="0.4">
      <c r="A22" s="13"/>
      <c r="B22" s="12" t="s">
        <v>28</v>
      </c>
      <c r="C22" s="12">
        <v>0</v>
      </c>
      <c r="D22" s="12">
        <v>0</v>
      </c>
      <c r="E22" s="12">
        <f t="shared" si="2"/>
        <v>0</v>
      </c>
    </row>
    <row r="23" spans="1:5" ht="11" thickBot="1" x14ac:dyDescent="0.4">
      <c r="A23" s="51" t="s">
        <v>41</v>
      </c>
      <c r="B23" s="52"/>
      <c r="C23" s="52"/>
      <c r="D23" s="53"/>
      <c r="E23" s="12">
        <f>SUM(E21:E22)</f>
        <v>0</v>
      </c>
    </row>
    <row r="24" spans="1:5" ht="11" thickBot="1" x14ac:dyDescent="0.4">
      <c r="A24" s="13"/>
      <c r="B24" s="12" t="s">
        <v>10</v>
      </c>
      <c r="C24" s="12"/>
      <c r="D24" s="12"/>
      <c r="E24" s="12" t="s">
        <v>16</v>
      </c>
    </row>
    <row r="25" spans="1:5" ht="11" thickBot="1" x14ac:dyDescent="0.4">
      <c r="A25" s="54" t="s">
        <v>40</v>
      </c>
      <c r="B25" s="55"/>
      <c r="C25" s="55"/>
      <c r="D25" s="56"/>
      <c r="E25" s="9">
        <f>SUM(E19,E23)</f>
        <v>0</v>
      </c>
    </row>
    <row r="26" spans="1:5" x14ac:dyDescent="0.35">
      <c r="A26" s="30"/>
      <c r="B26" s="30"/>
      <c r="C26" s="30"/>
      <c r="D26" s="30"/>
      <c r="E26" s="33"/>
    </row>
    <row r="27" spans="1:5" x14ac:dyDescent="0.35">
      <c r="A27" s="30"/>
      <c r="B27" s="30"/>
      <c r="C27" s="30"/>
      <c r="D27" s="30"/>
      <c r="E27" s="33"/>
    </row>
    <row r="28" spans="1:5" x14ac:dyDescent="0.35">
      <c r="A28" s="30"/>
      <c r="B28" s="30"/>
      <c r="C28" s="30"/>
      <c r="D28" s="30"/>
      <c r="E28" s="33"/>
    </row>
    <row r="29" spans="1:5" x14ac:dyDescent="0.35">
      <c r="A29" s="30"/>
      <c r="B29" s="30"/>
      <c r="C29" s="30"/>
      <c r="D29" s="30"/>
      <c r="E29" s="33"/>
    </row>
    <row r="30" spans="1:5" x14ac:dyDescent="0.35">
      <c r="A30" s="30"/>
      <c r="B30" s="30"/>
      <c r="C30" s="30"/>
      <c r="D30" s="30"/>
      <c r="E30" s="33"/>
    </row>
    <row r="32" spans="1:5" ht="11" thickBot="1" x14ac:dyDescent="0.4"/>
    <row r="33" spans="1:5" ht="13.5" thickBot="1" x14ac:dyDescent="0.4">
      <c r="A33" s="73" t="s">
        <v>64</v>
      </c>
      <c r="B33" s="74"/>
      <c r="C33" s="74"/>
      <c r="D33" s="74"/>
      <c r="E33" s="75"/>
    </row>
    <row r="34" spans="1:5" ht="32" thickBot="1" x14ac:dyDescent="0.4">
      <c r="A34" s="4" t="s">
        <v>88</v>
      </c>
      <c r="B34" s="5" t="s">
        <v>89</v>
      </c>
      <c r="C34" s="5" t="s">
        <v>60</v>
      </c>
      <c r="D34" s="5" t="s">
        <v>90</v>
      </c>
      <c r="E34" s="5" t="s">
        <v>4</v>
      </c>
    </row>
    <row r="35" spans="1:5" ht="11" thickBot="1" x14ac:dyDescent="0.4">
      <c r="A35" s="32">
        <v>1</v>
      </c>
      <c r="B35" s="16">
        <v>2</v>
      </c>
      <c r="C35" s="16">
        <v>3</v>
      </c>
      <c r="D35" s="16">
        <v>4</v>
      </c>
      <c r="E35" s="16">
        <v>5</v>
      </c>
    </row>
    <row r="36" spans="1:5" ht="84.5" thickBot="1" x14ac:dyDescent="0.4">
      <c r="A36" s="8" t="str">
        <f>'PI skaičiuoklė'!B19</f>
        <v xml:space="preserve">3 straipsnio 6 dalis. Pieno pirkėjas, jei taiko priemokas ir priedus, turi parengti ir patvirtinti priemokų ir priedų mokėjimo sąlygas, kurios turi apibrėžti jo taikomas priemokų ir priedų rūšis, nustatytus priemokų ir priedų dydžius pagal jų rūšis, reikalavimus priemokai ar priedui gauti bei laikotarpį, kurį bus taikomos nustatytos priemokos ar priedai. </v>
      </c>
      <c r="B36" s="9"/>
      <c r="C36" s="9"/>
      <c r="D36" s="9"/>
      <c r="E36" s="9"/>
    </row>
    <row r="37" spans="1:5" ht="21.5" thickBot="1" x14ac:dyDescent="0.4">
      <c r="A37" s="11" t="str">
        <f>'PI skaičiuoklė'!C20</f>
        <v>Priemokų ir priedų mokėjimo sąlygų parengimas</v>
      </c>
      <c r="B37" s="9"/>
      <c r="C37" s="9"/>
      <c r="D37" s="9"/>
      <c r="E37" s="9"/>
    </row>
    <row r="38" spans="1:5" ht="11" thickBot="1" x14ac:dyDescent="0.4">
      <c r="A38" s="13"/>
      <c r="B38" s="12" t="s">
        <v>21</v>
      </c>
      <c r="C38" s="12">
        <v>0</v>
      </c>
      <c r="D38" s="12">
        <v>0</v>
      </c>
      <c r="E38" s="12">
        <f>+C38*D38</f>
        <v>0</v>
      </c>
    </row>
    <row r="39" spans="1:5" ht="11" thickBot="1" x14ac:dyDescent="0.4">
      <c r="A39" s="13"/>
      <c r="B39" s="12" t="s">
        <v>22</v>
      </c>
      <c r="C39" s="12">
        <v>0</v>
      </c>
      <c r="D39" s="12">
        <v>0</v>
      </c>
      <c r="E39" s="12">
        <f>+C39*D39</f>
        <v>0</v>
      </c>
    </row>
    <row r="40" spans="1:5" ht="11" thickBot="1" x14ac:dyDescent="0.4">
      <c r="A40" s="51" t="s">
        <v>36</v>
      </c>
      <c r="B40" s="52"/>
      <c r="C40" s="52"/>
      <c r="D40" s="53"/>
      <c r="E40" s="12">
        <f>SUM(E38:E39)</f>
        <v>0</v>
      </c>
    </row>
    <row r="41" spans="1:5" ht="11" thickBot="1" x14ac:dyDescent="0.4">
      <c r="A41" s="11" t="str">
        <f>'PI skaičiuoklė'!C21</f>
        <v>Veiksmas A2</v>
      </c>
      <c r="B41" s="9"/>
      <c r="C41" s="9"/>
      <c r="D41" s="9"/>
      <c r="E41" s="9"/>
    </row>
    <row r="42" spans="1:5" ht="11" thickBot="1" x14ac:dyDescent="0.4">
      <c r="A42" s="13"/>
      <c r="B42" s="12" t="s">
        <v>23</v>
      </c>
      <c r="C42" s="12">
        <v>0</v>
      </c>
      <c r="D42" s="12">
        <v>0</v>
      </c>
      <c r="E42" s="12">
        <f t="shared" ref="E42:E43" si="3">+C42*D42</f>
        <v>0</v>
      </c>
    </row>
    <row r="43" spans="1:5" ht="11" thickBot="1" x14ac:dyDescent="0.4">
      <c r="A43" s="13"/>
      <c r="B43" s="12" t="s">
        <v>24</v>
      </c>
      <c r="C43" s="12">
        <v>0</v>
      </c>
      <c r="D43" s="12">
        <v>0</v>
      </c>
      <c r="E43" s="12">
        <f t="shared" si="3"/>
        <v>0</v>
      </c>
    </row>
    <row r="44" spans="1:5" ht="11" thickBot="1" x14ac:dyDescent="0.4">
      <c r="A44" s="51" t="s">
        <v>37</v>
      </c>
      <c r="B44" s="52"/>
      <c r="C44" s="52"/>
      <c r="D44" s="53"/>
      <c r="E44" s="12">
        <f>SUM(E42:E43)</f>
        <v>0</v>
      </c>
    </row>
    <row r="45" spans="1:5" ht="11" thickBot="1" x14ac:dyDescent="0.4">
      <c r="A45" s="13"/>
      <c r="B45" s="12" t="s">
        <v>10</v>
      </c>
      <c r="C45" s="12"/>
      <c r="D45" s="12"/>
      <c r="E45" s="12" t="s">
        <v>91</v>
      </c>
    </row>
    <row r="46" spans="1:5" ht="11" thickBot="1" x14ac:dyDescent="0.4">
      <c r="A46" s="54" t="s">
        <v>38</v>
      </c>
      <c r="B46" s="55"/>
      <c r="C46" s="55"/>
      <c r="D46" s="56"/>
      <c r="E46" s="9">
        <f>SUM(E40,E44)</f>
        <v>0</v>
      </c>
    </row>
    <row r="47" spans="1:5" ht="105.5" thickBot="1" x14ac:dyDescent="0.4">
      <c r="A47" s="8" t="str">
        <f>'PI skaičiuoklė'!B24</f>
        <v>3 straipsnio 7 dalis. Už per reguliariai parduodamo pieno tiekimo laikotarpį patiektą pieną apskaičiuota pinigų suma yra apskaičiuojama pagal patiektą pieno kiekį, perskaičiuotą į bazinį pieno kiekį pagal bazinius sudėties rodiklius (riebumą ir baltymingumą) Lietuvos Respublikos žemės ūkio ministro nustatyta tvarka, sutartą pieno pirkimo kainą, priemokas, priedus ir nuoskaitas ir kitas sutarties sąlygas.</v>
      </c>
      <c r="B47" s="9"/>
      <c r="C47" s="9"/>
      <c r="D47" s="9"/>
      <c r="E47" s="9"/>
    </row>
    <row r="48" spans="1:5" ht="21.5" thickBot="1" x14ac:dyDescent="0.4">
      <c r="A48" s="11" t="str">
        <f>'PI skaičiuoklė'!C25</f>
        <v>Buhalterinės apskaitos programos pritaikymas prie naujo reglamentavimo</v>
      </c>
      <c r="B48" s="9"/>
      <c r="C48" s="9"/>
      <c r="D48" s="9"/>
      <c r="E48" s="9"/>
    </row>
    <row r="49" spans="1:5" ht="11" thickBot="1" x14ac:dyDescent="0.4">
      <c r="A49" s="13"/>
      <c r="B49" s="12" t="s">
        <v>25</v>
      </c>
      <c r="C49" s="12">
        <v>0</v>
      </c>
      <c r="D49" s="12">
        <v>0</v>
      </c>
      <c r="E49" s="12">
        <f t="shared" ref="E49:E50" si="4">+C49*D49</f>
        <v>0</v>
      </c>
    </row>
    <row r="50" spans="1:5" ht="11" thickBot="1" x14ac:dyDescent="0.4">
      <c r="A50" s="13"/>
      <c r="B50" s="12" t="s">
        <v>26</v>
      </c>
      <c r="C50" s="12">
        <v>0</v>
      </c>
      <c r="D50" s="12">
        <v>0</v>
      </c>
      <c r="E50" s="12">
        <f t="shared" si="4"/>
        <v>0</v>
      </c>
    </row>
    <row r="51" spans="1:5" ht="11" thickBot="1" x14ac:dyDescent="0.4">
      <c r="A51" s="51" t="s">
        <v>39</v>
      </c>
      <c r="B51" s="52"/>
      <c r="C51" s="52"/>
      <c r="D51" s="53"/>
      <c r="E51" s="12">
        <f>SUM(E49:E50)</f>
        <v>0</v>
      </c>
    </row>
    <row r="52" spans="1:5" ht="11" thickBot="1" x14ac:dyDescent="0.4">
      <c r="A52" s="11" t="str">
        <f>'PI skaičiuoklė'!C26</f>
        <v>Veiksmas B2</v>
      </c>
      <c r="B52" s="9"/>
      <c r="C52" s="9"/>
      <c r="D52" s="9"/>
      <c r="E52" s="9"/>
    </row>
    <row r="53" spans="1:5" ht="11" thickBot="1" x14ac:dyDescent="0.4">
      <c r="A53" s="13"/>
      <c r="B53" s="12" t="s">
        <v>27</v>
      </c>
      <c r="C53" s="12">
        <v>0</v>
      </c>
      <c r="D53" s="12">
        <v>0</v>
      </c>
      <c r="E53" s="12">
        <f t="shared" ref="E53:E54" si="5">+C53*D53</f>
        <v>0</v>
      </c>
    </row>
    <row r="54" spans="1:5" ht="11" thickBot="1" x14ac:dyDescent="0.4">
      <c r="A54" s="13"/>
      <c r="B54" s="12" t="s">
        <v>28</v>
      </c>
      <c r="C54" s="12">
        <v>0</v>
      </c>
      <c r="D54" s="12">
        <v>0</v>
      </c>
      <c r="E54" s="12">
        <f t="shared" si="5"/>
        <v>0</v>
      </c>
    </row>
    <row r="55" spans="1:5" ht="11" thickBot="1" x14ac:dyDescent="0.4">
      <c r="A55" s="51" t="s">
        <v>41</v>
      </c>
      <c r="B55" s="52"/>
      <c r="C55" s="52"/>
      <c r="D55" s="53"/>
      <c r="E55" s="12">
        <f>SUM(E53:E54)</f>
        <v>0</v>
      </c>
    </row>
    <row r="56" spans="1:5" ht="11" thickBot="1" x14ac:dyDescent="0.4">
      <c r="A56" s="13"/>
      <c r="B56" s="12" t="s">
        <v>10</v>
      </c>
      <c r="C56" s="12"/>
      <c r="D56" s="12"/>
      <c r="E56" s="12" t="s">
        <v>16</v>
      </c>
    </row>
    <row r="57" spans="1:5" ht="11" thickBot="1" x14ac:dyDescent="0.4">
      <c r="A57" s="54" t="s">
        <v>40</v>
      </c>
      <c r="B57" s="55"/>
      <c r="C57" s="55"/>
      <c r="D57" s="56"/>
      <c r="E57" s="9">
        <f>SUM(E51,E55)</f>
        <v>0</v>
      </c>
    </row>
  </sheetData>
  <mergeCells count="14">
    <mergeCell ref="A51:D51"/>
    <mergeCell ref="A55:D55"/>
    <mergeCell ref="A57:D57"/>
    <mergeCell ref="A1:E1"/>
    <mergeCell ref="A33:E33"/>
    <mergeCell ref="A40:D40"/>
    <mergeCell ref="A44:D44"/>
    <mergeCell ref="A46:D46"/>
    <mergeCell ref="A25:D25"/>
    <mergeCell ref="A8:D8"/>
    <mergeCell ref="A12:D12"/>
    <mergeCell ref="A14:D14"/>
    <mergeCell ref="A19:D19"/>
    <mergeCell ref="A23:D23"/>
  </mergeCells>
  <pageMargins left="0.70866141732283472" right="0.70866141732283472" top="1.3385826771653544" bottom="1.3385826771653544" header="0.31496062992125984" footer="0.31496062992125984"/>
  <pageSetup paperSize="9"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56"/>
  <sheetViews>
    <sheetView topLeftCell="A10" workbookViewId="0">
      <selection activeCell="J56" sqref="J56"/>
    </sheetView>
  </sheetViews>
  <sheetFormatPr defaultColWidth="8.7265625" defaultRowHeight="10.5" x14ac:dyDescent="0.35"/>
  <cols>
    <col min="1" max="1" width="52.54296875" style="2" customWidth="1"/>
    <col min="2" max="2" width="27" style="2" customWidth="1"/>
    <col min="3" max="3" width="13.453125" style="2" customWidth="1"/>
    <col min="4" max="16384" width="8.7265625" style="2"/>
  </cols>
  <sheetData>
    <row r="1" spans="1:3" ht="30.75" customHeight="1" thickBot="1" x14ac:dyDescent="0.4">
      <c r="A1" s="60" t="s">
        <v>92</v>
      </c>
      <c r="B1" s="61"/>
      <c r="C1" s="62"/>
    </row>
    <row r="2" spans="1:3" ht="26.5" customHeight="1" thickBot="1" x14ac:dyDescent="0.4">
      <c r="A2" s="4" t="s">
        <v>87</v>
      </c>
      <c r="B2" s="5" t="s">
        <v>42</v>
      </c>
      <c r="C2" s="5" t="s">
        <v>43</v>
      </c>
    </row>
    <row r="3" spans="1:3" ht="11.25" customHeight="1" thickBot="1" x14ac:dyDescent="0.4">
      <c r="A3" s="32">
        <v>1</v>
      </c>
      <c r="B3" s="16">
        <v>2</v>
      </c>
      <c r="C3" s="16">
        <v>3</v>
      </c>
    </row>
    <row r="4" spans="1:3" ht="135.75" customHeight="1" thickBot="1" x14ac:dyDescent="0.4">
      <c r="A4" s="8" t="str">
        <f>'PI skaičiuoklė'!B6</f>
        <v>3 straipsnio 3 dalis 1 punktas: perkant žalią pieną, atitinkantį Lietuvos Respublikos žemės ūkio ministro įsakymu nustatytus kokybės reikalavimus, iš tos pačios žalio pieno pardavėjų grupės ir jį pristatant žalio pieno pirkėjui tokiu pačiu būdu (žalias pienas pristatomas į žalio pieno supirkimo punktą, žalias pienas paimamas tiesiogiai iš ūkio, žalias pienas pristatomas tiesiogiai į žalio pieno perdirbimo įmonę), žalio pieno pirkimo–pardavimo sutartyse taikyti skirtingą žalio pieno pirkimo kainą, išskyrus atvejus, kai pienas perkamas iš žalio pieno pardavėjų, parduodančių savo gamybos pieną ir priklausančių pieno gamintojų organizacijoms, pripažintoms Lietuvos Respublikos žemės ūkio ministro įsakymu nustatyta tvarka, tačiau šiuo atveju negali būti taikoma mažesnė žalio pieno pirkimo kaina negu ji būtų nustatyta pagal žalio pieno pardavėjų grupes</v>
      </c>
      <c r="B4" s="9"/>
      <c r="C4" s="9"/>
    </row>
    <row r="5" spans="1:3" ht="11" thickBot="1" x14ac:dyDescent="0.4">
      <c r="A5" s="11" t="str">
        <f>'PI skaičiuoklė'!C7</f>
        <v>Kainų  patvirtinimas pagal pieno pardavėjų grupes</v>
      </c>
      <c r="B5" s="9"/>
      <c r="C5" s="9"/>
    </row>
    <row r="6" spans="1:3" ht="11" thickBot="1" x14ac:dyDescent="0.4">
      <c r="A6" s="13"/>
      <c r="B6" s="12" t="s">
        <v>21</v>
      </c>
      <c r="C6" s="12">
        <v>0</v>
      </c>
    </row>
    <row r="7" spans="1:3" ht="11" thickBot="1" x14ac:dyDescent="0.4">
      <c r="A7" s="13"/>
      <c r="B7" s="12" t="s">
        <v>22</v>
      </c>
      <c r="C7" s="12">
        <v>0</v>
      </c>
    </row>
    <row r="8" spans="1:3" ht="12" customHeight="1" thickBot="1" x14ac:dyDescent="0.4">
      <c r="A8" s="51" t="s">
        <v>44</v>
      </c>
      <c r="B8" s="53"/>
      <c r="C8" s="12">
        <f>SUM(C6:C7)</f>
        <v>0</v>
      </c>
    </row>
    <row r="9" spans="1:3" ht="11" thickBot="1" x14ac:dyDescent="0.4">
      <c r="A9" s="11">
        <f>'PI skaičiuoklė'!C8</f>
        <v>0</v>
      </c>
      <c r="B9" s="9"/>
      <c r="C9" s="9"/>
    </row>
    <row r="10" spans="1:3" ht="11" thickBot="1" x14ac:dyDescent="0.4">
      <c r="A10" s="13"/>
      <c r="B10" s="12" t="s">
        <v>23</v>
      </c>
      <c r="C10" s="12">
        <v>0</v>
      </c>
    </row>
    <row r="11" spans="1:3" ht="11" thickBot="1" x14ac:dyDescent="0.4">
      <c r="A11" s="13"/>
      <c r="B11" s="12" t="s">
        <v>24</v>
      </c>
      <c r="C11" s="12">
        <v>0</v>
      </c>
    </row>
    <row r="12" spans="1:3" ht="19" customHeight="1" thickBot="1" x14ac:dyDescent="0.4">
      <c r="A12" s="51" t="s">
        <v>45</v>
      </c>
      <c r="B12" s="53"/>
      <c r="C12" s="12">
        <f>SUM(C10:C11)</f>
        <v>0</v>
      </c>
    </row>
    <row r="13" spans="1:3" ht="11" thickBot="1" x14ac:dyDescent="0.4">
      <c r="A13" s="13"/>
      <c r="B13" s="12" t="s">
        <v>10</v>
      </c>
      <c r="C13" s="12"/>
    </row>
    <row r="14" spans="1:3" ht="15" customHeight="1" thickBot="1" x14ac:dyDescent="0.4">
      <c r="A14" s="54" t="s">
        <v>46</v>
      </c>
      <c r="B14" s="56"/>
      <c r="C14" s="18">
        <f>SUM(C8,C12)</f>
        <v>0</v>
      </c>
    </row>
    <row r="15" spans="1:3" ht="11.5" customHeight="1" thickBot="1" x14ac:dyDescent="0.4">
      <c r="A15" s="8" t="str">
        <f>'PI skaičiuoklė'!B11</f>
        <v>Straipsnis (-iai), punktas (-ai) ir įpareigojimas</v>
      </c>
      <c r="B15" s="9"/>
      <c r="C15" s="9"/>
    </row>
    <row r="16" spans="1:3" ht="11" thickBot="1" x14ac:dyDescent="0.4">
      <c r="A16" s="11" t="str">
        <f>'PI skaičiuoklė'!C12</f>
        <v>Veiksmas B1</v>
      </c>
      <c r="B16" s="9"/>
      <c r="C16" s="9"/>
    </row>
    <row r="17" spans="1:3" ht="11" thickBot="1" x14ac:dyDescent="0.4">
      <c r="A17" s="20"/>
      <c r="B17" s="12" t="s">
        <v>25</v>
      </c>
      <c r="C17" s="12">
        <v>0</v>
      </c>
    </row>
    <row r="18" spans="1:3" ht="11" thickBot="1" x14ac:dyDescent="0.4">
      <c r="A18" s="13"/>
      <c r="B18" s="12" t="s">
        <v>26</v>
      </c>
      <c r="C18" s="12">
        <v>0</v>
      </c>
    </row>
    <row r="19" spans="1:3" ht="15" customHeight="1" thickBot="1" x14ac:dyDescent="0.4">
      <c r="A19" s="51" t="s">
        <v>47</v>
      </c>
      <c r="B19" s="53"/>
      <c r="C19" s="12">
        <f>SUM(C17:C18)</f>
        <v>0</v>
      </c>
    </row>
    <row r="20" spans="1:3" ht="11" thickBot="1" x14ac:dyDescent="0.4">
      <c r="A20" s="11" t="str">
        <f>'PI skaičiuoklė'!C13</f>
        <v>Veiksmas B2</v>
      </c>
      <c r="B20" s="9"/>
      <c r="C20" s="9"/>
    </row>
    <row r="21" spans="1:3" ht="11" thickBot="1" x14ac:dyDescent="0.4">
      <c r="A21" s="13"/>
      <c r="B21" s="12" t="s">
        <v>27</v>
      </c>
      <c r="C21" s="12">
        <v>0</v>
      </c>
    </row>
    <row r="22" spans="1:3" ht="11" thickBot="1" x14ac:dyDescent="0.4">
      <c r="A22" s="13"/>
      <c r="B22" s="12" t="s">
        <v>28</v>
      </c>
      <c r="C22" s="12">
        <v>0</v>
      </c>
    </row>
    <row r="23" spans="1:3" ht="16.5" customHeight="1" thickBot="1" x14ac:dyDescent="0.4">
      <c r="A23" s="51" t="s">
        <v>48</v>
      </c>
      <c r="B23" s="53"/>
      <c r="C23" s="12">
        <f>SUM(C21:C22)</f>
        <v>0</v>
      </c>
    </row>
    <row r="24" spans="1:3" ht="11" thickBot="1" x14ac:dyDescent="0.4">
      <c r="A24" s="13"/>
      <c r="B24" s="12" t="s">
        <v>10</v>
      </c>
      <c r="C24" s="12" t="s">
        <v>10</v>
      </c>
    </row>
    <row r="25" spans="1:3" ht="15" customHeight="1" thickBot="1" x14ac:dyDescent="0.4">
      <c r="A25" s="54" t="s">
        <v>49</v>
      </c>
      <c r="B25" s="56"/>
      <c r="C25" s="18">
        <f>SUM(C19,C23)</f>
        <v>0</v>
      </c>
    </row>
    <row r="26" spans="1:3" ht="15" customHeight="1" x14ac:dyDescent="0.35">
      <c r="A26" s="30"/>
      <c r="B26" s="30"/>
      <c r="C26" s="34"/>
    </row>
    <row r="27" spans="1:3" ht="15" customHeight="1" x14ac:dyDescent="0.35">
      <c r="A27" s="30"/>
      <c r="B27" s="30"/>
      <c r="C27" s="34"/>
    </row>
    <row r="28" spans="1:3" ht="15" customHeight="1" x14ac:dyDescent="0.35">
      <c r="A28" s="30"/>
      <c r="B28" s="30"/>
      <c r="C28" s="34"/>
    </row>
    <row r="29" spans="1:3" ht="15" customHeight="1" x14ac:dyDescent="0.35">
      <c r="A29" s="30"/>
      <c r="B29" s="30"/>
      <c r="C29" s="34"/>
    </row>
    <row r="31" spans="1:3" ht="11" thickBot="1" x14ac:dyDescent="0.4"/>
    <row r="32" spans="1:3" ht="28.5" customHeight="1" thickBot="1" x14ac:dyDescent="0.4">
      <c r="A32" s="63" t="s">
        <v>93</v>
      </c>
      <c r="B32" s="64"/>
      <c r="C32" s="65"/>
    </row>
    <row r="33" spans="1:3" ht="21.5" thickBot="1" x14ac:dyDescent="0.4">
      <c r="A33" s="4" t="s">
        <v>88</v>
      </c>
      <c r="B33" s="5" t="s">
        <v>42</v>
      </c>
      <c r="C33" s="5" t="s">
        <v>43</v>
      </c>
    </row>
    <row r="34" spans="1:3" ht="11" thickBot="1" x14ac:dyDescent="0.4">
      <c r="A34" s="32">
        <v>1</v>
      </c>
      <c r="B34" s="16">
        <v>2</v>
      </c>
      <c r="C34" s="16">
        <v>3</v>
      </c>
    </row>
    <row r="35" spans="1:3" ht="53" thickBot="1" x14ac:dyDescent="0.4">
      <c r="A35" s="8" t="str">
        <f>'PI skaičiuoklė'!B19</f>
        <v xml:space="preserve">3 straipsnio 6 dalis. Pieno pirkėjas, jei taiko priemokas ir priedus, turi parengti ir patvirtinti priemokų ir priedų mokėjimo sąlygas, kurios turi apibrėžti jo taikomas priemokų ir priedų rūšis, nustatytus priemokų ir priedų dydžius pagal jų rūšis, reikalavimus priemokai ar priedui gauti bei laikotarpį, kurį bus taikomos nustatytos priemokos ar priedai. </v>
      </c>
      <c r="B35" s="9"/>
      <c r="C35" s="9"/>
    </row>
    <row r="36" spans="1:3" ht="11" thickBot="1" x14ac:dyDescent="0.4">
      <c r="A36" s="11" t="str">
        <f>'PI skaičiuoklė'!C20</f>
        <v>Priemokų ir priedų mokėjimo sąlygų parengimas</v>
      </c>
      <c r="B36" s="9"/>
      <c r="C36" s="9"/>
    </row>
    <row r="37" spans="1:3" ht="11" thickBot="1" x14ac:dyDescent="0.4">
      <c r="A37" s="13"/>
      <c r="B37" s="12" t="s">
        <v>21</v>
      </c>
      <c r="C37" s="12">
        <v>0</v>
      </c>
    </row>
    <row r="38" spans="1:3" ht="11" thickBot="1" x14ac:dyDescent="0.4">
      <c r="A38" s="13"/>
      <c r="B38" s="12" t="s">
        <v>22</v>
      </c>
      <c r="C38" s="12">
        <v>0</v>
      </c>
    </row>
    <row r="39" spans="1:3" ht="11" thickBot="1" x14ac:dyDescent="0.4">
      <c r="A39" s="51" t="s">
        <v>44</v>
      </c>
      <c r="B39" s="53"/>
      <c r="C39" s="12">
        <f>SUM(C37:C38)</f>
        <v>0</v>
      </c>
    </row>
    <row r="40" spans="1:3" ht="11" thickBot="1" x14ac:dyDescent="0.4">
      <c r="A40" s="11" t="str">
        <f>'PI skaičiuoklė'!C21</f>
        <v>Veiksmas A2</v>
      </c>
      <c r="B40" s="9"/>
      <c r="C40" s="9"/>
    </row>
    <row r="41" spans="1:3" ht="11" thickBot="1" x14ac:dyDescent="0.4">
      <c r="A41" s="13"/>
      <c r="B41" s="12" t="s">
        <v>23</v>
      </c>
      <c r="C41" s="12">
        <v>0</v>
      </c>
    </row>
    <row r="42" spans="1:3" ht="11" thickBot="1" x14ac:dyDescent="0.4">
      <c r="A42" s="13"/>
      <c r="B42" s="12" t="s">
        <v>24</v>
      </c>
      <c r="C42" s="12">
        <v>0</v>
      </c>
    </row>
    <row r="43" spans="1:3" ht="11" thickBot="1" x14ac:dyDescent="0.4">
      <c r="A43" s="51" t="s">
        <v>45</v>
      </c>
      <c r="B43" s="53"/>
      <c r="C43" s="12">
        <f>SUM(C41:C42)</f>
        <v>0</v>
      </c>
    </row>
    <row r="44" spans="1:3" ht="11" thickBot="1" x14ac:dyDescent="0.4">
      <c r="A44" s="13"/>
      <c r="B44" s="12" t="s">
        <v>10</v>
      </c>
      <c r="C44" s="12"/>
    </row>
    <row r="45" spans="1:3" ht="11" thickBot="1" x14ac:dyDescent="0.4">
      <c r="A45" s="54" t="s">
        <v>46</v>
      </c>
      <c r="B45" s="56"/>
      <c r="C45" s="18">
        <f>SUM(C39,C43)</f>
        <v>0</v>
      </c>
    </row>
    <row r="46" spans="1:3" ht="53" thickBot="1" x14ac:dyDescent="0.4">
      <c r="A46" s="8" t="str">
        <f>'PI skaičiuoklė'!B24</f>
        <v>3 straipsnio 7 dalis. Už per reguliariai parduodamo pieno tiekimo laikotarpį patiektą pieną apskaičiuota pinigų suma yra apskaičiuojama pagal patiektą pieno kiekį, perskaičiuotą į bazinį pieno kiekį pagal bazinius sudėties rodiklius (riebumą ir baltymingumą) Lietuvos Respublikos žemės ūkio ministro nustatyta tvarka, sutartą pieno pirkimo kainą, priemokas, priedus ir nuoskaitas ir kitas sutarties sąlygas.</v>
      </c>
      <c r="B46" s="9"/>
      <c r="C46" s="9"/>
    </row>
    <row r="47" spans="1:3" ht="15" customHeight="1" thickBot="1" x14ac:dyDescent="0.4">
      <c r="A47" s="11" t="str">
        <f>'PI skaičiuoklė'!C25</f>
        <v>Buhalterinės apskaitos programos pritaikymas prie naujo reglamentavimo</v>
      </c>
      <c r="B47" s="9"/>
      <c r="C47" s="9"/>
    </row>
    <row r="48" spans="1:3" ht="21.5" thickBot="1" x14ac:dyDescent="0.4">
      <c r="A48" s="20"/>
      <c r="B48" s="12" t="s">
        <v>106</v>
      </c>
      <c r="C48" s="12">
        <f>1500/5</f>
        <v>300</v>
      </c>
    </row>
    <row r="49" spans="1:3" ht="11" thickBot="1" x14ac:dyDescent="0.4">
      <c r="A49" s="13"/>
      <c r="B49" s="12" t="s">
        <v>26</v>
      </c>
      <c r="C49" s="12">
        <v>0</v>
      </c>
    </row>
    <row r="50" spans="1:3" ht="11" thickBot="1" x14ac:dyDescent="0.4">
      <c r="A50" s="51" t="s">
        <v>47</v>
      </c>
      <c r="B50" s="53"/>
      <c r="C50" s="12">
        <f>SUM(C48:C49)</f>
        <v>300</v>
      </c>
    </row>
    <row r="51" spans="1:3" ht="11" thickBot="1" x14ac:dyDescent="0.4">
      <c r="A51" s="11" t="str">
        <f>'PI skaičiuoklė'!C26</f>
        <v>Veiksmas B2</v>
      </c>
      <c r="B51" s="9"/>
      <c r="C51" s="9"/>
    </row>
    <row r="52" spans="1:3" ht="11" thickBot="1" x14ac:dyDescent="0.4">
      <c r="A52" s="13"/>
      <c r="B52" s="12" t="s">
        <v>27</v>
      </c>
      <c r="C52" s="12">
        <v>0</v>
      </c>
    </row>
    <row r="53" spans="1:3" ht="11" thickBot="1" x14ac:dyDescent="0.4">
      <c r="A53" s="13"/>
      <c r="B53" s="12" t="s">
        <v>28</v>
      </c>
      <c r="C53" s="12">
        <v>0</v>
      </c>
    </row>
    <row r="54" spans="1:3" ht="11" thickBot="1" x14ac:dyDescent="0.4">
      <c r="A54" s="51" t="s">
        <v>48</v>
      </c>
      <c r="B54" s="53"/>
      <c r="C54" s="12">
        <f>SUM(C52:C53)</f>
        <v>0</v>
      </c>
    </row>
    <row r="55" spans="1:3" ht="11" thickBot="1" x14ac:dyDescent="0.4">
      <c r="A55" s="13"/>
      <c r="B55" s="12" t="s">
        <v>10</v>
      </c>
      <c r="C55" s="12" t="s">
        <v>10</v>
      </c>
    </row>
    <row r="56" spans="1:3" ht="11" thickBot="1" x14ac:dyDescent="0.4">
      <c r="A56" s="54" t="s">
        <v>49</v>
      </c>
      <c r="B56" s="56"/>
      <c r="C56" s="18">
        <f>SUM(C50,C54)</f>
        <v>300</v>
      </c>
    </row>
  </sheetData>
  <mergeCells count="14">
    <mergeCell ref="A50:B50"/>
    <mergeCell ref="A54:B54"/>
    <mergeCell ref="A56:B56"/>
    <mergeCell ref="A1:C1"/>
    <mergeCell ref="A32:C32"/>
    <mergeCell ref="A39:B39"/>
    <mergeCell ref="A43:B43"/>
    <mergeCell ref="A45:B45"/>
    <mergeCell ref="A25:B25"/>
    <mergeCell ref="A8:B8"/>
    <mergeCell ref="A12:B12"/>
    <mergeCell ref="A14:B14"/>
    <mergeCell ref="A19:B19"/>
    <mergeCell ref="A23:B23"/>
  </mergeCells>
  <pageMargins left="0.7" right="0.7" top="0.75" bottom="0.75" header="0.3" footer="0.3"/>
  <pageSetup paperSize="9"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as" ma:contentTypeID="0x01010002F31A8F31CD2D458B1820EC8E9439A8" ma:contentTypeVersion="4" ma:contentTypeDescription="Kurkite naują dokumentą." ma:contentTypeScope="" ma:versionID="0b8e69b05e37bb016ce66936420bb9f9">
  <xsd:schema xmlns:xsd="http://www.w3.org/2001/XMLSchema" xmlns:xs="http://www.w3.org/2001/XMLSchema" xmlns:p="http://schemas.microsoft.com/office/2006/metadata/properties" xmlns:ns3="2e073065-020e-4dce-99c7-95e5c43123bb" targetNamespace="http://schemas.microsoft.com/office/2006/metadata/properties" ma:root="true" ma:fieldsID="e3781e86f90e9808efb857dffe9517c8" ns3:_="">
    <xsd:import namespace="2e073065-020e-4dce-99c7-95e5c43123bb"/>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e073065-020e-4dce-99c7-95e5c43123b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DC1A6D7-905F-475A-B17F-3B15D109AA66}">
  <ds:schemaRefs>
    <ds:schemaRef ds:uri="http://schemas.microsoft.com/sharepoint/v3/contenttype/forms"/>
  </ds:schemaRefs>
</ds:datastoreItem>
</file>

<file path=customXml/itemProps2.xml><?xml version="1.0" encoding="utf-8"?>
<ds:datastoreItem xmlns:ds="http://schemas.openxmlformats.org/officeDocument/2006/customXml" ds:itemID="{D45079EF-3808-467A-9E62-6FF5AE093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e073065-020e-4dce-99c7-95e5c43123b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049A1B8-5C13-4E29-B3DA-24B0C0F80DFE}">
  <ds:schemaRefs>
    <ds:schemaRef ds:uri="http://purl.org/dc/elements/1.1/"/>
    <ds:schemaRef ds:uri="http://schemas.microsoft.com/office/2006/metadata/properties"/>
    <ds:schemaRef ds:uri="http://schemas.microsoft.com/office/2006/documentManagement/types"/>
    <ds:schemaRef ds:uri="http://purl.org/dc/terms/"/>
    <ds:schemaRef ds:uri="2e073065-020e-4dce-99c7-95e5c43123bb"/>
    <ds:schemaRef ds:uri="http://purl.org/dc/dcmitype/"/>
    <ds:schemaRef ds:uri="http://schemas.microsoft.com/office/infopath/2007/PartnerControls"/>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5</vt:i4>
      </vt:variant>
    </vt:vector>
  </HeadingPairs>
  <TitlesOfParts>
    <vt:vector size="5" baseType="lpstr">
      <vt:lpstr>PI skaičiuoklė</vt:lpstr>
      <vt:lpstr>Išlaidos darbuotojams</vt:lpstr>
      <vt:lpstr>Išlaidos investicijoms</vt:lpstr>
      <vt:lpstr>Išlaidos medžiagoms</vt:lpstr>
      <vt:lpstr>Išlaidos paslaugoms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Danguolė Salžiūnienė</dc:creator>
  <cp:lastModifiedBy>„Windows“ vartotojas</cp:lastModifiedBy>
  <cp:lastPrinted>2020-06-30T05:46:20Z</cp:lastPrinted>
  <dcterms:created xsi:type="dcterms:W3CDTF">2017-11-29T09:20:31Z</dcterms:created>
  <dcterms:modified xsi:type="dcterms:W3CDTF">2023-05-17T16:13:01Z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0x01010002F31A8F31CD2D458B1820EC8E9439A8</vt:lpwstr>
  </property>
</Properties>
</file>