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76" windowHeight="11832"/>
  </bookViews>
  <sheets>
    <sheet name="pajamos" sheetId="4" r:id="rId1"/>
  </sheets>
  <definedNames>
    <definedName name="_xlnm.Print_Titles" localSheetId="0">pajamos!$10:$13</definedName>
  </definedNames>
  <calcPr calcId="125725"/>
</workbook>
</file>

<file path=xl/calcChain.xml><?xml version="1.0" encoding="utf-8"?>
<calcChain xmlns="http://schemas.openxmlformats.org/spreadsheetml/2006/main">
  <c r="D74" i="4"/>
  <c r="D65" l="1"/>
  <c r="D138" l="1"/>
  <c r="D84"/>
  <c r="D81" s="1"/>
  <c r="D77"/>
  <c r="D17"/>
  <c r="D16" s="1"/>
  <c r="D20"/>
  <c r="D28"/>
  <c r="D40"/>
  <c r="D93"/>
  <c r="D88" s="1"/>
  <c r="D110"/>
  <c r="D107" s="1"/>
  <c r="D118"/>
  <c r="D80" l="1"/>
  <c r="D73"/>
  <c r="D39"/>
  <c r="D132"/>
  <c r="D14"/>
  <c r="D36"/>
  <c r="D135"/>
  <c r="D136"/>
  <c r="D139"/>
  <c r="D129"/>
  <c r="D35" l="1"/>
  <c r="D117" s="1"/>
  <c r="D137"/>
  <c r="D134"/>
  <c r="D128" l="1"/>
  <c r="D133"/>
  <c r="D131" l="1"/>
</calcChain>
</file>

<file path=xl/sharedStrings.xml><?xml version="1.0" encoding="utf-8"?>
<sst xmlns="http://schemas.openxmlformats.org/spreadsheetml/2006/main" count="237" uniqueCount="202">
  <si>
    <t>Einamiesiems tikslams</t>
  </si>
  <si>
    <t>Kapitalui formuoti</t>
  </si>
  <si>
    <t>Pajamų pavadinimas</t>
  </si>
  <si>
    <t>Gyventojų pajamų mokestis savivaldybių išlaidų struktūros skirtumams išlyginti</t>
  </si>
  <si>
    <t>Gyventojų pajamų mokestis savivaldybių pajamoms iš gyventojų pajamų mokesčio išlyginti</t>
  </si>
  <si>
    <t>Žemės mokestis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</si>
  <si>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</si>
  <si>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</si>
  <si>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</si>
  <si>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</si>
  <si>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</si>
  <si>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</si>
  <si>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Paveldimo turto mokestis</t>
  </si>
  <si>
    <t>Fizinių asmenų mokestis</t>
  </si>
  <si>
    <t>Juridinių asmenų mokestis</t>
  </si>
  <si>
    <t>Valstybės rinkliavos</t>
  </si>
  <si>
    <t>Mokestis už valstybės turto naudojimą patikėjimo teise</t>
  </si>
  <si>
    <t xml:space="preserve">Baudos už aplinkos teršimą 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</si>
  <si>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</si>
  <si>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</si>
  <si>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</si>
  <si>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</si>
  <si>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Nuomos mokestis už valstybinę žemę ir valstybinio vidaus vandenų fondo vandens telkinius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</si>
  <si>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</si>
  <si>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</si>
  <si>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</si>
  <si>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Vietinės rinkliavos</t>
  </si>
  <si>
    <t>Mokesčiai už aplinkos teršimą</t>
  </si>
  <si>
    <t>Perduodamos lėšos, kitos nei dotacijos(74+75)</t>
  </si>
  <si>
    <t>Valstybės kontrolės, savivaldybės kontrolieriaus pasiūlymu pervestos lėšos</t>
  </si>
  <si>
    <t>Pastatų ir statinių realizavimo pajamos</t>
  </si>
  <si>
    <t>Vertybių realizavimo pajamos</t>
  </si>
  <si>
    <t>Kito ilgalaikio materialiojo turto realizavimo pajamos</t>
  </si>
  <si>
    <t>Ilgalaikio materialiojo turto realizavimo pajamos (82+…+86)</t>
  </si>
  <si>
    <t xml:space="preserve">Nekilnojamojo turto mokestis </t>
  </si>
  <si>
    <t xml:space="preserve">Pajamos iš baudų ir konfiskacijos </t>
  </si>
  <si>
    <t xml:space="preserve">Pajamų ir pelno mokesčiai </t>
  </si>
  <si>
    <t>Kupiškio rajono savivaldybės tarybos</t>
  </si>
  <si>
    <t>1 priedas</t>
  </si>
  <si>
    <t xml:space="preserve">Paskolos (ilgalaikės) </t>
  </si>
  <si>
    <t>Aplinkos apsaugos rėmimo specialiosios programos lėšos</t>
  </si>
  <si>
    <t>Visuomenės sveikatos rėmimo specialiosios programos lėšos</t>
  </si>
  <si>
    <t>Priešgaisrinė sauga</t>
  </si>
  <si>
    <t>Civilinė sauga</t>
  </si>
  <si>
    <t>Savivaldybėms priskirtiems archyviniams dokumentams tvarkyti</t>
  </si>
  <si>
    <t>Pajamų šaltinis</t>
  </si>
  <si>
    <t>P</t>
  </si>
  <si>
    <t>R</t>
  </si>
  <si>
    <t>S</t>
  </si>
  <si>
    <t>B</t>
  </si>
  <si>
    <t>Biudžeto lėšų likutis</t>
  </si>
  <si>
    <t>I</t>
  </si>
  <si>
    <t>U</t>
  </si>
  <si>
    <t>K</t>
  </si>
  <si>
    <t>D</t>
  </si>
  <si>
    <t>Skolintų lėšų likutis</t>
  </si>
  <si>
    <t xml:space="preserve">Finansinių įsipareigojimų prisiėmino (skolinimosi) pajamos </t>
  </si>
  <si>
    <t>Eil. Nr.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</si>
  <si>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</si>
  <si>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</si>
  <si>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</si>
  <si>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</si>
  <si>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</si>
  <si>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</si>
  <si>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</si>
  <si>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</si>
  <si>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</si>
  <si>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</si>
  <si>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</si>
  <si>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</si>
  <si>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</si>
  <si>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</si>
  <si>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</si>
  <si>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</si>
  <si>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</si>
  <si>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</si>
  <si>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</si>
  <si>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</si>
  <si>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</si>
  <si>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</si>
  <si>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</si>
  <si>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</si>
  <si>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</si>
  <si>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</si>
  <si>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</si>
  <si>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</si>
  <si>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</si>
  <si>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</si>
  <si>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</si>
  <si>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</si>
  <si>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</si>
  <si>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</si>
  <si>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</si>
  <si>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</si>
  <si>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</si>
  <si>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</si>
  <si>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</si>
  <si>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</si>
  <si>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</si>
  <si>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</si>
  <si>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</si>
  <si>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</si>
  <si>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</si>
  <si>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</si>
  <si>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</si>
  <si>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</si>
  <si>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</si>
  <si>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</si>
  <si>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</si>
  <si>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</si>
  <si>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</si>
  <si>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</si>
  <si>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</si>
  <si>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IŠ VISO ĮPLAUKŲ (57+58+64)</t>
  </si>
  <si>
    <t>58</t>
  </si>
  <si>
    <t>59</t>
  </si>
  <si>
    <t>Suma (eurais)</t>
  </si>
  <si>
    <t>Vietinės reikšmės keliams (gatvėms) tiesti, taisyti, prižiūrėti ir saugaus eismo sąlygoms užtikrinti</t>
  </si>
  <si>
    <t>60</t>
  </si>
  <si>
    <t>61</t>
  </si>
  <si>
    <t>Kito materialiojo ir nematerialiojo turto realizavimo pajamos</t>
  </si>
  <si>
    <t>62</t>
  </si>
  <si>
    <t>63</t>
  </si>
  <si>
    <t>64</t>
  </si>
  <si>
    <t>65</t>
  </si>
  <si>
    <t>66</t>
  </si>
  <si>
    <t>68</t>
  </si>
  <si>
    <t>69</t>
  </si>
  <si>
    <t>Savivaldybės vietinės reikšmės keliams (gatvėms) tiesti, taisyti, prižiūrėti ir saugaus eismo sąlygoms užtikrinti (Kelių priežiūros ir plėtros programos lėšos)</t>
  </si>
  <si>
    <t>Biudžetinių įstaigų pajamų įmokų lėšų likutis</t>
  </si>
  <si>
    <t>Dividendai</t>
  </si>
  <si>
    <t>Žemės ūkio funkcijoms atlikti</t>
  </si>
  <si>
    <t>Neveiksnių asmenų būklės peržiūrėjimo funkcijai atlikti</t>
  </si>
  <si>
    <t>Padangų transportavimui iki atliekų naudotojo</t>
  </si>
  <si>
    <t xml:space="preserve">Gyventojų pajamų mokestis                                                                                     </t>
  </si>
  <si>
    <t>ES finansinės paramos lėšų likutis</t>
  </si>
  <si>
    <t>21</t>
  </si>
  <si>
    <t>Turto mokesčiai (5+...+7)</t>
  </si>
  <si>
    <t>Pajamų ir pelno mokesčiai (3)</t>
  </si>
  <si>
    <t>Mokesčiai (2+4+8)</t>
  </si>
  <si>
    <t>IŠ VISO (72+73)</t>
  </si>
  <si>
    <t>Pedagoginių darbuotojų darbo apmokėjimo sąlygoms gerinti</t>
  </si>
  <si>
    <t>iš jo: praėjusių metų nepanaudota pajamų dalis, kuri viršija praėjusių metų panaudotus asignavimus</t>
  </si>
  <si>
    <t>METŲ PRADŽIOS LĖŠŲ LIKUTIS</t>
  </si>
  <si>
    <t>Valstybės ir savivaldybių įstaigų darbo apmokėjimo įstatymui laipsniškai įgyvendinti</t>
  </si>
  <si>
    <t>Lėšos, skirtos išlaidoms, susijusioms su pedagoginių darbuotojų skaičiaus optimizavimu, apmokėti</t>
  </si>
  <si>
    <t>Lėšos, skirtos Regionų plėtros ir Europos Sąjungos struktūrinės paramos programų įgyvendinimo programoje numatytiems projektams</t>
  </si>
  <si>
    <t>Lėšos, skirtos projektui "Privačių namų prijungimas prie geriamojo vandens tiekėjo ir nuotekų tvarkytojo ir (arba) savivaldybės nuosavybės teise priklausančios nuotekų surinkimo infrastruktūros Kupiškio aglomeracijoje" įgyvendinti (Aplinkos apsaugos rėmimo programos lėšos)</t>
  </si>
  <si>
    <t>Valstybės rinkliava</t>
  </si>
  <si>
    <t>Vietinė rinkliava</t>
  </si>
  <si>
    <t>Socialinėms išmokoms ir kompensacijoms skaičiuoti ir mokėti</t>
  </si>
  <si>
    <t>Socialinei paramai mokiniams</t>
  </si>
  <si>
    <t>Socialinėms paslaugoms</t>
  </si>
  <si>
    <t>Vaikų teisių apsaugai</t>
  </si>
  <si>
    <t>Jaunimo teisių apsaugai</t>
  </si>
  <si>
    <t>Savivaldybės patvirtintai užimtumo didinimo programai įgyvendinti</t>
  </si>
  <si>
    <t>Būsto nuomos mokesčio daliai kompensuoti</t>
  </si>
  <si>
    <t>Plėtoti sveiką gyvenseną ir stiprinti mokinių sveikatos įgūdžius ugdymo įstaigose</t>
  </si>
  <si>
    <t>Stiprinti sveikos gyvensenos įgūdžius bendruomenėse bei vykdyti visuomenės sveikatos stebėseną</t>
  </si>
  <si>
    <t>Gyventojų registrui tvarkyti ir duomenims valstybės registrui teikti</t>
  </si>
  <si>
    <t>Gyvenamosios vietos deklaravimo duomenų ir gyvenamosios vietos neturinčių asmenų apskaitos duomenims tvarkyti</t>
  </si>
  <si>
    <t>Dalyvauti rengiant ir vykdant mobilizaciją, demobilizaciją, priimančios šalies paramą</t>
  </si>
  <si>
    <t>Valstybei nuosavybės teise priklausančių melioracijos ir hidrotechnikos statinių valdymui ir naudojimui patikėjimo teise užtikrinti</t>
  </si>
  <si>
    <t>Savivaldybei priskirtai valstybinei žemei ir kitam valstybiniam turtui valdyti, naudoti ir disponuoti juo patikėjimo teise užtikrinti</t>
  </si>
  <si>
    <t>Valstybės garantuojamai pirminei teisinei pagalbai teikti</t>
  </si>
  <si>
    <t>Civilinės būklės aktams registruoti</t>
  </si>
  <si>
    <t>Valstybinės kalbos vartojimo ir taisyklingumo kontrolei</t>
  </si>
  <si>
    <t>Duomenims į Suteiktos valstybės pagalbos ir nereikšmingos pagalbos registrą teikti</t>
  </si>
  <si>
    <t>Mokinio reikmėms finansuoti</t>
  </si>
  <si>
    <t>Pajamos už ilgalaikio ir trumpalaikio materialiojo turto nuomą</t>
  </si>
  <si>
    <t>Tikslinės paskirties lėšų likutis</t>
  </si>
  <si>
    <t>Valstybės biudžeto lėšų likutis</t>
  </si>
  <si>
    <t>Prekių ir paslaugų mokesčiai (9)</t>
  </si>
  <si>
    <t>Europos Sąjungos finansinės paramos lėšos (12+13)</t>
  </si>
  <si>
    <t>Valstybinėms (valstybės perduotoms savivaldybėms) funkcijoms atlikti (16+...+38)</t>
  </si>
  <si>
    <t>Biudžetinių įstaigų pajamos už prekes ir paslaugas</t>
  </si>
  <si>
    <t>Turtui įsigyti</t>
  </si>
  <si>
    <t>67</t>
  </si>
  <si>
    <t>Dotacijos iš kitų valdžios sektoriaus subjektų einamiems tikslams (15+39+40)</t>
  </si>
  <si>
    <t>Dotacijos (11+14+44)</t>
  </si>
  <si>
    <t xml:space="preserve">2018 m. vasario 21 d. sprendimo </t>
  </si>
  <si>
    <t>Nr. TS-23</t>
  </si>
  <si>
    <t>KUPIŠKIO RAJONO SAVIVALDYBĖS 2018 METŲ BIUDŽETO PAJAMOS</t>
  </si>
  <si>
    <t>70</t>
  </si>
  <si>
    <t>Mokiniams, turintiems specialiųjų ugdymosi poreikių, ugdyti</t>
  </si>
  <si>
    <t xml:space="preserve">Lėšos, skirtos mokytojų, dirbančių pagal neformaliojo vaikų švietimo programas, darbo apmokėjimui </t>
  </si>
  <si>
    <t>71</t>
  </si>
  <si>
    <t>Kita tikslinė dotacija (41+...+45)</t>
  </si>
  <si>
    <t>Dotacijos iš kitų valdžios sektoriaus subjektų turtui įsigyti (47+49)</t>
  </si>
  <si>
    <t>Valstybės investicijų programoje nymatytiems projektams finansuoti (Kupiškio rajono savivaldybės viešosios bibliotekos pastato Kupiškyje, Lauryno Stuokos-Gucevičiaus a. 3A, rekonstravimas)</t>
  </si>
  <si>
    <t>Kita tikslinė dotacija (48+49)</t>
  </si>
  <si>
    <t>72</t>
  </si>
  <si>
    <t>Dotacija iš Europos Sąjungos, kitos finansinės paramos ir bendrojo finansavimo lėšų turtui įsigyti (51)</t>
  </si>
  <si>
    <t>Kitos pajamos (53+59+66+67)</t>
  </si>
  <si>
    <t>Turto pajamos (54+...+56)</t>
  </si>
  <si>
    <t>Mokesčiai už valstybinius gamtos išteklius (57+58)</t>
  </si>
  <si>
    <t>Pajamos už prekes ir paslaugas (60+...+63)</t>
  </si>
  <si>
    <t>Rinkliavos (64+65)</t>
  </si>
  <si>
    <t>Materialiojo ir nematerialiojo turto realizavimo pajamos (69+...+71)</t>
  </si>
  <si>
    <t>IŠ VISO  EINAMŲJŲ METŲ PAJAMOS (1+10+52+68)</t>
  </si>
  <si>
    <t>redakcija)</t>
  </si>
  <si>
    <t xml:space="preserve">(2018 m. gruodžio      d. Nr. TS-  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</si>
</sst>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9"/>
      <name val="Times New Roman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rgb="FFC00000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1" fontId="6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1" xfId="0" applyNumberFormat="1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Normal="100" workbookViewId="0">
      <pane xSplit="1" ySplit="13" topLeftCell="B35" activePane="bottomRight" state="frozen"/>
      <selection pane="topRight" activeCell="H1" sqref="H1"/>
      <selection pane="bottomLeft" activeCell="A10" sqref="A10"/>
      <selection pane="bottomRight" activeCell="B13" sqref="B13"/>
    </sheetView>
  </sheetViews>
  <sheetFormatPr defaultColWidth="9.28515625" defaultRowHeight="15.6"/>
  <cols>
    <col min="1" max="1" width="11.140625" style="4" hidden="1" customWidth="1"/>
    <col min="2" max="2" width="77" style="5" customWidth="1"/>
    <col min="3" max="3" width="8.140625" style="5" customWidth="1"/>
    <col min="4" max="4" width="31" style="5" customWidth="1"/>
    <col min="5" max="5" width="13" style="5" customWidth="1"/>
    <col min="6" max="6" width="5.85546875" style="5" customWidth="1"/>
    <col min="7" max="7" width="5.42578125" style="5" customWidth="1"/>
    <col min="8" max="16384" width="9.28515625" style="5"/>
  </cols>
  <sheetData>
    <row r="1" spans="1:11">
      <c r="C1" s="35" t="s">
        <v>37</v>
      </c>
      <c r="D1" s="35"/>
      <c r="E1" s="6"/>
      <c r="F1" s="6"/>
      <c r="G1" s="6"/>
      <c r="H1" s="6"/>
      <c r="I1" s="6"/>
      <c r="J1" s="6"/>
      <c r="K1" s="6"/>
    </row>
    <row r="2" spans="1:11">
      <c r="A2" s="7"/>
      <c r="B2" s="8"/>
      <c r="C2" s="35" t="s">
        <v>180</v>
      </c>
      <c r="D2" s="35"/>
      <c r="E2" s="6"/>
      <c r="F2" s="6"/>
      <c r="G2" s="6"/>
      <c r="H2" s="6"/>
      <c r="I2" s="6"/>
      <c r="J2" s="6"/>
    </row>
    <row r="3" spans="1:11" ht="16.5" customHeight="1">
      <c r="C3" s="35" t="s">
        <v>181</v>
      </c>
      <c r="D3" s="35"/>
      <c r="E3" s="6"/>
      <c r="F3" s="6"/>
      <c r="G3" s="6"/>
      <c r="H3" s="6"/>
      <c r="I3" s="6"/>
      <c r="J3" s="6"/>
    </row>
    <row r="4" spans="1:11" ht="16.5" customHeight="1">
      <c r="C4" s="79" t="s">
        <v>38</v>
      </c>
      <c r="D4" s="79"/>
      <c r="E4" s="6"/>
      <c r="F4" s="6"/>
      <c r="G4" s="6"/>
      <c r="H4" s="6"/>
      <c r="I4" s="6"/>
      <c r="J4" s="6"/>
    </row>
    <row r="5" spans="1:11" ht="16.5" customHeight="1">
      <c r="C5" s="35" t="s">
        <v>201</v>
      </c>
      <c r="D5" s="33"/>
      <c r="E5" s="33"/>
      <c r="F5" s="6"/>
      <c r="G5" s="6"/>
      <c r="H5" s="6"/>
      <c r="I5" s="6"/>
      <c r="J5" s="6"/>
    </row>
    <row r="6" spans="1:11" ht="16.5" customHeight="1">
      <c r="C6" s="35" t="s">
        <v>200</v>
      </c>
      <c r="D6" s="33"/>
      <c r="E6" s="33"/>
      <c r="F6" s="6"/>
      <c r="G6" s="6"/>
      <c r="H6" s="6"/>
      <c r="I6" s="6"/>
      <c r="J6" s="6"/>
    </row>
    <row r="7" spans="1:11" ht="16.5" customHeight="1">
      <c r="C7" s="35"/>
      <c r="D7" s="33"/>
      <c r="E7" s="33"/>
      <c r="F7" s="6"/>
      <c r="G7" s="6"/>
      <c r="H7" s="6"/>
      <c r="I7" s="6"/>
      <c r="J7" s="6"/>
    </row>
    <row r="8" spans="1:11" ht="23.25" customHeight="1">
      <c r="A8" s="3"/>
      <c r="B8" s="80" t="s">
        <v>182</v>
      </c>
      <c r="C8" s="80"/>
      <c r="D8" s="80"/>
    </row>
    <row r="9" spans="1:11" ht="17.25" customHeight="1">
      <c r="B9" s="45"/>
      <c r="C9" s="45"/>
      <c r="D9" s="24"/>
    </row>
    <row r="10" spans="1:11" ht="12" customHeight="1">
      <c r="A10" s="81" t="s">
        <v>45</v>
      </c>
      <c r="B10" s="82" t="s">
        <v>2</v>
      </c>
      <c r="C10" s="85" t="s">
        <v>57</v>
      </c>
      <c r="D10" s="85" t="s">
        <v>116</v>
      </c>
    </row>
    <row r="11" spans="1:11" ht="4.5" customHeight="1">
      <c r="A11" s="81"/>
      <c r="B11" s="83"/>
      <c r="C11" s="86"/>
      <c r="D11" s="86"/>
    </row>
    <row r="12" spans="1:11">
      <c r="A12" s="81"/>
      <c r="B12" s="84"/>
      <c r="C12" s="87"/>
      <c r="D12" s="87"/>
    </row>
    <row r="13" spans="1:11" s="9" customFormat="1" ht="13.2">
      <c r="A13" s="46">
        <v>1</v>
      </c>
      <c r="B13" s="66">
        <v>1</v>
      </c>
      <c r="C13" s="66">
        <v>2</v>
      </c>
      <c r="D13" s="66">
        <v>3</v>
      </c>
    </row>
    <row r="14" spans="1:11" ht="20.25" customHeight="1">
      <c r="A14" s="46"/>
      <c r="B14" s="2" t="s">
        <v>139</v>
      </c>
      <c r="C14" s="26" t="s">
        <v>58</v>
      </c>
      <c r="D14" s="28">
        <f>D16+D20+D28</f>
        <v>9904800</v>
      </c>
      <c r="E14" s="10"/>
    </row>
    <row r="15" spans="1:11" ht="24" hidden="1" customHeight="1">
      <c r="A15" s="46"/>
      <c r="B15" s="1" t="s">
        <v>36</v>
      </c>
      <c r="C15" s="21"/>
      <c r="D15" s="22">
        <v>19316</v>
      </c>
    </row>
    <row r="16" spans="1:11" ht="20.25" customHeight="1">
      <c r="A16" s="46"/>
      <c r="B16" s="2" t="s">
        <v>138</v>
      </c>
      <c r="C16" s="26" t="s">
        <v>59</v>
      </c>
      <c r="D16" s="28">
        <f>+D17</f>
        <v>9296000</v>
      </c>
    </row>
    <row r="17" spans="1:4" ht="22.5" customHeight="1">
      <c r="A17" s="46" t="s">
        <v>49</v>
      </c>
      <c r="B17" s="1" t="s">
        <v>134</v>
      </c>
      <c r="C17" s="21" t="s">
        <v>60</v>
      </c>
      <c r="D17" s="29">
        <f>5536000+1479000+2281000</f>
        <v>9296000</v>
      </c>
    </row>
    <row r="18" spans="1:4" ht="31.5" hidden="1" customHeight="1">
      <c r="A18" s="46" t="s">
        <v>49</v>
      </c>
      <c r="B18" s="1" t="s">
        <v>3</v>
      </c>
      <c r="C18" s="21" t="s">
        <v>61</v>
      </c>
      <c r="D18" s="29"/>
    </row>
    <row r="19" spans="1:4" ht="31.5" hidden="1" customHeight="1">
      <c r="A19" s="46" t="s">
        <v>49</v>
      </c>
      <c r="B19" s="1" t="s">
        <v>4</v>
      </c>
      <c r="C19" s="21" t="s">
        <v>62</v>
      </c>
      <c r="D19" s="29"/>
    </row>
    <row r="20" spans="1:4" ht="20.25" customHeight="1">
      <c r="A20" s="46"/>
      <c r="B20" s="2" t="s">
        <v>137</v>
      </c>
      <c r="C20" s="26" t="s">
        <v>61</v>
      </c>
      <c r="D20" s="28">
        <f>D21+D24+D25</f>
        <v>589800</v>
      </c>
    </row>
    <row r="21" spans="1:4" ht="20.25" customHeight="1">
      <c r="A21" s="46" t="s">
        <v>49</v>
      </c>
      <c r="B21" s="1" t="s">
        <v>5</v>
      </c>
      <c r="C21" s="21" t="s">
        <v>62</v>
      </c>
      <c r="D21" s="22">
        <v>357000</v>
      </c>
    </row>
    <row r="22" spans="1:4" ht="12" hidden="1" customHeight="1">
      <c r="A22" s="46"/>
      <c r="B22" s="1" t="s">
        <v>13</v>
      </c>
      <c r="C22" s="21"/>
      <c r="D22" s="29">
        <v>730</v>
      </c>
    </row>
    <row r="23" spans="1:4" ht="12" hidden="1" customHeight="1">
      <c r="A23" s="46"/>
      <c r="B23" s="1" t="s">
        <v>14</v>
      </c>
      <c r="C23" s="21"/>
      <c r="D23" s="29"/>
    </row>
    <row r="24" spans="1:4" ht="24" customHeight="1">
      <c r="A24" s="46" t="s">
        <v>49</v>
      </c>
      <c r="B24" s="1" t="s">
        <v>12</v>
      </c>
      <c r="C24" s="21" t="s">
        <v>63</v>
      </c>
      <c r="D24" s="29">
        <v>8800</v>
      </c>
    </row>
    <row r="25" spans="1:4" ht="24" customHeight="1">
      <c r="A25" s="46" t="s">
        <v>49</v>
      </c>
      <c r="B25" s="1" t="s">
        <v>34</v>
      </c>
      <c r="C25" s="21" t="s">
        <v>64</v>
      </c>
      <c r="D25" s="22">
        <v>224000</v>
      </c>
    </row>
    <row r="26" spans="1:4" ht="12" hidden="1" customHeight="1">
      <c r="A26" s="46"/>
      <c r="B26" s="1" t="s">
        <v>13</v>
      </c>
      <c r="C26" s="21"/>
      <c r="D26" s="29"/>
    </row>
    <row r="27" spans="1:4" ht="12" hidden="1" customHeight="1">
      <c r="A27" s="46"/>
      <c r="B27" s="1" t="s">
        <v>14</v>
      </c>
      <c r="C27" s="21"/>
      <c r="D27" s="29">
        <v>700</v>
      </c>
    </row>
    <row r="28" spans="1:4" ht="20.25" customHeight="1">
      <c r="A28" s="46"/>
      <c r="B28" s="2" t="s">
        <v>172</v>
      </c>
      <c r="C28" s="26" t="s">
        <v>65</v>
      </c>
      <c r="D28" s="28">
        <f>D29+D31+D32</f>
        <v>19000</v>
      </c>
    </row>
    <row r="29" spans="1:4" ht="20.25" customHeight="1">
      <c r="A29" s="46" t="s">
        <v>47</v>
      </c>
      <c r="B29" s="1" t="s">
        <v>27</v>
      </c>
      <c r="C29" s="21" t="s">
        <v>66</v>
      </c>
      <c r="D29" s="29">
        <v>19000</v>
      </c>
    </row>
    <row r="30" spans="1:4" ht="12" hidden="1" customHeight="1">
      <c r="A30" s="46"/>
      <c r="B30" s="1" t="s">
        <v>18</v>
      </c>
      <c r="C30" s="21"/>
      <c r="D30" s="22">
        <v>1328.3</v>
      </c>
    </row>
    <row r="31" spans="1:4" ht="20.25" hidden="1" customHeight="1">
      <c r="A31" s="46" t="s">
        <v>49</v>
      </c>
      <c r="B31" s="1" t="s">
        <v>15</v>
      </c>
      <c r="C31" s="21"/>
      <c r="D31" s="29"/>
    </row>
    <row r="32" spans="1:4" ht="20.25" hidden="1" customHeight="1">
      <c r="A32" s="46"/>
      <c r="B32" s="1" t="s">
        <v>26</v>
      </c>
      <c r="C32" s="21"/>
      <c r="D32" s="29"/>
    </row>
    <row r="33" spans="1:5" ht="15.6" hidden="1" customHeight="1">
      <c r="A33" s="46" t="s">
        <v>47</v>
      </c>
      <c r="B33" s="1"/>
      <c r="C33" s="21"/>
      <c r="D33" s="30">
        <v>1250000</v>
      </c>
    </row>
    <row r="34" spans="1:5" ht="15.6" hidden="1" customHeight="1">
      <c r="A34" s="46" t="s">
        <v>49</v>
      </c>
      <c r="B34" s="1"/>
      <c r="C34" s="21"/>
      <c r="D34" s="30">
        <v>15000</v>
      </c>
    </row>
    <row r="35" spans="1:5" ht="20.25" customHeight="1">
      <c r="A35" s="46"/>
      <c r="B35" s="2" t="s">
        <v>179</v>
      </c>
      <c r="C35" s="26" t="s">
        <v>67</v>
      </c>
      <c r="D35" s="28">
        <f>+D36+D39+D73</f>
        <v>10166784</v>
      </c>
    </row>
    <row r="36" spans="1:5" ht="22.2" customHeight="1">
      <c r="A36" s="46"/>
      <c r="B36" s="40" t="s">
        <v>173</v>
      </c>
      <c r="C36" s="41" t="s">
        <v>68</v>
      </c>
      <c r="D36" s="42">
        <f>+D37+D38</f>
        <v>2546977</v>
      </c>
    </row>
    <row r="37" spans="1:5" ht="22.2" customHeight="1">
      <c r="A37" s="53"/>
      <c r="B37" s="54" t="s">
        <v>0</v>
      </c>
      <c r="C37" s="37" t="s">
        <v>69</v>
      </c>
      <c r="D37" s="55">
        <v>164879</v>
      </c>
    </row>
    <row r="38" spans="1:5" ht="22.2" customHeight="1">
      <c r="A38" s="53"/>
      <c r="B38" s="54" t="s">
        <v>176</v>
      </c>
      <c r="C38" s="37" t="s">
        <v>70</v>
      </c>
      <c r="D38" s="55">
        <v>2382098</v>
      </c>
    </row>
    <row r="39" spans="1:5" ht="31.5" customHeight="1">
      <c r="A39" s="46"/>
      <c r="B39" s="2" t="s">
        <v>178</v>
      </c>
      <c r="C39" s="26" t="s">
        <v>71</v>
      </c>
      <c r="D39" s="28">
        <f>+D40+D64+D65</f>
        <v>6047858</v>
      </c>
    </row>
    <row r="40" spans="1:5" ht="31.5" customHeight="1">
      <c r="A40" s="46" t="s">
        <v>54</v>
      </c>
      <c r="B40" s="67" t="s">
        <v>174</v>
      </c>
      <c r="C40" s="68" t="s">
        <v>72</v>
      </c>
      <c r="D40" s="76">
        <f>SUM(D41:D63)</f>
        <v>1944112</v>
      </c>
    </row>
    <row r="41" spans="1:5" ht="20.25" customHeight="1">
      <c r="A41" s="88"/>
      <c r="B41" s="1" t="s">
        <v>150</v>
      </c>
      <c r="C41" s="21" t="s">
        <v>73</v>
      </c>
      <c r="D41" s="29">
        <v>109800</v>
      </c>
      <c r="E41" s="47"/>
    </row>
    <row r="42" spans="1:5" ht="20.25" customHeight="1">
      <c r="A42" s="88"/>
      <c r="B42" s="1" t="s">
        <v>151</v>
      </c>
      <c r="C42" s="21" t="s">
        <v>74</v>
      </c>
      <c r="D42" s="29">
        <v>156800</v>
      </c>
      <c r="E42" s="47"/>
    </row>
    <row r="43" spans="1:5" ht="20.25" customHeight="1">
      <c r="A43" s="88"/>
      <c r="B43" s="1" t="s">
        <v>152</v>
      </c>
      <c r="C43" s="21" t="s">
        <v>75</v>
      </c>
      <c r="D43" s="29">
        <v>508300</v>
      </c>
      <c r="E43" s="47"/>
    </row>
    <row r="44" spans="1:5" ht="20.25" customHeight="1">
      <c r="A44" s="88"/>
      <c r="B44" s="1" t="s">
        <v>153</v>
      </c>
      <c r="C44" s="21" t="s">
        <v>76</v>
      </c>
      <c r="D44" s="29">
        <v>38700</v>
      </c>
    </row>
    <row r="45" spans="1:5" ht="20.25" customHeight="1">
      <c r="A45" s="88"/>
      <c r="B45" s="1" t="s">
        <v>154</v>
      </c>
      <c r="C45" s="21" t="s">
        <v>77</v>
      </c>
      <c r="D45" s="29">
        <v>14800</v>
      </c>
    </row>
    <row r="46" spans="1:5" ht="31.5" customHeight="1">
      <c r="A46" s="88"/>
      <c r="B46" s="1" t="s">
        <v>155</v>
      </c>
      <c r="C46" s="21" t="s">
        <v>136</v>
      </c>
      <c r="D46" s="29">
        <v>100700</v>
      </c>
    </row>
    <row r="47" spans="1:5" ht="31.5" customHeight="1">
      <c r="A47" s="46"/>
      <c r="B47" s="1" t="s">
        <v>156</v>
      </c>
      <c r="C47" s="21" t="s">
        <v>78</v>
      </c>
      <c r="D47" s="29">
        <v>100</v>
      </c>
    </row>
    <row r="48" spans="1:5" ht="35.4" customHeight="1">
      <c r="A48" s="88"/>
      <c r="B48" s="1" t="s">
        <v>157</v>
      </c>
      <c r="C48" s="21" t="s">
        <v>79</v>
      </c>
      <c r="D48" s="29">
        <v>41800</v>
      </c>
      <c r="E48" s="47"/>
    </row>
    <row r="49" spans="1:5" ht="34.950000000000003" customHeight="1">
      <c r="A49" s="88"/>
      <c r="B49" s="1" t="s">
        <v>158</v>
      </c>
      <c r="C49" s="21" t="s">
        <v>80</v>
      </c>
      <c r="D49" s="29">
        <v>27100</v>
      </c>
      <c r="E49" s="47"/>
    </row>
    <row r="50" spans="1:5" ht="20.100000000000001" customHeight="1">
      <c r="A50" s="59"/>
      <c r="B50" s="1" t="s">
        <v>132</v>
      </c>
      <c r="C50" s="37" t="s">
        <v>81</v>
      </c>
      <c r="D50" s="29">
        <v>2903</v>
      </c>
      <c r="E50" s="47"/>
    </row>
    <row r="51" spans="1:5" ht="20.100000000000001" customHeight="1">
      <c r="A51" s="88"/>
      <c r="B51" s="1" t="s">
        <v>159</v>
      </c>
      <c r="C51" s="21" t="s">
        <v>82</v>
      </c>
      <c r="D51" s="29">
        <v>320</v>
      </c>
    </row>
    <row r="52" spans="1:5" ht="31.5" customHeight="1">
      <c r="A52" s="88"/>
      <c r="B52" s="1" t="s">
        <v>160</v>
      </c>
      <c r="C52" s="21" t="s">
        <v>83</v>
      </c>
      <c r="D52" s="29">
        <v>5500</v>
      </c>
    </row>
    <row r="53" spans="1:5" ht="20.25" customHeight="1">
      <c r="A53" s="88"/>
      <c r="B53" s="1" t="s">
        <v>42</v>
      </c>
      <c r="C53" s="21" t="s">
        <v>84</v>
      </c>
      <c r="D53" s="29">
        <v>509000</v>
      </c>
      <c r="E53" s="47"/>
    </row>
    <row r="54" spans="1:5" ht="20.25" customHeight="1">
      <c r="A54" s="88"/>
      <c r="B54" s="1" t="s">
        <v>43</v>
      </c>
      <c r="C54" s="21" t="s">
        <v>85</v>
      </c>
      <c r="D54" s="29">
        <v>12100</v>
      </c>
    </row>
    <row r="55" spans="1:5" ht="36" customHeight="1">
      <c r="A55" s="46"/>
      <c r="B55" s="1" t="s">
        <v>161</v>
      </c>
      <c r="C55" s="21" t="s">
        <v>86</v>
      </c>
      <c r="D55" s="29">
        <v>6200</v>
      </c>
    </row>
    <row r="56" spans="1:5" ht="20.25" customHeight="1">
      <c r="A56" s="88"/>
      <c r="B56" s="1" t="s">
        <v>131</v>
      </c>
      <c r="C56" s="21" t="s">
        <v>87</v>
      </c>
      <c r="D56" s="29">
        <v>144562</v>
      </c>
      <c r="E56" s="47"/>
    </row>
    <row r="57" spans="1:5" ht="46.2" customHeight="1">
      <c r="A57" s="88"/>
      <c r="B57" s="1" t="s">
        <v>162</v>
      </c>
      <c r="C57" s="21" t="s">
        <v>88</v>
      </c>
      <c r="D57" s="29">
        <v>201000</v>
      </c>
    </row>
    <row r="58" spans="1:5" ht="43.2" customHeight="1">
      <c r="A58" s="88"/>
      <c r="B58" s="1" t="s">
        <v>163</v>
      </c>
      <c r="C58" s="21" t="s">
        <v>89</v>
      </c>
      <c r="D58" s="29">
        <v>1757</v>
      </c>
    </row>
    <row r="59" spans="1:5" ht="20.25" customHeight="1">
      <c r="A59" s="88"/>
      <c r="B59" s="1" t="s">
        <v>164</v>
      </c>
      <c r="C59" s="21" t="s">
        <v>90</v>
      </c>
      <c r="D59" s="29">
        <v>6200</v>
      </c>
    </row>
    <row r="60" spans="1:5" ht="20.25" customHeight="1">
      <c r="A60" s="88"/>
      <c r="B60" s="1" t="s">
        <v>165</v>
      </c>
      <c r="C60" s="21" t="s">
        <v>91</v>
      </c>
      <c r="D60" s="29">
        <v>20900</v>
      </c>
    </row>
    <row r="61" spans="1:5" ht="20.25" customHeight="1">
      <c r="A61" s="46"/>
      <c r="B61" s="1" t="s">
        <v>166</v>
      </c>
      <c r="C61" s="21" t="s">
        <v>92</v>
      </c>
      <c r="D61" s="29">
        <v>7900</v>
      </c>
    </row>
    <row r="62" spans="1:5" ht="20.25" customHeight="1">
      <c r="A62" s="46"/>
      <c r="B62" s="1" t="s">
        <v>44</v>
      </c>
      <c r="C62" s="21" t="s">
        <v>93</v>
      </c>
      <c r="D62" s="29">
        <v>27070</v>
      </c>
    </row>
    <row r="63" spans="1:5" ht="39" customHeight="1">
      <c r="A63" s="46"/>
      <c r="B63" s="1" t="s">
        <v>167</v>
      </c>
      <c r="C63" s="21" t="s">
        <v>94</v>
      </c>
      <c r="D63" s="29">
        <v>600</v>
      </c>
    </row>
    <row r="64" spans="1:5" ht="20.25" customHeight="1">
      <c r="A64" s="46" t="s">
        <v>53</v>
      </c>
      <c r="B64" s="67" t="s">
        <v>168</v>
      </c>
      <c r="C64" s="68" t="s">
        <v>95</v>
      </c>
      <c r="D64" s="76">
        <v>3687000</v>
      </c>
    </row>
    <row r="65" spans="1:5" ht="20.25" customHeight="1">
      <c r="A65" s="46"/>
      <c r="B65" s="67" t="s">
        <v>187</v>
      </c>
      <c r="C65" s="68" t="s">
        <v>96</v>
      </c>
      <c r="D65" s="76">
        <f>+D66+D67+D68+D72+D70</f>
        <v>416746</v>
      </c>
    </row>
    <row r="66" spans="1:5" ht="27" customHeight="1">
      <c r="A66" s="46" t="s">
        <v>52</v>
      </c>
      <c r="B66" s="1" t="s">
        <v>184</v>
      </c>
      <c r="C66" s="21" t="s">
        <v>97</v>
      </c>
      <c r="D66" s="29">
        <v>37300</v>
      </c>
    </row>
    <row r="67" spans="1:5" ht="35.4" customHeight="1">
      <c r="A67" s="46"/>
      <c r="B67" s="1" t="s">
        <v>117</v>
      </c>
      <c r="C67" s="21" t="s">
        <v>98</v>
      </c>
      <c r="D67" s="43">
        <v>346700</v>
      </c>
    </row>
    <row r="68" spans="1:5" ht="25.5" customHeight="1">
      <c r="A68" s="46"/>
      <c r="B68" s="1" t="s">
        <v>133</v>
      </c>
      <c r="C68" s="21" t="s">
        <v>99</v>
      </c>
      <c r="D68" s="29">
        <v>2358</v>
      </c>
    </row>
    <row r="69" spans="1:5" ht="25.5" hidden="1" customHeight="1">
      <c r="A69" s="46"/>
      <c r="B69" s="1" t="s">
        <v>141</v>
      </c>
      <c r="C69" s="21"/>
      <c r="D69" s="29">
        <v>0</v>
      </c>
    </row>
    <row r="70" spans="1:5" ht="45.6" customHeight="1">
      <c r="A70" s="60"/>
      <c r="B70" s="1" t="s">
        <v>185</v>
      </c>
      <c r="C70" s="37" t="s">
        <v>100</v>
      </c>
      <c r="D70" s="43">
        <v>5500</v>
      </c>
      <c r="E70" s="61"/>
    </row>
    <row r="71" spans="1:5" ht="35.4" hidden="1" customHeight="1">
      <c r="A71" s="62"/>
      <c r="B71" s="1" t="s">
        <v>144</v>
      </c>
      <c r="C71" s="37"/>
      <c r="D71" s="43">
        <v>0</v>
      </c>
      <c r="E71" s="61"/>
    </row>
    <row r="72" spans="1:5" ht="35.4" customHeight="1">
      <c r="A72" s="63"/>
      <c r="B72" s="1" t="s">
        <v>145</v>
      </c>
      <c r="C72" s="37" t="s">
        <v>101</v>
      </c>
      <c r="D72" s="43">
        <v>24888</v>
      </c>
      <c r="E72" s="61"/>
    </row>
    <row r="73" spans="1:5" ht="31.5" customHeight="1">
      <c r="A73" s="46"/>
      <c r="B73" s="2" t="s">
        <v>188</v>
      </c>
      <c r="C73" s="26" t="s">
        <v>102</v>
      </c>
      <c r="D73" s="42">
        <f>+D74+D77</f>
        <v>1571949</v>
      </c>
      <c r="E73" s="61"/>
    </row>
    <row r="74" spans="1:5" ht="19.95" customHeight="1">
      <c r="A74" s="46"/>
      <c r="B74" s="75" t="s">
        <v>190</v>
      </c>
      <c r="C74" s="68" t="s">
        <v>103</v>
      </c>
      <c r="D74" s="74">
        <f>+D76+D75</f>
        <v>1431000</v>
      </c>
    </row>
    <row r="75" spans="1:5" ht="47.25" customHeight="1">
      <c r="A75" s="77"/>
      <c r="B75" s="34" t="s">
        <v>189</v>
      </c>
      <c r="C75" s="21" t="s">
        <v>104</v>
      </c>
      <c r="D75" s="43">
        <v>431000</v>
      </c>
    </row>
    <row r="76" spans="1:5" ht="46.95" customHeight="1">
      <c r="A76" s="46"/>
      <c r="B76" s="36" t="s">
        <v>128</v>
      </c>
      <c r="C76" s="37" t="s">
        <v>105</v>
      </c>
      <c r="D76" s="43">
        <v>1000000</v>
      </c>
    </row>
    <row r="77" spans="1:5" ht="33" customHeight="1">
      <c r="A77" s="46"/>
      <c r="B77" s="73" t="s">
        <v>192</v>
      </c>
      <c r="C77" s="71" t="s">
        <v>62</v>
      </c>
      <c r="D77" s="74">
        <f>+D78</f>
        <v>140949</v>
      </c>
    </row>
    <row r="78" spans="1:5" ht="45" customHeight="1">
      <c r="A78" s="53"/>
      <c r="B78" s="36" t="s">
        <v>146</v>
      </c>
      <c r="C78" s="37" t="s">
        <v>106</v>
      </c>
      <c r="D78" s="43">
        <v>140949</v>
      </c>
    </row>
    <row r="79" spans="1:5" ht="79.2" hidden="1" customHeight="1">
      <c r="A79" s="64"/>
      <c r="B79" s="36" t="s">
        <v>147</v>
      </c>
      <c r="C79" s="37" t="s">
        <v>121</v>
      </c>
      <c r="D79" s="43">
        <v>0</v>
      </c>
    </row>
    <row r="80" spans="1:5" ht="20.25" customHeight="1">
      <c r="A80" s="46"/>
      <c r="B80" s="2" t="s">
        <v>193</v>
      </c>
      <c r="C80" s="26" t="s">
        <v>107</v>
      </c>
      <c r="D80" s="28">
        <f>+D81+D88+D97+D103</f>
        <v>1314832</v>
      </c>
    </row>
    <row r="81" spans="1:4" ht="18" customHeight="1">
      <c r="A81" s="46"/>
      <c r="B81" s="67" t="s">
        <v>194</v>
      </c>
      <c r="C81" s="68" t="s">
        <v>108</v>
      </c>
      <c r="D81" s="72">
        <f>+D82+D83+D84</f>
        <v>192135</v>
      </c>
    </row>
    <row r="82" spans="1:4" ht="18.600000000000001" customHeight="1">
      <c r="A82" s="46"/>
      <c r="B82" s="1" t="s">
        <v>130</v>
      </c>
      <c r="C82" s="21" t="s">
        <v>109</v>
      </c>
      <c r="D82" s="22">
        <v>33135</v>
      </c>
    </row>
    <row r="83" spans="1:4" ht="31.5" customHeight="1">
      <c r="A83" s="46" t="s">
        <v>49</v>
      </c>
      <c r="B83" s="1" t="s">
        <v>22</v>
      </c>
      <c r="C83" s="21" t="s">
        <v>110</v>
      </c>
      <c r="D83" s="29">
        <v>94000</v>
      </c>
    </row>
    <row r="84" spans="1:4" ht="19.5" customHeight="1">
      <c r="A84" s="46"/>
      <c r="B84" s="70" t="s">
        <v>195</v>
      </c>
      <c r="C84" s="71" t="s">
        <v>111</v>
      </c>
      <c r="D84" s="69">
        <f>+D85+D86</f>
        <v>65000</v>
      </c>
    </row>
    <row r="85" spans="1:4" ht="20.25" customHeight="1">
      <c r="A85" s="46" t="s">
        <v>47</v>
      </c>
      <c r="B85" s="1" t="s">
        <v>23</v>
      </c>
      <c r="C85" s="21" t="s">
        <v>112</v>
      </c>
      <c r="D85" s="29">
        <v>25000</v>
      </c>
    </row>
    <row r="86" spans="1:4" ht="20.25" customHeight="1">
      <c r="A86" s="46" t="s">
        <v>47</v>
      </c>
      <c r="B86" s="1" t="s">
        <v>19</v>
      </c>
      <c r="C86" s="21" t="s">
        <v>114</v>
      </c>
      <c r="D86" s="29">
        <v>40000</v>
      </c>
    </row>
    <row r="87" spans="1:4" ht="15.6" hidden="1" customHeight="1">
      <c r="A87" s="46"/>
      <c r="B87" s="1" t="s">
        <v>16</v>
      </c>
      <c r="C87" s="21"/>
      <c r="D87" s="29"/>
    </row>
    <row r="88" spans="1:4" ht="20.25" customHeight="1">
      <c r="A88" s="46"/>
      <c r="B88" s="67" t="s">
        <v>196</v>
      </c>
      <c r="C88" s="68" t="s">
        <v>115</v>
      </c>
      <c r="D88" s="69">
        <f>+D89+D90+D92+D93</f>
        <v>1015351</v>
      </c>
    </row>
    <row r="89" spans="1:4" ht="20.25" customHeight="1">
      <c r="A89" s="46" t="s">
        <v>48</v>
      </c>
      <c r="B89" s="1" t="s">
        <v>175</v>
      </c>
      <c r="C89" s="21" t="s">
        <v>118</v>
      </c>
      <c r="D89" s="43">
        <v>211995</v>
      </c>
    </row>
    <row r="90" spans="1:4" ht="20.25" customHeight="1">
      <c r="A90" s="46" t="s">
        <v>48</v>
      </c>
      <c r="B90" s="1" t="s">
        <v>169</v>
      </c>
      <c r="C90" s="21" t="s">
        <v>119</v>
      </c>
      <c r="D90" s="29">
        <v>74206</v>
      </c>
    </row>
    <row r="91" spans="1:4" ht="15.6" hidden="1" customHeight="1">
      <c r="A91" s="46"/>
      <c r="B91" s="1" t="s">
        <v>6</v>
      </c>
      <c r="C91" s="21"/>
      <c r="D91" s="29"/>
    </row>
    <row r="92" spans="1:4" ht="31.5" customHeight="1">
      <c r="A92" s="46" t="s">
        <v>48</v>
      </c>
      <c r="B92" s="1" t="s">
        <v>7</v>
      </c>
      <c r="C92" s="21" t="s">
        <v>121</v>
      </c>
      <c r="D92" s="29">
        <v>275150</v>
      </c>
    </row>
    <row r="93" spans="1:4" ht="20.25" customHeight="1">
      <c r="A93" s="46">
        <v>1</v>
      </c>
      <c r="B93" s="67" t="s">
        <v>197</v>
      </c>
      <c r="C93" s="21" t="s">
        <v>122</v>
      </c>
      <c r="D93" s="29">
        <f>+D94+D95</f>
        <v>454000</v>
      </c>
    </row>
    <row r="94" spans="1:4" ht="20.25" customHeight="1">
      <c r="A94" s="65"/>
      <c r="B94" s="1" t="s">
        <v>148</v>
      </c>
      <c r="C94" s="21" t="s">
        <v>123</v>
      </c>
      <c r="D94" s="29">
        <v>18000</v>
      </c>
    </row>
    <row r="95" spans="1:4" ht="20.25" customHeight="1">
      <c r="A95" s="65"/>
      <c r="B95" s="1" t="s">
        <v>149</v>
      </c>
      <c r="C95" s="21" t="s">
        <v>124</v>
      </c>
      <c r="D95" s="29">
        <v>436000</v>
      </c>
    </row>
    <row r="96" spans="1:4" ht="15.6" hidden="1" customHeight="1">
      <c r="A96" s="46">
        <v>1</v>
      </c>
      <c r="B96" s="1" t="s">
        <v>8</v>
      </c>
      <c r="C96" s="21"/>
      <c r="D96" s="31"/>
    </row>
    <row r="97" spans="1:4" ht="20.25" customHeight="1">
      <c r="A97" s="46" t="s">
        <v>49</v>
      </c>
      <c r="B97" s="67" t="s">
        <v>35</v>
      </c>
      <c r="C97" s="21" t="s">
        <v>125</v>
      </c>
      <c r="D97" s="22">
        <v>16000</v>
      </c>
    </row>
    <row r="98" spans="1:4" ht="20.25" hidden="1" customHeight="1">
      <c r="A98" s="46">
        <v>1</v>
      </c>
      <c r="B98" s="67" t="s">
        <v>9</v>
      </c>
      <c r="C98" s="21"/>
      <c r="D98" s="31"/>
    </row>
    <row r="99" spans="1:4" ht="20.25" hidden="1" customHeight="1">
      <c r="A99" s="46">
        <v>2</v>
      </c>
      <c r="B99" s="67" t="s">
        <v>17</v>
      </c>
      <c r="C99" s="21"/>
      <c r="D99" s="31"/>
    </row>
    <row r="100" spans="1:4" ht="20.25" hidden="1" customHeight="1">
      <c r="A100" s="46"/>
      <c r="B100" s="67" t="s">
        <v>28</v>
      </c>
      <c r="C100" s="21"/>
      <c r="D100" s="32">
        <v>0</v>
      </c>
    </row>
    <row r="101" spans="1:4" ht="20.25" hidden="1" customHeight="1">
      <c r="A101" s="46">
        <v>1</v>
      </c>
      <c r="B101" s="67" t="s">
        <v>0</v>
      </c>
      <c r="C101" s="21"/>
      <c r="D101" s="31"/>
    </row>
    <row r="102" spans="1:4" ht="20.25" hidden="1" customHeight="1">
      <c r="A102" s="46">
        <v>2</v>
      </c>
      <c r="B102" s="67" t="s">
        <v>1</v>
      </c>
      <c r="C102" s="21"/>
      <c r="D102" s="31"/>
    </row>
    <row r="103" spans="1:4" ht="20.25" customHeight="1">
      <c r="A103" s="46" t="s">
        <v>49</v>
      </c>
      <c r="B103" s="67" t="s">
        <v>20</v>
      </c>
      <c r="C103" s="21" t="s">
        <v>177</v>
      </c>
      <c r="D103" s="22">
        <v>91346</v>
      </c>
    </row>
    <row r="104" spans="1:4" ht="0.75" hidden="1" customHeight="1">
      <c r="A104" s="46">
        <v>1</v>
      </c>
      <c r="B104" s="1" t="s">
        <v>29</v>
      </c>
      <c r="C104" s="21"/>
      <c r="D104" s="31"/>
    </row>
    <row r="105" spans="1:4" ht="31.2" hidden="1" customHeight="1">
      <c r="A105" s="46">
        <v>1</v>
      </c>
      <c r="B105" s="1" t="s">
        <v>24</v>
      </c>
      <c r="C105" s="21"/>
      <c r="D105" s="31"/>
    </row>
    <row r="106" spans="1:4" ht="15.6" hidden="1" customHeight="1">
      <c r="A106" s="46">
        <v>1</v>
      </c>
      <c r="B106" s="1" t="s">
        <v>20</v>
      </c>
      <c r="C106" s="21"/>
      <c r="D106" s="31">
        <v>2.6</v>
      </c>
    </row>
    <row r="107" spans="1:4" ht="33" customHeight="1">
      <c r="A107" s="46" t="s">
        <v>49</v>
      </c>
      <c r="B107" s="2" t="s">
        <v>198</v>
      </c>
      <c r="C107" s="26" t="s">
        <v>126</v>
      </c>
      <c r="D107" s="28">
        <f>+D109+D110+D111</f>
        <v>50000</v>
      </c>
    </row>
    <row r="108" spans="1:4" ht="15.6" hidden="1" customHeight="1">
      <c r="A108" s="46"/>
      <c r="B108" s="1" t="s">
        <v>33</v>
      </c>
      <c r="C108" s="21"/>
      <c r="D108" s="22"/>
    </row>
    <row r="109" spans="1:4" ht="20.25" customHeight="1">
      <c r="A109" s="46">
        <v>1</v>
      </c>
      <c r="B109" s="1" t="s">
        <v>21</v>
      </c>
      <c r="C109" s="21" t="s">
        <v>127</v>
      </c>
      <c r="D109" s="29">
        <v>10000</v>
      </c>
    </row>
    <row r="110" spans="1:4" ht="20.25" customHeight="1">
      <c r="A110" s="46">
        <v>2</v>
      </c>
      <c r="B110" s="1" t="s">
        <v>30</v>
      </c>
      <c r="C110" s="21" t="s">
        <v>183</v>
      </c>
      <c r="D110" s="29">
        <f>50000-15000</f>
        <v>35000</v>
      </c>
    </row>
    <row r="111" spans="1:4" ht="20.25" customHeight="1">
      <c r="A111" s="46">
        <v>3</v>
      </c>
      <c r="B111" s="1" t="s">
        <v>120</v>
      </c>
      <c r="C111" s="21" t="s">
        <v>186</v>
      </c>
      <c r="D111" s="29">
        <v>5000</v>
      </c>
    </row>
    <row r="112" spans="1:4" ht="15.6" hidden="1" customHeight="1">
      <c r="A112" s="46">
        <v>4</v>
      </c>
      <c r="B112" s="1" t="s">
        <v>31</v>
      </c>
      <c r="C112" s="21"/>
      <c r="D112" s="30"/>
    </row>
    <row r="113" spans="1:5" ht="20.25" hidden="1" customHeight="1">
      <c r="A113" s="46">
        <v>5</v>
      </c>
      <c r="B113" s="1" t="s">
        <v>32</v>
      </c>
      <c r="C113" s="21"/>
      <c r="D113" s="29"/>
    </row>
    <row r="114" spans="1:5" ht="15.75" hidden="1" customHeight="1">
      <c r="A114" s="46"/>
      <c r="B114" s="1" t="s">
        <v>10</v>
      </c>
      <c r="C114" s="21"/>
      <c r="D114" s="30"/>
    </row>
    <row r="115" spans="1:5" ht="15.6" hidden="1" customHeight="1">
      <c r="A115" s="46"/>
      <c r="B115" s="1" t="s">
        <v>11</v>
      </c>
      <c r="C115" s="21"/>
      <c r="D115" s="30"/>
    </row>
    <row r="116" spans="1:5" ht="15.6" hidden="1" customHeight="1">
      <c r="A116" s="46"/>
      <c r="B116" s="1" t="s">
        <v>25</v>
      </c>
      <c r="C116" s="21"/>
      <c r="D116" s="29"/>
    </row>
    <row r="117" spans="1:5" ht="24.6" customHeight="1">
      <c r="A117" s="19"/>
      <c r="B117" s="52" t="s">
        <v>199</v>
      </c>
      <c r="C117" s="25" t="s">
        <v>191</v>
      </c>
      <c r="D117" s="28">
        <f>D107+D14+D80+D35</f>
        <v>21436416</v>
      </c>
    </row>
    <row r="118" spans="1:5" s="11" customFormat="1" ht="27" customHeight="1">
      <c r="A118" s="46"/>
      <c r="B118" s="39" t="s">
        <v>143</v>
      </c>
      <c r="C118" s="48">
        <v>73</v>
      </c>
      <c r="D118" s="49">
        <f>D122+D125+D126+D127+D120+D121+D123+D124</f>
        <v>1303576</v>
      </c>
      <c r="E118" s="44"/>
    </row>
    <row r="119" spans="1:5" s="11" customFormat="1" ht="36.6" hidden="1" customHeight="1">
      <c r="A119" s="46"/>
      <c r="B119" s="38" t="s">
        <v>142</v>
      </c>
      <c r="C119" s="23">
        <v>82</v>
      </c>
      <c r="D119" s="50"/>
    </row>
    <row r="120" spans="1:5" ht="20.25" hidden="1" customHeight="1">
      <c r="A120" s="46" t="s">
        <v>47</v>
      </c>
      <c r="B120" s="38" t="s">
        <v>40</v>
      </c>
      <c r="C120" s="23"/>
      <c r="D120" s="50">
        <v>41434</v>
      </c>
    </row>
    <row r="121" spans="1:5" ht="20.25" hidden="1" customHeight="1">
      <c r="A121" s="46" t="s">
        <v>47</v>
      </c>
      <c r="B121" s="38" t="s">
        <v>41</v>
      </c>
      <c r="C121" s="23"/>
      <c r="D121" s="50">
        <v>3262</v>
      </c>
    </row>
    <row r="122" spans="1:5" ht="20.25" hidden="1" customHeight="1">
      <c r="A122" s="46" t="s">
        <v>48</v>
      </c>
      <c r="B122" s="38" t="s">
        <v>129</v>
      </c>
      <c r="C122" s="23"/>
      <c r="D122" s="50">
        <v>45642</v>
      </c>
    </row>
    <row r="123" spans="1:5" ht="20.25" hidden="1" customHeight="1">
      <c r="A123" s="46"/>
      <c r="B123" s="38" t="s">
        <v>170</v>
      </c>
      <c r="C123" s="23"/>
      <c r="D123" s="50">
        <v>20852</v>
      </c>
    </row>
    <row r="124" spans="1:5" ht="20.25" hidden="1" customHeight="1">
      <c r="A124" s="65"/>
      <c r="B124" s="38" t="s">
        <v>171</v>
      </c>
      <c r="C124" s="23"/>
      <c r="D124" s="50">
        <v>27</v>
      </c>
    </row>
    <row r="125" spans="1:5" ht="20.25" hidden="1" customHeight="1">
      <c r="A125" s="46" t="s">
        <v>49</v>
      </c>
      <c r="B125" s="38" t="s">
        <v>50</v>
      </c>
      <c r="C125" s="23"/>
      <c r="D125" s="50">
        <v>1010664</v>
      </c>
    </row>
    <row r="126" spans="1:5" ht="20.25" hidden="1" customHeight="1">
      <c r="A126" s="46"/>
      <c r="B126" s="38" t="s">
        <v>55</v>
      </c>
      <c r="C126" s="23"/>
      <c r="D126" s="50">
        <v>55769</v>
      </c>
    </row>
    <row r="127" spans="1:5" ht="20.25" hidden="1" customHeight="1">
      <c r="A127" s="46"/>
      <c r="B127" s="38" t="s">
        <v>135</v>
      </c>
      <c r="C127" s="23"/>
      <c r="D127" s="50">
        <v>125926</v>
      </c>
    </row>
    <row r="128" spans="1:5" ht="28.2" hidden="1" customHeight="1">
      <c r="A128" s="46"/>
      <c r="B128" s="27" t="s">
        <v>140</v>
      </c>
      <c r="C128" s="48"/>
      <c r="D128" s="49">
        <f>+D117+D118</f>
        <v>22739992</v>
      </c>
    </row>
    <row r="129" spans="1:4" ht="20.25" hidden="1" customHeight="1">
      <c r="A129" s="46"/>
      <c r="B129" s="2" t="s">
        <v>56</v>
      </c>
      <c r="C129" s="26"/>
      <c r="D129" s="28">
        <f>D130</f>
        <v>0</v>
      </c>
    </row>
    <row r="130" spans="1:4" ht="20.25" hidden="1" customHeight="1">
      <c r="A130" s="46" t="s">
        <v>46</v>
      </c>
      <c r="B130" s="1" t="s">
        <v>39</v>
      </c>
      <c r="C130" s="21"/>
      <c r="D130" s="22">
        <v>0</v>
      </c>
    </row>
    <row r="131" spans="1:4" ht="26.25" hidden="1" customHeight="1">
      <c r="A131" s="46"/>
      <c r="B131" s="2" t="s">
        <v>113</v>
      </c>
      <c r="C131" s="26"/>
      <c r="D131" s="51">
        <f>D117+D129+D118</f>
        <v>22739992</v>
      </c>
    </row>
    <row r="132" spans="1:4" ht="18" hidden="1" customHeight="1">
      <c r="A132" s="14" t="s">
        <v>49</v>
      </c>
      <c r="B132" s="12"/>
      <c r="C132" s="12"/>
      <c r="D132" s="15">
        <f>D103+D97+D83+++D34+D31+D25+D24+D21+D19+D18+D17+D125+D107</f>
        <v>11162810</v>
      </c>
    </row>
    <row r="133" spans="1:4" ht="18" hidden="1" customHeight="1">
      <c r="A133" s="14" t="s">
        <v>54</v>
      </c>
      <c r="B133" s="13"/>
      <c r="C133" s="13"/>
      <c r="D133" s="15">
        <f>D40</f>
        <v>1944112</v>
      </c>
    </row>
    <row r="134" spans="1:4" ht="18" hidden="1" customHeight="1">
      <c r="A134" s="14" t="s">
        <v>51</v>
      </c>
      <c r="B134" s="12"/>
      <c r="C134" s="12"/>
      <c r="D134" s="15" t="e">
        <f>#REF!</f>
        <v>#REF!</v>
      </c>
    </row>
    <row r="135" spans="1:4" ht="18" hidden="1" customHeight="1">
      <c r="A135" s="14" t="s">
        <v>52</v>
      </c>
      <c r="B135" s="12"/>
      <c r="C135" s="12"/>
      <c r="D135" s="15">
        <f>D66</f>
        <v>37300</v>
      </c>
    </row>
    <row r="136" spans="1:4" ht="18" hidden="1" customHeight="1">
      <c r="A136" s="14" t="s">
        <v>53</v>
      </c>
      <c r="B136" s="12"/>
      <c r="C136" s="12"/>
      <c r="D136" s="15">
        <f>D64</f>
        <v>3687000</v>
      </c>
    </row>
    <row r="137" spans="1:4" ht="18" hidden="1" customHeight="1">
      <c r="A137" s="14" t="s">
        <v>48</v>
      </c>
      <c r="B137" s="12"/>
      <c r="C137" s="12"/>
      <c r="D137" s="15">
        <f>D92+D90+D89+D122</f>
        <v>606993</v>
      </c>
    </row>
    <row r="138" spans="1:4" ht="18" hidden="1" customHeight="1">
      <c r="A138" s="14" t="s">
        <v>47</v>
      </c>
      <c r="B138" s="12"/>
      <c r="C138" s="12"/>
      <c r="D138" s="15">
        <f>D86+D85+D33+D29++D120+D121</f>
        <v>1378696</v>
      </c>
    </row>
    <row r="139" spans="1:4" ht="18" hidden="1" customHeight="1">
      <c r="A139" s="14" t="s">
        <v>46</v>
      </c>
      <c r="B139" s="12"/>
      <c r="C139" s="12"/>
      <c r="D139" s="15">
        <f>D130+D127</f>
        <v>125926</v>
      </c>
    </row>
    <row r="140" spans="1:4" s="17" customFormat="1" ht="15.75" customHeight="1">
      <c r="A140" s="16"/>
    </row>
    <row r="141" spans="1:4" s="17" customFormat="1" ht="18" customHeight="1">
      <c r="A141" s="16"/>
      <c r="B141" s="20"/>
      <c r="C141" s="20"/>
    </row>
    <row r="142" spans="1:4" s="17" customFormat="1" ht="18" customHeight="1">
      <c r="A142" s="16"/>
      <c r="B142" s="78"/>
      <c r="C142" s="78"/>
      <c r="D142" s="78"/>
    </row>
    <row r="143" spans="1:4" s="17" customFormat="1">
      <c r="A143" s="18"/>
      <c r="D143" s="56"/>
    </row>
    <row r="144" spans="1:4">
      <c r="D144" s="57"/>
    </row>
    <row r="145" spans="4:4">
      <c r="D145" s="58"/>
    </row>
  </sheetData>
  <mergeCells count="12">
    <mergeCell ref="B142:D142"/>
    <mergeCell ref="C4:D4"/>
    <mergeCell ref="B8:D8"/>
    <mergeCell ref="A10:A12"/>
    <mergeCell ref="B10:B12"/>
    <mergeCell ref="C10:C12"/>
    <mergeCell ref="D10:D12"/>
    <mergeCell ref="A41:A46"/>
    <mergeCell ref="A48:A49"/>
    <mergeCell ref="A51:A54"/>
    <mergeCell ref="A56:A58"/>
    <mergeCell ref="A59:A60"/>
  </mergeCells>
  <pageMargins left="0.59055118110236227" right="0.19685039370078741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pajamos</vt:lpstr>
      <vt:lpstr>pajamos!Spausdinti_pavadinimus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grazina_s</cp:lastModifiedBy>
  <cp:lastPrinted>2018-12-13T07:01:16Z</cp:lastPrinted>
  <dcterms:created xsi:type="dcterms:W3CDTF">2004-04-20T08:38:47Z</dcterms:created>
  <dcterms:modified xsi:type="dcterms:W3CDTF">2018-12-13T07:01:22Z</dcterms:modified>
</cp:coreProperties>
</file>