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nis\homeDir$\IndreA\My Documents\Tarybos sprendimu projektai\2020 m\12 SVP 2020-2022 TIKSLINIMAS\Priedai prie TS programos\"/>
    </mc:Choice>
  </mc:AlternateContent>
  <bookViews>
    <workbookView xWindow="0" yWindow="0" windowWidth="20490" windowHeight="9045"/>
  </bookViews>
  <sheets>
    <sheet name="VIII (priemones)" sheetId="1" r:id="rId1"/>
  </sheets>
  <definedNames>
    <definedName name="__xlnm.Print_Titles_1">#REF!</definedName>
    <definedName name="__xlnm.Print_Titles_3">#N/A</definedName>
    <definedName name="__xlnm.Print_Titles_7">'VIII (priemones)'!$10:$10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1" l="1"/>
  <c r="N23" i="1"/>
  <c r="S41" i="1" l="1"/>
  <c r="N41" i="1"/>
  <c r="T41" i="1"/>
  <c r="K41" i="1"/>
  <c r="R41" i="1"/>
  <c r="Q41" i="1"/>
  <c r="P41" i="1"/>
  <c r="O41" i="1"/>
  <c r="M30" i="1"/>
  <c r="M31" i="1" s="1"/>
  <c r="N30" i="1"/>
  <c r="N31" i="1" s="1"/>
  <c r="T30" i="1"/>
  <c r="T31" i="1" s="1"/>
  <c r="S30" i="1"/>
  <c r="S31" i="1" s="1"/>
  <c r="R30" i="1"/>
  <c r="R31" i="1" s="1"/>
  <c r="Q30" i="1"/>
  <c r="Q31" i="1" s="1"/>
  <c r="P30" i="1"/>
  <c r="P31" i="1" s="1"/>
  <c r="J30" i="1"/>
  <c r="J31" i="1" s="1"/>
  <c r="K30" i="1"/>
  <c r="K31" i="1" s="1"/>
  <c r="L30" i="1"/>
  <c r="L31" i="1" s="1"/>
  <c r="O30" i="1"/>
  <c r="O31" i="1" s="1"/>
  <c r="M36" i="1"/>
  <c r="M37" i="1" s="1"/>
  <c r="L36" i="1"/>
  <c r="L37" i="1" s="1"/>
  <c r="R36" i="1"/>
  <c r="R37" i="1" s="1"/>
  <c r="Q36" i="1"/>
  <c r="Q37" i="1" s="1"/>
  <c r="P36" i="1"/>
  <c r="P37" i="1" s="1"/>
  <c r="O36" i="1"/>
  <c r="O37" i="1" s="1"/>
  <c r="N36" i="1"/>
  <c r="N37" i="1" s="1"/>
  <c r="R23" i="1"/>
  <c r="Q23" i="1"/>
  <c r="P23" i="1"/>
  <c r="O23" i="1"/>
  <c r="R18" i="1"/>
  <c r="Q18" i="1"/>
  <c r="P18" i="1"/>
  <c r="O18" i="1"/>
  <c r="K18" i="1"/>
  <c r="K36" i="1"/>
  <c r="K37" i="1" s="1"/>
  <c r="M23" i="1"/>
  <c r="L23" i="1"/>
  <c r="K23" i="1"/>
  <c r="M18" i="1"/>
  <c r="L18" i="1"/>
  <c r="S46" i="1"/>
  <c r="J46" i="1"/>
  <c r="S47" i="1"/>
  <c r="K46" i="1"/>
  <c r="J41" i="1"/>
  <c r="T18" i="1"/>
  <c r="S18" i="1"/>
  <c r="N18" i="1"/>
  <c r="J18" i="1"/>
  <c r="T47" i="1"/>
  <c r="R47" i="1"/>
  <c r="Q47" i="1"/>
  <c r="P47" i="1"/>
  <c r="O47" i="1"/>
  <c r="N47" i="1"/>
  <c r="M47" i="1"/>
  <c r="L47" i="1"/>
  <c r="K47" i="1"/>
  <c r="J47" i="1"/>
  <c r="T46" i="1"/>
  <c r="R46" i="1"/>
  <c r="Q46" i="1"/>
  <c r="P46" i="1"/>
  <c r="O46" i="1"/>
  <c r="N46" i="1"/>
  <c r="M46" i="1"/>
  <c r="L46" i="1"/>
  <c r="T45" i="1"/>
  <c r="S45" i="1"/>
  <c r="R45" i="1"/>
  <c r="Q45" i="1"/>
  <c r="P45" i="1"/>
  <c r="O45" i="1"/>
  <c r="N45" i="1"/>
  <c r="M45" i="1"/>
  <c r="L45" i="1"/>
  <c r="K45" i="1"/>
  <c r="J45" i="1"/>
  <c r="T44" i="1"/>
  <c r="S44" i="1"/>
  <c r="R44" i="1"/>
  <c r="Q44" i="1"/>
  <c r="P44" i="1"/>
  <c r="O44" i="1"/>
  <c r="N44" i="1"/>
  <c r="M44" i="1"/>
  <c r="L44" i="1"/>
  <c r="K44" i="1"/>
  <c r="J44" i="1"/>
  <c r="T43" i="1"/>
  <c r="S43" i="1"/>
  <c r="R43" i="1"/>
  <c r="Q43" i="1"/>
  <c r="P43" i="1"/>
  <c r="O43" i="1"/>
  <c r="N43" i="1"/>
  <c r="M43" i="1"/>
  <c r="L43" i="1"/>
  <c r="K43" i="1"/>
  <c r="J43" i="1"/>
  <c r="T42" i="1"/>
  <c r="S42" i="1"/>
  <c r="R42" i="1"/>
  <c r="Q42" i="1"/>
  <c r="P42" i="1"/>
  <c r="O42" i="1"/>
  <c r="N42" i="1"/>
  <c r="M42" i="1"/>
  <c r="L42" i="1"/>
  <c r="K42" i="1"/>
  <c r="J42" i="1"/>
  <c r="M41" i="1"/>
  <c r="T36" i="1"/>
  <c r="T37" i="1" s="1"/>
  <c r="S36" i="1"/>
  <c r="S37" i="1" s="1"/>
  <c r="J36" i="1"/>
  <c r="J37" i="1" s="1"/>
  <c r="T23" i="1"/>
  <c r="S23" i="1"/>
  <c r="J23" i="1"/>
  <c r="L24" i="1" l="1"/>
  <c r="L38" i="1" s="1"/>
  <c r="L39" i="1" s="1"/>
  <c r="Q24" i="1"/>
  <c r="Q38" i="1" s="1"/>
  <c r="Q39" i="1" s="1"/>
  <c r="R24" i="1"/>
  <c r="R38" i="1" s="1"/>
  <c r="R39" i="1" s="1"/>
  <c r="T24" i="1"/>
  <c r="T38" i="1" s="1"/>
  <c r="T39" i="1" s="1"/>
  <c r="M24" i="1"/>
  <c r="M38" i="1" s="1"/>
  <c r="M39" i="1" s="1"/>
  <c r="L48" i="1"/>
  <c r="T48" i="1"/>
  <c r="P24" i="1"/>
  <c r="P38" i="1" s="1"/>
  <c r="P39" i="1" s="1"/>
  <c r="S24" i="1"/>
  <c r="S38" i="1" s="1"/>
  <c r="S39" i="1" s="1"/>
  <c r="J24" i="1"/>
  <c r="J38" i="1" s="1"/>
  <c r="J39" i="1" s="1"/>
  <c r="K48" i="1"/>
  <c r="O24" i="1"/>
  <c r="O38" i="1" s="1"/>
  <c r="O39" i="1" s="1"/>
  <c r="M48" i="1"/>
  <c r="N24" i="1"/>
  <c r="N38" i="1" s="1"/>
  <c r="N39" i="1" s="1"/>
  <c r="Q48" i="1"/>
  <c r="K24" i="1"/>
  <c r="K38" i="1" s="1"/>
  <c r="K39" i="1" s="1"/>
  <c r="N48" i="1"/>
  <c r="P48" i="1"/>
  <c r="J48" i="1"/>
  <c r="S48" i="1"/>
  <c r="O48" i="1"/>
  <c r="R48" i="1"/>
</calcChain>
</file>

<file path=xl/sharedStrings.xml><?xml version="1.0" encoding="utf-8"?>
<sst xmlns="http://schemas.openxmlformats.org/spreadsheetml/2006/main" count="218" uniqueCount="108">
  <si>
    <t>Strateginio tikslo kodas</t>
  </si>
  <si>
    <t>Programos tikslo kodas</t>
  </si>
  <si>
    <t>Programos uždavinio kodas</t>
  </si>
  <si>
    <t>Priemonės kodas</t>
  </si>
  <si>
    <t>Priemonė</t>
  </si>
  <si>
    <t>Funkcinės klasifikacijos kodas</t>
  </si>
  <si>
    <t>Asignavimų valdytojo pavadinimas</t>
  </si>
  <si>
    <t>Finansavimo šaltiniai</t>
  </si>
  <si>
    <t>Atsakingas</t>
  </si>
  <si>
    <t>Iš viso</t>
  </si>
  <si>
    <t>išlaidoms</t>
  </si>
  <si>
    <t>turtui įsigyti ir finansiniams įsipareigojimams vykdyti</t>
  </si>
  <si>
    <t>Mato vnt.</t>
  </si>
  <si>
    <t>iš jų darbo užmokesčiui</t>
  </si>
  <si>
    <t>laikotarpio faktinė reikšmė</t>
  </si>
  <si>
    <t>laikotarpio siekiama reikšmė</t>
  </si>
  <si>
    <t>Priemonės vykdytojas (skyriaus, įstaigos pavadinimas)</t>
  </si>
  <si>
    <t>Atsakingas asmuo (v. pavardė)</t>
  </si>
  <si>
    <t>Sukurti palankią aplinką piligriminiam turizmui, verslui ir kaimo plėtrai, išsaugant kultūros paveldo objektus 03</t>
  </si>
  <si>
    <t>03</t>
  </si>
  <si>
    <t>Užtikrinti kompleksišką rajono savivaldybės teritorijų planavimą 01</t>
  </si>
  <si>
    <t>01</t>
  </si>
  <si>
    <t>Parengti dokumentus, padedančius užtikrinti darnią rajono savivaldybės teritorijų plėtrą 01</t>
  </si>
  <si>
    <t>04</t>
  </si>
  <si>
    <t>ATPS</t>
  </si>
  <si>
    <t>SB</t>
  </si>
  <si>
    <t>proc.</t>
  </si>
  <si>
    <t>100</t>
  </si>
  <si>
    <t>02</t>
  </si>
  <si>
    <t>vnt.</t>
  </si>
  <si>
    <t>1</t>
  </si>
  <si>
    <t>2</t>
  </si>
  <si>
    <t>10</t>
  </si>
  <si>
    <t xml:space="preserve">Parengta BP sprendinių įgyvendinimo stebėsenos programa 
</t>
  </si>
  <si>
    <t xml:space="preserve">BP sprendinių įgyvendinimo stebėsenos atlikimo lygis
</t>
  </si>
  <si>
    <t>14</t>
  </si>
  <si>
    <t>Iš viso uždaviniui:</t>
  </si>
  <si>
    <t>Sudaryti sąlygas inžinerinės infrastruktūros ir susisiekimo komunikacijų plėtrai 02</t>
  </si>
  <si>
    <t>Iš viso programos tikslui:</t>
  </si>
  <si>
    <t>Įdiegti, kurti ir plėtoti geoinformacinę sistemą (GIS )  02</t>
  </si>
  <si>
    <t>Užtikrinti kokybišką geoinformacinės sistemos (GIS) administravimą 01</t>
  </si>
  <si>
    <t>Sistemos įdiegimo lygis</t>
  </si>
  <si>
    <t>%</t>
  </si>
  <si>
    <t xml:space="preserve">ArcGIS duomenų suvedimas ir priežiūra
</t>
  </si>
  <si>
    <t xml:space="preserve">Suvestos ir palaikomos informacijos kiekis </t>
  </si>
  <si>
    <t>Racionaliai naudojant valstybinės žemės fondą sudaryti palankias sąlygas socialinei ir ekonominei plėtrai 03</t>
  </si>
  <si>
    <t>Sudaryti sąlygas valstybinės žemės valdymui, žemės sklypų pardavimui ir nuomai, piliečių nuosavybės teisių atkūrimui 01</t>
  </si>
  <si>
    <t xml:space="preserve">Suformuoti ar pertvarkyti ir įregistruoti valstybinės žemės sklypus savivaldybės esamiems ar numatomiems statiniams, susisiekimo komunikacijoms, aikštėms ir želdynams eksploatuoti, kultūros paveldo objektų užimamus žemės sklypus
</t>
  </si>
  <si>
    <t>iš viso strateginiam tikslui:</t>
  </si>
  <si>
    <t>Iš viso programai:</t>
  </si>
  <si>
    <t>SB - Savivaldybės biudžeto lėšos</t>
  </si>
  <si>
    <t xml:space="preserve">SB(VIP) - Valstybės biudžeto specialiosios tikslinės dotacijos lėšos iš valstybės investicijų programos </t>
  </si>
  <si>
    <t>P - paskolos lėšos</t>
  </si>
  <si>
    <t>LRVB - Valstybės biudžeto (pavedimų) lėšos</t>
  </si>
  <si>
    <t>KPP - kelių priežiūros ir plėtros programos lėšos</t>
  </si>
  <si>
    <t>ES - Europos Sąjungos paramos lėšos</t>
  </si>
  <si>
    <t>Kt - kiti finansavimo šaltiniai</t>
  </si>
  <si>
    <t xml:space="preserve">Parengta geodezinių matavimų
</t>
  </si>
  <si>
    <t xml:space="preserve"> Eur</t>
  </si>
  <si>
    <t>Eur</t>
  </si>
  <si>
    <t xml:space="preserve">Atlaisvinti teritorijas  Žemės paėmimo visuomenės poreikiams atvejais
</t>
  </si>
  <si>
    <t>Viešųjų erdvių  sutvarkymo projektinės dokumentacijos parengimui</t>
  </si>
  <si>
    <t>Parengta projektinė dokumentacija (Žemaičio aikštės)</t>
  </si>
  <si>
    <t xml:space="preserve">Suformuoti žemės sklypus valstybinės žemės pardavimui ir nuomai
</t>
  </si>
  <si>
    <t>Organizuoti architektūrinių-urbanistinių idėjų parodas, konkursus, aptarimus, rengti urbanizuotų teritorijų vystymo galimybių studijas</t>
  </si>
  <si>
    <t>Parengti ir vykdyti Raseinių rajono savivaldybės teritorijos bendrojo plano sprendinių įgyvendinimo stebėsenos programą</t>
  </si>
  <si>
    <t xml:space="preserve">Projektinės dokumentacijos žemės paėmimo visuomenės poreikiams parengimui
</t>
  </si>
  <si>
    <t>Raseinių rajono savivaldybės topografijos ir inžinerinės infrastruktūros planų tvarkymas</t>
  </si>
  <si>
    <t>Atliktų darbų procentas</t>
  </si>
  <si>
    <t>22</t>
  </si>
  <si>
    <t xml:space="preserve">ArcGIS internetinės sistemos diegimas, atnaujinimas
</t>
  </si>
  <si>
    <r>
      <t>Raseinių rajono savivaldybės teritorijų planavimo dokumentų rengimas</t>
    </r>
    <r>
      <rPr>
        <b/>
        <sz val="8"/>
        <rFont val="Times New Roman"/>
        <family val="1"/>
        <charset val="186"/>
      </rPr>
      <t xml:space="preserve"> </t>
    </r>
  </si>
  <si>
    <t>Surengta konkursų ar parodų su aptarimu, parengta studijų</t>
  </si>
  <si>
    <t>ATPS - Architektūros ir teritorijų planavimo skyrius</t>
  </si>
  <si>
    <t>BRITS - Bendrųjų reikalų ir informacinių technologijų skyrius</t>
  </si>
  <si>
    <t>2019 m.</t>
  </si>
  <si>
    <t>J.Mackevičienė- Žilytė</t>
  </si>
  <si>
    <t>A. Balčiauskas</t>
  </si>
  <si>
    <t>R. Daugėlaitė</t>
  </si>
  <si>
    <t>A. Mockus G.Brazas</t>
  </si>
  <si>
    <t>A.Mockus G.Brazas</t>
  </si>
  <si>
    <t>R. Daugėlaitė R.Simonavičius</t>
  </si>
  <si>
    <t xml:space="preserve">Parengta žemės paėmimo visuomenės poreikiams projektų. </t>
  </si>
  <si>
    <t xml:space="preserve">RAJONO SAVIVALDYBĖS TERITORIJŲ PLANAVIMO PROGRAMA NR. 08 </t>
  </si>
  <si>
    <t>2020 m.</t>
  </si>
  <si>
    <t>2020 m. išlaidų projektas</t>
  </si>
  <si>
    <t>TPD koregavimas, infrastruktūrai reikalingų SP rengimas,     kvartalų DP rengimas, reklamos išdėstymo, lietaus nuotekų specialiojo plano rengimas</t>
  </si>
  <si>
    <t>Išpirktos žemės plotas</t>
  </si>
  <si>
    <t>ha.</t>
  </si>
  <si>
    <t xml:space="preserve">Parengta žemės sklypų planų
</t>
  </si>
  <si>
    <t>2021 m. išlaidų projektas</t>
  </si>
  <si>
    <t>2021 m.</t>
  </si>
  <si>
    <t>ATPS                      BRITS</t>
  </si>
  <si>
    <t>Proceso/indėlio vertinimo kriterijus</t>
  </si>
  <si>
    <t>8</t>
  </si>
  <si>
    <t>RASEINIŲ RAJONO SAVIVALDYBĖS 2020-2022 M. STRATEGINIO VEIKLOS PLANO</t>
  </si>
  <si>
    <t>2020-2022 METŲ PRIEMONIŲ, MATAVIMO KRITERIJŲ IR IŠLAIDŲ SUVESTINĖ</t>
  </si>
  <si>
    <t>2020 m. skirtų lėšų planas</t>
  </si>
  <si>
    <t>2022 m.</t>
  </si>
  <si>
    <t>1000</t>
  </si>
  <si>
    <t>5</t>
  </si>
  <si>
    <t>12</t>
  </si>
  <si>
    <t>7</t>
  </si>
  <si>
    <t>9</t>
  </si>
  <si>
    <t xml:space="preserve">2019 m. išlaidos </t>
  </si>
  <si>
    <t xml:space="preserve">Raseinių rajono savivaldybės tarybos 2020 m. sausio 30 d. sprendimu Nr. TS-19  patvirtinto 2020-2022 metų strateginio veiklos plano                                                                                                                    8 priedo lentelė                                                                           </t>
  </si>
  <si>
    <t>(Raseinių rajono savivaldybės tarybos 2020 m.         d. sprendimo Nr. TS-   redakcija)</t>
  </si>
  <si>
    <t>2022 m. išlaidų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</si>
</sst>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Lt &quot;;\-#,##0.00&quot; Lt &quot;;&quot; -&quot;#&quot; Lt &quot;;@\ "/>
    <numFmt numFmtId="165" formatCode="#,##0.00&quot;     &quot;;\-#,##0.00&quot;     &quot;;&quot; -&quot;#&quot;     &quot;;@\ "/>
    <numFmt numFmtId="166" formatCode="0\ %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 Baltic"/>
      <family val="1"/>
    </font>
    <font>
      <b/>
      <sz val="8"/>
      <name val="Times New Roman Baltic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0"/>
      <name val="Mangal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52"/>
        <bgColor indexed="2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99"/>
        <bgColor indexed="26"/>
      </patternFill>
    </fill>
  </fills>
  <borders count="13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0" fillId="0" borderId="0" applyFill="0" applyBorder="0" applyAlignment="0" applyProtection="0"/>
    <xf numFmtId="164" fontId="10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164" fontId="10" fillId="0" borderId="0" applyFill="0" applyBorder="0" applyAlignment="0" applyProtection="0"/>
    <xf numFmtId="164" fontId="1" fillId="0" borderId="0" applyFill="0" applyBorder="0" applyAlignment="0" applyProtection="0"/>
    <xf numFmtId="164" fontId="10" fillId="0" borderId="0" applyFill="0" applyBorder="0" applyAlignment="0" applyProtection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3" borderId="4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0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166" fontId="10" fillId="0" borderId="0" applyFill="0" applyBorder="0" applyAlignment="0" applyProtection="0"/>
    <xf numFmtId="166" fontId="10" fillId="0" borderId="0" applyFill="0" applyBorder="0" applyAlignment="0" applyProtection="0"/>
    <xf numFmtId="0" fontId="16" fillId="0" borderId="5">
      <alignment vertical="center" wrapText="1"/>
    </xf>
    <xf numFmtId="0" fontId="17" fillId="0" borderId="6" applyNumberFormat="0" applyFill="0" applyAlignment="0" applyProtection="0"/>
    <xf numFmtId="164" fontId="10" fillId="0" borderId="0" applyFill="0" applyBorder="0" applyAlignment="0" applyProtection="0"/>
  </cellStyleXfs>
  <cellXfs count="375">
    <xf numFmtId="0" fontId="0" fillId="0" borderId="0" xfId="0"/>
    <xf numFmtId="0" fontId="3" fillId="0" borderId="0" xfId="24" applyFont="1" applyBorder="1"/>
    <xf numFmtId="0" fontId="2" fillId="0" borderId="0" xfId="24" applyFont="1" applyBorder="1" applyAlignment="1"/>
    <xf numFmtId="0" fontId="3" fillId="4" borderId="8" xfId="24" applyFont="1" applyFill="1" applyBorder="1" applyAlignment="1" applyProtection="1">
      <alignment horizontal="center" vertical="center" wrapText="1"/>
      <protection locked="0"/>
    </xf>
    <xf numFmtId="0" fontId="3" fillId="5" borderId="8" xfId="24" applyFont="1" applyFill="1" applyBorder="1" applyAlignment="1" applyProtection="1">
      <alignment horizontal="center" vertical="center" wrapText="1"/>
      <protection locked="0"/>
    </xf>
    <xf numFmtId="0" fontId="3" fillId="5" borderId="9" xfId="24" applyFont="1" applyFill="1" applyBorder="1" applyAlignment="1" applyProtection="1">
      <alignment horizontal="center" vertical="center" wrapText="1"/>
      <protection locked="0"/>
    </xf>
    <xf numFmtId="0" fontId="3" fillId="6" borderId="10" xfId="24" applyFont="1" applyFill="1" applyBorder="1" applyAlignment="1" applyProtection="1">
      <alignment horizontal="center"/>
      <protection locked="0"/>
    </xf>
    <xf numFmtId="0" fontId="3" fillId="6" borderId="11" xfId="24" applyNumberFormat="1" applyFont="1" applyFill="1" applyBorder="1" applyAlignment="1" applyProtection="1">
      <alignment horizontal="center"/>
      <protection locked="0"/>
    </xf>
    <xf numFmtId="0" fontId="3" fillId="6" borderId="12" xfId="24" applyFont="1" applyFill="1" applyBorder="1" applyAlignment="1" applyProtection="1">
      <alignment horizontal="center"/>
      <protection locked="0"/>
    </xf>
    <xf numFmtId="0" fontId="3" fillId="6" borderId="13" xfId="24" applyFont="1" applyFill="1" applyBorder="1" applyAlignment="1" applyProtection="1">
      <alignment horizontal="center"/>
      <protection locked="0"/>
    </xf>
    <xf numFmtId="0" fontId="3" fillId="6" borderId="14" xfId="24" applyFont="1" applyFill="1" applyBorder="1" applyAlignment="1" applyProtection="1">
      <alignment horizontal="center"/>
      <protection locked="0"/>
    </xf>
    <xf numFmtId="0" fontId="3" fillId="6" borderId="15" xfId="24" applyFont="1" applyFill="1" applyBorder="1" applyAlignment="1" applyProtection="1">
      <alignment horizontal="center"/>
      <protection locked="0"/>
    </xf>
    <xf numFmtId="49" fontId="3" fillId="0" borderId="16" xfId="24" applyNumberFormat="1" applyFont="1" applyBorder="1" applyAlignment="1">
      <alignment horizontal="center" vertical="center"/>
    </xf>
    <xf numFmtId="49" fontId="3" fillId="0" borderId="17" xfId="24" applyNumberFormat="1" applyFont="1" applyFill="1" applyBorder="1" applyAlignment="1">
      <alignment horizontal="center" vertical="center"/>
    </xf>
    <xf numFmtId="0" fontId="3" fillId="0" borderId="17" xfId="24" applyFont="1" applyFill="1" applyBorder="1" applyAlignment="1">
      <alignment horizontal="center" vertical="center"/>
    </xf>
    <xf numFmtId="49" fontId="3" fillId="0" borderId="18" xfId="24" applyNumberFormat="1" applyFont="1" applyBorder="1" applyAlignment="1">
      <alignment horizontal="center" vertical="center"/>
    </xf>
    <xf numFmtId="49" fontId="3" fillId="0" borderId="19" xfId="24" applyNumberFormat="1" applyFont="1" applyBorder="1" applyAlignment="1">
      <alignment horizontal="center" vertical="center"/>
    </xf>
    <xf numFmtId="49" fontId="3" fillId="0" borderId="20" xfId="24" applyNumberFormat="1" applyFont="1" applyBorder="1" applyAlignment="1">
      <alignment horizontal="center" vertical="center"/>
    </xf>
    <xf numFmtId="49" fontId="3" fillId="0" borderId="21" xfId="24" applyNumberFormat="1" applyFont="1" applyBorder="1" applyAlignment="1">
      <alignment horizontal="center" vertical="center"/>
    </xf>
    <xf numFmtId="2" fontId="2" fillId="6" borderId="22" xfId="24" applyNumberFormat="1" applyFont="1" applyFill="1" applyBorder="1" applyAlignment="1">
      <alignment horizontal="center" vertical="center"/>
    </xf>
    <xf numFmtId="0" fontId="3" fillId="6" borderId="22" xfId="24" applyFont="1" applyFill="1" applyBorder="1" applyAlignment="1">
      <alignment horizontal="center"/>
    </xf>
    <xf numFmtId="0" fontId="3" fillId="6" borderId="22" xfId="24" applyFont="1" applyFill="1" applyBorder="1"/>
    <xf numFmtId="0" fontId="3" fillId="6" borderId="23" xfId="24" applyFont="1" applyFill="1" applyBorder="1"/>
    <xf numFmtId="0" fontId="3" fillId="6" borderId="24" xfId="24" applyFont="1" applyFill="1" applyBorder="1"/>
    <xf numFmtId="49" fontId="3" fillId="0" borderId="25" xfId="24" applyNumberFormat="1" applyFont="1" applyFill="1" applyBorder="1" applyAlignment="1">
      <alignment horizontal="center" vertical="center"/>
    </xf>
    <xf numFmtId="0" fontId="3" fillId="7" borderId="17" xfId="24" applyFont="1" applyFill="1" applyBorder="1" applyAlignment="1">
      <alignment horizontal="center" vertical="center"/>
    </xf>
    <xf numFmtId="0" fontId="3" fillId="7" borderId="26" xfId="24" applyFont="1" applyFill="1" applyBorder="1" applyAlignment="1">
      <alignment horizontal="center" vertical="center"/>
    </xf>
    <xf numFmtId="0" fontId="3" fillId="0" borderId="26" xfId="24" applyFont="1" applyFill="1" applyBorder="1" applyAlignment="1">
      <alignment horizontal="center" vertical="center"/>
    </xf>
    <xf numFmtId="0" fontId="3" fillId="0" borderId="16" xfId="24" applyFont="1" applyFill="1" applyBorder="1" applyAlignment="1">
      <alignment horizontal="center" vertical="center"/>
    </xf>
    <xf numFmtId="0" fontId="3" fillId="5" borderId="5" xfId="24" applyFont="1" applyFill="1" applyBorder="1"/>
    <xf numFmtId="0" fontId="3" fillId="5" borderId="5" xfId="24" applyFont="1" applyFill="1" applyBorder="1" applyAlignment="1">
      <alignment horizontal="center"/>
    </xf>
    <xf numFmtId="0" fontId="3" fillId="5" borderId="8" xfId="24" applyFont="1" applyFill="1" applyBorder="1"/>
    <xf numFmtId="0" fontId="3" fillId="5" borderId="7" xfId="24" applyFont="1" applyFill="1" applyBorder="1"/>
    <xf numFmtId="2" fontId="2" fillId="0" borderId="17" xfId="24" applyNumberFormat="1" applyFont="1" applyFill="1" applyBorder="1" applyAlignment="1">
      <alignment horizontal="center" vertical="center"/>
    </xf>
    <xf numFmtId="0" fontId="3" fillId="0" borderId="27" xfId="24" applyFont="1" applyBorder="1"/>
    <xf numFmtId="49" fontId="2" fillId="6" borderId="28" xfId="24" applyNumberFormat="1" applyFont="1" applyFill="1" applyBorder="1" applyAlignment="1">
      <alignment horizontal="left" vertical="center"/>
    </xf>
    <xf numFmtId="49" fontId="3" fillId="0" borderId="29" xfId="24" applyNumberFormat="1" applyFont="1" applyBorder="1" applyAlignment="1">
      <alignment horizontal="center" vertical="center"/>
    </xf>
    <xf numFmtId="49" fontId="2" fillId="5" borderId="23" xfId="24" applyNumberFormat="1" applyFont="1" applyFill="1" applyBorder="1" applyAlignment="1">
      <alignment vertical="center"/>
    </xf>
    <xf numFmtId="0" fontId="3" fillId="4" borderId="30" xfId="24" applyFont="1" applyFill="1" applyBorder="1"/>
    <xf numFmtId="0" fontId="3" fillId="4" borderId="30" xfId="24" applyFont="1" applyFill="1" applyBorder="1" applyAlignment="1">
      <alignment horizontal="center"/>
    </xf>
    <xf numFmtId="0" fontId="3" fillId="4" borderId="31" xfId="24" applyFont="1" applyFill="1" applyBorder="1"/>
    <xf numFmtId="0" fontId="3" fillId="4" borderId="32" xfId="24" applyFont="1" applyFill="1" applyBorder="1"/>
    <xf numFmtId="0" fontId="3" fillId="8" borderId="17" xfId="24" applyFont="1" applyFill="1" applyBorder="1"/>
    <xf numFmtId="0" fontId="3" fillId="8" borderId="17" xfId="24" applyFont="1" applyFill="1" applyBorder="1" applyAlignment="1">
      <alignment horizontal="center"/>
    </xf>
    <xf numFmtId="0" fontId="3" fillId="8" borderId="26" xfId="24" applyFont="1" applyFill="1" applyBorder="1"/>
    <xf numFmtId="0" fontId="3" fillId="8" borderId="18" xfId="24" applyFont="1" applyFill="1" applyBorder="1"/>
    <xf numFmtId="0" fontId="3" fillId="0" borderId="0" xfId="24" applyFont="1" applyBorder="1" applyAlignment="1">
      <alignment horizontal="center"/>
    </xf>
    <xf numFmtId="0" fontId="2" fillId="0" borderId="25" xfId="24" applyFont="1" applyBorder="1" applyAlignment="1">
      <alignment horizontal="right"/>
    </xf>
    <xf numFmtId="0" fontId="3" fillId="0" borderId="0" xfId="24" applyFont="1"/>
    <xf numFmtId="49" fontId="3" fillId="7" borderId="17" xfId="24" applyNumberFormat="1" applyFont="1" applyFill="1" applyBorder="1" applyAlignment="1">
      <alignment horizontal="center" vertical="center"/>
    </xf>
    <xf numFmtId="0" fontId="20" fillId="0" borderId="26" xfId="24" applyFont="1" applyFill="1" applyBorder="1" applyAlignment="1">
      <alignment horizontal="center" vertical="center"/>
    </xf>
    <xf numFmtId="1" fontId="3" fillId="7" borderId="19" xfId="24" applyNumberFormat="1" applyFont="1" applyFill="1" applyBorder="1" applyAlignment="1">
      <alignment horizontal="center" vertical="center"/>
    </xf>
    <xf numFmtId="1" fontId="2" fillId="6" borderId="22" xfId="24" applyNumberFormat="1" applyFont="1" applyFill="1" applyBorder="1" applyAlignment="1">
      <alignment horizontal="center" vertical="center" wrapText="1"/>
    </xf>
    <xf numFmtId="1" fontId="2" fillId="6" borderId="28" xfId="24" applyNumberFormat="1" applyFont="1" applyFill="1" applyBorder="1" applyAlignment="1">
      <alignment horizontal="center" vertical="center" wrapText="1"/>
    </xf>
    <xf numFmtId="1" fontId="2" fillId="6" borderId="33" xfId="24" applyNumberFormat="1" applyFont="1" applyFill="1" applyBorder="1" applyAlignment="1">
      <alignment horizontal="center" vertical="center" wrapText="1"/>
    </xf>
    <xf numFmtId="1" fontId="2" fillId="6" borderId="24" xfId="24" applyNumberFormat="1" applyFont="1" applyFill="1" applyBorder="1" applyAlignment="1">
      <alignment horizontal="center" vertical="center" wrapText="1"/>
    </xf>
    <xf numFmtId="1" fontId="2" fillId="6" borderId="34" xfId="24" applyNumberFormat="1" applyFont="1" applyFill="1" applyBorder="1" applyAlignment="1">
      <alignment horizontal="center" vertical="center" wrapText="1"/>
    </xf>
    <xf numFmtId="1" fontId="2" fillId="6" borderId="33" xfId="24" applyNumberFormat="1" applyFont="1" applyFill="1" applyBorder="1" applyAlignment="1">
      <alignment horizontal="center" vertical="center"/>
    </xf>
    <xf numFmtId="1" fontId="2" fillId="6" borderId="22" xfId="24" applyNumberFormat="1" applyFont="1" applyFill="1" applyBorder="1" applyAlignment="1">
      <alignment horizontal="center" vertical="center"/>
    </xf>
    <xf numFmtId="1" fontId="2" fillId="6" borderId="23" xfId="24" applyNumberFormat="1" applyFont="1" applyFill="1" applyBorder="1" applyAlignment="1">
      <alignment horizontal="center" vertical="center"/>
    </xf>
    <xf numFmtId="1" fontId="2" fillId="6" borderId="35" xfId="24" applyNumberFormat="1" applyFont="1" applyFill="1" applyBorder="1" applyAlignment="1">
      <alignment horizontal="center" vertical="center"/>
    </xf>
    <xf numFmtId="1" fontId="2" fillId="6" borderId="24" xfId="24" applyNumberFormat="1" applyFont="1" applyFill="1" applyBorder="1" applyAlignment="1">
      <alignment horizontal="center" vertical="center"/>
    </xf>
    <xf numFmtId="1" fontId="2" fillId="6" borderId="28" xfId="24" applyNumberFormat="1" applyFont="1" applyFill="1" applyBorder="1" applyAlignment="1">
      <alignment horizontal="center" vertical="center"/>
    </xf>
    <xf numFmtId="1" fontId="2" fillId="5" borderId="30" xfId="24" applyNumberFormat="1" applyFont="1" applyFill="1" applyBorder="1" applyAlignment="1">
      <alignment horizontal="center" vertical="center"/>
    </xf>
    <xf numFmtId="1" fontId="2" fillId="5" borderId="5" xfId="24" applyNumberFormat="1" applyFont="1" applyFill="1" applyBorder="1" applyAlignment="1">
      <alignment horizontal="center" vertical="center" wrapText="1"/>
    </xf>
    <xf numFmtId="1" fontId="2" fillId="5" borderId="8" xfId="24" applyNumberFormat="1" applyFont="1" applyFill="1" applyBorder="1" applyAlignment="1">
      <alignment horizontal="center" vertical="center" wrapText="1"/>
    </xf>
    <xf numFmtId="1" fontId="2" fillId="5" borderId="36" xfId="24" applyNumberFormat="1" applyFont="1" applyFill="1" applyBorder="1" applyAlignment="1">
      <alignment horizontal="center" vertical="center"/>
    </xf>
    <xf numFmtId="1" fontId="2" fillId="5" borderId="7" xfId="24" applyNumberFormat="1" applyFont="1" applyFill="1" applyBorder="1" applyAlignment="1">
      <alignment horizontal="center" vertical="center" wrapText="1"/>
    </xf>
    <xf numFmtId="1" fontId="2" fillId="5" borderId="31" xfId="24" applyNumberFormat="1" applyFont="1" applyFill="1" applyBorder="1" applyAlignment="1">
      <alignment horizontal="center" vertical="center"/>
    </xf>
    <xf numFmtId="1" fontId="2" fillId="6" borderId="37" xfId="24" applyNumberFormat="1" applyFont="1" applyFill="1" applyBorder="1" applyAlignment="1">
      <alignment horizontal="center" vertical="center"/>
    </xf>
    <xf numFmtId="1" fontId="2" fillId="6" borderId="38" xfId="24" applyNumberFormat="1" applyFont="1" applyFill="1" applyBorder="1" applyAlignment="1">
      <alignment horizontal="center" vertical="center"/>
    </xf>
    <xf numFmtId="1" fontId="2" fillId="6" borderId="39" xfId="24" applyNumberFormat="1" applyFont="1" applyFill="1" applyBorder="1" applyAlignment="1">
      <alignment horizontal="center" vertical="center"/>
    </xf>
    <xf numFmtId="1" fontId="2" fillId="5" borderId="40" xfId="24" applyNumberFormat="1" applyFont="1" applyFill="1" applyBorder="1" applyAlignment="1">
      <alignment horizontal="center" vertical="center"/>
    </xf>
    <xf numFmtId="1" fontId="2" fillId="5" borderId="41" xfId="24" applyNumberFormat="1" applyFont="1" applyFill="1" applyBorder="1" applyAlignment="1">
      <alignment horizontal="center" vertical="center"/>
    </xf>
    <xf numFmtId="1" fontId="2" fillId="4" borderId="30" xfId="24" applyNumberFormat="1" applyFont="1" applyFill="1" applyBorder="1" applyAlignment="1">
      <alignment horizontal="center" vertical="center" wrapText="1"/>
    </xf>
    <xf numFmtId="1" fontId="2" fillId="4" borderId="12" xfId="24" applyNumberFormat="1" applyFont="1" applyFill="1" applyBorder="1" applyAlignment="1">
      <alignment horizontal="center" vertical="center"/>
    </xf>
    <xf numFmtId="1" fontId="2" fillId="4" borderId="10" xfId="24" applyNumberFormat="1" applyFont="1" applyFill="1" applyBorder="1" applyAlignment="1">
      <alignment horizontal="center" vertical="center"/>
    </xf>
    <xf numFmtId="1" fontId="2" fillId="4" borderId="31" xfId="24" applyNumberFormat="1" applyFont="1" applyFill="1" applyBorder="1" applyAlignment="1">
      <alignment horizontal="center" vertical="center" wrapText="1"/>
    </xf>
    <xf numFmtId="1" fontId="2" fillId="4" borderId="15" xfId="24" applyNumberFormat="1" applyFont="1" applyFill="1" applyBorder="1" applyAlignment="1">
      <alignment horizontal="center" vertical="center"/>
    </xf>
    <xf numFmtId="1" fontId="2" fillId="8" borderId="17" xfId="24" applyNumberFormat="1" applyFont="1" applyFill="1" applyBorder="1" applyAlignment="1">
      <alignment horizontal="center" vertical="center" wrapText="1"/>
    </xf>
    <xf numFmtId="1" fontId="2" fillId="8" borderId="26" xfId="24" applyNumberFormat="1" applyFont="1" applyFill="1" applyBorder="1" applyAlignment="1">
      <alignment horizontal="center" vertical="center"/>
    </xf>
    <xf numFmtId="1" fontId="2" fillId="8" borderId="25" xfId="24" applyNumberFormat="1" applyFont="1" applyFill="1" applyBorder="1" applyAlignment="1">
      <alignment horizontal="center" vertical="center"/>
    </xf>
    <xf numFmtId="1" fontId="2" fillId="8" borderId="26" xfId="24" applyNumberFormat="1" applyFont="1" applyFill="1" applyBorder="1" applyAlignment="1">
      <alignment horizontal="center" vertical="center" wrapText="1"/>
    </xf>
    <xf numFmtId="1" fontId="2" fillId="8" borderId="19" xfId="24" applyNumberFormat="1" applyFont="1" applyFill="1" applyBorder="1" applyAlignment="1">
      <alignment horizontal="center" vertical="center"/>
    </xf>
    <xf numFmtId="1" fontId="3" fillId="0" borderId="0" xfId="24" applyNumberFormat="1" applyFont="1" applyBorder="1"/>
    <xf numFmtId="1" fontId="2" fillId="0" borderId="26" xfId="24" applyNumberFormat="1" applyFont="1" applyBorder="1" applyAlignment="1">
      <alignment horizontal="center"/>
    </xf>
    <xf numFmtId="1" fontId="2" fillId="0" borderId="42" xfId="24" applyNumberFormat="1" applyFont="1" applyBorder="1" applyAlignment="1">
      <alignment horizontal="center"/>
    </xf>
    <xf numFmtId="1" fontId="2" fillId="0" borderId="17" xfId="24" applyNumberFormat="1" applyFont="1" applyBorder="1" applyAlignment="1">
      <alignment horizontal="center"/>
    </xf>
    <xf numFmtId="1" fontId="2" fillId="0" borderId="43" xfId="24" applyNumberFormat="1" applyFont="1" applyBorder="1" applyAlignment="1">
      <alignment horizontal="center"/>
    </xf>
    <xf numFmtId="1" fontId="4" fillId="0" borderId="44" xfId="24" applyNumberFormat="1" applyFont="1" applyFill="1" applyBorder="1" applyAlignment="1" applyProtection="1">
      <alignment horizontal="center" vertical="center" wrapText="1"/>
    </xf>
    <xf numFmtId="1" fontId="4" fillId="0" borderId="45" xfId="24" applyNumberFormat="1" applyFont="1" applyFill="1" applyBorder="1" applyAlignment="1" applyProtection="1">
      <alignment horizontal="center" vertical="center" wrapText="1"/>
    </xf>
    <xf numFmtId="1" fontId="5" fillId="0" borderId="36" xfId="24" applyNumberFormat="1" applyFont="1" applyFill="1" applyBorder="1" applyAlignment="1" applyProtection="1">
      <alignment horizontal="center" vertical="center" wrapText="1"/>
    </xf>
    <xf numFmtId="1" fontId="5" fillId="0" borderId="5" xfId="24" applyNumberFormat="1" applyFont="1" applyFill="1" applyBorder="1" applyAlignment="1" applyProtection="1">
      <alignment horizontal="center" vertical="center" wrapText="1"/>
    </xf>
    <xf numFmtId="1" fontId="5" fillId="0" borderId="7" xfId="24" applyNumberFormat="1" applyFont="1" applyFill="1" applyBorder="1" applyAlignment="1" applyProtection="1">
      <alignment horizontal="center" vertical="center" wrapText="1"/>
    </xf>
    <xf numFmtId="1" fontId="4" fillId="0" borderId="15" xfId="24" applyNumberFormat="1" applyFont="1" applyFill="1" applyBorder="1" applyAlignment="1" applyProtection="1">
      <alignment horizontal="center" vertical="center" wrapText="1"/>
    </xf>
    <xf numFmtId="1" fontId="4" fillId="0" borderId="10" xfId="24" applyNumberFormat="1" applyFont="1" applyFill="1" applyBorder="1" applyAlignment="1" applyProtection="1">
      <alignment horizontal="center" vertical="center" wrapText="1"/>
    </xf>
    <xf numFmtId="1" fontId="4" fillId="0" borderId="11" xfId="24" applyNumberFormat="1" applyFont="1" applyFill="1" applyBorder="1" applyAlignment="1" applyProtection="1">
      <alignment horizontal="center" vertical="center" wrapText="1"/>
    </xf>
    <xf numFmtId="1" fontId="4" fillId="0" borderId="14" xfId="24" applyNumberFormat="1" applyFont="1" applyFill="1" applyBorder="1" applyAlignment="1" applyProtection="1">
      <alignment horizontal="center" vertical="center" wrapText="1"/>
    </xf>
    <xf numFmtId="0" fontId="3" fillId="6" borderId="46" xfId="24" applyFont="1" applyFill="1" applyBorder="1"/>
    <xf numFmtId="0" fontId="3" fillId="6" borderId="47" xfId="24" applyFont="1" applyFill="1" applyBorder="1"/>
    <xf numFmtId="0" fontId="3" fillId="6" borderId="48" xfId="24" applyFont="1" applyFill="1" applyBorder="1"/>
    <xf numFmtId="1" fontId="2" fillId="6" borderId="0" xfId="24" applyNumberFormat="1" applyFont="1" applyFill="1" applyBorder="1" applyAlignment="1">
      <alignment horizontal="center" vertical="center" wrapText="1"/>
    </xf>
    <xf numFmtId="1" fontId="2" fillId="6" borderId="49" xfId="24" applyNumberFormat="1" applyFont="1" applyFill="1" applyBorder="1" applyAlignment="1">
      <alignment horizontal="center" vertical="center" wrapText="1"/>
    </xf>
    <xf numFmtId="1" fontId="2" fillId="6" borderId="50" xfId="24" applyNumberFormat="1" applyFont="1" applyFill="1" applyBorder="1" applyAlignment="1">
      <alignment horizontal="center" vertical="center"/>
    </xf>
    <xf numFmtId="1" fontId="2" fillId="5" borderId="9" xfId="24" applyNumberFormat="1" applyFont="1" applyFill="1" applyBorder="1" applyAlignment="1">
      <alignment horizontal="center" vertical="center" wrapText="1"/>
    </xf>
    <xf numFmtId="1" fontId="2" fillId="6" borderId="51" xfId="24" applyNumberFormat="1" applyFont="1" applyFill="1" applyBorder="1" applyAlignment="1">
      <alignment horizontal="center" vertical="center"/>
    </xf>
    <xf numFmtId="1" fontId="2" fillId="5" borderId="52" xfId="24" applyNumberFormat="1" applyFont="1" applyFill="1" applyBorder="1" applyAlignment="1">
      <alignment horizontal="center" vertical="center"/>
    </xf>
    <xf numFmtId="1" fontId="2" fillId="5" borderId="53" xfId="24" applyNumberFormat="1" applyFont="1" applyFill="1" applyBorder="1" applyAlignment="1">
      <alignment horizontal="center" vertical="center"/>
    </xf>
    <xf numFmtId="1" fontId="2" fillId="6" borderId="54" xfId="24" applyNumberFormat="1" applyFont="1" applyFill="1" applyBorder="1" applyAlignment="1">
      <alignment horizontal="center" vertical="center"/>
    </xf>
    <xf numFmtId="1" fontId="2" fillId="4" borderId="53" xfId="24" applyNumberFormat="1" applyFont="1" applyFill="1" applyBorder="1" applyAlignment="1">
      <alignment horizontal="center" vertical="center" wrapText="1"/>
    </xf>
    <xf numFmtId="1" fontId="2" fillId="8" borderId="55" xfId="24" applyNumberFormat="1" applyFont="1" applyFill="1" applyBorder="1" applyAlignment="1">
      <alignment horizontal="center" vertical="center" wrapText="1"/>
    </xf>
    <xf numFmtId="1" fontId="2" fillId="6" borderId="56" xfId="24" applyNumberFormat="1" applyFont="1" applyFill="1" applyBorder="1" applyAlignment="1">
      <alignment horizontal="center" vertical="center"/>
    </xf>
    <xf numFmtId="1" fontId="2" fillId="5" borderId="57" xfId="24" applyNumberFormat="1" applyFont="1" applyFill="1" applyBorder="1" applyAlignment="1">
      <alignment horizontal="center" vertical="center"/>
    </xf>
    <xf numFmtId="1" fontId="2" fillId="4" borderId="58" xfId="24" applyNumberFormat="1" applyFont="1" applyFill="1" applyBorder="1" applyAlignment="1">
      <alignment horizontal="center" vertical="center"/>
    </xf>
    <xf numFmtId="1" fontId="2" fillId="8" borderId="59" xfId="24" applyNumberFormat="1" applyFont="1" applyFill="1" applyBorder="1" applyAlignment="1">
      <alignment horizontal="center" vertical="center"/>
    </xf>
    <xf numFmtId="1" fontId="4" fillId="0" borderId="60" xfId="24" applyNumberFormat="1" applyFont="1" applyFill="1" applyBorder="1" applyAlignment="1" applyProtection="1">
      <alignment horizontal="center" vertical="center" wrapText="1"/>
    </xf>
    <xf numFmtId="1" fontId="4" fillId="0" borderId="61" xfId="24" applyNumberFormat="1" applyFont="1" applyFill="1" applyBorder="1" applyAlignment="1" applyProtection="1">
      <alignment horizontal="center" vertical="center" wrapText="1"/>
    </xf>
    <xf numFmtId="1" fontId="20" fillId="0" borderId="19" xfId="24" applyNumberFormat="1" applyFont="1" applyFill="1" applyBorder="1" applyAlignment="1">
      <alignment horizontal="center" vertical="center"/>
    </xf>
    <xf numFmtId="0" fontId="3" fillId="7" borderId="29" xfId="24" applyFont="1" applyFill="1" applyBorder="1" applyAlignment="1">
      <alignment horizontal="center" vertical="center"/>
    </xf>
    <xf numFmtId="2" fontId="3" fillId="0" borderId="29" xfId="24" applyNumberFormat="1" applyFont="1" applyFill="1" applyBorder="1" applyAlignment="1">
      <alignment horizontal="center" vertical="center"/>
    </xf>
    <xf numFmtId="1" fontId="2" fillId="7" borderId="20" xfId="24" applyNumberFormat="1" applyFont="1" applyFill="1" applyBorder="1" applyAlignment="1">
      <alignment horizontal="center" vertical="center"/>
    </xf>
    <xf numFmtId="1" fontId="2" fillId="7" borderId="21" xfId="24" applyNumberFormat="1" applyFont="1" applyFill="1" applyBorder="1" applyAlignment="1">
      <alignment horizontal="center" vertical="center"/>
    </xf>
    <xf numFmtId="1" fontId="4" fillId="0" borderId="62" xfId="24" applyNumberFormat="1" applyFont="1" applyFill="1" applyBorder="1" applyAlignment="1" applyProtection="1">
      <alignment horizontal="center" vertical="center" wrapText="1"/>
    </xf>
    <xf numFmtId="1" fontId="4" fillId="0" borderId="63" xfId="24" applyNumberFormat="1" applyFont="1" applyFill="1" applyBorder="1" applyAlignment="1" applyProtection="1">
      <alignment horizontal="center" vertical="center" wrapText="1"/>
    </xf>
    <xf numFmtId="1" fontId="2" fillId="0" borderId="64" xfId="24" applyNumberFormat="1" applyFont="1" applyBorder="1" applyAlignment="1">
      <alignment horizontal="center"/>
    </xf>
    <xf numFmtId="1" fontId="4" fillId="0" borderId="65" xfId="24" applyNumberFormat="1" applyFont="1" applyFill="1" applyBorder="1" applyAlignment="1" applyProtection="1">
      <alignment horizontal="center" vertical="center" wrapText="1"/>
    </xf>
    <xf numFmtId="1" fontId="4" fillId="0" borderId="66" xfId="24" applyNumberFormat="1" applyFont="1" applyFill="1" applyBorder="1" applyAlignment="1" applyProtection="1">
      <alignment horizontal="center" vertical="center" wrapText="1"/>
    </xf>
    <xf numFmtId="1" fontId="2" fillId="0" borderId="67" xfId="24" applyNumberFormat="1" applyFont="1" applyBorder="1" applyAlignment="1">
      <alignment horizontal="center"/>
    </xf>
    <xf numFmtId="1" fontId="4" fillId="7" borderId="68" xfId="24" applyNumberFormat="1" applyFont="1" applyFill="1" applyBorder="1" applyAlignment="1" applyProtection="1">
      <alignment horizontal="center" vertical="center" wrapText="1"/>
    </xf>
    <xf numFmtId="1" fontId="4" fillId="0" borderId="69" xfId="24" applyNumberFormat="1" applyFont="1" applyFill="1" applyBorder="1" applyAlignment="1" applyProtection="1">
      <alignment horizontal="center" vertical="center" wrapText="1"/>
    </xf>
    <xf numFmtId="1" fontId="4" fillId="0" borderId="70" xfId="24" applyNumberFormat="1" applyFont="1" applyFill="1" applyBorder="1" applyAlignment="1" applyProtection="1">
      <alignment horizontal="center" vertical="center" wrapText="1"/>
    </xf>
    <xf numFmtId="1" fontId="4" fillId="0" borderId="71" xfId="24" applyNumberFormat="1" applyFont="1" applyFill="1" applyBorder="1" applyAlignment="1" applyProtection="1">
      <alignment horizontal="center" vertical="center" wrapText="1"/>
    </xf>
    <xf numFmtId="1" fontId="4" fillId="0" borderId="72" xfId="24" applyNumberFormat="1" applyFont="1" applyFill="1" applyBorder="1" applyAlignment="1" applyProtection="1">
      <alignment horizontal="center" vertical="center" wrapText="1"/>
    </xf>
    <xf numFmtId="1" fontId="2" fillId="0" borderId="73" xfId="24" applyNumberFormat="1" applyFont="1" applyBorder="1" applyAlignment="1">
      <alignment horizontal="center"/>
    </xf>
    <xf numFmtId="49" fontId="3" fillId="7" borderId="20" xfId="24" applyNumberFormat="1" applyFont="1" applyFill="1" applyBorder="1" applyAlignment="1">
      <alignment horizontal="center" vertical="center"/>
    </xf>
    <xf numFmtId="1" fontId="3" fillId="0" borderId="19" xfId="24" applyNumberFormat="1" applyFont="1" applyFill="1" applyBorder="1" applyAlignment="1">
      <alignment horizontal="center" vertical="center"/>
    </xf>
    <xf numFmtId="1" fontId="2" fillId="0" borderId="55" xfId="24" applyNumberFormat="1" applyFont="1" applyFill="1" applyBorder="1" applyAlignment="1">
      <alignment horizontal="center" vertical="center"/>
    </xf>
    <xf numFmtId="1" fontId="5" fillId="0" borderId="74" xfId="24" applyNumberFormat="1" applyFont="1" applyFill="1" applyBorder="1" applyAlignment="1" applyProtection="1">
      <alignment horizontal="center" vertical="center" wrapText="1"/>
    </xf>
    <xf numFmtId="1" fontId="5" fillId="0" borderId="75" xfId="24" applyNumberFormat="1" applyFont="1" applyFill="1" applyBorder="1" applyAlignment="1" applyProtection="1">
      <alignment horizontal="center" vertical="center" wrapText="1"/>
    </xf>
    <xf numFmtId="1" fontId="5" fillId="0" borderId="76" xfId="24" applyNumberFormat="1" applyFont="1" applyFill="1" applyBorder="1" applyAlignment="1" applyProtection="1">
      <alignment horizontal="center" vertical="center" wrapText="1"/>
    </xf>
    <xf numFmtId="49" fontId="3" fillId="0" borderId="77" xfId="24" applyNumberFormat="1" applyFont="1" applyFill="1" applyBorder="1" applyAlignment="1">
      <alignment horizontal="center" vertical="center"/>
    </xf>
    <xf numFmtId="0" fontId="3" fillId="7" borderId="20" xfId="24" applyFont="1" applyFill="1" applyBorder="1" applyAlignment="1">
      <alignment horizontal="center" vertical="center"/>
    </xf>
    <xf numFmtId="1" fontId="20" fillId="7" borderId="78" xfId="24" applyNumberFormat="1" applyFont="1" applyFill="1" applyBorder="1" applyAlignment="1">
      <alignment horizontal="center" vertical="center"/>
    </xf>
    <xf numFmtId="1" fontId="2" fillId="7" borderId="79" xfId="24" applyNumberFormat="1" applyFont="1" applyFill="1" applyBorder="1" applyAlignment="1">
      <alignment horizontal="center" vertical="center"/>
    </xf>
    <xf numFmtId="2" fontId="2" fillId="7" borderId="20" xfId="24" applyNumberFormat="1" applyFont="1" applyFill="1" applyBorder="1" applyAlignment="1">
      <alignment horizontal="center" vertical="center"/>
    </xf>
    <xf numFmtId="1" fontId="2" fillId="7" borderId="80" xfId="24" applyNumberFormat="1" applyFont="1" applyFill="1" applyBorder="1" applyAlignment="1">
      <alignment horizontal="center" vertical="center"/>
    </xf>
    <xf numFmtId="1" fontId="3" fillId="7" borderId="29" xfId="24" applyNumberFormat="1" applyFont="1" applyFill="1" applyBorder="1" applyAlignment="1">
      <alignment horizontal="center" vertical="center"/>
    </xf>
    <xf numFmtId="0" fontId="3" fillId="0" borderId="20" xfId="24" applyFont="1" applyFill="1" applyBorder="1" applyAlignment="1">
      <alignment horizontal="left" vertical="center" wrapText="1"/>
    </xf>
    <xf numFmtId="49" fontId="3" fillId="0" borderId="80" xfId="24" applyNumberFormat="1" applyFont="1" applyBorder="1" applyAlignment="1">
      <alignment horizontal="center" vertical="center"/>
    </xf>
    <xf numFmtId="49" fontId="2" fillId="6" borderId="81" xfId="24" applyNumberFormat="1" applyFont="1" applyFill="1" applyBorder="1" applyAlignment="1">
      <alignment horizontal="center" vertical="center"/>
    </xf>
    <xf numFmtId="1" fontId="2" fillId="6" borderId="47" xfId="24" applyNumberFormat="1" applyFont="1" applyFill="1" applyBorder="1" applyAlignment="1">
      <alignment horizontal="center" vertical="center"/>
    </xf>
    <xf numFmtId="49" fontId="3" fillId="0" borderId="82" xfId="24" applyNumberFormat="1" applyFont="1" applyFill="1" applyBorder="1" applyAlignment="1">
      <alignment horizontal="center" vertical="center"/>
    </xf>
    <xf numFmtId="0" fontId="3" fillId="0" borderId="82" xfId="24" applyFont="1" applyFill="1" applyBorder="1" applyAlignment="1">
      <alignment horizontal="center" vertical="center"/>
    </xf>
    <xf numFmtId="0" fontId="20" fillId="0" borderId="83" xfId="24" applyFont="1" applyFill="1" applyBorder="1" applyAlignment="1">
      <alignment horizontal="center" vertical="center"/>
    </xf>
    <xf numFmtId="1" fontId="20" fillId="0" borderId="84" xfId="24" applyNumberFormat="1" applyFont="1" applyFill="1" applyBorder="1" applyAlignment="1">
      <alignment horizontal="center" vertical="center"/>
    </xf>
    <xf numFmtId="1" fontId="21" fillId="0" borderId="85" xfId="24" applyNumberFormat="1" applyFont="1" applyFill="1" applyBorder="1" applyAlignment="1">
      <alignment horizontal="center" vertical="center"/>
    </xf>
    <xf numFmtId="1" fontId="3" fillId="0" borderId="87" xfId="24" applyNumberFormat="1" applyFont="1" applyFill="1" applyBorder="1" applyAlignment="1">
      <alignment horizontal="center" vertical="center"/>
    </xf>
    <xf numFmtId="0" fontId="3" fillId="9" borderId="0" xfId="24" applyFont="1" applyFill="1" applyBorder="1"/>
    <xf numFmtId="49" fontId="3" fillId="9" borderId="88" xfId="24" applyNumberFormat="1" applyFont="1" applyFill="1" applyBorder="1" applyAlignment="1">
      <alignment horizontal="center" vertical="center"/>
    </xf>
    <xf numFmtId="49" fontId="3" fillId="9" borderId="75" xfId="24" applyNumberFormat="1" applyFont="1" applyFill="1" applyBorder="1" applyAlignment="1">
      <alignment horizontal="center" vertical="center"/>
    </xf>
    <xf numFmtId="49" fontId="3" fillId="9" borderId="17" xfId="24" applyNumberFormat="1" applyFont="1" applyFill="1" applyBorder="1" applyAlignment="1">
      <alignment horizontal="center" vertical="center"/>
    </xf>
    <xf numFmtId="0" fontId="3" fillId="9" borderId="17" xfId="24" applyFont="1" applyFill="1" applyBorder="1" applyAlignment="1">
      <alignment horizontal="center" vertical="center"/>
    </xf>
    <xf numFmtId="49" fontId="20" fillId="10" borderId="89" xfId="24" applyNumberFormat="1" applyFont="1" applyFill="1" applyBorder="1" applyAlignment="1">
      <alignment horizontal="center" vertical="center"/>
    </xf>
    <xf numFmtId="49" fontId="18" fillId="9" borderId="90" xfId="24" applyNumberFormat="1" applyFont="1" applyFill="1" applyBorder="1" applyAlignment="1">
      <alignment horizontal="center" vertical="center" wrapText="1"/>
    </xf>
    <xf numFmtId="49" fontId="18" fillId="9" borderId="91" xfId="24" applyNumberFormat="1" applyFont="1" applyFill="1" applyBorder="1" applyAlignment="1">
      <alignment horizontal="center" vertical="center"/>
    </xf>
    <xf numFmtId="0" fontId="3" fillId="9" borderId="93" xfId="24" applyFont="1" applyFill="1" applyBorder="1" applyAlignment="1">
      <alignment horizontal="center" vertical="center" wrapText="1"/>
    </xf>
    <xf numFmtId="0" fontId="3" fillId="9" borderId="93" xfId="24" applyFont="1" applyFill="1" applyBorder="1" applyAlignment="1">
      <alignment horizontal="center" vertical="center"/>
    </xf>
    <xf numFmtId="0" fontId="3" fillId="9" borderId="92" xfId="24" applyNumberFormat="1" applyFont="1" applyFill="1" applyBorder="1" applyAlignment="1">
      <alignment horizontal="center" vertical="center" wrapText="1"/>
    </xf>
    <xf numFmtId="0" fontId="3" fillId="9" borderId="94" xfId="24" applyNumberFormat="1" applyFont="1" applyFill="1" applyBorder="1" applyAlignment="1">
      <alignment horizontal="center" vertical="center" wrapText="1"/>
    </xf>
    <xf numFmtId="49" fontId="3" fillId="0" borderId="55" xfId="24" applyNumberFormat="1" applyFont="1" applyBorder="1" applyAlignment="1">
      <alignment horizontal="center" vertical="center"/>
    </xf>
    <xf numFmtId="49" fontId="3" fillId="9" borderId="93" xfId="24" applyNumberFormat="1" applyFont="1" applyFill="1" applyBorder="1" applyAlignment="1">
      <alignment horizontal="center" vertical="center"/>
    </xf>
    <xf numFmtId="1" fontId="3" fillId="0" borderId="96" xfId="24" applyNumberFormat="1" applyFont="1" applyFill="1" applyBorder="1" applyAlignment="1">
      <alignment horizontal="center" vertical="center"/>
    </xf>
    <xf numFmtId="2" fontId="3" fillId="0" borderId="93" xfId="24" applyNumberFormat="1" applyFont="1" applyFill="1" applyBorder="1" applyAlignment="1">
      <alignment horizontal="center" vertical="center"/>
    </xf>
    <xf numFmtId="49" fontId="3" fillId="0" borderId="93" xfId="24" applyNumberFormat="1" applyFont="1" applyFill="1" applyBorder="1" applyAlignment="1">
      <alignment horizontal="center" vertical="center"/>
    </xf>
    <xf numFmtId="49" fontId="3" fillId="0" borderId="97" xfId="24" applyNumberFormat="1" applyFont="1" applyFill="1" applyBorder="1" applyAlignment="1">
      <alignment horizontal="center" vertical="center"/>
    </xf>
    <xf numFmtId="49" fontId="3" fillId="0" borderId="98" xfId="24" applyNumberFormat="1" applyFont="1" applyFill="1" applyBorder="1" applyAlignment="1">
      <alignment horizontal="center" vertical="center"/>
    </xf>
    <xf numFmtId="0" fontId="3" fillId="7" borderId="77" xfId="24" applyNumberFormat="1" applyFont="1" applyFill="1" applyBorder="1" applyAlignment="1">
      <alignment horizontal="center" vertical="center"/>
    </xf>
    <xf numFmtId="49" fontId="3" fillId="9" borderId="26" xfId="24" applyNumberFormat="1" applyFont="1" applyFill="1" applyBorder="1" applyAlignment="1">
      <alignment horizontal="center" vertical="center"/>
    </xf>
    <xf numFmtId="49" fontId="3" fillId="9" borderId="18" xfId="24" applyNumberFormat="1" applyFont="1" applyFill="1" applyBorder="1" applyAlignment="1">
      <alignment horizontal="center" vertical="center"/>
    </xf>
    <xf numFmtId="0" fontId="3" fillId="9" borderId="17" xfId="24" applyFont="1" applyFill="1" applyBorder="1" applyAlignment="1">
      <alignment horizontal="left" vertical="center" wrapText="1"/>
    </xf>
    <xf numFmtId="2" fontId="3" fillId="9" borderId="26" xfId="24" applyNumberFormat="1" applyFont="1" applyFill="1" applyBorder="1" applyAlignment="1">
      <alignment horizontal="center" vertical="center"/>
    </xf>
    <xf numFmtId="0" fontId="3" fillId="9" borderId="26" xfId="24" applyFont="1" applyFill="1" applyBorder="1" applyAlignment="1">
      <alignment horizontal="center" vertical="center"/>
    </xf>
    <xf numFmtId="2" fontId="2" fillId="9" borderId="17" xfId="24" applyNumberFormat="1" applyFont="1" applyFill="1" applyBorder="1" applyAlignment="1">
      <alignment horizontal="center" vertical="center"/>
    </xf>
    <xf numFmtId="1" fontId="2" fillId="9" borderId="18" xfId="24" applyNumberFormat="1" applyFont="1" applyFill="1" applyBorder="1" applyAlignment="1">
      <alignment horizontal="center" vertical="center"/>
    </xf>
    <xf numFmtId="1" fontId="2" fillId="9" borderId="17" xfId="24" applyNumberFormat="1" applyFont="1" applyFill="1" applyBorder="1" applyAlignment="1">
      <alignment horizontal="center" vertical="center"/>
    </xf>
    <xf numFmtId="1" fontId="3" fillId="9" borderId="26" xfId="24" applyNumberFormat="1" applyFont="1" applyFill="1" applyBorder="1" applyAlignment="1">
      <alignment horizontal="center" vertical="center"/>
    </xf>
    <xf numFmtId="0" fontId="3" fillId="9" borderId="25" xfId="24" applyNumberFormat="1" applyFont="1" applyFill="1" applyBorder="1" applyAlignment="1">
      <alignment horizontal="center" vertical="center"/>
    </xf>
    <xf numFmtId="49" fontId="3" fillId="9" borderId="95" xfId="24" applyNumberFormat="1" applyFont="1" applyFill="1" applyBorder="1" applyAlignment="1">
      <alignment horizontal="center" vertical="center"/>
    </xf>
    <xf numFmtId="49" fontId="3" fillId="9" borderId="98" xfId="24" applyNumberFormat="1" applyFont="1" applyFill="1" applyBorder="1" applyAlignment="1">
      <alignment horizontal="center" vertical="center"/>
    </xf>
    <xf numFmtId="49" fontId="3" fillId="9" borderId="20" xfId="24" applyNumberFormat="1" applyFont="1" applyFill="1" applyBorder="1" applyAlignment="1">
      <alignment horizontal="center" vertical="center"/>
    </xf>
    <xf numFmtId="49" fontId="3" fillId="9" borderId="29" xfId="24" applyNumberFormat="1" applyFont="1" applyFill="1" applyBorder="1" applyAlignment="1">
      <alignment horizontal="center" vertical="center"/>
    </xf>
    <xf numFmtId="49" fontId="3" fillId="0" borderId="0" xfId="24" applyNumberFormat="1" applyFont="1" applyBorder="1" applyAlignment="1">
      <alignment vertical="center"/>
    </xf>
    <xf numFmtId="49" fontId="3" fillId="0" borderId="18" xfId="24" applyNumberFormat="1" applyFont="1" applyBorder="1" applyAlignment="1">
      <alignment horizontal="center" vertical="center" wrapText="1"/>
    </xf>
    <xf numFmtId="49" fontId="3" fillId="9" borderId="75" xfId="24" applyNumberFormat="1" applyFont="1" applyFill="1" applyBorder="1" applyAlignment="1">
      <alignment vertical="top" wrapText="1"/>
    </xf>
    <xf numFmtId="49" fontId="3" fillId="9" borderId="76" xfId="24" applyNumberFormat="1" applyFont="1" applyFill="1" applyBorder="1" applyAlignment="1">
      <alignment horizontal="center" vertical="center"/>
    </xf>
    <xf numFmtId="49" fontId="3" fillId="9" borderId="5" xfId="24" applyNumberFormat="1" applyFont="1" applyFill="1" applyBorder="1" applyAlignment="1">
      <alignment vertical="top" wrapText="1"/>
    </xf>
    <xf numFmtId="49" fontId="3" fillId="9" borderId="5" xfId="24" applyNumberFormat="1" applyFont="1" applyFill="1" applyBorder="1" applyAlignment="1">
      <alignment horizontal="center" vertical="center"/>
    </xf>
    <xf numFmtId="49" fontId="3" fillId="9" borderId="23" xfId="24" applyNumberFormat="1" applyFont="1" applyFill="1" applyBorder="1" applyAlignment="1">
      <alignment horizontal="center" vertical="center"/>
    </xf>
    <xf numFmtId="49" fontId="3" fillId="9" borderId="22" xfId="24" applyNumberFormat="1" applyFont="1" applyFill="1" applyBorder="1" applyAlignment="1">
      <alignment horizontal="center" vertical="center"/>
    </xf>
    <xf numFmtId="49" fontId="3" fillId="9" borderId="24" xfId="24" applyNumberFormat="1" applyFont="1" applyFill="1" applyBorder="1" applyAlignment="1">
      <alignment horizontal="center" vertical="center"/>
    </xf>
    <xf numFmtId="2" fontId="3" fillId="9" borderId="20" xfId="24" applyNumberFormat="1" applyFont="1" applyFill="1" applyBorder="1" applyAlignment="1">
      <alignment horizontal="center" vertical="center"/>
    </xf>
    <xf numFmtId="1" fontId="18" fillId="9" borderId="89" xfId="24" applyNumberFormat="1" applyFont="1" applyFill="1" applyBorder="1" applyAlignment="1">
      <alignment horizontal="center" vertical="center"/>
    </xf>
    <xf numFmtId="2" fontId="18" fillId="9" borderId="20" xfId="24" applyNumberFormat="1" applyFont="1" applyFill="1" applyBorder="1" applyAlignment="1">
      <alignment horizontal="center" vertical="center"/>
    </xf>
    <xf numFmtId="2" fontId="18" fillId="9" borderId="29" xfId="24" applyNumberFormat="1" applyFont="1" applyFill="1" applyBorder="1" applyAlignment="1">
      <alignment horizontal="center" vertical="center"/>
    </xf>
    <xf numFmtId="1" fontId="2" fillId="10" borderId="55" xfId="24" applyNumberFormat="1" applyFont="1" applyFill="1" applyBorder="1" applyAlignment="1">
      <alignment horizontal="center" vertical="center"/>
    </xf>
    <xf numFmtId="1" fontId="20" fillId="10" borderId="17" xfId="24" applyNumberFormat="1" applyFont="1" applyFill="1" applyBorder="1" applyAlignment="1">
      <alignment horizontal="center" vertical="center"/>
    </xf>
    <xf numFmtId="2" fontId="2" fillId="10" borderId="17" xfId="24" applyNumberFormat="1" applyFont="1" applyFill="1" applyBorder="1" applyAlignment="1">
      <alignment horizontal="center" vertical="center"/>
    </xf>
    <xf numFmtId="1" fontId="3" fillId="10" borderId="26" xfId="24" applyNumberFormat="1" applyFont="1" applyFill="1" applyBorder="1" applyAlignment="1">
      <alignment horizontal="center" vertical="center"/>
    </xf>
    <xf numFmtId="0" fontId="3" fillId="10" borderId="25" xfId="24" applyNumberFormat="1" applyFont="1" applyFill="1" applyBorder="1" applyAlignment="1">
      <alignment horizontal="center" vertical="center"/>
    </xf>
    <xf numFmtId="1" fontId="21" fillId="9" borderId="64" xfId="24" applyNumberFormat="1" applyFont="1" applyFill="1" applyBorder="1" applyAlignment="1">
      <alignment horizontal="center" vertical="center"/>
    </xf>
    <xf numFmtId="1" fontId="21" fillId="9" borderId="17" xfId="24" applyNumberFormat="1" applyFont="1" applyFill="1" applyBorder="1" applyAlignment="1">
      <alignment horizontal="center" vertical="center"/>
    </xf>
    <xf numFmtId="1" fontId="3" fillId="9" borderId="25" xfId="24" applyNumberFormat="1" applyFont="1" applyFill="1" applyBorder="1" applyAlignment="1">
      <alignment horizontal="center" vertical="center"/>
    </xf>
    <xf numFmtId="2" fontId="3" fillId="9" borderId="17" xfId="24" applyNumberFormat="1" applyFont="1" applyFill="1" applyBorder="1" applyAlignment="1">
      <alignment horizontal="center" vertical="center"/>
    </xf>
    <xf numFmtId="1" fontId="21" fillId="9" borderId="55" xfId="24" applyNumberFormat="1" applyFont="1" applyFill="1" applyBorder="1" applyAlignment="1">
      <alignment horizontal="center" vertical="center"/>
    </xf>
    <xf numFmtId="1" fontId="3" fillId="9" borderId="39" xfId="24" applyNumberFormat="1" applyFont="1" applyFill="1" applyBorder="1" applyAlignment="1">
      <alignment horizontal="center" vertical="center"/>
    </xf>
    <xf numFmtId="0" fontId="3" fillId="9" borderId="88" xfId="24" applyFont="1" applyFill="1" applyBorder="1" applyAlignment="1">
      <alignment horizontal="left" vertical="top" wrapText="1"/>
    </xf>
    <xf numFmtId="2" fontId="3" fillId="9" borderId="88" xfId="24" applyNumberFormat="1" applyFont="1" applyFill="1" applyBorder="1" applyAlignment="1">
      <alignment horizontal="center" vertical="center"/>
    </xf>
    <xf numFmtId="0" fontId="3" fillId="10" borderId="103" xfId="24" applyFont="1" applyFill="1" applyBorder="1" applyAlignment="1">
      <alignment horizontal="center" vertical="center"/>
    </xf>
    <xf numFmtId="1" fontId="3" fillId="10" borderId="61" xfId="24" applyNumberFormat="1" applyFont="1" applyFill="1" applyBorder="1" applyAlignment="1">
      <alignment horizontal="center" vertical="center"/>
    </xf>
    <xf numFmtId="1" fontId="2" fillId="10" borderId="104" xfId="24" applyNumberFormat="1" applyFont="1" applyFill="1" applyBorder="1" applyAlignment="1">
      <alignment horizontal="center" vertical="center"/>
    </xf>
    <xf numFmtId="1" fontId="21" fillId="10" borderId="105" xfId="24" applyNumberFormat="1" applyFont="1" applyFill="1" applyBorder="1" applyAlignment="1">
      <alignment horizontal="center" vertical="center"/>
    </xf>
    <xf numFmtId="49" fontId="2" fillId="10" borderId="105" xfId="24" applyNumberFormat="1" applyFont="1" applyFill="1" applyBorder="1" applyAlignment="1">
      <alignment horizontal="center" vertical="center"/>
    </xf>
    <xf numFmtId="1" fontId="3" fillId="10" borderId="96" xfId="24" applyNumberFormat="1" applyFont="1" applyFill="1" applyBorder="1" applyAlignment="1">
      <alignment horizontal="center" vertical="center"/>
    </xf>
    <xf numFmtId="0" fontId="3" fillId="9" borderId="93" xfId="24" applyFont="1" applyFill="1" applyBorder="1" applyAlignment="1">
      <alignment horizontal="left" vertical="center" wrapText="1"/>
    </xf>
    <xf numFmtId="49" fontId="3" fillId="10" borderId="93" xfId="24" applyNumberFormat="1" applyFont="1" applyFill="1" applyBorder="1" applyAlignment="1">
      <alignment horizontal="center" vertical="center"/>
    </xf>
    <xf numFmtId="1" fontId="3" fillId="9" borderId="106" xfId="24" applyNumberFormat="1" applyFont="1" applyFill="1" applyBorder="1" applyAlignment="1">
      <alignment horizontal="center" vertical="center"/>
    </xf>
    <xf numFmtId="1" fontId="21" fillId="10" borderId="17" xfId="24" applyNumberFormat="1" applyFont="1" applyFill="1" applyBorder="1" applyAlignment="1">
      <alignment horizontal="center" vertical="center"/>
    </xf>
    <xf numFmtId="1" fontId="3" fillId="10" borderId="64" xfId="24" applyNumberFormat="1" applyFont="1" applyFill="1" applyBorder="1" applyAlignment="1">
      <alignment horizontal="center" vertical="center"/>
    </xf>
    <xf numFmtId="1" fontId="3" fillId="10" borderId="77" xfId="24" applyNumberFormat="1" applyFont="1" applyFill="1" applyBorder="1" applyAlignment="1">
      <alignment horizontal="center" vertical="center"/>
    </xf>
    <xf numFmtId="0" fontId="3" fillId="9" borderId="20" xfId="24" applyFont="1" applyFill="1" applyBorder="1" applyAlignment="1">
      <alignment horizontal="left" vertical="center" wrapText="1"/>
    </xf>
    <xf numFmtId="49" fontId="3" fillId="9" borderId="107" xfId="24" applyNumberFormat="1" applyFont="1" applyFill="1" applyBorder="1" applyAlignment="1">
      <alignment horizontal="center" vertical="center"/>
    </xf>
    <xf numFmtId="49" fontId="3" fillId="0" borderId="19" xfId="24" applyNumberFormat="1" applyFont="1" applyBorder="1" applyAlignment="1">
      <alignment horizontal="center" vertical="center" wrapText="1"/>
    </xf>
    <xf numFmtId="1" fontId="2" fillId="0" borderId="83" xfId="24" applyNumberFormat="1" applyFont="1" applyFill="1" applyBorder="1" applyAlignment="1">
      <alignment horizontal="center" vertical="center"/>
    </xf>
    <xf numFmtId="1" fontId="21" fillId="10" borderId="108" xfId="24" applyNumberFormat="1" applyFont="1" applyFill="1" applyBorder="1" applyAlignment="1">
      <alignment horizontal="center" vertical="center"/>
    </xf>
    <xf numFmtId="1" fontId="21" fillId="10" borderId="109" xfId="24" applyNumberFormat="1" applyFont="1" applyFill="1" applyBorder="1" applyAlignment="1">
      <alignment horizontal="center" vertical="center"/>
    </xf>
    <xf numFmtId="1" fontId="3" fillId="10" borderId="110" xfId="24" applyNumberFormat="1" applyFont="1" applyFill="1" applyBorder="1" applyAlignment="1">
      <alignment horizontal="center" vertical="center"/>
    </xf>
    <xf numFmtId="1" fontId="21" fillId="10" borderId="112" xfId="24" applyNumberFormat="1" applyFont="1" applyFill="1" applyBorder="1" applyAlignment="1">
      <alignment horizontal="center" vertical="center"/>
    </xf>
    <xf numFmtId="49" fontId="2" fillId="10" borderId="112" xfId="24" applyNumberFormat="1" applyFont="1" applyFill="1" applyBorder="1" applyAlignment="1">
      <alignment horizontal="center" vertical="center"/>
    </xf>
    <xf numFmtId="1" fontId="21" fillId="10" borderId="113" xfId="24" applyNumberFormat="1" applyFont="1" applyFill="1" applyBorder="1" applyAlignment="1">
      <alignment horizontal="center" vertical="center"/>
    </xf>
    <xf numFmtId="2" fontId="2" fillId="10" borderId="86" xfId="24" applyNumberFormat="1" applyFont="1" applyFill="1" applyBorder="1" applyAlignment="1">
      <alignment horizontal="center" vertical="center"/>
    </xf>
    <xf numFmtId="1" fontId="21" fillId="10" borderId="83" xfId="24" applyNumberFormat="1" applyFont="1" applyFill="1" applyBorder="1" applyAlignment="1">
      <alignment horizontal="center" vertical="center"/>
    </xf>
    <xf numFmtId="1" fontId="19" fillId="9" borderId="25" xfId="24" applyNumberFormat="1" applyFont="1" applyFill="1" applyBorder="1" applyAlignment="1" applyProtection="1">
      <alignment horizontal="center" vertical="center"/>
      <protection locked="0"/>
    </xf>
    <xf numFmtId="1" fontId="2" fillId="9" borderId="26" xfId="24" applyNumberFormat="1" applyFont="1" applyFill="1" applyBorder="1" applyAlignment="1">
      <alignment horizontal="center" vertical="center"/>
    </xf>
    <xf numFmtId="49" fontId="3" fillId="0" borderId="125" xfId="24" applyNumberFormat="1" applyFont="1" applyBorder="1" applyAlignment="1">
      <alignment horizontal="center" vertical="center" wrapText="1"/>
    </xf>
    <xf numFmtId="49" fontId="3" fillId="0" borderId="126" xfId="24" applyNumberFormat="1" applyFont="1" applyBorder="1" applyAlignment="1">
      <alignment horizontal="center" vertical="center" wrapText="1"/>
    </xf>
    <xf numFmtId="49" fontId="3" fillId="0" borderId="127" xfId="24" applyNumberFormat="1" applyFont="1" applyBorder="1" applyAlignment="1">
      <alignment horizontal="center" vertical="center"/>
    </xf>
    <xf numFmtId="49" fontId="3" fillId="0" borderId="128" xfId="24" applyNumberFormat="1" applyFont="1" applyBorder="1" applyAlignment="1">
      <alignment horizontal="center" vertical="center"/>
    </xf>
    <xf numFmtId="49" fontId="3" fillId="0" borderId="129" xfId="24" applyNumberFormat="1" applyFont="1" applyFill="1" applyBorder="1" applyAlignment="1">
      <alignment horizontal="center" vertical="center"/>
    </xf>
    <xf numFmtId="0" fontId="3" fillId="0" borderId="93" xfId="24" applyFont="1" applyFill="1" applyBorder="1" applyAlignment="1">
      <alignment horizontal="left" vertical="center" wrapText="1"/>
    </xf>
    <xf numFmtId="1" fontId="21" fillId="9" borderId="86" xfId="24" applyNumberFormat="1" applyFont="1" applyFill="1" applyBorder="1" applyAlignment="1">
      <alignment horizontal="center" vertical="center"/>
    </xf>
    <xf numFmtId="2" fontId="2" fillId="9" borderId="86" xfId="24" applyNumberFormat="1" applyFont="1" applyFill="1" applyBorder="1" applyAlignment="1">
      <alignment horizontal="center" vertical="center"/>
    </xf>
    <xf numFmtId="1" fontId="2" fillId="9" borderId="83" xfId="24" applyNumberFormat="1" applyFont="1" applyFill="1" applyBorder="1" applyAlignment="1">
      <alignment horizontal="center" vertical="center"/>
    </xf>
    <xf numFmtId="1" fontId="3" fillId="9" borderId="92" xfId="24" applyNumberFormat="1" applyFont="1" applyFill="1" applyBorder="1" applyAlignment="1">
      <alignment horizontal="center" vertical="center"/>
    </xf>
    <xf numFmtId="1" fontId="2" fillId="9" borderId="99" xfId="24" applyNumberFormat="1" applyFont="1" applyFill="1" applyBorder="1" applyAlignment="1">
      <alignment horizontal="center" vertical="center"/>
    </xf>
    <xf numFmtId="2" fontId="3" fillId="9" borderId="97" xfId="24" applyNumberFormat="1" applyFont="1" applyFill="1" applyBorder="1" applyAlignment="1">
      <alignment vertical="center"/>
    </xf>
    <xf numFmtId="1" fontId="2" fillId="9" borderId="100" xfId="24" applyNumberFormat="1" applyFont="1" applyFill="1" applyBorder="1" applyAlignment="1">
      <alignment horizontal="center" vertical="center"/>
    </xf>
    <xf numFmtId="1" fontId="3" fillId="7" borderId="20" xfId="24" applyNumberFormat="1" applyFont="1" applyFill="1" applyBorder="1" applyAlignment="1">
      <alignment horizontal="center" vertical="center"/>
    </xf>
    <xf numFmtId="1" fontId="3" fillId="9" borderId="93" xfId="24" applyNumberFormat="1" applyFont="1" applyFill="1" applyBorder="1" applyAlignment="1">
      <alignment horizontal="center" vertical="center"/>
    </xf>
    <xf numFmtId="1" fontId="3" fillId="7" borderId="21" xfId="24" applyNumberFormat="1" applyFont="1" applyFill="1" applyBorder="1" applyAlignment="1">
      <alignment horizontal="center" vertical="center"/>
    </xf>
    <xf numFmtId="1" fontId="18" fillId="9" borderId="102" xfId="24" applyNumberFormat="1" applyFont="1" applyFill="1" applyBorder="1" applyAlignment="1">
      <alignment horizontal="center" vertical="center"/>
    </xf>
    <xf numFmtId="1" fontId="3" fillId="9" borderId="17" xfId="24" applyNumberFormat="1" applyFont="1" applyFill="1" applyBorder="1" applyAlignment="1">
      <alignment horizontal="center" vertical="center"/>
    </xf>
    <xf numFmtId="1" fontId="3" fillId="0" borderId="86" xfId="24" applyNumberFormat="1" applyFont="1" applyFill="1" applyBorder="1" applyAlignment="1">
      <alignment horizontal="center" vertical="center"/>
    </xf>
    <xf numFmtId="2" fontId="3" fillId="0" borderId="86" xfId="24" applyNumberFormat="1" applyFont="1" applyFill="1" applyBorder="1" applyAlignment="1">
      <alignment horizontal="center" vertical="center"/>
    </xf>
    <xf numFmtId="49" fontId="2" fillId="11" borderId="0" xfId="24" applyNumberFormat="1" applyFont="1" applyFill="1" applyBorder="1" applyAlignment="1">
      <alignment horizontal="center" vertical="center"/>
    </xf>
    <xf numFmtId="1" fontId="2" fillId="0" borderId="111" xfId="24" applyNumberFormat="1" applyFont="1" applyFill="1" applyBorder="1" applyAlignment="1">
      <alignment horizontal="center" vertical="center"/>
    </xf>
    <xf numFmtId="49" fontId="3" fillId="0" borderId="17" xfId="24" applyNumberFormat="1" applyFont="1" applyFill="1" applyBorder="1" applyAlignment="1">
      <alignment vertical="top" wrapText="1"/>
    </xf>
    <xf numFmtId="49" fontId="3" fillId="0" borderId="101" xfId="24" applyNumberFormat="1" applyFont="1" applyFill="1" applyBorder="1" applyAlignment="1">
      <alignment vertical="center" wrapText="1"/>
    </xf>
    <xf numFmtId="49" fontId="20" fillId="0" borderId="17" xfId="24" applyNumberFormat="1" applyFont="1" applyFill="1" applyBorder="1" applyAlignment="1">
      <alignment horizontal="center" vertical="center"/>
    </xf>
    <xf numFmtId="49" fontId="18" fillId="0" borderId="82" xfId="24" applyNumberFormat="1" applyFont="1" applyFill="1" applyBorder="1" applyAlignment="1">
      <alignment horizontal="center" vertical="center" wrapText="1"/>
    </xf>
    <xf numFmtId="49" fontId="18" fillId="0" borderId="93" xfId="24" applyNumberFormat="1" applyFont="1" applyFill="1" applyBorder="1" applyAlignment="1">
      <alignment horizontal="center" vertical="center"/>
    </xf>
    <xf numFmtId="0" fontId="3" fillId="0" borderId="93" xfId="24" applyFont="1" applyFill="1" applyBorder="1" applyAlignment="1">
      <alignment horizontal="center" vertical="center" wrapText="1"/>
    </xf>
    <xf numFmtId="1" fontId="3" fillId="10" borderId="19" xfId="24" applyNumberFormat="1" applyFont="1" applyFill="1" applyBorder="1" applyAlignment="1">
      <alignment horizontal="center" vertical="center"/>
    </xf>
    <xf numFmtId="49" fontId="3" fillId="10" borderId="26" xfId="24" applyNumberFormat="1" applyFont="1" applyFill="1" applyBorder="1" applyAlignment="1">
      <alignment horizontal="center" vertical="center"/>
    </xf>
    <xf numFmtId="49" fontId="3" fillId="9" borderId="25" xfId="24" applyNumberFormat="1" applyFont="1" applyFill="1" applyBorder="1" applyAlignment="1">
      <alignment horizontal="center" vertical="center"/>
    </xf>
    <xf numFmtId="0" fontId="3" fillId="5" borderId="5" xfId="24" applyFont="1" applyFill="1" applyBorder="1" applyAlignment="1" applyProtection="1">
      <alignment horizontal="center" vertical="center" wrapText="1"/>
      <protection locked="0"/>
    </xf>
    <xf numFmtId="0" fontId="3" fillId="4" borderId="5" xfId="24" applyFont="1" applyFill="1" applyBorder="1" applyAlignment="1" applyProtection="1">
      <alignment horizontal="center" vertical="center" wrapText="1"/>
      <protection locked="0"/>
    </xf>
    <xf numFmtId="1" fontId="2" fillId="10" borderId="17" xfId="24" applyNumberFormat="1" applyFont="1" applyFill="1" applyBorder="1" applyAlignment="1">
      <alignment horizontal="center" vertical="center"/>
    </xf>
    <xf numFmtId="0" fontId="3" fillId="6" borderId="11" xfId="24" applyFont="1" applyFill="1" applyBorder="1" applyAlignment="1" applyProtection="1">
      <alignment horizontal="center"/>
      <protection locked="0"/>
    </xf>
    <xf numFmtId="0" fontId="2" fillId="0" borderId="0" xfId="24" applyFont="1" applyBorder="1" applyAlignment="1">
      <alignment horizontal="center" vertical="center"/>
    </xf>
    <xf numFmtId="0" fontId="3" fillId="4" borderId="7" xfId="24" applyFont="1" applyFill="1" applyBorder="1" applyAlignment="1" applyProtection="1">
      <alignment horizontal="center" vertical="center" wrapText="1"/>
      <protection locked="0"/>
    </xf>
    <xf numFmtId="49" fontId="2" fillId="6" borderId="28" xfId="24" applyNumberFormat="1" applyFont="1" applyFill="1" applyBorder="1" applyAlignment="1">
      <alignment horizontal="center" vertical="center"/>
    </xf>
    <xf numFmtId="49" fontId="3" fillId="10" borderId="17" xfId="24" applyNumberFormat="1" applyFont="1" applyFill="1" applyBorder="1" applyAlignment="1">
      <alignment horizontal="center" vertical="center" wrapText="1"/>
    </xf>
    <xf numFmtId="1" fontId="3" fillId="10" borderId="25" xfId="24" applyNumberFormat="1" applyFont="1" applyFill="1" applyBorder="1" applyAlignment="1">
      <alignment horizontal="center" vertical="center"/>
    </xf>
    <xf numFmtId="49" fontId="3" fillId="10" borderId="17" xfId="24" applyNumberFormat="1" applyFont="1" applyFill="1" applyBorder="1" applyAlignment="1">
      <alignment horizontal="center" vertical="center"/>
    </xf>
    <xf numFmtId="1" fontId="2" fillId="9" borderId="25" xfId="24" applyNumberFormat="1" applyFont="1" applyFill="1" applyBorder="1" applyAlignment="1">
      <alignment horizontal="center" vertical="center"/>
    </xf>
    <xf numFmtId="1" fontId="2" fillId="10" borderId="18" xfId="24" applyNumberFormat="1" applyFont="1" applyFill="1" applyBorder="1" applyAlignment="1">
      <alignment horizontal="center" vertical="center"/>
    </xf>
    <xf numFmtId="1" fontId="2" fillId="0" borderId="99" xfId="24" applyNumberFormat="1" applyFont="1" applyFill="1" applyBorder="1" applyAlignment="1">
      <alignment horizontal="center" vertical="center"/>
    </xf>
    <xf numFmtId="1" fontId="2" fillId="9" borderId="93" xfId="24" applyNumberFormat="1" applyFont="1" applyFill="1" applyBorder="1" applyAlignment="1">
      <alignment horizontal="center" vertical="center"/>
    </xf>
    <xf numFmtId="1" fontId="21" fillId="9" borderId="25" xfId="24" applyNumberFormat="1" applyFont="1" applyFill="1" applyBorder="1" applyAlignment="1">
      <alignment horizontal="center" vertical="center"/>
    </xf>
    <xf numFmtId="1" fontId="21" fillId="9" borderId="42" xfId="24" applyNumberFormat="1" applyFont="1" applyFill="1" applyBorder="1" applyAlignment="1">
      <alignment horizontal="center" vertical="center"/>
    </xf>
    <xf numFmtId="1" fontId="2" fillId="0" borderId="85" xfId="24" applyNumberFormat="1" applyFont="1" applyFill="1" applyBorder="1" applyAlignment="1">
      <alignment horizontal="center" vertical="center"/>
    </xf>
    <xf numFmtId="1" fontId="2" fillId="10" borderId="86" xfId="24" applyNumberFormat="1" applyFont="1" applyFill="1" applyBorder="1" applyAlignment="1">
      <alignment horizontal="center" vertical="center"/>
    </xf>
    <xf numFmtId="49" fontId="2" fillId="4" borderId="35" xfId="24" applyNumberFormat="1" applyFont="1" applyFill="1" applyBorder="1" applyAlignment="1">
      <alignment horizontal="center" vertical="center"/>
    </xf>
    <xf numFmtId="49" fontId="2" fillId="6" borderId="120" xfId="24" applyNumberFormat="1" applyFont="1" applyFill="1" applyBorder="1" applyAlignment="1">
      <alignment horizontal="left" vertical="center"/>
    </xf>
    <xf numFmtId="49" fontId="2" fillId="6" borderId="121" xfId="24" applyNumberFormat="1" applyFont="1" applyFill="1" applyBorder="1" applyAlignment="1">
      <alignment horizontal="left" vertical="center"/>
    </xf>
    <xf numFmtId="49" fontId="2" fillId="5" borderId="37" xfId="24" applyNumberFormat="1" applyFont="1" applyFill="1" applyBorder="1" applyAlignment="1">
      <alignment horizontal="center" vertical="center"/>
    </xf>
    <xf numFmtId="2" fontId="18" fillId="9" borderId="17" xfId="24" applyNumberFormat="1" applyFont="1" applyFill="1" applyBorder="1" applyAlignment="1">
      <alignment horizontal="center" vertical="center"/>
    </xf>
    <xf numFmtId="49" fontId="2" fillId="11" borderId="28" xfId="24" applyNumberFormat="1" applyFont="1" applyFill="1" applyBorder="1" applyAlignment="1">
      <alignment horizontal="center" vertical="center"/>
    </xf>
    <xf numFmtId="0" fontId="2" fillId="6" borderId="23" xfId="24" applyFont="1" applyFill="1" applyBorder="1" applyAlignment="1">
      <alignment horizontal="right" vertical="center"/>
    </xf>
    <xf numFmtId="0" fontId="2" fillId="6" borderId="114" xfId="24" applyFont="1" applyFill="1" applyBorder="1" applyAlignment="1">
      <alignment horizontal="right" vertical="center"/>
    </xf>
    <xf numFmtId="0" fontId="2" fillId="6" borderId="47" xfId="24" applyFont="1" applyFill="1" applyBorder="1" applyAlignment="1">
      <alignment horizontal="right" vertical="center"/>
    </xf>
    <xf numFmtId="1" fontId="3" fillId="10" borderId="19" xfId="24" applyNumberFormat="1" applyFont="1" applyFill="1" applyBorder="1" applyAlignment="1">
      <alignment horizontal="center" vertical="center"/>
    </xf>
    <xf numFmtId="0" fontId="3" fillId="10" borderId="17" xfId="24" applyFont="1" applyFill="1" applyBorder="1" applyAlignment="1">
      <alignment horizontal="left" vertical="center" wrapText="1"/>
    </xf>
    <xf numFmtId="0" fontId="2" fillId="5" borderId="32" xfId="24" applyFont="1" applyFill="1" applyBorder="1" applyAlignment="1">
      <alignment horizontal="left"/>
    </xf>
    <xf numFmtId="0" fontId="2" fillId="6" borderId="32" xfId="24" applyFont="1" applyFill="1" applyBorder="1" applyAlignment="1">
      <alignment horizontal="left"/>
    </xf>
    <xf numFmtId="0" fontId="3" fillId="10" borderId="17" xfId="24" applyFont="1" applyFill="1" applyBorder="1" applyAlignment="1">
      <alignment horizontal="left" vertical="top" wrapText="1"/>
    </xf>
    <xf numFmtId="49" fontId="3" fillId="10" borderId="26" xfId="24" applyNumberFormat="1" applyFont="1" applyFill="1" applyBorder="1" applyAlignment="1">
      <alignment horizontal="center" vertical="center"/>
    </xf>
    <xf numFmtId="0" fontId="3" fillId="7" borderId="20" xfId="24" applyFont="1" applyFill="1" applyBorder="1" applyAlignment="1">
      <alignment horizontal="left" vertical="top" wrapText="1"/>
    </xf>
    <xf numFmtId="49" fontId="3" fillId="0" borderId="38" xfId="24" applyNumberFormat="1" applyFont="1" applyBorder="1" applyAlignment="1">
      <alignment horizontal="center" vertical="center"/>
    </xf>
    <xf numFmtId="49" fontId="3" fillId="9" borderId="25" xfId="24" applyNumberFormat="1" applyFont="1" applyFill="1" applyBorder="1" applyAlignment="1">
      <alignment horizontal="center" vertical="center"/>
    </xf>
    <xf numFmtId="0" fontId="3" fillId="5" borderId="7" xfId="24" applyFont="1" applyFill="1" applyBorder="1" applyAlignment="1" applyProtection="1">
      <alignment horizontal="center" vertical="center" wrapText="1"/>
      <protection locked="0"/>
    </xf>
    <xf numFmtId="0" fontId="3" fillId="4" borderId="45" xfId="24" applyFont="1" applyFill="1" applyBorder="1" applyAlignment="1" applyProtection="1">
      <alignment horizontal="center" vertical="center" wrapText="1"/>
      <protection locked="0"/>
    </xf>
    <xf numFmtId="0" fontId="3" fillId="4" borderId="36" xfId="24" applyFont="1" applyFill="1" applyBorder="1" applyAlignment="1" applyProtection="1">
      <alignment horizontal="center" vertical="center" textRotation="90" wrapText="1"/>
      <protection locked="0"/>
    </xf>
    <xf numFmtId="0" fontId="3" fillId="6" borderId="5" xfId="24" applyFont="1" applyFill="1" applyBorder="1" applyAlignment="1" applyProtection="1">
      <alignment horizontal="center" vertical="center" textRotation="90" wrapText="1"/>
      <protection locked="0"/>
    </xf>
    <xf numFmtId="0" fontId="3" fillId="4" borderId="5" xfId="24" applyFont="1" applyFill="1" applyBorder="1" applyAlignment="1" applyProtection="1">
      <alignment horizontal="center" vertical="center" textRotation="90" wrapText="1"/>
      <protection locked="0"/>
    </xf>
    <xf numFmtId="0" fontId="3" fillId="5" borderId="5" xfId="24" applyFont="1" applyFill="1" applyBorder="1" applyAlignment="1" applyProtection="1">
      <alignment horizontal="center" vertical="center" wrapText="1"/>
      <protection locked="0"/>
    </xf>
    <xf numFmtId="0" fontId="3" fillId="5" borderId="36" xfId="24" applyFont="1" applyFill="1" applyBorder="1" applyAlignment="1" applyProtection="1">
      <alignment horizontal="center" vertical="center" wrapText="1"/>
      <protection locked="0"/>
    </xf>
    <xf numFmtId="0" fontId="2" fillId="4" borderId="5" xfId="24" applyFont="1" applyFill="1" applyBorder="1" applyAlignment="1" applyProtection="1">
      <alignment horizontal="center" vertical="center" wrapText="1"/>
      <protection locked="0"/>
    </xf>
    <xf numFmtId="0" fontId="3" fillId="4" borderId="9" xfId="24" applyFont="1" applyFill="1" applyBorder="1" applyAlignment="1" applyProtection="1">
      <alignment horizontal="center" vertical="center" textRotation="90" wrapText="1"/>
      <protection locked="0"/>
    </xf>
    <xf numFmtId="0" fontId="3" fillId="4" borderId="5" xfId="24" applyFont="1" applyFill="1" applyBorder="1" applyAlignment="1" applyProtection="1">
      <alignment horizontal="center" vertical="center" wrapText="1"/>
      <protection locked="0"/>
    </xf>
    <xf numFmtId="0" fontId="3" fillId="4" borderId="5" xfId="24" applyNumberFormat="1" applyFont="1" applyFill="1" applyBorder="1" applyAlignment="1" applyProtection="1">
      <alignment horizontal="center" vertical="center" textRotation="90" wrapText="1"/>
      <protection locked="0"/>
    </xf>
    <xf numFmtId="0" fontId="2" fillId="4" borderId="8" xfId="24" applyFont="1" applyFill="1" applyBorder="1" applyAlignment="1" applyProtection="1">
      <alignment horizontal="center" vertical="center" wrapText="1"/>
      <protection locked="0"/>
    </xf>
    <xf numFmtId="0" fontId="3" fillId="4" borderId="8" xfId="24" applyFont="1" applyFill="1" applyBorder="1" applyAlignment="1" applyProtection="1">
      <alignment horizontal="center" vertical="center" textRotation="90" wrapText="1"/>
      <protection locked="0"/>
    </xf>
    <xf numFmtId="0" fontId="2" fillId="0" borderId="0" xfId="24" applyFont="1" applyBorder="1" applyAlignment="1">
      <alignment horizontal="left" vertical="top" wrapText="1"/>
    </xf>
    <xf numFmtId="1" fontId="2" fillId="10" borderId="17" xfId="24" applyNumberFormat="1" applyFont="1" applyFill="1" applyBorder="1" applyAlignment="1">
      <alignment horizontal="center" vertical="center"/>
    </xf>
    <xf numFmtId="0" fontId="3" fillId="6" borderId="11" xfId="24" applyFont="1" applyFill="1" applyBorder="1" applyAlignment="1" applyProtection="1">
      <alignment horizontal="center"/>
      <protection locked="0"/>
    </xf>
    <xf numFmtId="0" fontId="2" fillId="0" borderId="0" xfId="24" applyFont="1" applyBorder="1" applyAlignment="1">
      <alignment horizontal="center" vertical="top"/>
    </xf>
    <xf numFmtId="0" fontId="2" fillId="0" borderId="0" xfId="24" applyFont="1" applyBorder="1" applyAlignment="1">
      <alignment horizontal="center" vertical="center"/>
    </xf>
    <xf numFmtId="0" fontId="2" fillId="0" borderId="79" xfId="24" applyFont="1" applyBorder="1" applyAlignment="1">
      <alignment horizontal="left" vertical="top" wrapText="1"/>
    </xf>
    <xf numFmtId="0" fontId="2" fillId="8" borderId="44" xfId="24" applyFont="1" applyFill="1" applyBorder="1" applyAlignment="1" applyProtection="1">
      <alignment horizontal="center" vertical="top"/>
      <protection locked="0"/>
    </xf>
    <xf numFmtId="0" fontId="3" fillId="5" borderId="5" xfId="24" applyFont="1" applyFill="1" applyBorder="1" applyAlignment="1" applyProtection="1">
      <alignment horizontal="center" vertical="center" textRotation="90" wrapText="1"/>
      <protection locked="0"/>
    </xf>
    <xf numFmtId="0" fontId="3" fillId="4" borderId="7" xfId="24" applyFont="1" applyFill="1" applyBorder="1" applyAlignment="1" applyProtection="1">
      <alignment horizontal="center" vertical="center" wrapText="1"/>
      <protection locked="0"/>
    </xf>
    <xf numFmtId="0" fontId="3" fillId="6" borderId="12" xfId="24" applyFont="1" applyFill="1" applyBorder="1" applyAlignment="1">
      <alignment horizontal="left"/>
    </xf>
    <xf numFmtId="0" fontId="2" fillId="8" borderId="25" xfId="24" applyFont="1" applyFill="1" applyBorder="1" applyAlignment="1">
      <alignment horizontal="right"/>
    </xf>
    <xf numFmtId="0" fontId="2" fillId="8" borderId="16" xfId="24" applyFont="1" applyFill="1" applyBorder="1" applyAlignment="1">
      <alignment horizontal="right"/>
    </xf>
    <xf numFmtId="0" fontId="2" fillId="5" borderId="9" xfId="24" applyFont="1" applyFill="1" applyBorder="1" applyAlignment="1">
      <alignment horizontal="right"/>
    </xf>
    <xf numFmtId="0" fontId="2" fillId="5" borderId="115" xfId="24" applyFont="1" applyFill="1" applyBorder="1" applyAlignment="1">
      <alignment horizontal="right"/>
    </xf>
    <xf numFmtId="0" fontId="2" fillId="4" borderId="53" xfId="24" applyFont="1" applyFill="1" applyBorder="1" applyAlignment="1">
      <alignment horizontal="right"/>
    </xf>
    <xf numFmtId="0" fontId="2" fillId="4" borderId="116" xfId="24" applyFont="1" applyFill="1" applyBorder="1" applyAlignment="1">
      <alignment horizontal="right"/>
    </xf>
    <xf numFmtId="0" fontId="3" fillId="0" borderId="109" xfId="24" applyFont="1" applyFill="1" applyBorder="1" applyAlignment="1">
      <alignment horizontal="left" vertical="center" wrapText="1"/>
    </xf>
    <xf numFmtId="0" fontId="3" fillId="0" borderId="82" xfId="24" applyFont="1" applyFill="1" applyBorder="1" applyAlignment="1">
      <alignment horizontal="left" vertical="center" wrapText="1"/>
    </xf>
    <xf numFmtId="49" fontId="2" fillId="6" borderId="28" xfId="24" applyNumberFormat="1" applyFont="1" applyFill="1" applyBorder="1" applyAlignment="1">
      <alignment horizontal="center" vertical="center"/>
    </xf>
    <xf numFmtId="0" fontId="3" fillId="0" borderId="17" xfId="24" applyFont="1" applyFill="1" applyBorder="1" applyAlignment="1">
      <alignment horizontal="left" vertical="center" wrapText="1"/>
    </xf>
    <xf numFmtId="0" fontId="3" fillId="6" borderId="8" xfId="24" applyFont="1" applyFill="1" applyBorder="1" applyAlignment="1">
      <alignment horizontal="left"/>
    </xf>
    <xf numFmtId="49" fontId="2" fillId="6" borderId="117" xfId="24" applyNumberFormat="1" applyFont="1" applyFill="1" applyBorder="1" applyAlignment="1">
      <alignment horizontal="left" vertical="center"/>
    </xf>
    <xf numFmtId="49" fontId="2" fillId="6" borderId="116" xfId="24" applyNumberFormat="1" applyFont="1" applyFill="1" applyBorder="1" applyAlignment="1">
      <alignment horizontal="left" vertical="center"/>
    </xf>
    <xf numFmtId="0" fontId="3" fillId="0" borderId="17" xfId="24" applyFont="1" applyFill="1" applyBorder="1" applyAlignment="1">
      <alignment horizontal="left" vertical="top" wrapText="1"/>
    </xf>
    <xf numFmtId="0" fontId="3" fillId="4" borderId="25" xfId="24" applyFont="1" applyFill="1" applyBorder="1" applyAlignment="1">
      <alignment horizontal="center" vertical="center" wrapText="1"/>
    </xf>
    <xf numFmtId="0" fontId="3" fillId="6" borderId="76" xfId="24" applyFont="1" applyFill="1" applyBorder="1" applyAlignment="1">
      <alignment horizontal="left"/>
    </xf>
    <xf numFmtId="0" fontId="3" fillId="6" borderId="8" xfId="24" applyFont="1" applyFill="1" applyBorder="1" applyAlignment="1">
      <alignment horizontal="left" wrapText="1"/>
    </xf>
    <xf numFmtId="0" fontId="3" fillId="6" borderId="7" xfId="24" applyFont="1" applyFill="1" applyBorder="1" applyAlignment="1">
      <alignment horizontal="left" wrapText="1"/>
    </xf>
    <xf numFmtId="2" fontId="18" fillId="9" borderId="26" xfId="24" applyNumberFormat="1" applyFont="1" applyFill="1" applyBorder="1" applyAlignment="1">
      <alignment horizontal="center" vertical="center"/>
    </xf>
    <xf numFmtId="0" fontId="3" fillId="6" borderId="7" xfId="24" applyFont="1" applyFill="1" applyBorder="1" applyAlignment="1">
      <alignment horizontal="left"/>
    </xf>
    <xf numFmtId="0" fontId="2" fillId="6" borderId="22" xfId="24" applyFont="1" applyFill="1" applyBorder="1" applyAlignment="1">
      <alignment horizontal="right" vertical="center"/>
    </xf>
    <xf numFmtId="0" fontId="2" fillId="6" borderId="50" xfId="24" applyFont="1" applyFill="1" applyBorder="1" applyAlignment="1">
      <alignment horizontal="right" vertical="center"/>
    </xf>
    <xf numFmtId="0" fontId="2" fillId="5" borderId="22" xfId="24" applyFont="1" applyFill="1" applyBorder="1" applyAlignment="1">
      <alignment horizontal="right"/>
    </xf>
    <xf numFmtId="0" fontId="2" fillId="5" borderId="23" xfId="24" applyFont="1" applyFill="1" applyBorder="1" applyAlignment="1">
      <alignment horizontal="right"/>
    </xf>
    <xf numFmtId="49" fontId="2" fillId="5" borderId="32" xfId="24" applyNumberFormat="1" applyFont="1" applyFill="1" applyBorder="1" applyAlignment="1">
      <alignment vertical="center"/>
    </xf>
    <xf numFmtId="49" fontId="3" fillId="7" borderId="17" xfId="24" applyNumberFormat="1" applyFont="1" applyFill="1" applyBorder="1" applyAlignment="1">
      <alignment horizontal="left" vertical="top" wrapText="1"/>
    </xf>
    <xf numFmtId="0" fontId="2" fillId="6" borderId="50" xfId="24" applyFont="1" applyFill="1" applyBorder="1" applyAlignment="1">
      <alignment horizontal="right"/>
    </xf>
    <xf numFmtId="0" fontId="2" fillId="6" borderId="114" xfId="24" applyFont="1" applyFill="1" applyBorder="1" applyAlignment="1">
      <alignment horizontal="right"/>
    </xf>
    <xf numFmtId="49" fontId="3" fillId="10" borderId="17" xfId="24" applyNumberFormat="1" applyFont="1" applyFill="1" applyBorder="1" applyAlignment="1">
      <alignment horizontal="center" vertical="center" wrapText="1"/>
    </xf>
    <xf numFmtId="1" fontId="3" fillId="10" borderId="25" xfId="24" applyNumberFormat="1" applyFont="1" applyFill="1" applyBorder="1" applyAlignment="1">
      <alignment horizontal="center" vertical="center"/>
    </xf>
    <xf numFmtId="49" fontId="3" fillId="10" borderId="17" xfId="24" applyNumberFormat="1" applyFont="1" applyFill="1" applyBorder="1" applyAlignment="1">
      <alignment horizontal="center" vertical="center"/>
    </xf>
    <xf numFmtId="0" fontId="2" fillId="4" borderId="122" xfId="24" applyFont="1" applyFill="1" applyBorder="1" applyAlignment="1">
      <alignment horizontal="left"/>
    </xf>
    <xf numFmtId="49" fontId="20" fillId="0" borderId="38" xfId="24" applyNumberFormat="1" applyFont="1" applyBorder="1" applyAlignment="1">
      <alignment horizontal="center" vertical="center" wrapText="1"/>
    </xf>
    <xf numFmtId="49" fontId="3" fillId="0" borderId="38" xfId="24" applyNumberFormat="1" applyFont="1" applyBorder="1" applyAlignment="1">
      <alignment horizontal="center" vertical="center" wrapText="1"/>
    </xf>
    <xf numFmtId="0" fontId="3" fillId="9" borderId="123" xfId="24" applyFont="1" applyFill="1" applyBorder="1" applyAlignment="1">
      <alignment horizontal="left" vertical="center" wrapText="1"/>
    </xf>
    <xf numFmtId="0" fontId="23" fillId="9" borderId="124" xfId="0" applyFont="1" applyFill="1" applyBorder="1" applyAlignment="1">
      <alignment horizontal="left" vertical="center" wrapText="1"/>
    </xf>
    <xf numFmtId="0" fontId="2" fillId="5" borderId="32" xfId="24" applyFont="1" applyFill="1" applyBorder="1" applyAlignment="1">
      <alignment horizontal="left" vertical="center"/>
    </xf>
    <xf numFmtId="1" fontId="2" fillId="9" borderId="25" xfId="24" applyNumberFormat="1" applyFont="1" applyFill="1" applyBorder="1" applyAlignment="1">
      <alignment horizontal="center" vertical="center"/>
    </xf>
    <xf numFmtId="1" fontId="2" fillId="10" borderId="18" xfId="24" applyNumberFormat="1" applyFont="1" applyFill="1" applyBorder="1" applyAlignment="1">
      <alignment horizontal="center" vertical="center"/>
    </xf>
    <xf numFmtId="1" fontId="19" fillId="9" borderId="118" xfId="24" applyNumberFormat="1" applyFont="1" applyFill="1" applyBorder="1" applyAlignment="1">
      <alignment horizontal="center" vertical="center"/>
    </xf>
    <xf numFmtId="1" fontId="19" fillId="9" borderId="119" xfId="24" applyNumberFormat="1" applyFont="1" applyFill="1" applyBorder="1" applyAlignment="1">
      <alignment horizontal="center" vertical="center"/>
    </xf>
    <xf numFmtId="1" fontId="22" fillId="9" borderId="55" xfId="24" applyNumberFormat="1" applyFont="1" applyFill="1" applyBorder="1" applyAlignment="1">
      <alignment horizontal="center" vertical="center"/>
    </xf>
  </cellXfs>
  <cellStyles count="36">
    <cellStyle name="1 antraštė 2" xfId="1"/>
    <cellStyle name="2 antraštė 2" xfId="2"/>
    <cellStyle name="3 antraštė 2" xfId="3"/>
    <cellStyle name="4 antraštė 2" xfId="4"/>
    <cellStyle name="Aiškinamasis tekstas 2" xfId="5"/>
    <cellStyle name="Currency 2" xfId="6"/>
    <cellStyle name="Currency 3" xfId="7"/>
    <cellStyle name="Currency 4" xfId="8"/>
    <cellStyle name="Currency 4 2" xfId="9"/>
    <cellStyle name="Currency 4_5 programa" xfId="10"/>
    <cellStyle name="Currency 5" xfId="11"/>
    <cellStyle name="Currency 5 2" xfId="12"/>
    <cellStyle name="Currency 5_5 programa" xfId="13"/>
    <cellStyle name="Geras 2" xfId="14"/>
    <cellStyle name="Įprastas" xfId="0" builtinId="0"/>
    <cellStyle name="Įspėjimo tekstas 2" xfId="15"/>
    <cellStyle name="Išvestis 2" xfId="16"/>
    <cellStyle name="Kablelis 2" xfId="17"/>
    <cellStyle name="Kablelis 3" xfId="18"/>
    <cellStyle name="Kablelis 4" xfId="19"/>
    <cellStyle name="Normal 2" xfId="20"/>
    <cellStyle name="Normal 3" xfId="21"/>
    <cellStyle name="Normal 4" xfId="22"/>
    <cellStyle name="Paprastas 2" xfId="23"/>
    <cellStyle name="Paprastas 2 2" xfId="24"/>
    <cellStyle name="Paprastas 3" xfId="25"/>
    <cellStyle name="Paprastas 4" xfId="26"/>
    <cellStyle name="Paprastas 4 2" xfId="27"/>
    <cellStyle name="Paprastas 5" xfId="28"/>
    <cellStyle name="Paprastas 6" xfId="29"/>
    <cellStyle name="Pavadinimas 2" xfId="30"/>
    <cellStyle name="Percent 2" xfId="31"/>
    <cellStyle name="Percent 3" xfId="32"/>
    <cellStyle name="Plm50Data" xfId="33"/>
    <cellStyle name="Suma 2" xfId="34"/>
    <cellStyle name="Valiuta 2" xfId="35"/>
  </cellStyles>
  <dxfs count="2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8"/>
      </font>
    </dxf>
  </dxfs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zoomScaleNormal="100" workbookViewId="0">
      <selection activeCell="U15" sqref="U15"/>
    </sheetView>
  </sheetViews>
  <sheetFormatPr defaultColWidth="10.140625" defaultRowHeight="11.25"/>
  <cols>
    <col min="1" max="1" width="3.5703125" style="1" customWidth="1"/>
    <col min="2" max="2" width="3.42578125" style="1" customWidth="1"/>
    <col min="3" max="3" width="2.5703125" style="1" customWidth="1"/>
    <col min="4" max="4" width="3.5703125" style="1" customWidth="1"/>
    <col min="5" max="5" width="10.7109375" style="1" customWidth="1"/>
    <col min="6" max="6" width="11.5703125" style="1" customWidth="1"/>
    <col min="7" max="7" width="4" style="1" customWidth="1"/>
    <col min="8" max="8" width="7.85546875" style="1" customWidth="1"/>
    <col min="9" max="9" width="9.5703125" style="1" customWidth="1"/>
    <col min="10" max="10" width="10.28515625" style="1" customWidth="1"/>
    <col min="11" max="11" width="11.28515625" style="1" customWidth="1"/>
    <col min="12" max="12" width="8" style="1" customWidth="1"/>
    <col min="13" max="13" width="5.42578125" style="1" customWidth="1"/>
    <col min="14" max="14" width="8.5703125" style="1" customWidth="1"/>
    <col min="15" max="15" width="7.42578125" style="1" customWidth="1"/>
    <col min="16" max="16" width="7.28515625" style="1" customWidth="1"/>
    <col min="17" max="17" width="8.140625" style="1" customWidth="1"/>
    <col min="18" max="18" width="8.7109375" style="1" customWidth="1"/>
    <col min="19" max="19" width="8" style="1" customWidth="1"/>
    <col min="20" max="20" width="8.140625" style="1" customWidth="1"/>
    <col min="21" max="21" width="16.5703125" style="1" customWidth="1"/>
    <col min="22" max="22" width="6.140625" style="1" customWidth="1"/>
    <col min="23" max="23" width="9.85546875" style="1" customWidth="1"/>
    <col min="24" max="24" width="9.140625" style="46" customWidth="1"/>
    <col min="25" max="25" width="10" style="1" customWidth="1"/>
    <col min="26" max="26" width="9.140625" style="1" customWidth="1"/>
    <col min="27" max="27" width="13.140625" style="1" customWidth="1"/>
    <col min="28" max="28" width="12.140625" style="1" customWidth="1"/>
    <col min="29" max="16384" width="10.140625" style="1"/>
  </cols>
  <sheetData>
    <row r="1" spans="1:30" ht="15" customHeight="1">
      <c r="A1" s="326" t="s">
        <v>95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3" t="s">
        <v>105</v>
      </c>
      <c r="Z1" s="323"/>
      <c r="AA1" s="323"/>
      <c r="AB1" s="323"/>
    </row>
    <row r="2" spans="1:30" ht="36.75" customHeight="1">
      <c r="A2" s="327" t="s">
        <v>83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  <c r="W2" s="327"/>
      <c r="X2" s="327"/>
      <c r="Y2" s="323"/>
      <c r="Z2" s="323"/>
      <c r="AA2" s="323"/>
      <c r="AB2" s="323"/>
    </row>
    <row r="3" spans="1:30" ht="26.25" customHeight="1" thickBo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328" t="s">
        <v>106</v>
      </c>
      <c r="Z3" s="328"/>
      <c r="AA3" s="328"/>
      <c r="AB3" s="328"/>
      <c r="AC3" s="2"/>
      <c r="AD3" s="2"/>
    </row>
    <row r="4" spans="1:30" ht="13.5" customHeight="1">
      <c r="A4" s="329" t="s">
        <v>96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</row>
    <row r="5" spans="1:30" ht="11.25" customHeight="1">
      <c r="A5" s="312" t="s">
        <v>0</v>
      </c>
      <c r="B5" s="330" t="s">
        <v>1</v>
      </c>
      <c r="C5" s="313" t="s">
        <v>2</v>
      </c>
      <c r="D5" s="314" t="s">
        <v>3</v>
      </c>
      <c r="E5" s="319" t="s">
        <v>4</v>
      </c>
      <c r="F5" s="319"/>
      <c r="G5" s="320" t="s">
        <v>5</v>
      </c>
      <c r="H5" s="314" t="s">
        <v>6</v>
      </c>
      <c r="I5" s="314" t="s">
        <v>7</v>
      </c>
      <c r="J5" s="314" t="s">
        <v>104</v>
      </c>
      <c r="K5" s="321" t="s">
        <v>85</v>
      </c>
      <c r="L5" s="321"/>
      <c r="M5" s="321"/>
      <c r="N5" s="321"/>
      <c r="O5" s="317" t="s">
        <v>97</v>
      </c>
      <c r="P5" s="317"/>
      <c r="Q5" s="317"/>
      <c r="R5" s="317"/>
      <c r="S5" s="318" t="s">
        <v>90</v>
      </c>
      <c r="T5" s="314" t="s">
        <v>107</v>
      </c>
      <c r="U5" s="331"/>
      <c r="V5" s="331"/>
      <c r="W5" s="331"/>
      <c r="X5" s="331"/>
      <c r="Y5" s="331"/>
      <c r="Z5" s="331"/>
      <c r="AA5" s="311" t="s">
        <v>8</v>
      </c>
      <c r="AB5" s="311"/>
    </row>
    <row r="6" spans="1:30" ht="30.75" customHeight="1">
      <c r="A6" s="312"/>
      <c r="B6" s="330"/>
      <c r="C6" s="313"/>
      <c r="D6" s="314"/>
      <c r="E6" s="319"/>
      <c r="F6" s="319"/>
      <c r="G6" s="320"/>
      <c r="H6" s="314"/>
      <c r="I6" s="314"/>
      <c r="J6" s="314"/>
      <c r="K6" s="314" t="s">
        <v>9</v>
      </c>
      <c r="L6" s="319" t="s">
        <v>10</v>
      </c>
      <c r="M6" s="319"/>
      <c r="N6" s="322" t="s">
        <v>11</v>
      </c>
      <c r="O6" s="314" t="s">
        <v>9</v>
      </c>
      <c r="P6" s="319" t="s">
        <v>10</v>
      </c>
      <c r="Q6" s="319"/>
      <c r="R6" s="314" t="s">
        <v>11</v>
      </c>
      <c r="S6" s="318"/>
      <c r="T6" s="314"/>
      <c r="U6" s="315" t="s">
        <v>93</v>
      </c>
      <c r="V6" s="315" t="s">
        <v>12</v>
      </c>
      <c r="W6" s="275" t="s">
        <v>75</v>
      </c>
      <c r="X6" s="3" t="s">
        <v>84</v>
      </c>
      <c r="Y6" s="279" t="s">
        <v>91</v>
      </c>
      <c r="Z6" s="279" t="s">
        <v>98</v>
      </c>
      <c r="AA6" s="311"/>
      <c r="AB6" s="311"/>
    </row>
    <row r="7" spans="1:30" ht="31.5" hidden="1" customHeight="1">
      <c r="A7" s="312"/>
      <c r="B7" s="330"/>
      <c r="C7" s="313"/>
      <c r="D7" s="314"/>
      <c r="E7" s="319"/>
      <c r="F7" s="319"/>
      <c r="G7" s="320"/>
      <c r="H7" s="314"/>
      <c r="I7" s="314"/>
      <c r="J7" s="314"/>
      <c r="K7" s="314"/>
      <c r="L7" s="314" t="s">
        <v>9</v>
      </c>
      <c r="M7" s="314" t="s">
        <v>13</v>
      </c>
      <c r="N7" s="322"/>
      <c r="O7" s="314"/>
      <c r="P7" s="314" t="s">
        <v>9</v>
      </c>
      <c r="Q7" s="314" t="s">
        <v>13</v>
      </c>
      <c r="R7" s="314"/>
      <c r="S7" s="318"/>
      <c r="T7" s="314"/>
      <c r="U7" s="315"/>
      <c r="V7" s="315"/>
      <c r="W7" s="315" t="s">
        <v>14</v>
      </c>
      <c r="X7" s="315" t="s">
        <v>15</v>
      </c>
      <c r="Y7" s="315" t="s">
        <v>15</v>
      </c>
      <c r="Z7" s="310" t="s">
        <v>15</v>
      </c>
      <c r="AA7" s="316" t="s">
        <v>16</v>
      </c>
      <c r="AB7" s="310" t="s">
        <v>17</v>
      </c>
    </row>
    <row r="8" spans="1:30" ht="57.75" customHeight="1">
      <c r="A8" s="312"/>
      <c r="B8" s="330"/>
      <c r="C8" s="313"/>
      <c r="D8" s="314"/>
      <c r="E8" s="319"/>
      <c r="F8" s="319"/>
      <c r="G8" s="320"/>
      <c r="H8" s="314"/>
      <c r="I8" s="314"/>
      <c r="J8" s="314"/>
      <c r="K8" s="314"/>
      <c r="L8" s="314"/>
      <c r="M8" s="314"/>
      <c r="N8" s="322"/>
      <c r="O8" s="314"/>
      <c r="P8" s="314"/>
      <c r="Q8" s="314"/>
      <c r="R8" s="314"/>
      <c r="S8" s="318"/>
      <c r="T8" s="314"/>
      <c r="U8" s="315"/>
      <c r="V8" s="315"/>
      <c r="W8" s="315"/>
      <c r="X8" s="315"/>
      <c r="Y8" s="315"/>
      <c r="Z8" s="310"/>
      <c r="AA8" s="316"/>
      <c r="AB8" s="310"/>
    </row>
    <row r="9" spans="1:30" ht="24" customHeight="1">
      <c r="A9" s="312"/>
      <c r="B9" s="330"/>
      <c r="C9" s="313"/>
      <c r="D9" s="314"/>
      <c r="E9" s="319"/>
      <c r="F9" s="319"/>
      <c r="G9" s="320"/>
      <c r="H9" s="314"/>
      <c r="I9" s="314"/>
      <c r="J9" s="274" t="s">
        <v>58</v>
      </c>
      <c r="K9" s="274" t="s">
        <v>58</v>
      </c>
      <c r="L9" s="274" t="s">
        <v>59</v>
      </c>
      <c r="M9" s="274" t="s">
        <v>59</v>
      </c>
      <c r="N9" s="4" t="s">
        <v>58</v>
      </c>
      <c r="O9" s="274" t="s">
        <v>58</v>
      </c>
      <c r="P9" s="274" t="s">
        <v>59</v>
      </c>
      <c r="Q9" s="274" t="s">
        <v>59</v>
      </c>
      <c r="R9" s="274" t="s">
        <v>59</v>
      </c>
      <c r="S9" s="5" t="s">
        <v>59</v>
      </c>
      <c r="T9" s="274" t="s">
        <v>59</v>
      </c>
      <c r="U9" s="315"/>
      <c r="V9" s="315"/>
      <c r="W9" s="315"/>
      <c r="X9" s="315"/>
      <c r="Y9" s="315"/>
      <c r="Z9" s="310"/>
      <c r="AA9" s="316"/>
      <c r="AB9" s="310"/>
    </row>
    <row r="10" spans="1:30" ht="12.75" customHeight="1" thickBot="1">
      <c r="A10" s="6">
        <v>1</v>
      </c>
      <c r="B10" s="277">
        <v>2</v>
      </c>
      <c r="C10" s="277">
        <v>3</v>
      </c>
      <c r="D10" s="277">
        <v>4</v>
      </c>
      <c r="E10" s="325">
        <v>5</v>
      </c>
      <c r="F10" s="325"/>
      <c r="G10" s="7">
        <v>6</v>
      </c>
      <c r="H10" s="277">
        <v>7</v>
      </c>
      <c r="I10" s="277">
        <v>8</v>
      </c>
      <c r="J10" s="277">
        <v>9</v>
      </c>
      <c r="K10" s="277">
        <v>10</v>
      </c>
      <c r="L10" s="277">
        <v>11</v>
      </c>
      <c r="M10" s="277">
        <v>12</v>
      </c>
      <c r="N10" s="8">
        <v>13</v>
      </c>
      <c r="O10" s="277">
        <v>14</v>
      </c>
      <c r="P10" s="277">
        <v>15</v>
      </c>
      <c r="Q10" s="277">
        <v>16</v>
      </c>
      <c r="R10" s="277">
        <v>17</v>
      </c>
      <c r="S10" s="9">
        <v>18</v>
      </c>
      <c r="T10" s="277">
        <v>19</v>
      </c>
      <c r="U10" s="277">
        <v>20</v>
      </c>
      <c r="V10" s="277">
        <v>21</v>
      </c>
      <c r="W10" s="277">
        <v>22</v>
      </c>
      <c r="X10" s="277">
        <v>23</v>
      </c>
      <c r="Y10" s="8">
        <v>24</v>
      </c>
      <c r="Z10" s="10">
        <v>25</v>
      </c>
      <c r="AA10" s="11">
        <v>26</v>
      </c>
      <c r="AB10" s="11">
        <v>27</v>
      </c>
    </row>
    <row r="11" spans="1:30" ht="12" customHeight="1">
      <c r="A11" s="364" t="s">
        <v>18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</row>
    <row r="12" spans="1:30" ht="12.75" customHeight="1">
      <c r="A12" s="292" t="s">
        <v>19</v>
      </c>
      <c r="B12" s="303" t="s">
        <v>20</v>
      </c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03"/>
      <c r="W12" s="303"/>
      <c r="X12" s="303"/>
      <c r="Y12" s="303"/>
      <c r="Z12" s="303"/>
      <c r="AA12" s="303"/>
      <c r="AB12" s="303"/>
    </row>
    <row r="13" spans="1:30" ht="15" customHeight="1" thickBot="1">
      <c r="A13" s="292"/>
      <c r="B13" s="295" t="s">
        <v>21</v>
      </c>
      <c r="C13" s="304" t="s">
        <v>22</v>
      </c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</row>
    <row r="14" spans="1:30" ht="39" customHeight="1" thickBot="1">
      <c r="A14" s="292"/>
      <c r="B14" s="295"/>
      <c r="C14" s="297"/>
      <c r="D14" s="309" t="s">
        <v>32</v>
      </c>
      <c r="E14" s="302" t="s">
        <v>65</v>
      </c>
      <c r="F14" s="302"/>
      <c r="G14" s="363" t="s">
        <v>23</v>
      </c>
      <c r="H14" s="361" t="s">
        <v>24</v>
      </c>
      <c r="I14" s="306" t="s">
        <v>25</v>
      </c>
      <c r="J14" s="301"/>
      <c r="K14" s="372"/>
      <c r="L14" s="374"/>
      <c r="M14" s="296"/>
      <c r="N14" s="351"/>
      <c r="O14" s="370"/>
      <c r="P14" s="324"/>
      <c r="Q14" s="324"/>
      <c r="R14" s="371"/>
      <c r="S14" s="301"/>
      <c r="T14" s="362"/>
      <c r="U14" s="193" t="s">
        <v>33</v>
      </c>
      <c r="V14" s="159" t="s">
        <v>29</v>
      </c>
      <c r="W14" s="159"/>
      <c r="X14" s="158"/>
      <c r="Y14" s="159" t="s">
        <v>30</v>
      </c>
      <c r="Z14" s="194" t="s">
        <v>30</v>
      </c>
      <c r="AA14" s="308" t="s">
        <v>24</v>
      </c>
      <c r="AB14" s="365" t="s">
        <v>76</v>
      </c>
    </row>
    <row r="15" spans="1:30" ht="37.5" customHeight="1" thickBot="1">
      <c r="A15" s="292"/>
      <c r="B15" s="295"/>
      <c r="C15" s="297"/>
      <c r="D15" s="309"/>
      <c r="E15" s="302"/>
      <c r="F15" s="302"/>
      <c r="G15" s="363"/>
      <c r="H15" s="361"/>
      <c r="I15" s="306"/>
      <c r="J15" s="301"/>
      <c r="K15" s="373"/>
      <c r="L15" s="374"/>
      <c r="M15" s="296"/>
      <c r="N15" s="351"/>
      <c r="O15" s="370"/>
      <c r="P15" s="324"/>
      <c r="Q15" s="324"/>
      <c r="R15" s="371"/>
      <c r="S15" s="301"/>
      <c r="T15" s="362"/>
      <c r="U15" s="195" t="s">
        <v>34</v>
      </c>
      <c r="V15" s="196" t="s">
        <v>26</v>
      </c>
      <c r="W15" s="197"/>
      <c r="X15" s="196"/>
      <c r="Y15" s="198" t="s">
        <v>27</v>
      </c>
      <c r="Z15" s="199" t="s">
        <v>27</v>
      </c>
      <c r="AA15" s="308"/>
      <c r="AB15" s="366"/>
    </row>
    <row r="16" spans="1:30" ht="57.75" customHeight="1" thickBot="1">
      <c r="A16" s="292"/>
      <c r="B16" s="295"/>
      <c r="C16" s="297"/>
      <c r="D16" s="273" t="s">
        <v>35</v>
      </c>
      <c r="E16" s="305" t="s">
        <v>64</v>
      </c>
      <c r="F16" s="305"/>
      <c r="G16" s="283" t="s">
        <v>23</v>
      </c>
      <c r="H16" s="281" t="s">
        <v>24</v>
      </c>
      <c r="I16" s="272" t="s">
        <v>25</v>
      </c>
      <c r="J16" s="271"/>
      <c r="K16" s="241">
        <v>15000</v>
      </c>
      <c r="L16" s="259">
        <v>15000</v>
      </c>
      <c r="M16" s="202"/>
      <c r="N16" s="203"/>
      <c r="O16" s="284">
        <v>0</v>
      </c>
      <c r="P16" s="276">
        <v>0</v>
      </c>
      <c r="Q16" s="276"/>
      <c r="R16" s="285"/>
      <c r="S16" s="271">
        <v>30000</v>
      </c>
      <c r="T16" s="282">
        <v>20000</v>
      </c>
      <c r="U16" s="265" t="s">
        <v>72</v>
      </c>
      <c r="V16" s="13" t="s">
        <v>29</v>
      </c>
      <c r="W16" s="13"/>
      <c r="X16" s="267" t="s">
        <v>30</v>
      </c>
      <c r="Y16" s="177" t="s">
        <v>31</v>
      </c>
      <c r="Z16" s="178" t="s">
        <v>31</v>
      </c>
      <c r="AA16" s="16" t="s">
        <v>24</v>
      </c>
      <c r="AB16" s="231" t="s">
        <v>79</v>
      </c>
      <c r="AC16" s="191"/>
    </row>
    <row r="17" spans="1:28" s="157" customFormat="1" ht="78" customHeight="1" thickBot="1">
      <c r="A17" s="292"/>
      <c r="B17" s="295"/>
      <c r="C17" s="263"/>
      <c r="D17" s="162" t="s">
        <v>69</v>
      </c>
      <c r="E17" s="367" t="s">
        <v>71</v>
      </c>
      <c r="F17" s="368"/>
      <c r="G17" s="163" t="s">
        <v>23</v>
      </c>
      <c r="H17" s="163" t="s">
        <v>24</v>
      </c>
      <c r="I17" s="164" t="s">
        <v>25</v>
      </c>
      <c r="J17" s="252">
        <v>47190</v>
      </c>
      <c r="K17" s="253">
        <v>33000</v>
      </c>
      <c r="L17" s="257"/>
      <c r="M17" s="254"/>
      <c r="N17" s="255">
        <v>33000</v>
      </c>
      <c r="O17" s="286">
        <v>0</v>
      </c>
      <c r="P17" s="287"/>
      <c r="Q17" s="254"/>
      <c r="R17" s="255">
        <v>0</v>
      </c>
      <c r="S17" s="252">
        <v>20000</v>
      </c>
      <c r="T17" s="201">
        <v>30000</v>
      </c>
      <c r="U17" s="266" t="s">
        <v>86</v>
      </c>
      <c r="V17" s="268" t="s">
        <v>29</v>
      </c>
      <c r="W17" s="269" t="s">
        <v>30</v>
      </c>
      <c r="X17" s="270">
        <v>2</v>
      </c>
      <c r="Y17" s="165">
        <v>2</v>
      </c>
      <c r="Z17" s="166">
        <v>3</v>
      </c>
      <c r="AA17" s="167" t="s">
        <v>24</v>
      </c>
      <c r="AB17" s="168" t="s">
        <v>76</v>
      </c>
    </row>
    <row r="18" spans="1:28" ht="15.75" customHeight="1">
      <c r="A18" s="292"/>
      <c r="B18" s="295"/>
      <c r="C18" s="298" t="s">
        <v>36</v>
      </c>
      <c r="D18" s="299"/>
      <c r="E18" s="299"/>
      <c r="F18" s="299"/>
      <c r="G18" s="299"/>
      <c r="H18" s="299"/>
      <c r="I18" s="300"/>
      <c r="J18" s="101">
        <f t="shared" ref="J18:T18" si="0">SUM(J14:J17)</f>
        <v>47190</v>
      </c>
      <c r="K18" s="102">
        <f t="shared" si="0"/>
        <v>48000</v>
      </c>
      <c r="L18" s="52">
        <f t="shared" si="0"/>
        <v>15000</v>
      </c>
      <c r="M18" s="52">
        <f t="shared" si="0"/>
        <v>0</v>
      </c>
      <c r="N18" s="53">
        <f t="shared" si="0"/>
        <v>33000</v>
      </c>
      <c r="O18" s="54">
        <f t="shared" si="0"/>
        <v>0</v>
      </c>
      <c r="P18" s="52">
        <f t="shared" si="0"/>
        <v>0</v>
      </c>
      <c r="Q18" s="52">
        <f t="shared" si="0"/>
        <v>0</v>
      </c>
      <c r="R18" s="55">
        <f t="shared" si="0"/>
        <v>0</v>
      </c>
      <c r="S18" s="56">
        <f t="shared" si="0"/>
        <v>50000</v>
      </c>
      <c r="T18" s="54">
        <f t="shared" si="0"/>
        <v>50000</v>
      </c>
      <c r="U18" s="19"/>
      <c r="V18" s="19"/>
      <c r="W18" s="19"/>
      <c r="X18" s="20"/>
      <c r="Y18" s="21"/>
      <c r="Z18" s="100"/>
      <c r="AA18" s="99"/>
      <c r="AB18" s="98"/>
    </row>
    <row r="19" spans="1:28" ht="15.75" customHeight="1">
      <c r="A19" s="292"/>
      <c r="B19" s="295"/>
      <c r="C19" s="293" t="s">
        <v>37</v>
      </c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</row>
    <row r="20" spans="1:28" ht="37.5" customHeight="1" thickBot="1">
      <c r="A20" s="292"/>
      <c r="B20" s="295"/>
      <c r="C20" s="341" t="s">
        <v>28</v>
      </c>
      <c r="D20" s="140" t="s">
        <v>21</v>
      </c>
      <c r="E20" s="307" t="s">
        <v>60</v>
      </c>
      <c r="F20" s="307"/>
      <c r="G20" s="134" t="s">
        <v>23</v>
      </c>
      <c r="H20" s="141" t="s">
        <v>24</v>
      </c>
      <c r="I20" s="118" t="s">
        <v>25</v>
      </c>
      <c r="J20" s="142"/>
      <c r="K20" s="143">
        <v>0</v>
      </c>
      <c r="L20" s="256"/>
      <c r="M20" s="144"/>
      <c r="N20" s="258">
        <v>0</v>
      </c>
      <c r="O20" s="145"/>
      <c r="P20" s="120"/>
      <c r="Q20" s="120"/>
      <c r="R20" s="121"/>
      <c r="S20" s="146">
        <v>30000</v>
      </c>
      <c r="T20" s="176">
        <v>30000</v>
      </c>
      <c r="U20" s="147" t="s">
        <v>87</v>
      </c>
      <c r="V20" s="119" t="s">
        <v>88</v>
      </c>
      <c r="W20" s="17"/>
      <c r="X20" s="17" t="s">
        <v>30</v>
      </c>
      <c r="Y20" s="17" t="s">
        <v>30</v>
      </c>
      <c r="Z20" s="36" t="s">
        <v>30</v>
      </c>
      <c r="AA20" s="148" t="s">
        <v>24</v>
      </c>
      <c r="AB20" s="18" t="s">
        <v>77</v>
      </c>
    </row>
    <row r="21" spans="1:28" ht="45" customHeight="1" thickBot="1">
      <c r="A21" s="292"/>
      <c r="B21" s="295"/>
      <c r="C21" s="341"/>
      <c r="D21" s="24" t="s">
        <v>28</v>
      </c>
      <c r="E21" s="305" t="s">
        <v>66</v>
      </c>
      <c r="F21" s="305"/>
      <c r="G21" s="49" t="s">
        <v>23</v>
      </c>
      <c r="H21" s="25" t="s">
        <v>24</v>
      </c>
      <c r="I21" s="26" t="s">
        <v>25</v>
      </c>
      <c r="J21" s="51">
        <v>472</v>
      </c>
      <c r="K21" s="204">
        <v>3000</v>
      </c>
      <c r="L21" s="205">
        <v>3000</v>
      </c>
      <c r="M21" s="206"/>
      <c r="N21" s="285"/>
      <c r="O21" s="136">
        <v>0</v>
      </c>
      <c r="P21" s="205">
        <v>0</v>
      </c>
      <c r="Q21" s="276"/>
      <c r="R21" s="285"/>
      <c r="S21" s="207">
        <v>4000</v>
      </c>
      <c r="T21" s="208">
        <v>4000</v>
      </c>
      <c r="U21" s="179" t="s">
        <v>82</v>
      </c>
      <c r="V21" s="180" t="s">
        <v>29</v>
      </c>
      <c r="W21" s="160"/>
      <c r="X21" s="160" t="s">
        <v>30</v>
      </c>
      <c r="Y21" s="161">
        <v>1</v>
      </c>
      <c r="Z21" s="181">
        <v>1</v>
      </c>
      <c r="AA21" s="28" t="s">
        <v>24</v>
      </c>
      <c r="AB21" s="15" t="s">
        <v>77</v>
      </c>
    </row>
    <row r="22" spans="1:28" ht="48.75" customHeight="1" thickBot="1">
      <c r="A22" s="292"/>
      <c r="B22" s="295"/>
      <c r="C22" s="341"/>
      <c r="D22" s="24" t="s">
        <v>23</v>
      </c>
      <c r="E22" s="346" t="s">
        <v>61</v>
      </c>
      <c r="F22" s="346"/>
      <c r="G22" s="13" t="s">
        <v>23</v>
      </c>
      <c r="H22" s="14" t="s">
        <v>24</v>
      </c>
      <c r="I22" s="27" t="s">
        <v>25</v>
      </c>
      <c r="J22" s="135"/>
      <c r="K22" s="136">
        <v>0</v>
      </c>
      <c r="L22" s="33"/>
      <c r="M22" s="182"/>
      <c r="N22" s="183"/>
      <c r="O22" s="284"/>
      <c r="P22" s="184"/>
      <c r="Q22" s="184"/>
      <c r="R22" s="183"/>
      <c r="S22" s="185"/>
      <c r="T22" s="186"/>
      <c r="U22" s="179" t="s">
        <v>62</v>
      </c>
      <c r="V22" s="180" t="s">
        <v>29</v>
      </c>
      <c r="W22" s="160"/>
      <c r="X22" s="160"/>
      <c r="Y22" s="161"/>
      <c r="Z22" s="181"/>
      <c r="AA22" s="28" t="s">
        <v>24</v>
      </c>
      <c r="AB22" s="192" t="s">
        <v>80</v>
      </c>
    </row>
    <row r="23" spans="1:28" ht="15.75" customHeight="1">
      <c r="A23" s="292"/>
      <c r="B23" s="295"/>
      <c r="C23" s="299" t="s">
        <v>36</v>
      </c>
      <c r="D23" s="299"/>
      <c r="E23" s="299"/>
      <c r="F23" s="299"/>
      <c r="G23" s="299"/>
      <c r="H23" s="299"/>
      <c r="I23" s="299"/>
      <c r="J23" s="105">
        <f t="shared" ref="J23:T23" si="1">SUM(J20:J22)</f>
        <v>472</v>
      </c>
      <c r="K23" s="103">
        <f t="shared" si="1"/>
        <v>3000</v>
      </c>
      <c r="L23" s="58">
        <f t="shared" si="1"/>
        <v>3000</v>
      </c>
      <c r="M23" s="58">
        <f t="shared" si="1"/>
        <v>0</v>
      </c>
      <c r="N23" s="59">
        <f>SUM(N20:N22)</f>
        <v>0</v>
      </c>
      <c r="O23" s="60">
        <f t="shared" si="1"/>
        <v>0</v>
      </c>
      <c r="P23" s="58">
        <f t="shared" si="1"/>
        <v>0</v>
      </c>
      <c r="Q23" s="58">
        <f t="shared" si="1"/>
        <v>0</v>
      </c>
      <c r="R23" s="61">
        <f t="shared" si="1"/>
        <v>0</v>
      </c>
      <c r="S23" s="62">
        <f t="shared" si="1"/>
        <v>34000</v>
      </c>
      <c r="T23" s="60">
        <f t="shared" si="1"/>
        <v>34000</v>
      </c>
      <c r="U23" s="19"/>
      <c r="V23" s="19"/>
      <c r="W23" s="19"/>
      <c r="X23" s="20"/>
      <c r="Y23" s="21"/>
      <c r="Z23" s="21"/>
      <c r="AA23" s="22"/>
      <c r="AB23" s="23"/>
    </row>
    <row r="24" spans="1:28">
      <c r="A24" s="292"/>
      <c r="B24" s="355" t="s">
        <v>38</v>
      </c>
      <c r="C24" s="355"/>
      <c r="D24" s="355"/>
      <c r="E24" s="355"/>
      <c r="F24" s="355"/>
      <c r="G24" s="355"/>
      <c r="H24" s="355"/>
      <c r="I24" s="356"/>
      <c r="J24" s="106">
        <f t="shared" ref="J24:T24" si="2">SUM(J18,J23)</f>
        <v>47662</v>
      </c>
      <c r="K24" s="104">
        <f t="shared" si="2"/>
        <v>51000</v>
      </c>
      <c r="L24" s="64">
        <f t="shared" si="2"/>
        <v>18000</v>
      </c>
      <c r="M24" s="64">
        <f t="shared" si="2"/>
        <v>0</v>
      </c>
      <c r="N24" s="65">
        <f t="shared" si="2"/>
        <v>33000</v>
      </c>
      <c r="O24" s="66">
        <f t="shared" si="2"/>
        <v>0</v>
      </c>
      <c r="P24" s="64">
        <f t="shared" si="2"/>
        <v>0</v>
      </c>
      <c r="Q24" s="64">
        <f t="shared" si="2"/>
        <v>0</v>
      </c>
      <c r="R24" s="67">
        <f t="shared" si="2"/>
        <v>0</v>
      </c>
      <c r="S24" s="68">
        <f t="shared" si="2"/>
        <v>84000</v>
      </c>
      <c r="T24" s="66">
        <f t="shared" si="2"/>
        <v>84000</v>
      </c>
      <c r="U24" s="29"/>
      <c r="V24" s="29"/>
      <c r="W24" s="29"/>
      <c r="X24" s="30"/>
      <c r="Y24" s="29"/>
      <c r="Z24" s="29"/>
      <c r="AA24" s="31"/>
      <c r="AB24" s="32"/>
    </row>
    <row r="25" spans="1:28">
      <c r="A25" s="292"/>
      <c r="B25" s="369" t="s">
        <v>39</v>
      </c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</row>
    <row r="26" spans="1:28" ht="12" thickBot="1">
      <c r="A26" s="292"/>
      <c r="B26" s="295" t="s">
        <v>28</v>
      </c>
      <c r="C26" s="344" t="s">
        <v>40</v>
      </c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344"/>
      <c r="X26" s="344"/>
      <c r="Y26" s="344"/>
      <c r="Z26" s="344"/>
      <c r="AA26" s="344"/>
      <c r="AB26" s="344"/>
    </row>
    <row r="27" spans="1:28" ht="30.75" customHeight="1" thickBot="1">
      <c r="A27" s="292"/>
      <c r="B27" s="295"/>
      <c r="C27" s="341" t="s">
        <v>21</v>
      </c>
      <c r="D27" s="24" t="s">
        <v>21</v>
      </c>
      <c r="E27" s="342" t="s">
        <v>70</v>
      </c>
      <c r="F27" s="342"/>
      <c r="G27" s="13" t="s">
        <v>23</v>
      </c>
      <c r="H27" s="14" t="s">
        <v>24</v>
      </c>
      <c r="I27" s="27" t="s">
        <v>25</v>
      </c>
      <c r="J27" s="117">
        <v>5141</v>
      </c>
      <c r="K27" s="209">
        <v>5000</v>
      </c>
      <c r="L27" s="260"/>
      <c r="M27" s="212"/>
      <c r="N27" s="185">
        <v>5000</v>
      </c>
      <c r="O27" s="288">
        <v>6229</v>
      </c>
      <c r="P27" s="210"/>
      <c r="Q27" s="184"/>
      <c r="R27" s="183">
        <v>6229</v>
      </c>
      <c r="S27" s="185">
        <v>5000</v>
      </c>
      <c r="T27" s="211">
        <v>5000</v>
      </c>
      <c r="U27" s="179" t="s">
        <v>41</v>
      </c>
      <c r="V27" s="212" t="s">
        <v>42</v>
      </c>
      <c r="W27" s="160" t="s">
        <v>27</v>
      </c>
      <c r="X27" s="160" t="s">
        <v>27</v>
      </c>
      <c r="Y27" s="177" t="s">
        <v>27</v>
      </c>
      <c r="Z27" s="177" t="s">
        <v>99</v>
      </c>
      <c r="AA27" s="243" t="s">
        <v>92</v>
      </c>
      <c r="AB27" s="244" t="s">
        <v>81</v>
      </c>
    </row>
    <row r="28" spans="1:28" ht="30" customHeight="1" thickBot="1">
      <c r="A28" s="292"/>
      <c r="B28" s="295"/>
      <c r="C28" s="341"/>
      <c r="D28" s="24" t="s">
        <v>28</v>
      </c>
      <c r="E28" s="346" t="s">
        <v>43</v>
      </c>
      <c r="F28" s="346"/>
      <c r="G28" s="13" t="s">
        <v>23</v>
      </c>
      <c r="H28" s="14" t="s">
        <v>24</v>
      </c>
      <c r="I28" s="50" t="s">
        <v>25</v>
      </c>
      <c r="J28" s="117">
        <v>9002</v>
      </c>
      <c r="K28" s="213">
        <v>5000</v>
      </c>
      <c r="L28" s="260">
        <v>5000</v>
      </c>
      <c r="M28" s="212"/>
      <c r="N28" s="242"/>
      <c r="O28" s="289">
        <v>3771</v>
      </c>
      <c r="P28" s="210">
        <v>3771</v>
      </c>
      <c r="Q28" s="184"/>
      <c r="R28" s="183"/>
      <c r="S28" s="185">
        <v>5000</v>
      </c>
      <c r="T28" s="214">
        <v>5000</v>
      </c>
      <c r="U28" s="215" t="s">
        <v>44</v>
      </c>
      <c r="V28" s="216" t="s">
        <v>42</v>
      </c>
      <c r="W28" s="158" t="s">
        <v>27</v>
      </c>
      <c r="X28" s="158" t="s">
        <v>27</v>
      </c>
      <c r="Y28" s="187" t="s">
        <v>27</v>
      </c>
      <c r="Z28" s="187" t="s">
        <v>27</v>
      </c>
      <c r="AA28" s="245" t="s">
        <v>24</v>
      </c>
      <c r="AB28" s="246" t="s">
        <v>78</v>
      </c>
    </row>
    <row r="29" spans="1:28" ht="47.25" customHeight="1" thickBot="1">
      <c r="A29" s="292"/>
      <c r="B29" s="295"/>
      <c r="C29" s="149"/>
      <c r="D29" s="151" t="s">
        <v>19</v>
      </c>
      <c r="E29" s="339" t="s">
        <v>67</v>
      </c>
      <c r="F29" s="340"/>
      <c r="G29" s="151" t="s">
        <v>23</v>
      </c>
      <c r="H29" s="152" t="s">
        <v>24</v>
      </c>
      <c r="I29" s="153" t="s">
        <v>25</v>
      </c>
      <c r="J29" s="154">
        <v>3231</v>
      </c>
      <c r="K29" s="155">
        <v>6000</v>
      </c>
      <c r="L29" s="261">
        <v>6000</v>
      </c>
      <c r="M29" s="262"/>
      <c r="N29" s="232"/>
      <c r="O29" s="155">
        <v>11000</v>
      </c>
      <c r="P29" s="249">
        <v>11000</v>
      </c>
      <c r="Q29" s="250"/>
      <c r="R29" s="251"/>
      <c r="S29" s="156">
        <v>5000</v>
      </c>
      <c r="T29" s="171">
        <v>5000</v>
      </c>
      <c r="U29" s="248" t="s">
        <v>68</v>
      </c>
      <c r="V29" s="172" t="s">
        <v>42</v>
      </c>
      <c r="W29" s="173" t="s">
        <v>27</v>
      </c>
      <c r="X29" s="173" t="s">
        <v>27</v>
      </c>
      <c r="Y29" s="174" t="s">
        <v>27</v>
      </c>
      <c r="Z29" s="174" t="s">
        <v>27</v>
      </c>
      <c r="AA29" s="247" t="s">
        <v>24</v>
      </c>
      <c r="AB29" s="175" t="s">
        <v>77</v>
      </c>
    </row>
    <row r="30" spans="1:28">
      <c r="A30" s="292"/>
      <c r="B30" s="295"/>
      <c r="C30" s="353" t="s">
        <v>36</v>
      </c>
      <c r="D30" s="354"/>
      <c r="E30" s="354"/>
      <c r="F30" s="354"/>
      <c r="G30" s="354"/>
      <c r="H30" s="354"/>
      <c r="I30" s="300"/>
      <c r="J30" s="150">
        <f t="shared" ref="J30:T30" si="3">SUM(J27:J29)</f>
        <v>17374</v>
      </c>
      <c r="K30" s="103">
        <f t="shared" si="3"/>
        <v>16000</v>
      </c>
      <c r="L30" s="58">
        <f t="shared" si="3"/>
        <v>11000</v>
      </c>
      <c r="M30" s="58">
        <f t="shared" si="3"/>
        <v>0</v>
      </c>
      <c r="N30" s="59">
        <f t="shared" si="3"/>
        <v>5000</v>
      </c>
      <c r="O30" s="57">
        <f t="shared" si="3"/>
        <v>21000</v>
      </c>
      <c r="P30" s="58">
        <f t="shared" si="3"/>
        <v>14771</v>
      </c>
      <c r="Q30" s="58">
        <f t="shared" si="3"/>
        <v>0</v>
      </c>
      <c r="R30" s="61">
        <f t="shared" si="3"/>
        <v>6229</v>
      </c>
      <c r="S30" s="59">
        <f t="shared" si="3"/>
        <v>15000</v>
      </c>
      <c r="T30" s="57">
        <f t="shared" si="3"/>
        <v>15000</v>
      </c>
      <c r="U30" s="19"/>
      <c r="V30" s="19"/>
      <c r="W30" s="19"/>
      <c r="X30" s="20"/>
      <c r="Y30" s="21"/>
      <c r="Z30" s="21"/>
      <c r="AA30" s="22"/>
      <c r="AB30" s="23"/>
    </row>
    <row r="31" spans="1:28">
      <c r="A31" s="292"/>
      <c r="B31" s="355" t="s">
        <v>38</v>
      </c>
      <c r="C31" s="355"/>
      <c r="D31" s="355"/>
      <c r="E31" s="355"/>
      <c r="F31" s="355"/>
      <c r="G31" s="355"/>
      <c r="H31" s="355"/>
      <c r="I31" s="356"/>
      <c r="J31" s="106">
        <f t="shared" ref="J31:T31" si="4">J30</f>
        <v>17374</v>
      </c>
      <c r="K31" s="107">
        <f t="shared" si="4"/>
        <v>16000</v>
      </c>
      <c r="L31" s="63">
        <f t="shared" si="4"/>
        <v>11000</v>
      </c>
      <c r="M31" s="63">
        <f t="shared" si="4"/>
        <v>0</v>
      </c>
      <c r="N31" s="68">
        <f t="shared" si="4"/>
        <v>5000</v>
      </c>
      <c r="O31" s="66">
        <f t="shared" si="4"/>
        <v>21000</v>
      </c>
      <c r="P31" s="64">
        <f t="shared" si="4"/>
        <v>14771</v>
      </c>
      <c r="Q31" s="64">
        <f t="shared" si="4"/>
        <v>0</v>
      </c>
      <c r="R31" s="67">
        <f t="shared" si="4"/>
        <v>6229</v>
      </c>
      <c r="S31" s="68">
        <f t="shared" si="4"/>
        <v>15000</v>
      </c>
      <c r="T31" s="66">
        <f t="shared" si="4"/>
        <v>15000</v>
      </c>
      <c r="U31" s="29"/>
      <c r="V31" s="29"/>
      <c r="W31" s="29"/>
      <c r="X31" s="30"/>
      <c r="Y31" s="29"/>
      <c r="Z31" s="29"/>
      <c r="AA31" s="31"/>
      <c r="AB31" s="32"/>
    </row>
    <row r="32" spans="1:28">
      <c r="A32" s="292"/>
      <c r="B32" s="357" t="s">
        <v>45</v>
      </c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7"/>
      <c r="N32" s="357"/>
      <c r="O32" s="357"/>
      <c r="P32" s="357"/>
      <c r="Q32" s="357"/>
      <c r="R32" s="357"/>
      <c r="S32" s="357"/>
      <c r="T32" s="357"/>
      <c r="U32" s="357"/>
      <c r="V32" s="357"/>
      <c r="W32" s="357"/>
      <c r="X32" s="357"/>
      <c r="Y32" s="357"/>
      <c r="Z32" s="357"/>
      <c r="AA32" s="357"/>
      <c r="AB32" s="357"/>
    </row>
    <row r="33" spans="1:29" ht="12" thickBot="1">
      <c r="A33" s="292"/>
      <c r="B33" s="295" t="s">
        <v>19</v>
      </c>
      <c r="C33" s="345" t="s">
        <v>46</v>
      </c>
      <c r="D33" s="345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"/>
    </row>
    <row r="34" spans="1:29" ht="95.25" customHeight="1" thickBot="1">
      <c r="A34" s="292"/>
      <c r="B34" s="295"/>
      <c r="C34" s="35"/>
      <c r="D34" s="24" t="s">
        <v>21</v>
      </c>
      <c r="E34" s="358" t="s">
        <v>47</v>
      </c>
      <c r="F34" s="358"/>
      <c r="G34" s="49" t="s">
        <v>23</v>
      </c>
      <c r="H34" s="25" t="s">
        <v>24</v>
      </c>
      <c r="I34" s="217" t="s">
        <v>25</v>
      </c>
      <c r="J34" s="218">
        <v>2353</v>
      </c>
      <c r="K34" s="219">
        <v>4000</v>
      </c>
      <c r="L34" s="220">
        <v>4000</v>
      </c>
      <c r="M34" s="221"/>
      <c r="N34" s="233"/>
      <c r="O34" s="264">
        <v>7000</v>
      </c>
      <c r="P34" s="236">
        <v>7000</v>
      </c>
      <c r="Q34" s="237"/>
      <c r="R34" s="238"/>
      <c r="S34" s="235">
        <v>5000</v>
      </c>
      <c r="T34" s="222">
        <v>6000</v>
      </c>
      <c r="U34" s="223" t="s">
        <v>57</v>
      </c>
      <c r="V34" s="224" t="s">
        <v>29</v>
      </c>
      <c r="W34" s="170" t="s">
        <v>94</v>
      </c>
      <c r="X34" s="170" t="s">
        <v>32</v>
      </c>
      <c r="Y34" s="170" t="s">
        <v>101</v>
      </c>
      <c r="Z34" s="188" t="s">
        <v>35</v>
      </c>
      <c r="AA34" s="169" t="s">
        <v>24</v>
      </c>
      <c r="AB34" s="15" t="s">
        <v>77</v>
      </c>
    </row>
    <row r="35" spans="1:29" ht="58.5" customHeight="1" thickBot="1">
      <c r="A35" s="292"/>
      <c r="B35" s="295"/>
      <c r="C35" s="280"/>
      <c r="D35" s="24" t="s">
        <v>28</v>
      </c>
      <c r="E35" s="342" t="s">
        <v>63</v>
      </c>
      <c r="F35" s="342"/>
      <c r="G35" s="13" t="s">
        <v>23</v>
      </c>
      <c r="H35" s="14" t="s">
        <v>24</v>
      </c>
      <c r="I35" s="181" t="s">
        <v>25</v>
      </c>
      <c r="J35" s="225">
        <v>4211</v>
      </c>
      <c r="K35" s="204">
        <v>4000</v>
      </c>
      <c r="L35" s="226">
        <v>4000</v>
      </c>
      <c r="M35" s="206"/>
      <c r="N35" s="234"/>
      <c r="O35" s="290">
        <v>5000</v>
      </c>
      <c r="P35" s="291">
        <v>5000</v>
      </c>
      <c r="Q35" s="239"/>
      <c r="R35" s="240"/>
      <c r="S35" s="227">
        <v>5000</v>
      </c>
      <c r="T35" s="228">
        <v>6000</v>
      </c>
      <c r="U35" s="229" t="s">
        <v>89</v>
      </c>
      <c r="V35" s="200" t="s">
        <v>29</v>
      </c>
      <c r="W35" s="230" t="s">
        <v>32</v>
      </c>
      <c r="X35" s="189" t="s">
        <v>100</v>
      </c>
      <c r="Y35" s="189" t="s">
        <v>102</v>
      </c>
      <c r="Z35" s="190" t="s">
        <v>103</v>
      </c>
      <c r="AA35" s="12" t="s">
        <v>24</v>
      </c>
      <c r="AB35" s="192" t="s">
        <v>76</v>
      </c>
    </row>
    <row r="36" spans="1:29">
      <c r="A36" s="292"/>
      <c r="B36" s="295"/>
      <c r="C36" s="359" t="s">
        <v>36</v>
      </c>
      <c r="D36" s="359"/>
      <c r="E36" s="359"/>
      <c r="F36" s="359"/>
      <c r="G36" s="359"/>
      <c r="H36" s="359"/>
      <c r="I36" s="360"/>
      <c r="J36" s="111">
        <f t="shared" ref="J36:T36" si="5">SUM(J34:J35)</f>
        <v>6564</v>
      </c>
      <c r="K36" s="108">
        <f t="shared" si="5"/>
        <v>8000</v>
      </c>
      <c r="L36" s="69">
        <f t="shared" si="5"/>
        <v>8000</v>
      </c>
      <c r="M36" s="69">
        <f t="shared" si="5"/>
        <v>0</v>
      </c>
      <c r="N36" s="62">
        <f t="shared" si="5"/>
        <v>0</v>
      </c>
      <c r="O36" s="60">
        <f t="shared" si="5"/>
        <v>12000</v>
      </c>
      <c r="P36" s="69">
        <f t="shared" si="5"/>
        <v>12000</v>
      </c>
      <c r="Q36" s="69">
        <f t="shared" si="5"/>
        <v>0</v>
      </c>
      <c r="R36" s="62">
        <f t="shared" si="5"/>
        <v>0</v>
      </c>
      <c r="S36" s="70">
        <f t="shared" si="5"/>
        <v>10000</v>
      </c>
      <c r="T36" s="71">
        <f t="shared" si="5"/>
        <v>12000</v>
      </c>
      <c r="U36" s="21"/>
      <c r="V36" s="21"/>
      <c r="W36" s="21"/>
      <c r="X36" s="20"/>
      <c r="Y36" s="21"/>
      <c r="Z36" s="21"/>
      <c r="AA36" s="22"/>
      <c r="AB36" s="23"/>
    </row>
    <row r="37" spans="1:29">
      <c r="A37" s="292"/>
      <c r="B37" s="37"/>
      <c r="C37" s="335" t="s">
        <v>38</v>
      </c>
      <c r="D37" s="335"/>
      <c r="E37" s="335"/>
      <c r="F37" s="335"/>
      <c r="G37" s="335"/>
      <c r="H37" s="335"/>
      <c r="I37" s="336"/>
      <c r="J37" s="112">
        <f t="shared" ref="J37:T37" si="6">J36</f>
        <v>6564</v>
      </c>
      <c r="K37" s="104">
        <f t="shared" si="6"/>
        <v>8000</v>
      </c>
      <c r="L37" s="64">
        <f t="shared" si="6"/>
        <v>8000</v>
      </c>
      <c r="M37" s="64">
        <f t="shared" si="6"/>
        <v>0</v>
      </c>
      <c r="N37" s="68">
        <f t="shared" si="6"/>
        <v>0</v>
      </c>
      <c r="O37" s="72">
        <f t="shared" si="6"/>
        <v>12000</v>
      </c>
      <c r="P37" s="64">
        <f t="shared" si="6"/>
        <v>12000</v>
      </c>
      <c r="Q37" s="64">
        <f t="shared" si="6"/>
        <v>0</v>
      </c>
      <c r="R37" s="65">
        <f t="shared" si="6"/>
        <v>0</v>
      </c>
      <c r="S37" s="73">
        <f t="shared" si="6"/>
        <v>10000</v>
      </c>
      <c r="T37" s="72">
        <f t="shared" si="6"/>
        <v>12000</v>
      </c>
      <c r="U37" s="29"/>
      <c r="V37" s="29"/>
      <c r="W37" s="29"/>
      <c r="X37" s="30"/>
      <c r="Y37" s="29"/>
      <c r="Z37" s="29"/>
      <c r="AA37" s="31"/>
      <c r="AB37" s="32"/>
    </row>
    <row r="38" spans="1:29" ht="12" thickBot="1">
      <c r="A38" s="292"/>
      <c r="B38" s="337" t="s">
        <v>48</v>
      </c>
      <c r="C38" s="337"/>
      <c r="D38" s="337"/>
      <c r="E38" s="337"/>
      <c r="F38" s="337"/>
      <c r="G38" s="337"/>
      <c r="H38" s="337"/>
      <c r="I38" s="338"/>
      <c r="J38" s="113">
        <f t="shared" ref="J38:T38" si="7">SUM(J24,J31,J37)</f>
        <v>71600</v>
      </c>
      <c r="K38" s="109">
        <f t="shared" si="7"/>
        <v>75000</v>
      </c>
      <c r="L38" s="74">
        <f t="shared" si="7"/>
        <v>37000</v>
      </c>
      <c r="M38" s="74">
        <f t="shared" si="7"/>
        <v>0</v>
      </c>
      <c r="N38" s="75">
        <f t="shared" si="7"/>
        <v>38000</v>
      </c>
      <c r="O38" s="76">
        <f t="shared" si="7"/>
        <v>33000</v>
      </c>
      <c r="P38" s="74">
        <f t="shared" si="7"/>
        <v>26771</v>
      </c>
      <c r="Q38" s="74">
        <f t="shared" si="7"/>
        <v>0</v>
      </c>
      <c r="R38" s="77">
        <f t="shared" si="7"/>
        <v>6229</v>
      </c>
      <c r="S38" s="78">
        <f t="shared" si="7"/>
        <v>109000</v>
      </c>
      <c r="T38" s="76">
        <f t="shared" si="7"/>
        <v>111000</v>
      </c>
      <c r="U38" s="38"/>
      <c r="V38" s="38"/>
      <c r="W38" s="38"/>
      <c r="X38" s="39"/>
      <c r="Y38" s="38"/>
      <c r="Z38" s="38"/>
      <c r="AA38" s="40"/>
      <c r="AB38" s="41"/>
    </row>
    <row r="39" spans="1:29" ht="12" thickBot="1">
      <c r="A39" s="333" t="s">
        <v>49</v>
      </c>
      <c r="B39" s="333"/>
      <c r="C39" s="333"/>
      <c r="D39" s="333"/>
      <c r="E39" s="333"/>
      <c r="F39" s="333"/>
      <c r="G39" s="333"/>
      <c r="H39" s="333"/>
      <c r="I39" s="334"/>
      <c r="J39" s="114">
        <f t="shared" ref="J39:T39" si="8">J38</f>
        <v>71600</v>
      </c>
      <c r="K39" s="110">
        <f t="shared" si="8"/>
        <v>75000</v>
      </c>
      <c r="L39" s="79">
        <f t="shared" si="8"/>
        <v>37000</v>
      </c>
      <c r="M39" s="79">
        <f t="shared" si="8"/>
        <v>0</v>
      </c>
      <c r="N39" s="80">
        <f t="shared" si="8"/>
        <v>38000</v>
      </c>
      <c r="O39" s="81">
        <f t="shared" si="8"/>
        <v>33000</v>
      </c>
      <c r="P39" s="79">
        <f t="shared" si="8"/>
        <v>26771</v>
      </c>
      <c r="Q39" s="79">
        <f t="shared" si="8"/>
        <v>0</v>
      </c>
      <c r="R39" s="82">
        <f t="shared" si="8"/>
        <v>6229</v>
      </c>
      <c r="S39" s="83">
        <f t="shared" si="8"/>
        <v>109000</v>
      </c>
      <c r="T39" s="81">
        <f t="shared" si="8"/>
        <v>111000</v>
      </c>
      <c r="U39" s="42"/>
      <c r="V39" s="42"/>
      <c r="W39" s="42"/>
      <c r="X39" s="43"/>
      <c r="Y39" s="42"/>
      <c r="Z39" s="42"/>
      <c r="AA39" s="44"/>
      <c r="AB39" s="45"/>
    </row>
    <row r="40" spans="1:29" ht="12" thickBot="1"/>
    <row r="41" spans="1:29" ht="12" customHeight="1" thickBot="1">
      <c r="A41" s="347" t="s">
        <v>7</v>
      </c>
      <c r="B41" s="347"/>
      <c r="C41" s="348" t="s">
        <v>50</v>
      </c>
      <c r="D41" s="348"/>
      <c r="E41" s="348"/>
      <c r="F41" s="348"/>
      <c r="G41" s="348"/>
      <c r="H41" s="348"/>
      <c r="I41" s="348"/>
      <c r="J41" s="89">
        <f>SUM(SUMIF($I$14:$I$17,"SB",J$14:J$17),SUMIF($I$20:$I$22,"SB",J$20:J$22),SUMIF($I$27:$I$28,"SB",J$27:J$28),SUMIF($I$34:$I$35,"SB",J$34:J$35))</f>
        <v>68369</v>
      </c>
      <c r="K41" s="128">
        <f>SUM(SUMIF($I$14:$I$17,"SB",K$14:K$17),SUMIF($I$20:$I$22,"SB",K$20:K$22),SUMIF($I$27:$I$29,"SB",K$27:K$29),SUMIF($I$34:$I$35,"SB",K$34:K$35))</f>
        <v>75000</v>
      </c>
      <c r="L41" s="130">
        <f>SUM(SUMIF($I$14:$I$17,"SB",L$14:L$17),SUMIF($I$20:$I$22,"SB",L$20:L$22),SUMIF($I$27:$I$29,"SB",L$27:L$29),SUMIF($I$34:$I$35,"SB",L$34:L$35))</f>
        <v>37000</v>
      </c>
      <c r="M41" s="130">
        <f>SUM(SUMIF($I$14:$I$16,"SB",M$14:M$16),SUMIF($I$20:$I$22,"SB",M$20:M$22),SUMIF($I$27:$I$28,"SB",M$27:M$28),SUMIF($I$34:$I$35,"SB",M$34:M$35))</f>
        <v>0</v>
      </c>
      <c r="N41" s="129">
        <f>SUM(SUMIF($I$14:$I$17,"SB",N$14:N$17),SUMIF($I$20:$I$22,"SB",N$20:N$22),SUMIF($I$27:$I$29,"SB",N$27:N$29),SUMIF($I$34:$I$35,"SB",N$34:N$35))</f>
        <v>38000</v>
      </c>
      <c r="O41" s="137">
        <f>SUM(SUMIF($I$14:$I$17,"SB",O$14:O$17),SUMIF($I$20:$I$22,"SB",O$20:O$22),SUMIF($I$27:$I$29,"SB",O$27:O$29),SUMIF($I$34:$I$35,"SB",O$34:O$35))</f>
        <v>33000</v>
      </c>
      <c r="P41" s="138">
        <f>SUM(SUMIF($I$14:$I$16,"SB",P$14:P$16),SUMIF($I$20:$I$22,"SB",P$20:P$22),SUMIF($I$27:$I$29,"SB",P$27:P$29),SUMIF($I$34:$I$35,"SB",P$34:P$35))</f>
        <v>26771</v>
      </c>
      <c r="Q41" s="138">
        <f>SUM(SUMIF($I$14:$I$16,"SB",Q$14:Q$16),SUMIF($I$20:$I$22,"SB",Q$20:Q$22),SUMIF($I$27:$I$29,"SB",Q$27:Q$29),SUMIF($I$34:$I$35,"SB",Q$34:Q$35))</f>
        <v>0</v>
      </c>
      <c r="R41" s="139">
        <f>SUM(SUMIF($I$14:$I$17,"SB",R$14:R$17),SUMIF($I$20:$I$22,"SB",R$20:R$22),SUMIF($I$27:$I$29,"SB",R$27:R$29),SUMIF($I$34:$I$35,"SB",R$34:R$35))</f>
        <v>6229</v>
      </c>
      <c r="S41" s="116">
        <f>SUM(SUMIF($I$14:$I$35,"SB",S$14:S$35))</f>
        <v>109000</v>
      </c>
      <c r="T41" s="89">
        <f>SUM(SUMIF($I$14:$I$35,"SB",T$14:T$35))</f>
        <v>111000</v>
      </c>
      <c r="U41" s="84"/>
    </row>
    <row r="42" spans="1:29" ht="24" customHeight="1" thickBot="1">
      <c r="A42" s="347"/>
      <c r="B42" s="347"/>
      <c r="C42" s="349" t="s">
        <v>51</v>
      </c>
      <c r="D42" s="349"/>
      <c r="E42" s="349"/>
      <c r="F42" s="349"/>
      <c r="G42" s="349"/>
      <c r="H42" s="349"/>
      <c r="I42" s="349"/>
      <c r="J42" s="90">
        <f t="shared" ref="J42:T42" si="9">SUM(SUMIF($I$14:$I$16,"SB(VIP)",J$14:J$16),SUMIF($I$20:$I$22,"SB(VIP)",J$20:J$22),SUMIF($I$27:$I$28,"SB(VIP)",J$27:J$28),SUMIF($I$34:$I$35,"SB(VIP)",J$34:J$35))</f>
        <v>0</v>
      </c>
      <c r="K42" s="125">
        <f t="shared" si="9"/>
        <v>0</v>
      </c>
      <c r="L42" s="131">
        <f t="shared" si="9"/>
        <v>0</v>
      </c>
      <c r="M42" s="131">
        <f t="shared" si="9"/>
        <v>0</v>
      </c>
      <c r="N42" s="122">
        <f t="shared" si="9"/>
        <v>0</v>
      </c>
      <c r="O42" s="91">
        <f t="shared" si="9"/>
        <v>0</v>
      </c>
      <c r="P42" s="92">
        <f t="shared" si="9"/>
        <v>0</v>
      </c>
      <c r="Q42" s="92">
        <f t="shared" si="9"/>
        <v>0</v>
      </c>
      <c r="R42" s="93">
        <f t="shared" si="9"/>
        <v>0</v>
      </c>
      <c r="S42" s="115">
        <f t="shared" si="9"/>
        <v>0</v>
      </c>
      <c r="T42" s="90">
        <f t="shared" si="9"/>
        <v>0</v>
      </c>
      <c r="U42" s="84"/>
    </row>
    <row r="43" spans="1:29" ht="12.75" customHeight="1" thickBot="1">
      <c r="A43" s="347"/>
      <c r="B43" s="347"/>
      <c r="C43" s="350" t="s">
        <v>52</v>
      </c>
      <c r="D43" s="350"/>
      <c r="E43" s="350"/>
      <c r="F43" s="350"/>
      <c r="G43" s="350"/>
      <c r="H43" s="350"/>
      <c r="I43" s="350"/>
      <c r="J43" s="90">
        <f t="shared" ref="J43:T43" si="10">SUM(SUMIF($I$14:$I$16,"P",J$14:J$16),SUMIF($I$20:$I$22,"P",J$20:J$22),SUMIF($I$27:$I$28,"P",J$27:J$28),SUMIF($I$34:$I$35,"P",J$34:J$35))</f>
        <v>0</v>
      </c>
      <c r="K43" s="125">
        <f t="shared" si="10"/>
        <v>0</v>
      </c>
      <c r="L43" s="131">
        <f t="shared" si="10"/>
        <v>0</v>
      </c>
      <c r="M43" s="131">
        <f t="shared" si="10"/>
        <v>0</v>
      </c>
      <c r="N43" s="122">
        <f t="shared" si="10"/>
        <v>0</v>
      </c>
      <c r="O43" s="91">
        <f t="shared" si="10"/>
        <v>0</v>
      </c>
      <c r="P43" s="92">
        <f t="shared" si="10"/>
        <v>0</v>
      </c>
      <c r="Q43" s="92">
        <f t="shared" si="10"/>
        <v>0</v>
      </c>
      <c r="R43" s="93">
        <f t="shared" si="10"/>
        <v>0</v>
      </c>
      <c r="S43" s="90">
        <f t="shared" si="10"/>
        <v>0</v>
      </c>
      <c r="T43" s="90">
        <f t="shared" si="10"/>
        <v>0</v>
      </c>
      <c r="U43" s="84"/>
    </row>
    <row r="44" spans="1:29" ht="12" thickBot="1">
      <c r="A44" s="347"/>
      <c r="B44" s="347"/>
      <c r="C44" s="343" t="s">
        <v>53</v>
      </c>
      <c r="D44" s="343"/>
      <c r="E44" s="343"/>
      <c r="F44" s="343"/>
      <c r="G44" s="343"/>
      <c r="H44" s="343"/>
      <c r="I44" s="343"/>
      <c r="J44" s="90">
        <f t="shared" ref="J44:T44" si="11">SUM(SUMIF($I$14:$I$16,"LRVB",J$14:J$16),SUMIF($I$20:$I$22,"LRVB",J$20:J$22),SUMIF($I$27:$I$28,"LRVB",J$27:J$28),SUMIF($I$34:$I$35,"LRVB",J$34:J$35))</f>
        <v>0</v>
      </c>
      <c r="K44" s="125">
        <f t="shared" si="11"/>
        <v>0</v>
      </c>
      <c r="L44" s="131">
        <f t="shared" si="11"/>
        <v>0</v>
      </c>
      <c r="M44" s="131">
        <f t="shared" si="11"/>
        <v>0</v>
      </c>
      <c r="N44" s="122">
        <f t="shared" si="11"/>
        <v>0</v>
      </c>
      <c r="O44" s="91">
        <f t="shared" si="11"/>
        <v>0</v>
      </c>
      <c r="P44" s="92">
        <f t="shared" si="11"/>
        <v>0</v>
      </c>
      <c r="Q44" s="92">
        <f t="shared" si="11"/>
        <v>0</v>
      </c>
      <c r="R44" s="93">
        <f t="shared" si="11"/>
        <v>0</v>
      </c>
      <c r="S44" s="90">
        <f t="shared" si="11"/>
        <v>0</v>
      </c>
      <c r="T44" s="90">
        <f t="shared" si="11"/>
        <v>0</v>
      </c>
      <c r="U44" s="84"/>
    </row>
    <row r="45" spans="1:29" ht="12" thickBot="1">
      <c r="A45" s="347"/>
      <c r="B45" s="347"/>
      <c r="C45" s="352" t="s">
        <v>54</v>
      </c>
      <c r="D45" s="352"/>
      <c r="E45" s="352"/>
      <c r="F45" s="352"/>
      <c r="G45" s="352"/>
      <c r="H45" s="352"/>
      <c r="I45" s="352"/>
      <c r="J45" s="90">
        <f t="shared" ref="J45:T45" si="12">SUM(SUMIF($I$14:$I$16,"KPP",J$14:J$16),SUMIF($I$20:$I$22,"KPP",J$20:J$22),SUMIF($I$27:$I$28,"KPP",J$27:J$28),SUMIF($I$34:$I$35,"KPP",J$34:J$35))</f>
        <v>0</v>
      </c>
      <c r="K45" s="125">
        <f t="shared" si="12"/>
        <v>0</v>
      </c>
      <c r="L45" s="131">
        <f t="shared" si="12"/>
        <v>0</v>
      </c>
      <c r="M45" s="131">
        <f t="shared" si="12"/>
        <v>0</v>
      </c>
      <c r="N45" s="122">
        <f t="shared" si="12"/>
        <v>0</v>
      </c>
      <c r="O45" s="91">
        <f t="shared" si="12"/>
        <v>0</v>
      </c>
      <c r="P45" s="92">
        <f t="shared" si="12"/>
        <v>0</v>
      </c>
      <c r="Q45" s="92">
        <f t="shared" si="12"/>
        <v>0</v>
      </c>
      <c r="R45" s="93">
        <f t="shared" si="12"/>
        <v>0</v>
      </c>
      <c r="S45" s="90">
        <f t="shared" si="12"/>
        <v>0</v>
      </c>
      <c r="T45" s="90">
        <f t="shared" si="12"/>
        <v>0</v>
      </c>
      <c r="U45" s="84"/>
    </row>
    <row r="46" spans="1:29" ht="12" thickBot="1">
      <c r="A46" s="347"/>
      <c r="B46" s="347"/>
      <c r="C46" s="343" t="s">
        <v>55</v>
      </c>
      <c r="D46" s="343"/>
      <c r="E46" s="343"/>
      <c r="F46" s="343"/>
      <c r="G46" s="343"/>
      <c r="H46" s="343"/>
      <c r="I46" s="343"/>
      <c r="J46" s="90">
        <f>SUM(SUMIF($I$14:$I$17,"ES",J$14:J$17),SUMIF($I$20:$I$22,"ES",J$20:J$22),SUMIF($I$27:$I$28,"ES",J$27:J$28),SUMIF($I$34:$I$35,"ES",J$34:J$35))</f>
        <v>0</v>
      </c>
      <c r="K46" s="125">
        <f>SUM(SUMIF($I$14:$I$17,"ES",K$14:K$17),SUMIF($I$20:$I$22,"ES",K$20:K$22),SUMIF($I$27:$I$28,"ES",K$27:K$28),SUMIF($I$34:$I$35,"ES",K$34:K$35))</f>
        <v>0</v>
      </c>
      <c r="L46" s="131">
        <f t="shared" ref="L46:R46" si="13">SUM(SUMIF($I$14:$I$16,"ES",L$14:L$16),SUMIF($I$20:$I$22,"ES",L$20:L$22),SUMIF($I$27:$I$28,"ES",L$27:L$28),SUMIF($I$34:$I$35,"ES",L$34:L$35))</f>
        <v>0</v>
      </c>
      <c r="M46" s="131">
        <f t="shared" si="13"/>
        <v>0</v>
      </c>
      <c r="N46" s="122">
        <f t="shared" si="13"/>
        <v>0</v>
      </c>
      <c r="O46" s="91">
        <f t="shared" si="13"/>
        <v>0</v>
      </c>
      <c r="P46" s="92">
        <f t="shared" si="13"/>
        <v>0</v>
      </c>
      <c r="Q46" s="92">
        <f t="shared" si="13"/>
        <v>0</v>
      </c>
      <c r="R46" s="93">
        <f t="shared" si="13"/>
        <v>0</v>
      </c>
      <c r="S46" s="90">
        <f>SUM(SUMIF($I$14:$I$17,"ES",S$14:S$17),SUMIF($I$20:$I$22,"ES",S$20:S$22),SUMIF($I$27:$I$28,"ES",S$27:S$28),SUMIF($I$34:$I$35,"ES",S$34:S$35))</f>
        <v>0</v>
      </c>
      <c r="T46" s="90">
        <f>SUM(SUMIF($I$14:$I$16,"ES",T$14:T$16),SUMIF($I$20:$I$22,"ES",T$20:T$22),SUMIF($I$27:$I$28,"ES",T$27:T$28),SUMIF($I$34:$I$35,"ES",T$34:T$35))</f>
        <v>0</v>
      </c>
      <c r="U46" s="84"/>
    </row>
    <row r="47" spans="1:29" ht="12" thickBot="1">
      <c r="A47" s="347"/>
      <c r="B47" s="347"/>
      <c r="C47" s="332" t="s">
        <v>56</v>
      </c>
      <c r="D47" s="332"/>
      <c r="E47" s="332"/>
      <c r="F47" s="332"/>
      <c r="G47" s="332"/>
      <c r="H47" s="332"/>
      <c r="I47" s="332"/>
      <c r="J47" s="94">
        <f t="shared" ref="J47:T47" si="14">SUM(SUMIF($I$14:$I$16,"Kt",J$14:J$16),SUMIF($I$20:$I$22,"Kt",J$20:J$22),SUMIF($I$27:$I$28,"Kt",J$27:J$28),SUMIF($I$34:$I$35,"Kt",J$34:J$35))</f>
        <v>0</v>
      </c>
      <c r="K47" s="126">
        <f t="shared" si="14"/>
        <v>0</v>
      </c>
      <c r="L47" s="132">
        <f t="shared" si="14"/>
        <v>0</v>
      </c>
      <c r="M47" s="132">
        <f t="shared" si="14"/>
        <v>0</v>
      </c>
      <c r="N47" s="123">
        <f t="shared" si="14"/>
        <v>0</v>
      </c>
      <c r="O47" s="95">
        <f t="shared" si="14"/>
        <v>0</v>
      </c>
      <c r="P47" s="96">
        <f t="shared" si="14"/>
        <v>0</v>
      </c>
      <c r="Q47" s="96">
        <f t="shared" si="14"/>
        <v>0</v>
      </c>
      <c r="R47" s="97">
        <f t="shared" si="14"/>
        <v>0</v>
      </c>
      <c r="S47" s="94">
        <f t="shared" si="14"/>
        <v>0</v>
      </c>
      <c r="T47" s="94">
        <f t="shared" si="14"/>
        <v>0</v>
      </c>
      <c r="U47" s="84"/>
    </row>
    <row r="48" spans="1:29" ht="12" customHeight="1" thickBot="1">
      <c r="B48" s="46"/>
      <c r="C48" s="2"/>
      <c r="D48" s="2"/>
      <c r="E48" s="2"/>
      <c r="F48" s="2"/>
      <c r="G48" s="2"/>
      <c r="H48" s="2"/>
      <c r="I48" s="47"/>
      <c r="J48" s="85">
        <f t="shared" ref="J48:T48" si="15">SUM(J41:J47)</f>
        <v>68369</v>
      </c>
      <c r="K48" s="127">
        <f t="shared" si="15"/>
        <v>75000</v>
      </c>
      <c r="L48" s="133">
        <f t="shared" si="15"/>
        <v>37000</v>
      </c>
      <c r="M48" s="133">
        <f t="shared" si="15"/>
        <v>0</v>
      </c>
      <c r="N48" s="124">
        <f t="shared" si="15"/>
        <v>38000</v>
      </c>
      <c r="O48" s="86">
        <f t="shared" si="15"/>
        <v>33000</v>
      </c>
      <c r="P48" s="87">
        <f t="shared" si="15"/>
        <v>26771</v>
      </c>
      <c r="Q48" s="87">
        <f t="shared" si="15"/>
        <v>0</v>
      </c>
      <c r="R48" s="85">
        <f t="shared" si="15"/>
        <v>6229</v>
      </c>
      <c r="S48" s="86">
        <f t="shared" si="15"/>
        <v>109000</v>
      </c>
      <c r="T48" s="88">
        <f t="shared" si="15"/>
        <v>111000</v>
      </c>
      <c r="U48" s="84"/>
    </row>
    <row r="50" spans="1:1" s="48" customFormat="1">
      <c r="A50" s="48" t="s">
        <v>73</v>
      </c>
    </row>
    <row r="51" spans="1:1">
      <c r="A51" s="1" t="s">
        <v>74</v>
      </c>
    </row>
  </sheetData>
  <sheetProtection selectLockedCells="1" selectUnlockedCells="1"/>
  <mergeCells count="99">
    <mergeCell ref="C46:I46"/>
    <mergeCell ref="T14:T15"/>
    <mergeCell ref="G14:G15"/>
    <mergeCell ref="A11:AB11"/>
    <mergeCell ref="AB14:AB15"/>
    <mergeCell ref="C20:C22"/>
    <mergeCell ref="E17:F17"/>
    <mergeCell ref="Q14:Q15"/>
    <mergeCell ref="B25:AB25"/>
    <mergeCell ref="O14:O15"/>
    <mergeCell ref="C23:I23"/>
    <mergeCell ref="E22:F22"/>
    <mergeCell ref="R14:R15"/>
    <mergeCell ref="S14:S15"/>
    <mergeCell ref="K14:K15"/>
    <mergeCell ref="L14:L15"/>
    <mergeCell ref="N14:N15"/>
    <mergeCell ref="C45:I45"/>
    <mergeCell ref="E35:F35"/>
    <mergeCell ref="C30:I30"/>
    <mergeCell ref="B31:I31"/>
    <mergeCell ref="B32:AB32"/>
    <mergeCell ref="B33:B36"/>
    <mergeCell ref="E34:F34"/>
    <mergeCell ref="C36:I36"/>
    <mergeCell ref="B24:I24"/>
    <mergeCell ref="H14:H15"/>
    <mergeCell ref="C47:I47"/>
    <mergeCell ref="A39:I39"/>
    <mergeCell ref="C37:I37"/>
    <mergeCell ref="B38:I38"/>
    <mergeCell ref="E29:F29"/>
    <mergeCell ref="B26:B30"/>
    <mergeCell ref="C27:C28"/>
    <mergeCell ref="E27:F27"/>
    <mergeCell ref="C44:I44"/>
    <mergeCell ref="C26:AB26"/>
    <mergeCell ref="C33:AB33"/>
    <mergeCell ref="E28:F28"/>
    <mergeCell ref="A41:B47"/>
    <mergeCell ref="C41:I41"/>
    <mergeCell ref="C42:I42"/>
    <mergeCell ref="C43:I43"/>
    <mergeCell ref="Y1:AB2"/>
    <mergeCell ref="P14:P15"/>
    <mergeCell ref="Y7:Y9"/>
    <mergeCell ref="O6:O8"/>
    <mergeCell ref="E10:F10"/>
    <mergeCell ref="L6:M6"/>
    <mergeCell ref="Q7:Q8"/>
    <mergeCell ref="A1:X1"/>
    <mergeCell ref="A2:X2"/>
    <mergeCell ref="Y3:AB3"/>
    <mergeCell ref="A4:AB4"/>
    <mergeCell ref="B5:B9"/>
    <mergeCell ref="U5:Z5"/>
    <mergeCell ref="W7:W9"/>
    <mergeCell ref="X7:X9"/>
    <mergeCell ref="P7:P8"/>
    <mergeCell ref="M7:M8"/>
    <mergeCell ref="J5:J8"/>
    <mergeCell ref="G5:G9"/>
    <mergeCell ref="L7:L8"/>
    <mergeCell ref="E5:F9"/>
    <mergeCell ref="K6:K8"/>
    <mergeCell ref="K5:N5"/>
    <mergeCell ref="N6:N8"/>
    <mergeCell ref="Z7:Z9"/>
    <mergeCell ref="AA5:AB6"/>
    <mergeCell ref="AB7:AB9"/>
    <mergeCell ref="A5:A9"/>
    <mergeCell ref="C5:C9"/>
    <mergeCell ref="I5:I9"/>
    <mergeCell ref="H5:H9"/>
    <mergeCell ref="U6:U9"/>
    <mergeCell ref="AA7:AA9"/>
    <mergeCell ref="O5:R5"/>
    <mergeCell ref="S5:S8"/>
    <mergeCell ref="P6:Q6"/>
    <mergeCell ref="R6:R8"/>
    <mergeCell ref="T5:T8"/>
    <mergeCell ref="V6:V9"/>
    <mergeCell ref="D5:D9"/>
    <mergeCell ref="A12:A38"/>
    <mergeCell ref="C19:AB19"/>
    <mergeCell ref="B13:B23"/>
    <mergeCell ref="M14:M15"/>
    <mergeCell ref="C14:C16"/>
    <mergeCell ref="C18:I18"/>
    <mergeCell ref="J14:J15"/>
    <mergeCell ref="E14:F15"/>
    <mergeCell ref="B12:AB12"/>
    <mergeCell ref="C13:AB13"/>
    <mergeCell ref="E16:F16"/>
    <mergeCell ref="I14:I15"/>
    <mergeCell ref="E20:F20"/>
    <mergeCell ref="AA14:AA15"/>
    <mergeCell ref="D14:D15"/>
    <mergeCell ref="E21:F21"/>
  </mergeCells>
  <phoneticPr fontId="0" type="noConversion"/>
  <conditionalFormatting sqref="J41:T47">
    <cfRule type="cellIs" dxfId="1" priority="1" stopIfTrue="1" operator="greaterThan">
      <formula>0</formula>
    </cfRule>
    <cfRule type="cellIs" dxfId="0" priority="2" stopIfTrue="1" operator="lessThanOrEqual">
      <formula>0</formula>
    </cfRule>
  </conditionalFormatting>
  <pageMargins left="0.51181102362204722" right="0.31496062992125984" top="0.74803149606299213" bottom="0.74803149606299213" header="0.31496062992125984" footer="0.31496062992125984"/>
  <pageSetup paperSize="9" scale="56" firstPageNumber="0" fitToHeight="2" orientation="landscape" copies="2" r:id="rId1"/>
  <headerFooter alignWithMargins="0">
    <oddHeader>&amp;C&amp;"Calibri,Normalus"&amp;11&amp;P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VIII (priemones)</vt:lpstr>
      <vt:lpstr>__xlnm.Print_Titles_7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DaivaD</dc:creator>
  <cp:lastModifiedBy>Indė Antanaitienė</cp:lastModifiedBy>
  <cp:lastPrinted>2020-01-10T12:48:22Z</cp:lastPrinted>
  <dcterms:created xsi:type="dcterms:W3CDTF">2012-09-10T06:23:07Z</dcterms:created>
  <dcterms:modified xsi:type="dcterms:W3CDTF">2020-12-07T12:21:16Z</dcterms:modified>
</cp:coreProperties>
</file>