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ugnis\homeDir$\IndreA\My Documents\Tarybos sprendimu projektai\2020 m\Dėl SVP tikslinimo 06 men pagal biudžetą\"/>
    </mc:Choice>
  </mc:AlternateContent>
  <bookViews>
    <workbookView xWindow="0" yWindow="0" windowWidth="20490" windowHeight="9045"/>
  </bookViews>
  <sheets>
    <sheet name="X (priemones)" sheetId="1" r:id="rId1"/>
    <sheet name="2020 m. seniūnijų išlaidos" sheetId="3" r:id="rId2"/>
  </sheets>
  <definedNames>
    <definedName name="__xlnm.Print_Titles_1">#REF!</definedName>
    <definedName name="__xlnm.Print_Titles_3">#N/A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69" i="1" l="1"/>
  <c r="P69" i="1"/>
  <c r="Q69" i="1"/>
  <c r="R69" i="1"/>
  <c r="S69" i="1"/>
  <c r="T69" i="1"/>
  <c r="L69" i="1"/>
  <c r="M69" i="1"/>
  <c r="N69" i="1"/>
  <c r="K69" i="1"/>
  <c r="T15" i="3" l="1"/>
  <c r="N64" i="1" l="1"/>
  <c r="N72" i="1"/>
  <c r="I33" i="3" l="1"/>
  <c r="J33" i="3"/>
  <c r="K33" i="3"/>
  <c r="J69" i="1" l="1"/>
  <c r="O64" i="1" l="1"/>
  <c r="K70" i="1"/>
  <c r="L70" i="1"/>
  <c r="M70" i="1"/>
  <c r="N70" i="1"/>
  <c r="O70" i="1"/>
  <c r="P70" i="1"/>
  <c r="Q70" i="1"/>
  <c r="R70" i="1"/>
  <c r="S70" i="1"/>
  <c r="T70" i="1"/>
  <c r="K71" i="1"/>
  <c r="L71" i="1"/>
  <c r="M71" i="1"/>
  <c r="N71" i="1"/>
  <c r="O71" i="1"/>
  <c r="P71" i="1"/>
  <c r="Q71" i="1"/>
  <c r="R71" i="1"/>
  <c r="S71" i="1"/>
  <c r="T71" i="1"/>
  <c r="K72" i="1"/>
  <c r="L72" i="1"/>
  <c r="M72" i="1"/>
  <c r="O72" i="1"/>
  <c r="P72" i="1"/>
  <c r="Q72" i="1"/>
  <c r="R72" i="1"/>
  <c r="S72" i="1"/>
  <c r="T72" i="1"/>
  <c r="K73" i="1"/>
  <c r="L73" i="1"/>
  <c r="M73" i="1"/>
  <c r="N73" i="1"/>
  <c r="O73" i="1"/>
  <c r="P73" i="1"/>
  <c r="Q73" i="1"/>
  <c r="R73" i="1"/>
  <c r="S73" i="1"/>
  <c r="T73" i="1"/>
  <c r="K74" i="1"/>
  <c r="L74" i="1"/>
  <c r="M74" i="1"/>
  <c r="N74" i="1"/>
  <c r="O74" i="1"/>
  <c r="P74" i="1"/>
  <c r="Q74" i="1"/>
  <c r="R74" i="1"/>
  <c r="S74" i="1"/>
  <c r="T74" i="1"/>
  <c r="K75" i="1"/>
  <c r="L75" i="1"/>
  <c r="M75" i="1"/>
  <c r="N75" i="1"/>
  <c r="O75" i="1"/>
  <c r="P75" i="1"/>
  <c r="Q75" i="1"/>
  <c r="R75" i="1"/>
  <c r="S75" i="1"/>
  <c r="T75" i="1"/>
  <c r="K76" i="1"/>
  <c r="L76" i="1"/>
  <c r="M76" i="1"/>
  <c r="N76" i="1"/>
  <c r="O76" i="1"/>
  <c r="P76" i="1"/>
  <c r="Q76" i="1"/>
  <c r="R76" i="1"/>
  <c r="S76" i="1"/>
  <c r="T76" i="1"/>
  <c r="K64" i="1" l="1"/>
  <c r="L16" i="3"/>
  <c r="P16" i="3"/>
  <c r="S16" i="3"/>
  <c r="K21" i="3"/>
  <c r="L21" i="3"/>
  <c r="P21" i="3"/>
  <c r="T31" i="3"/>
  <c r="U31" i="3" s="1"/>
  <c r="T29" i="3"/>
  <c r="U29" i="3" s="1"/>
  <c r="T25" i="3"/>
  <c r="U25" i="3" s="1"/>
  <c r="U27" i="3" s="1"/>
  <c r="T19" i="3"/>
  <c r="T18" i="3"/>
  <c r="J76" i="1"/>
  <c r="J75" i="1"/>
  <c r="J74" i="1"/>
  <c r="J73" i="1"/>
  <c r="J72" i="1"/>
  <c r="J71" i="1"/>
  <c r="J70" i="1"/>
  <c r="K20" i="1"/>
  <c r="L20" i="1"/>
  <c r="M20" i="1"/>
  <c r="N20" i="1"/>
  <c r="O20" i="1"/>
  <c r="P20" i="1"/>
  <c r="Q20" i="1"/>
  <c r="R20" i="1"/>
  <c r="S20" i="1"/>
  <c r="T20" i="1"/>
  <c r="K36" i="1"/>
  <c r="L36" i="1"/>
  <c r="M36" i="1"/>
  <c r="N36" i="1"/>
  <c r="O36" i="1"/>
  <c r="P36" i="1"/>
  <c r="Q36" i="1"/>
  <c r="R36" i="1"/>
  <c r="S36" i="1"/>
  <c r="T36" i="1"/>
  <c r="K42" i="1"/>
  <c r="L42" i="1"/>
  <c r="M42" i="1"/>
  <c r="N42" i="1"/>
  <c r="N43" i="1" s="1"/>
  <c r="O42" i="1"/>
  <c r="P42" i="1"/>
  <c r="Q42" i="1"/>
  <c r="R42" i="1"/>
  <c r="S42" i="1"/>
  <c r="T42" i="1"/>
  <c r="L64" i="1"/>
  <c r="M64" i="1"/>
  <c r="M65" i="1" s="1"/>
  <c r="N65" i="1"/>
  <c r="P64" i="1"/>
  <c r="Q64" i="1"/>
  <c r="Q65" i="1" s="1"/>
  <c r="R64" i="1"/>
  <c r="R65" i="1" s="1"/>
  <c r="S64" i="1"/>
  <c r="T64" i="1"/>
  <c r="J64" i="1"/>
  <c r="Q16" i="3"/>
  <c r="L33" i="3"/>
  <c r="M33" i="3"/>
  <c r="N33" i="3"/>
  <c r="O33" i="3"/>
  <c r="P33" i="3"/>
  <c r="Q33" i="3"/>
  <c r="R33" i="3"/>
  <c r="S33" i="3"/>
  <c r="H33" i="3"/>
  <c r="J42" i="1"/>
  <c r="P48" i="1"/>
  <c r="O48" i="1"/>
  <c r="O65" i="1" s="1"/>
  <c r="L48" i="1"/>
  <c r="S21" i="3"/>
  <c r="S27" i="3"/>
  <c r="R16" i="3"/>
  <c r="R21" i="3"/>
  <c r="R27" i="3"/>
  <c r="Q21" i="3"/>
  <c r="Q27" i="3"/>
  <c r="P27" i="3"/>
  <c r="O16" i="3"/>
  <c r="O21" i="3"/>
  <c r="O27" i="3"/>
  <c r="N16" i="3"/>
  <c r="N21" i="3"/>
  <c r="N27" i="3"/>
  <c r="M16" i="3"/>
  <c r="M21" i="3"/>
  <c r="M27" i="3"/>
  <c r="L27" i="3"/>
  <c r="K16" i="3"/>
  <c r="K27" i="3"/>
  <c r="J16" i="3"/>
  <c r="J21" i="3"/>
  <c r="J27" i="3"/>
  <c r="J34" i="3" s="1"/>
  <c r="I16" i="3"/>
  <c r="I21" i="3"/>
  <c r="I27" i="3"/>
  <c r="I34" i="3" s="1"/>
  <c r="H27" i="3"/>
  <c r="T48" i="1"/>
  <c r="S48" i="1"/>
  <c r="S26" i="1"/>
  <c r="P26" i="1"/>
  <c r="M26" i="1"/>
  <c r="L26" i="1"/>
  <c r="K48" i="1"/>
  <c r="K26" i="1"/>
  <c r="J48" i="1"/>
  <c r="J36" i="1"/>
  <c r="J20" i="1"/>
  <c r="J26" i="1"/>
  <c r="T26" i="1"/>
  <c r="R26" i="1"/>
  <c r="N26" i="1"/>
  <c r="Q26" i="1"/>
  <c r="O26" i="1"/>
  <c r="H16" i="3"/>
  <c r="H21" i="3"/>
  <c r="T16" i="3"/>
  <c r="O27" i="1" l="1"/>
  <c r="P22" i="3"/>
  <c r="S43" i="1"/>
  <c r="S22" i="3"/>
  <c r="T27" i="3"/>
  <c r="J65" i="1"/>
  <c r="T65" i="1"/>
  <c r="O43" i="1"/>
  <c r="Q34" i="3"/>
  <c r="T21" i="3"/>
  <c r="U21" i="3" s="1"/>
  <c r="M34" i="3"/>
  <c r="M22" i="3"/>
  <c r="R22" i="3"/>
  <c r="H34" i="3"/>
  <c r="S34" i="3"/>
  <c r="R34" i="3"/>
  <c r="N34" i="3"/>
  <c r="U15" i="3"/>
  <c r="U16" i="3" s="1"/>
  <c r="O34" i="3"/>
  <c r="T33" i="3"/>
  <c r="K34" i="3"/>
  <c r="P34" i="3"/>
  <c r="L34" i="3"/>
  <c r="J22" i="3"/>
  <c r="J35" i="3" s="1"/>
  <c r="J36" i="3" s="1"/>
  <c r="O22" i="3"/>
  <c r="N22" i="3"/>
  <c r="I22" i="3"/>
  <c r="I35" i="3" s="1"/>
  <c r="I36" i="3" s="1"/>
  <c r="H22" i="3"/>
  <c r="K22" i="3"/>
  <c r="Q22" i="3"/>
  <c r="U18" i="3"/>
  <c r="L22" i="3"/>
  <c r="S65" i="1"/>
  <c r="S77" i="1"/>
  <c r="K65" i="1"/>
  <c r="L65" i="1"/>
  <c r="K27" i="1"/>
  <c r="J43" i="1"/>
  <c r="S27" i="1"/>
  <c r="T77" i="1"/>
  <c r="M77" i="1"/>
  <c r="L43" i="1"/>
  <c r="R27" i="1"/>
  <c r="R66" i="1" s="1"/>
  <c r="R67" i="1" s="1"/>
  <c r="N27" i="1"/>
  <c r="N66" i="1" s="1"/>
  <c r="N67" i="1" s="1"/>
  <c r="P77" i="1"/>
  <c r="M27" i="1"/>
  <c r="M66" i="1" s="1"/>
  <c r="M67" i="1" s="1"/>
  <c r="Q77" i="1"/>
  <c r="P43" i="1"/>
  <c r="K43" i="1"/>
  <c r="Q27" i="1"/>
  <c r="Q66" i="1" s="1"/>
  <c r="Q67" i="1" s="1"/>
  <c r="L77" i="1"/>
  <c r="R77" i="1"/>
  <c r="T43" i="1"/>
  <c r="T27" i="1"/>
  <c r="P27" i="1"/>
  <c r="L27" i="1"/>
  <c r="N77" i="1"/>
  <c r="K77" i="1"/>
  <c r="J27" i="1"/>
  <c r="J77" i="1"/>
  <c r="P65" i="1"/>
  <c r="O77" i="1"/>
  <c r="U33" i="3"/>
  <c r="U34" i="3" s="1"/>
  <c r="P35" i="3" l="1"/>
  <c r="P36" i="3" s="1"/>
  <c r="S35" i="3"/>
  <c r="S36" i="3" s="1"/>
  <c r="O66" i="1"/>
  <c r="O67" i="1" s="1"/>
  <c r="K66" i="1"/>
  <c r="K67" i="1" s="1"/>
  <c r="L66" i="1"/>
  <c r="L67" i="1" s="1"/>
  <c r="T66" i="1"/>
  <c r="T67" i="1" s="1"/>
  <c r="P66" i="1"/>
  <c r="P67" i="1" s="1"/>
  <c r="S66" i="1"/>
  <c r="S67" i="1" s="1"/>
  <c r="U22" i="3"/>
  <c r="U35" i="3" s="1"/>
  <c r="U36" i="3" s="1"/>
  <c r="T34" i="3"/>
  <c r="R35" i="3"/>
  <c r="R36" i="3" s="1"/>
  <c r="J66" i="1"/>
  <c r="J67" i="1" s="1"/>
  <c r="Q35" i="3"/>
  <c r="Q36" i="3" s="1"/>
  <c r="N35" i="3"/>
  <c r="N36" i="3" s="1"/>
  <c r="M35" i="3"/>
  <c r="M36" i="3" s="1"/>
  <c r="L35" i="3"/>
  <c r="L36" i="3" s="1"/>
  <c r="T22" i="3"/>
  <c r="H35" i="3"/>
  <c r="H36" i="3" s="1"/>
  <c r="O35" i="3"/>
  <c r="O36" i="3" s="1"/>
  <c r="K35" i="3"/>
  <c r="K36" i="3" s="1"/>
  <c r="T35" i="3" l="1"/>
  <c r="T36" i="3" s="1"/>
</calcChain>
</file>

<file path=xl/sharedStrings.xml><?xml version="1.0" encoding="utf-8"?>
<sst xmlns="http://schemas.openxmlformats.org/spreadsheetml/2006/main" count="400" uniqueCount="182">
  <si>
    <t>Strateginio tikslo kodas</t>
  </si>
  <si>
    <t>Programos tikslo kodas</t>
  </si>
  <si>
    <t>Programos uždavinio kodas</t>
  </si>
  <si>
    <t>Priemonės kodas</t>
  </si>
  <si>
    <t>Priemonė</t>
  </si>
  <si>
    <t>Funkcinės klasifikacijos kodas</t>
  </si>
  <si>
    <t>Asignavimų valdytojo pavadinimas</t>
  </si>
  <si>
    <t>Finansavimo šaltiniai</t>
  </si>
  <si>
    <t>Atsakingas</t>
  </si>
  <si>
    <t>Iš viso</t>
  </si>
  <si>
    <t>išlaidoms</t>
  </si>
  <si>
    <t>turtui įsigyti ir finansiniams įsipareigojimams vykdyti</t>
  </si>
  <si>
    <t>Mato vnt.</t>
  </si>
  <si>
    <t>iš jų darbo užmokesčiui</t>
  </si>
  <si>
    <t>laikotarpio faktinė reikšmė</t>
  </si>
  <si>
    <t>laikotarpio siekiama reikšmė</t>
  </si>
  <si>
    <t>Priemonės vykdytojas (skyriaus, įstaigos pavadinimas)</t>
  </si>
  <si>
    <t>Atsakingas asmuo (v. pavardė)</t>
  </si>
  <si>
    <t>Modernizuoti ir pritaikyti viešąją infrastruktūrą šiuolaikiniams poreikiams, užtikrinant efektyvų atliekų tvarkymą ir kraštovaizdžio apsaugą</t>
  </si>
  <si>
    <t>Užtikrinti gyventojų viešąjį saugumą 01</t>
  </si>
  <si>
    <t>01</t>
  </si>
  <si>
    <t>Gerinti eismo saugumą 01</t>
  </si>
  <si>
    <t>05</t>
  </si>
  <si>
    <t>KPP</t>
  </si>
  <si>
    <t>vnt.</t>
  </si>
  <si>
    <t>VŪTVS</t>
  </si>
  <si>
    <t>V. Bentnorius</t>
  </si>
  <si>
    <t>02</t>
  </si>
  <si>
    <t>SB</t>
  </si>
  <si>
    <t xml:space="preserve">Įrengtų stebėjimo kamerų skaičius
</t>
  </si>
  <si>
    <t>S</t>
  </si>
  <si>
    <t>Iš viso uždaviniui:</t>
  </si>
  <si>
    <t xml:space="preserve">Pagerinti susisiekimo infrastruktūrą 02 </t>
  </si>
  <si>
    <t xml:space="preserve">km
</t>
  </si>
  <si>
    <t xml:space="preserve">Atvežto žvyro kiekis
</t>
  </si>
  <si>
    <t xml:space="preserve">tūkst. t.
</t>
  </si>
  <si>
    <t>Iš viso programos tikslui:</t>
  </si>
  <si>
    <t>Užtikrinti teritorijų sanitarinę higieninę būklę 02</t>
  </si>
  <si>
    <t>Tinkamai prižiūrėti bendro naudojimo teritorijas ir tvarkyti atliekas 01</t>
  </si>
  <si>
    <t>03</t>
  </si>
  <si>
    <t>06</t>
  </si>
  <si>
    <t>04</t>
  </si>
  <si>
    <t>ES</t>
  </si>
  <si>
    <t>Likviduotų pastatų skaičius</t>
  </si>
  <si>
    <t>Tinkamai prižiūrėti komunalinės paskirties objektus 02</t>
  </si>
  <si>
    <t>Užtikrinti savivaldybės turto techninę būklę 03</t>
  </si>
  <si>
    <t>06    01    06</t>
  </si>
  <si>
    <t>08</t>
  </si>
  <si>
    <t>Gavusių paramą bendrijų skaičius</t>
  </si>
  <si>
    <t>07</t>
  </si>
  <si>
    <t>Išpirktų objektų skaičius</t>
  </si>
  <si>
    <t>%</t>
  </si>
  <si>
    <t>10</t>
  </si>
  <si>
    <t>13</t>
  </si>
  <si>
    <t>SB(VB)</t>
  </si>
  <si>
    <t>iš viso strateginiam tikslui:</t>
  </si>
  <si>
    <t>Iš viso programai:</t>
  </si>
  <si>
    <t>SB - Savivaldybės biudžeto lėšos</t>
  </si>
  <si>
    <t>SB(VB) Valstybės biudžeto specialiosios tikslinės dotacijos lėšos</t>
  </si>
  <si>
    <t xml:space="preserve">SB(VIP) - Valstybės biudžeto specialiosios tikslinės dotacijos lėšos iš valstybės investicijų programos </t>
  </si>
  <si>
    <t>CBAS - Centralizuotos buhalterinės apskaitos skyrius</t>
  </si>
  <si>
    <t>S - Seniūnijos</t>
  </si>
  <si>
    <t>UAB RKP - UAB "Raseinių komunalinės paslaugos"</t>
  </si>
  <si>
    <t>P - paskolos lėšos</t>
  </si>
  <si>
    <t>LRVB - Valstybės biudžeto (pavedimų) lėšos</t>
  </si>
  <si>
    <t>KPP - kelių priežiūros ir plėtros programos lėšos</t>
  </si>
  <si>
    <t>ES - Europos Sąjungos paramos lėšos</t>
  </si>
  <si>
    <t>Kt - kiti finansavimo šaltiniai</t>
  </si>
  <si>
    <t>Priemonei įgyvendinti reikalingas finansavimas</t>
  </si>
  <si>
    <t>Programą kuruojantis skyrius</t>
  </si>
  <si>
    <t>Ariogalos  sen.</t>
  </si>
  <si>
    <t>Ariogalos m. sen.</t>
  </si>
  <si>
    <t>Betygalos sen.</t>
  </si>
  <si>
    <t>Girkalnio sen.</t>
  </si>
  <si>
    <t>Kalnujų sen.</t>
  </si>
  <si>
    <t>Nemakščių sen.</t>
  </si>
  <si>
    <t>Pagojukų sen.</t>
  </si>
  <si>
    <t>Paliepių sen.</t>
  </si>
  <si>
    <t>Raseinių sen.</t>
  </si>
  <si>
    <t>Raseinių m. sen.</t>
  </si>
  <si>
    <t>Šiluvos sen.</t>
  </si>
  <si>
    <t>Viduklės sen.</t>
  </si>
  <si>
    <t>Suma</t>
  </si>
  <si>
    <t>Bendra suma</t>
  </si>
  <si>
    <t>Pagerinti susisiekimo infrastruktūrą 02</t>
  </si>
  <si>
    <t>Iš viso strateginiam tikslui:</t>
  </si>
  <si>
    <t xml:space="preserve">Prižiūrimų kelių ilgis
</t>
  </si>
  <si>
    <t>18</t>
  </si>
  <si>
    <t>19</t>
  </si>
  <si>
    <t>Gatvių ir kelių priežiūra ir smulkus remontas</t>
  </si>
  <si>
    <t xml:space="preserve">04
</t>
  </si>
  <si>
    <t xml:space="preserve">Eismo saugumo priemonių įrengimas ir remontas (kelio ženklai, atitvarai, perėjos ir kt.)   </t>
  </si>
  <si>
    <t xml:space="preserve">Pastatytų naujų ir sutvarkytų eismo saugumo priemonių skaičius
</t>
  </si>
  <si>
    <t>Aplinkos apsaugos priemonių įgyvendinimas (seniūnijų teritorijų, kelių, gatvių, šaligatvių sanitarinis valymas, žalių plotų ir medžių, kapinių priežiūra)</t>
  </si>
  <si>
    <t>Komunalinio ūkio objektų (gatvių apšvietimo tinklų, pirčių ir kitų smulkių ojektų) priežiūra ir paprastasis  remontas</t>
  </si>
  <si>
    <t>KOMUNALINIO ŪKIO OBJEKTŲ PRIEŽIŪROS BEI REMONTO DARBŲ PROGRAMA NR. 10</t>
  </si>
  <si>
    <t>Finansuotų daugiabučių namų bendrijų projektų skaičius</t>
  </si>
  <si>
    <t>Einamaisiais metais planuotų veiklų įvykdymo procentas</t>
  </si>
  <si>
    <t>10 priedo 2 lentelė</t>
  </si>
  <si>
    <t>Seniūnai</t>
  </si>
  <si>
    <t xml:space="preserve"> Eur</t>
  </si>
  <si>
    <t>Eur</t>
  </si>
  <si>
    <t>Komunalinės paskirties objektų remontas ir priežiūra 01</t>
  </si>
  <si>
    <t>Savivaldybės administracijos objektų remontas, turto valdymo administravimas ir gyvenamosios aplinkos gerinimas 02</t>
  </si>
  <si>
    <t>22</t>
  </si>
  <si>
    <t>Visuomenei naudingų darbų organizavimo išlaidos</t>
  </si>
  <si>
    <t>Įsigyta būstų</t>
  </si>
  <si>
    <t>R. Simonavičius</t>
  </si>
  <si>
    <t xml:space="preserve">Stebėjimo kamerų įrengimas seniūnijose            </t>
  </si>
  <si>
    <r>
      <t xml:space="preserve">Gatvių ir kelių priežiūra ir smulkus remontas             </t>
    </r>
    <r>
      <rPr>
        <sz val="8"/>
        <rFont val="Times New Roman"/>
        <family val="1"/>
      </rPr>
      <t xml:space="preserve">
</t>
    </r>
  </si>
  <si>
    <t xml:space="preserve">Savivaldybės nereikalingo nekilnojamojo turto likvidavimas ir teritorijų sutvarkymas                </t>
  </si>
  <si>
    <r>
      <rPr>
        <b/>
        <sz val="8"/>
        <rFont val="Times New Roman"/>
        <family val="1"/>
        <charset val="186"/>
      </rPr>
      <t>Aplinkos apsaugos priemonių įgyvendinimas</t>
    </r>
    <r>
      <rPr>
        <sz val="8"/>
        <rFont val="Times New Roman"/>
        <family val="1"/>
      </rPr>
      <t xml:space="preserve"> (seniūnijų teritorijų, kelių, gatvių, šaligatvių sanitarinis valymas, žalių plotų ir medžių, kapinių priežiūra)          </t>
    </r>
  </si>
  <si>
    <r>
      <rPr>
        <b/>
        <sz val="8"/>
        <rFont val="Times New Roman"/>
        <family val="1"/>
        <charset val="186"/>
      </rPr>
      <t>Komunalinio ūkio objektų</t>
    </r>
    <r>
      <rPr>
        <sz val="8"/>
        <rFont val="Times New Roman"/>
        <family val="1"/>
      </rPr>
      <t xml:space="preserve"> (gatvių apšvietimo tinklų, pirčių ir kitų smulkių objektų) </t>
    </r>
    <r>
      <rPr>
        <b/>
        <sz val="8"/>
        <rFont val="Times New Roman"/>
        <family val="1"/>
        <charset val="186"/>
      </rPr>
      <t xml:space="preserve">priežiūra ir paprastasis  remontas                      </t>
    </r>
  </si>
  <si>
    <t xml:space="preserve">Elektros linijų iškėlimas         </t>
  </si>
  <si>
    <t xml:space="preserve">Savivaldybei  priklausančių pastatų ir statinių eksploatacija ir remontas                      </t>
  </si>
  <si>
    <t xml:space="preserve">Sodininkų bendrijų rėmimas    </t>
  </si>
  <si>
    <t xml:space="preserve">Vandens tiekimo ir nuotekų tvarkymo, elektros tiekimo ir kitų komunalinės paskirties objektų išpirkimas               </t>
  </si>
  <si>
    <t xml:space="preserve">Daugiabučių namų bendrijų rėmimas                              </t>
  </si>
  <si>
    <t xml:space="preserve">Socialinio būsto plėtra ir remontas                         </t>
  </si>
  <si>
    <t xml:space="preserve">Daugiabučių namų modernizavimo programos vykdymas                           </t>
  </si>
  <si>
    <t xml:space="preserve">Savivaldybei reikalingo turto įsigijimas                            </t>
  </si>
  <si>
    <t xml:space="preserve">Rajono Savivaldybės pastatų, statinių ir kito turto inventorizavimas, teisinis registravimas, vertinimas ir turto draudimas                                     </t>
  </si>
  <si>
    <t>J. Pamedytytė</t>
  </si>
  <si>
    <t>VŪTVS - Vietinio ūkio ir turto valdymo skyrius</t>
  </si>
  <si>
    <t>Socialinio būsto plėtra Raseinių rajono savivaldybėje</t>
  </si>
  <si>
    <t>BRITS</t>
  </si>
  <si>
    <t>26</t>
  </si>
  <si>
    <t>Įsigytų ar suremontuotų būstų skaičius</t>
  </si>
  <si>
    <t>ATPS - Architektūros ir teritorijų planavimo skyrius</t>
  </si>
  <si>
    <t xml:space="preserve"> UAB RŠT - UAB "Raseinių šilumos tinklai" </t>
  </si>
  <si>
    <t>2019 m.</t>
  </si>
  <si>
    <t>UAB RV - UAB ,,Raseinių vandenys"</t>
  </si>
  <si>
    <t>P</t>
  </si>
  <si>
    <t>R. Pareigis                V. Jociūtė</t>
  </si>
  <si>
    <t>VŪTVS                          SPPVS</t>
  </si>
  <si>
    <t>2020 m. išlaidų projektas</t>
  </si>
  <si>
    <t>2020 m.</t>
  </si>
  <si>
    <t xml:space="preserve">Investicija į UAB „Raseinių komunalinės paslaugos“ (turto įsigijimui)                      </t>
  </si>
  <si>
    <t xml:space="preserve">S            </t>
  </si>
  <si>
    <t>Įsigytų priemonių skaičius</t>
  </si>
  <si>
    <t>2021 m. išlaidų projektas</t>
  </si>
  <si>
    <t>Proceso/indėlio vertinimo kriterijus</t>
  </si>
  <si>
    <t>2021 m.</t>
  </si>
  <si>
    <t>Įsigytų turtinių vienetų</t>
  </si>
  <si>
    <t>Įsigytų priemonių skaičius (viešųjų erdvių tvarkymui ir komunalinių atliekų surinkimui)</t>
  </si>
  <si>
    <t xml:space="preserve">               vnt.               </t>
  </si>
  <si>
    <t>Iškeltų linijų skaičius</t>
  </si>
  <si>
    <t>Parengtų projektų sk.</t>
  </si>
  <si>
    <t>Funkcijų, pagal skirtas lėšas, įvykdymo procentas</t>
  </si>
  <si>
    <t>Inventorizuotų objektų skaičius Įteisintų objektų skaičius                   Apdraustų objektų skaičius</t>
  </si>
  <si>
    <t xml:space="preserve">2019 m. išlaidos </t>
  </si>
  <si>
    <t>2020 m. skirtų lėšų planas</t>
  </si>
  <si>
    <t>2020 -2022 METŲ PRIEMONIŲ, MATAVIMO KRITERIJŲ IR IŠLAIDŲ SUVESTINĖ</t>
  </si>
  <si>
    <t>RASEINIŲ RAJONO SAVIVALDYBĖS 2020 -2022 M. STRATEGINIO VEIKLOS PLANO</t>
  </si>
  <si>
    <t>2022 m. išlaidų projektas</t>
  </si>
  <si>
    <t>2022 m.</t>
  </si>
  <si>
    <t>1212</t>
  </si>
  <si>
    <t>I. Piekus</t>
  </si>
  <si>
    <t>R. Morkevičius</t>
  </si>
  <si>
    <t>A. Liutko</t>
  </si>
  <si>
    <t xml:space="preserve">Vidutinio greičio matavimo sistemos įrengimas valstybinės reikšmės rajoninio kelio Nr.3503 Paraseinys - Alėjai - Lioliai - Kelmė ruože nuo 5,930 iki 6,950 km        </t>
  </si>
  <si>
    <t>Kt</t>
  </si>
  <si>
    <t xml:space="preserve">Įrengtų greičio  matavimo sistemų skaičius
</t>
  </si>
  <si>
    <t>1</t>
  </si>
  <si>
    <t>2020-2022 M. ŲJŲ METŲ KOMUNALINIO ŪKIO OBJEKTŲ PRIEŽIŪROS BEI REMONTO DARBŲ PROGRAMOS NR. 10 IŠLAIDŲ IŠKLOTINĖ pagal seniūnijas</t>
  </si>
  <si>
    <t>2020 M. PRIEMONIŲ IŠLAIDŲ SUVESTINĖ</t>
  </si>
  <si>
    <t>SPPVS</t>
  </si>
  <si>
    <t>R. Žemkauskienė                    V. Bentnorius</t>
  </si>
  <si>
    <t>R. Žemkauskienė</t>
  </si>
  <si>
    <t xml:space="preserve">Atliktas Stonų ir Vaižganto g. Raseinių m. sankryžos įrengimo poveikio eismo saugumui vertinimas </t>
  </si>
  <si>
    <t xml:space="preserve">Bešeimininkių apleistų pastatų ir įrenginių likvidavimas Raseinių rajono savivaldybėje, II etapas   </t>
  </si>
  <si>
    <t>Likviduotų statinių skaičius</t>
  </si>
  <si>
    <t xml:space="preserve">    VŪTVS                 SPPVS</t>
  </si>
  <si>
    <t>Suremontuotų statinių skaičius (2020 m.: Raseinių m. CM kiemelio V.Kudirkos 5,  ir 5 garažų, esančių V.Grybo g., atnaujinimas)</t>
  </si>
  <si>
    <t xml:space="preserve">Raseinių rajono savivaldybės tarybos 2020 m.  sausio 30 d. sprendimu Nr. TS-19  patvirtinto 2020-2022 metų strateginio veiklos plano 10 priedo lentelė    </t>
  </si>
  <si>
    <t>SVPVS - Strateginio planavimo ir projektų valdymo skyrius</t>
  </si>
  <si>
    <t>E.Alijauskas, J.Verde</t>
  </si>
  <si>
    <t>(Raseinių rajono savivaldybės tarybos 2020 m.       d. sprendimo Nr. TS-   redakcija)</t>
  </si>
  <si>
    <t xml:space="preserve"> </t>
  </si>
  <si>
    <t>3,27</t>
  </si>
  <si>
    <t>Suremontuotų gatvių (kelias Nr. 8v1 ,,Privažiavimas prie ,,Lakštingalos", Raseinių m. Žibuoklių ir Raseinių m. Šermukšnių g.) ilgis</t>
  </si>
  <si>
    <t>VŪTVS, SPPVS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</si>
</sst>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#,##0.00&quot; Lt &quot;;\-#,##0.00&quot; Lt &quot;;&quot; -&quot;#&quot; Lt &quot;;@\ "/>
    <numFmt numFmtId="166" formatCode="#,##0.00&quot;     &quot;;\-#,##0.00&quot;     &quot;;&quot; -&quot;#&quot;     &quot;;@\ "/>
    <numFmt numFmtId="167" formatCode="0\ %"/>
  </numFmts>
  <fonts count="29">
    <font>
      <sz val="11"/>
      <color indexed="8"/>
      <name val="Calibri"/>
      <family val="2"/>
      <charset val="186"/>
    </font>
    <font>
      <sz val="10"/>
      <name val="Arial"/>
      <family val="2"/>
    </font>
    <font>
      <b/>
      <sz val="8"/>
      <name val="Times New Roman"/>
      <family val="1"/>
    </font>
    <font>
      <sz val="8"/>
      <name val="Times New Roman"/>
      <family val="1"/>
    </font>
    <font>
      <sz val="7"/>
      <name val="Times New Roman"/>
      <family val="1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i/>
      <sz val="11"/>
      <color indexed="23"/>
      <name val="Calibri"/>
      <family val="2"/>
    </font>
    <font>
      <sz val="10"/>
      <name val="Mangal"/>
      <family val="2"/>
    </font>
    <font>
      <sz val="11"/>
      <color indexed="17"/>
      <name val="Calibri"/>
      <family val="2"/>
    </font>
    <font>
      <sz val="11"/>
      <color indexed="10"/>
      <name val="Calibri"/>
      <family val="2"/>
    </font>
    <font>
      <b/>
      <sz val="11"/>
      <color indexed="63"/>
      <name val="Calibri"/>
      <family val="2"/>
    </font>
    <font>
      <sz val="11"/>
      <color indexed="8"/>
      <name val="Calibri"/>
      <family val="2"/>
    </font>
    <font>
      <b/>
      <sz val="18"/>
      <color indexed="56"/>
      <name val="Cambria"/>
      <family val="2"/>
    </font>
    <font>
      <sz val="9"/>
      <name val="Calibri"/>
      <family val="2"/>
    </font>
    <font>
      <b/>
      <sz val="11"/>
      <color indexed="8"/>
      <name val="Calibri"/>
      <family val="2"/>
    </font>
    <font>
      <sz val="8"/>
      <name val="Arial"/>
      <family val="2"/>
    </font>
    <font>
      <b/>
      <sz val="8"/>
      <name val="Times New Roman Baltic"/>
      <family val="1"/>
    </font>
    <font>
      <sz val="8"/>
      <name val="Times New Roman"/>
      <family val="1"/>
      <charset val="186"/>
    </font>
    <font>
      <b/>
      <sz val="8"/>
      <name val="Times New Roman"/>
      <family val="1"/>
      <charset val="186"/>
    </font>
    <font>
      <sz val="8"/>
      <name val="Calibri"/>
      <family val="2"/>
      <charset val="186"/>
    </font>
    <font>
      <sz val="11"/>
      <name val="Calibri"/>
      <family val="2"/>
      <charset val="186"/>
    </font>
    <font>
      <sz val="12"/>
      <name val="Times New Roman"/>
      <family val="1"/>
    </font>
    <font>
      <b/>
      <sz val="11"/>
      <name val="Times New Roman"/>
      <family val="1"/>
      <charset val="186"/>
    </font>
    <font>
      <sz val="10"/>
      <name val="Arial"/>
      <family val="2"/>
      <charset val="186"/>
    </font>
    <font>
      <b/>
      <sz val="9"/>
      <name val="Times New Roman"/>
      <family val="1"/>
    </font>
    <font>
      <b/>
      <sz val="10"/>
      <name val="Times New Roman"/>
      <family val="1"/>
      <charset val="186"/>
    </font>
    <font>
      <sz val="11"/>
      <name val="Times New Roman"/>
      <family val="1"/>
      <charset val="186"/>
    </font>
  </fonts>
  <fills count="16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indexed="22"/>
        <bgColor indexed="31"/>
      </patternFill>
    </fill>
    <fill>
      <patternFill patternType="solid">
        <fgColor indexed="52"/>
        <bgColor indexed="29"/>
      </patternFill>
    </fill>
    <fill>
      <patternFill patternType="solid">
        <fgColor indexed="43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indexed="51"/>
        <bgColor indexed="13"/>
      </patternFill>
    </fill>
    <fill>
      <patternFill patternType="solid">
        <fgColor indexed="53"/>
        <bgColor indexed="52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6"/>
        <bgColor indexed="26"/>
      </patternFill>
    </fill>
    <fill>
      <patternFill patternType="solid">
        <fgColor indexed="26"/>
        <bgColor indexed="29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00"/>
      </patternFill>
    </fill>
  </fills>
  <borders count="235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/>
      <bottom/>
      <diagonal/>
    </border>
    <border>
      <left style="medium">
        <color indexed="8"/>
      </left>
      <right style="thin">
        <color indexed="64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64"/>
      </right>
      <top/>
      <bottom style="medium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64"/>
      </right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8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medium">
        <color indexed="8"/>
      </left>
      <right style="thin">
        <color indexed="64"/>
      </right>
      <top style="medium">
        <color indexed="8"/>
      </top>
      <bottom/>
      <diagonal/>
    </border>
    <border>
      <left style="medium">
        <color indexed="8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8"/>
      </top>
      <bottom/>
      <diagonal/>
    </border>
    <border>
      <left/>
      <right/>
      <top style="medium">
        <color indexed="8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medium">
        <color indexed="8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/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/>
      <top style="thin">
        <color indexed="8"/>
      </top>
      <bottom style="medium">
        <color indexed="64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/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8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64"/>
      </left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</borders>
  <cellStyleXfs count="36">
    <xf numFmtId="0" fontId="0" fillId="0" borderId="0"/>
    <xf numFmtId="0" fontId="5" fillId="0" borderId="1" applyNumberFormat="0" applyFill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165" fontId="9" fillId="0" borderId="0" applyFill="0" applyBorder="0" applyAlignment="0" applyProtection="0"/>
    <xf numFmtId="165" fontId="9" fillId="0" borderId="0" applyFill="0" applyBorder="0" applyAlignment="0" applyProtection="0"/>
    <xf numFmtId="165" fontId="9" fillId="0" borderId="0" applyFill="0" applyBorder="0" applyAlignment="0" applyProtection="0"/>
    <xf numFmtId="165" fontId="1" fillId="0" borderId="0" applyFill="0" applyBorder="0" applyAlignment="0" applyProtection="0"/>
    <xf numFmtId="165" fontId="9" fillId="0" borderId="0" applyFill="0" applyBorder="0" applyAlignment="0" applyProtection="0"/>
    <xf numFmtId="165" fontId="9" fillId="0" borderId="0" applyFill="0" applyBorder="0" applyAlignment="0" applyProtection="0"/>
    <xf numFmtId="165" fontId="1" fillId="0" borderId="0" applyFill="0" applyBorder="0" applyAlignment="0" applyProtection="0"/>
    <xf numFmtId="165" fontId="9" fillId="0" borderId="0" applyFill="0" applyBorder="0" applyAlignment="0" applyProtection="0"/>
    <xf numFmtId="0" fontId="10" fillId="2" borderId="0" applyNumberFormat="0" applyBorder="0" applyAlignment="0" applyProtection="0"/>
    <xf numFmtId="0" fontId="11" fillId="0" borderId="0" applyNumberFormat="0" applyFill="0" applyBorder="0" applyAlignment="0" applyProtection="0"/>
    <xf numFmtId="0" fontId="12" fillId="3" borderId="4" applyNumberFormat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9" fillId="0" borderId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4" fillId="0" borderId="0" applyNumberFormat="0" applyFill="0" applyBorder="0" applyAlignment="0" applyProtection="0"/>
    <xf numFmtId="167" fontId="9" fillId="0" borderId="0" applyFill="0" applyBorder="0" applyAlignment="0" applyProtection="0"/>
    <xf numFmtId="167" fontId="9" fillId="0" borderId="0" applyFill="0" applyBorder="0" applyAlignment="0" applyProtection="0"/>
    <xf numFmtId="0" fontId="15" fillId="0" borderId="5">
      <alignment vertical="center" wrapText="1"/>
    </xf>
    <xf numFmtId="0" fontId="16" fillId="0" borderId="6" applyNumberFormat="0" applyFill="0" applyAlignment="0" applyProtection="0"/>
    <xf numFmtId="165" fontId="9" fillId="0" borderId="0" applyFill="0" applyBorder="0" applyAlignment="0" applyProtection="0"/>
  </cellStyleXfs>
  <cellXfs count="913">
    <xf numFmtId="0" fontId="0" fillId="0" borderId="0" xfId="0"/>
    <xf numFmtId="0" fontId="3" fillId="0" borderId="0" xfId="24" applyFont="1" applyBorder="1"/>
    <xf numFmtId="0" fontId="3" fillId="4" borderId="7" xfId="24" applyFont="1" applyFill="1" applyBorder="1" applyAlignment="1" applyProtection="1">
      <alignment horizontal="center" vertical="center" wrapText="1"/>
      <protection locked="0"/>
    </xf>
    <xf numFmtId="0" fontId="3" fillId="4" borderId="8" xfId="24" applyFont="1" applyFill="1" applyBorder="1" applyAlignment="1" applyProtection="1">
      <alignment horizontal="center" vertical="center" wrapText="1"/>
      <protection locked="0"/>
    </xf>
    <xf numFmtId="0" fontId="3" fillId="5" borderId="9" xfId="24" applyFont="1" applyFill="1" applyBorder="1" applyAlignment="1" applyProtection="1">
      <alignment horizontal="center"/>
      <protection locked="0"/>
    </xf>
    <xf numFmtId="0" fontId="3" fillId="5" borderId="10" xfId="24" applyNumberFormat="1" applyFont="1" applyFill="1" applyBorder="1" applyAlignment="1" applyProtection="1">
      <alignment horizontal="center"/>
      <protection locked="0"/>
    </xf>
    <xf numFmtId="0" fontId="3" fillId="5" borderId="11" xfId="24" applyFont="1" applyFill="1" applyBorder="1" applyAlignment="1" applyProtection="1">
      <alignment horizontal="center"/>
      <protection locked="0"/>
    </xf>
    <xf numFmtId="0" fontId="3" fillId="5" borderId="12" xfId="24" applyFont="1" applyFill="1" applyBorder="1" applyAlignment="1" applyProtection="1">
      <alignment horizontal="center"/>
      <protection locked="0"/>
    </xf>
    <xf numFmtId="2" fontId="2" fillId="5" borderId="14" xfId="24" applyNumberFormat="1" applyFont="1" applyFill="1" applyBorder="1" applyAlignment="1">
      <alignment horizontal="center" vertical="center"/>
    </xf>
    <xf numFmtId="0" fontId="3" fillId="5" borderId="14" xfId="24" applyFont="1" applyFill="1" applyBorder="1" applyAlignment="1">
      <alignment horizontal="center"/>
    </xf>
    <xf numFmtId="0" fontId="3" fillId="5" borderId="15" xfId="24" applyFont="1" applyFill="1" applyBorder="1"/>
    <xf numFmtId="0" fontId="3" fillId="5" borderId="16" xfId="24" applyFont="1" applyFill="1" applyBorder="1"/>
    <xf numFmtId="2" fontId="2" fillId="5" borderId="22" xfId="24" applyNumberFormat="1" applyFont="1" applyFill="1" applyBorder="1" applyAlignment="1">
      <alignment horizontal="center" vertical="center"/>
    </xf>
    <xf numFmtId="49" fontId="2" fillId="7" borderId="15" xfId="24" applyNumberFormat="1" applyFont="1" applyFill="1" applyBorder="1" applyAlignment="1">
      <alignment horizontal="center" vertical="center"/>
    </xf>
    <xf numFmtId="0" fontId="3" fillId="7" borderId="23" xfId="24" applyFont="1" applyFill="1" applyBorder="1"/>
    <xf numFmtId="0" fontId="3" fillId="7" borderId="5" xfId="24" applyFont="1" applyFill="1" applyBorder="1"/>
    <xf numFmtId="0" fontId="3" fillId="7" borderId="5" xfId="24" applyFont="1" applyFill="1" applyBorder="1" applyAlignment="1">
      <alignment horizontal="center"/>
    </xf>
    <xf numFmtId="0" fontId="3" fillId="7" borderId="7" xfId="24" applyFont="1" applyFill="1" applyBorder="1"/>
    <xf numFmtId="0" fontId="3" fillId="7" borderId="8" xfId="24" applyFont="1" applyFill="1" applyBorder="1"/>
    <xf numFmtId="2" fontId="2" fillId="5" borderId="26" xfId="24" applyNumberFormat="1" applyFont="1" applyFill="1" applyBorder="1" applyAlignment="1">
      <alignment horizontal="center" vertical="center"/>
    </xf>
    <xf numFmtId="0" fontId="3" fillId="5" borderId="26" xfId="24" applyFont="1" applyFill="1" applyBorder="1" applyAlignment="1">
      <alignment horizontal="center"/>
    </xf>
    <xf numFmtId="0" fontId="3" fillId="5" borderId="27" xfId="24" applyFont="1" applyFill="1" applyBorder="1"/>
    <xf numFmtId="0" fontId="3" fillId="5" borderId="28" xfId="24" applyFont="1" applyFill="1" applyBorder="1"/>
    <xf numFmtId="0" fontId="3" fillId="5" borderId="25" xfId="24" applyFont="1" applyFill="1" applyBorder="1"/>
    <xf numFmtId="0" fontId="3" fillId="5" borderId="29" xfId="24" applyFont="1" applyFill="1" applyBorder="1"/>
    <xf numFmtId="49" fontId="3" fillId="6" borderId="19" xfId="24" applyNumberFormat="1" applyFont="1" applyFill="1" applyBorder="1" applyAlignment="1">
      <alignment horizontal="center" vertical="center"/>
    </xf>
    <xf numFmtId="2" fontId="2" fillId="5" borderId="31" xfId="24" applyNumberFormat="1" applyFont="1" applyFill="1" applyBorder="1" applyAlignment="1">
      <alignment horizontal="center" vertical="center"/>
    </xf>
    <xf numFmtId="0" fontId="3" fillId="7" borderId="32" xfId="24" applyFont="1" applyFill="1" applyBorder="1"/>
    <xf numFmtId="0" fontId="3" fillId="4" borderId="10" xfId="24" applyFont="1" applyFill="1" applyBorder="1"/>
    <xf numFmtId="0" fontId="3" fillId="4" borderId="10" xfId="24" applyFont="1" applyFill="1" applyBorder="1" applyAlignment="1">
      <alignment horizontal="center"/>
    </xf>
    <xf numFmtId="0" fontId="3" fillId="4" borderId="11" xfId="24" applyFont="1" applyFill="1" applyBorder="1"/>
    <xf numFmtId="0" fontId="3" fillId="4" borderId="12" xfId="24" applyFont="1" applyFill="1" applyBorder="1"/>
    <xf numFmtId="0" fontId="3" fillId="8" borderId="33" xfId="24" applyFont="1" applyFill="1" applyBorder="1"/>
    <xf numFmtId="0" fontId="3" fillId="8" borderId="24" xfId="24" applyFont="1" applyFill="1" applyBorder="1"/>
    <xf numFmtId="0" fontId="3" fillId="8" borderId="24" xfId="24" applyFont="1" applyFill="1" applyBorder="1" applyAlignment="1">
      <alignment horizontal="center"/>
    </xf>
    <xf numFmtId="0" fontId="3" fillId="8" borderId="25" xfId="24" applyFont="1" applyFill="1" applyBorder="1"/>
    <xf numFmtId="0" fontId="3" fillId="8" borderId="29" xfId="24" applyFont="1" applyFill="1" applyBorder="1"/>
    <xf numFmtId="0" fontId="3" fillId="0" borderId="0" xfId="24" applyFont="1" applyBorder="1" applyAlignment="1">
      <alignment horizontal="center"/>
    </xf>
    <xf numFmtId="0" fontId="3" fillId="0" borderId="0" xfId="24" applyFont="1" applyAlignment="1"/>
    <xf numFmtId="0" fontId="4" fillId="0" borderId="0" xfId="24" applyFont="1"/>
    <xf numFmtId="0" fontId="4" fillId="0" borderId="0" xfId="24" applyFont="1" applyBorder="1"/>
    <xf numFmtId="0" fontId="2" fillId="0" borderId="0" xfId="24" applyFont="1" applyBorder="1" applyAlignment="1"/>
    <xf numFmtId="0" fontId="3" fillId="0" borderId="0" xfId="24" applyFont="1"/>
    <xf numFmtId="0" fontId="17" fillId="0" borderId="0" xfId="24" applyFont="1"/>
    <xf numFmtId="0" fontId="18" fillId="0" borderId="0" xfId="24" applyFont="1" applyBorder="1" applyAlignment="1">
      <alignment vertical="center"/>
    </xf>
    <xf numFmtId="0" fontId="17" fillId="7" borderId="5" xfId="24" applyFont="1" applyFill="1" applyBorder="1" applyAlignment="1">
      <alignment horizontal="center" vertical="center"/>
    </xf>
    <xf numFmtId="0" fontId="17" fillId="7" borderId="8" xfId="24" applyFont="1" applyFill="1" applyBorder="1" applyAlignment="1">
      <alignment horizontal="center" vertical="center" wrapText="1"/>
    </xf>
    <xf numFmtId="0" fontId="17" fillId="5" borderId="5" xfId="24" applyFont="1" applyFill="1" applyBorder="1" applyAlignment="1">
      <alignment horizontal="center" vertical="center" wrapText="1"/>
    </xf>
    <xf numFmtId="0" fontId="17" fillId="5" borderId="34" xfId="24" applyFont="1" applyFill="1" applyBorder="1" applyAlignment="1">
      <alignment horizontal="center"/>
    </xf>
    <xf numFmtId="0" fontId="17" fillId="5" borderId="35" xfId="24" applyFont="1" applyFill="1" applyBorder="1" applyAlignment="1">
      <alignment horizontal="center"/>
    </xf>
    <xf numFmtId="0" fontId="17" fillId="5" borderId="36" xfId="24" applyFont="1" applyFill="1" applyBorder="1" applyAlignment="1">
      <alignment horizontal="center"/>
    </xf>
    <xf numFmtId="0" fontId="17" fillId="5" borderId="35" xfId="24" applyFont="1" applyFill="1" applyBorder="1" applyAlignment="1">
      <alignment horizontal="center" wrapText="1"/>
    </xf>
    <xf numFmtId="0" fontId="17" fillId="5" borderId="37" xfId="24" applyFont="1" applyFill="1" applyBorder="1" applyAlignment="1">
      <alignment horizontal="center"/>
    </xf>
    <xf numFmtId="0" fontId="3" fillId="6" borderId="19" xfId="24" applyFont="1" applyFill="1" applyBorder="1" applyAlignment="1">
      <alignment horizontal="center" vertical="center" wrapText="1"/>
    </xf>
    <xf numFmtId="0" fontId="3" fillId="0" borderId="11" xfId="24" applyFont="1" applyFill="1" applyBorder="1" applyAlignment="1">
      <alignment horizontal="center" vertical="center" wrapText="1"/>
    </xf>
    <xf numFmtId="0" fontId="19" fillId="0" borderId="40" xfId="24" applyFont="1" applyBorder="1" applyAlignment="1">
      <alignment horizontal="center" vertical="center"/>
    </xf>
    <xf numFmtId="0" fontId="3" fillId="5" borderId="13" xfId="24" applyFont="1" applyFill="1" applyBorder="1"/>
    <xf numFmtId="0" fontId="3" fillId="5" borderId="41" xfId="24" applyFont="1" applyFill="1" applyBorder="1"/>
    <xf numFmtId="0" fontId="3" fillId="7" borderId="43" xfId="24" applyFont="1" applyFill="1" applyBorder="1"/>
    <xf numFmtId="0" fontId="3" fillId="7" borderId="44" xfId="24" applyFont="1" applyFill="1" applyBorder="1"/>
    <xf numFmtId="0" fontId="3" fillId="5" borderId="45" xfId="24" applyFont="1" applyFill="1" applyBorder="1"/>
    <xf numFmtId="0" fontId="3" fillId="5" borderId="46" xfId="24" applyFont="1" applyFill="1" applyBorder="1"/>
    <xf numFmtId="49" fontId="3" fillId="6" borderId="10" xfId="24" applyNumberFormat="1" applyFont="1" applyFill="1" applyBorder="1" applyAlignment="1">
      <alignment horizontal="center" vertical="center"/>
    </xf>
    <xf numFmtId="0" fontId="3" fillId="4" borderId="50" xfId="24" applyFont="1" applyFill="1" applyBorder="1"/>
    <xf numFmtId="49" fontId="3" fillId="0" borderId="19" xfId="24" applyNumberFormat="1" applyFont="1" applyFill="1" applyBorder="1" applyAlignment="1">
      <alignment horizontal="center" vertical="center"/>
    </xf>
    <xf numFmtId="1" fontId="3" fillId="6" borderId="24" xfId="24" applyNumberFormat="1" applyFont="1" applyFill="1" applyBorder="1" applyAlignment="1">
      <alignment horizontal="center" vertical="center"/>
    </xf>
    <xf numFmtId="1" fontId="2" fillId="5" borderId="52" xfId="24" applyNumberFormat="1" applyFont="1" applyFill="1" applyBorder="1" applyAlignment="1">
      <alignment horizontal="center" vertical="center"/>
    </xf>
    <xf numFmtId="1" fontId="2" fillId="5" borderId="14" xfId="24" applyNumberFormat="1" applyFont="1" applyFill="1" applyBorder="1" applyAlignment="1">
      <alignment horizontal="center" vertical="center"/>
    </xf>
    <xf numFmtId="1" fontId="2" fillId="5" borderId="15" xfId="24" applyNumberFormat="1" applyFont="1" applyFill="1" applyBorder="1" applyAlignment="1">
      <alignment horizontal="center" vertical="center"/>
    </xf>
    <xf numFmtId="1" fontId="2" fillId="7" borderId="5" xfId="24" applyNumberFormat="1" applyFont="1" applyFill="1" applyBorder="1" applyAlignment="1">
      <alignment horizontal="center" vertical="center" wrapText="1"/>
    </xf>
    <xf numFmtId="1" fontId="2" fillId="7" borderId="7" xfId="24" applyNumberFormat="1" applyFont="1" applyFill="1" applyBorder="1" applyAlignment="1">
      <alignment horizontal="center" vertical="center" wrapText="1"/>
    </xf>
    <xf numFmtId="1" fontId="2" fillId="6" borderId="10" xfId="24" applyNumberFormat="1" applyFont="1" applyFill="1" applyBorder="1" applyAlignment="1">
      <alignment horizontal="center" vertical="center"/>
    </xf>
    <xf numFmtId="1" fontId="2" fillId="0" borderId="12" xfId="24" applyNumberFormat="1" applyFont="1" applyFill="1" applyBorder="1" applyAlignment="1">
      <alignment horizontal="center" vertical="center"/>
    </xf>
    <xf numFmtId="1" fontId="2" fillId="6" borderId="58" xfId="24" applyNumberFormat="1" applyFont="1" applyFill="1" applyBorder="1" applyAlignment="1">
      <alignment horizontal="center" vertical="center" wrapText="1"/>
    </xf>
    <xf numFmtId="1" fontId="3" fillId="6" borderId="10" xfId="24" applyNumberFormat="1" applyFont="1" applyFill="1" applyBorder="1" applyAlignment="1">
      <alignment horizontal="center" vertical="center" wrapText="1"/>
    </xf>
    <xf numFmtId="1" fontId="2" fillId="5" borderId="28" xfId="24" applyNumberFormat="1" applyFont="1" applyFill="1" applyBorder="1" applyAlignment="1">
      <alignment horizontal="center" vertical="center"/>
    </xf>
    <xf numFmtId="1" fontId="2" fillId="0" borderId="18" xfId="24" applyNumberFormat="1" applyFont="1" applyFill="1" applyBorder="1" applyAlignment="1">
      <alignment horizontal="center" vertical="center"/>
    </xf>
    <xf numFmtId="1" fontId="2" fillId="0" borderId="19" xfId="24" applyNumberFormat="1" applyFont="1" applyFill="1" applyBorder="1" applyAlignment="1">
      <alignment horizontal="center" vertical="center"/>
    </xf>
    <xf numFmtId="1" fontId="3" fillId="0" borderId="59" xfId="24" applyNumberFormat="1" applyFont="1" applyFill="1" applyBorder="1" applyAlignment="1">
      <alignment horizontal="center" vertical="center"/>
    </xf>
    <xf numFmtId="1" fontId="3" fillId="0" borderId="60" xfId="24" applyNumberFormat="1" applyFont="1" applyBorder="1" applyAlignment="1">
      <alignment horizontal="center" vertical="center"/>
    </xf>
    <xf numFmtId="1" fontId="2" fillId="0" borderId="10" xfId="24" applyNumberFormat="1" applyFont="1" applyFill="1" applyBorder="1" applyAlignment="1">
      <alignment horizontal="center" vertical="center"/>
    </xf>
    <xf numFmtId="1" fontId="2" fillId="0" borderId="11" xfId="24" applyNumberFormat="1" applyFont="1" applyFill="1" applyBorder="1" applyAlignment="1">
      <alignment horizontal="center" vertical="center"/>
    </xf>
    <xf numFmtId="1" fontId="2" fillId="5" borderId="16" xfId="24" applyNumberFormat="1" applyFont="1" applyFill="1" applyBorder="1" applyAlignment="1">
      <alignment horizontal="center" vertical="center"/>
    </xf>
    <xf numFmtId="1" fontId="2" fillId="7" borderId="8" xfId="24" applyNumberFormat="1" applyFont="1" applyFill="1" applyBorder="1" applyAlignment="1">
      <alignment horizontal="center" vertical="center" wrapText="1"/>
    </xf>
    <xf numFmtId="1" fontId="2" fillId="7" borderId="62" xfId="24" applyNumberFormat="1" applyFont="1" applyFill="1" applyBorder="1" applyAlignment="1">
      <alignment horizontal="center" vertical="center" wrapText="1"/>
    </xf>
    <xf numFmtId="1" fontId="3" fillId="0" borderId="10" xfId="24" applyNumberFormat="1" applyFont="1" applyFill="1" applyBorder="1" applyAlignment="1">
      <alignment horizontal="center" vertical="center"/>
    </xf>
    <xf numFmtId="1" fontId="3" fillId="0" borderId="61" xfId="24" applyNumberFormat="1" applyFont="1" applyFill="1" applyBorder="1" applyAlignment="1">
      <alignment horizontal="center" vertical="center"/>
    </xf>
    <xf numFmtId="1" fontId="3" fillId="0" borderId="60" xfId="24" applyNumberFormat="1" applyFont="1" applyFill="1" applyBorder="1" applyAlignment="1">
      <alignment horizontal="center" vertical="center"/>
    </xf>
    <xf numFmtId="1" fontId="3" fillId="0" borderId="0" xfId="24" applyNumberFormat="1" applyFont="1" applyBorder="1"/>
    <xf numFmtId="1" fontId="2" fillId="4" borderId="67" xfId="24" applyNumberFormat="1" applyFont="1" applyFill="1" applyBorder="1" applyAlignment="1">
      <alignment horizontal="center" vertical="center" wrapText="1"/>
    </xf>
    <xf numFmtId="1" fontId="2" fillId="8" borderId="69" xfId="24" applyNumberFormat="1" applyFont="1" applyFill="1" applyBorder="1" applyAlignment="1">
      <alignment horizontal="center" vertical="center" wrapText="1"/>
    </xf>
    <xf numFmtId="1" fontId="2" fillId="5" borderId="74" xfId="24" applyNumberFormat="1" applyFont="1" applyFill="1" applyBorder="1" applyAlignment="1">
      <alignment horizontal="center" vertical="center"/>
    </xf>
    <xf numFmtId="1" fontId="2" fillId="5" borderId="75" xfId="24" applyNumberFormat="1" applyFont="1" applyFill="1" applyBorder="1" applyAlignment="1">
      <alignment horizontal="center" vertical="center"/>
    </xf>
    <xf numFmtId="1" fontId="2" fillId="5" borderId="76" xfId="24" applyNumberFormat="1" applyFont="1" applyFill="1" applyBorder="1" applyAlignment="1">
      <alignment horizontal="center" vertical="center"/>
    </xf>
    <xf numFmtId="1" fontId="2" fillId="5" borderId="81" xfId="24" applyNumberFormat="1" applyFont="1" applyFill="1" applyBorder="1" applyAlignment="1">
      <alignment horizontal="center" vertical="center"/>
    </xf>
    <xf numFmtId="1" fontId="2" fillId="7" borderId="77" xfId="24" applyNumberFormat="1" applyFont="1" applyFill="1" applyBorder="1" applyAlignment="1">
      <alignment horizontal="center" vertical="center" wrapText="1"/>
    </xf>
    <xf numFmtId="1" fontId="2" fillId="7" borderId="79" xfId="24" applyNumberFormat="1" applyFont="1" applyFill="1" applyBorder="1" applyAlignment="1">
      <alignment horizontal="center" vertical="center" wrapText="1"/>
    </xf>
    <xf numFmtId="1" fontId="2" fillId="7" borderId="82" xfId="24" applyNumberFormat="1" applyFont="1" applyFill="1" applyBorder="1" applyAlignment="1">
      <alignment horizontal="center" vertical="center" wrapText="1"/>
    </xf>
    <xf numFmtId="1" fontId="2" fillId="7" borderId="83" xfId="24" applyNumberFormat="1" applyFont="1" applyFill="1" applyBorder="1" applyAlignment="1">
      <alignment horizontal="center" vertical="center" wrapText="1"/>
    </xf>
    <xf numFmtId="1" fontId="2" fillId="7" borderId="84" xfId="24" applyNumberFormat="1" applyFont="1" applyFill="1" applyBorder="1" applyAlignment="1">
      <alignment horizontal="center" vertical="center" wrapText="1"/>
    </xf>
    <xf numFmtId="1" fontId="2" fillId="7" borderId="85" xfId="24" applyNumberFormat="1" applyFont="1" applyFill="1" applyBorder="1" applyAlignment="1">
      <alignment horizontal="center" vertical="center" wrapText="1"/>
    </xf>
    <xf numFmtId="1" fontId="2" fillId="7" borderId="13" xfId="24" applyNumberFormat="1" applyFont="1" applyFill="1" applyBorder="1" applyAlignment="1">
      <alignment horizontal="left"/>
    </xf>
    <xf numFmtId="1" fontId="2" fillId="5" borderId="36" xfId="24" applyNumberFormat="1" applyFont="1" applyFill="1" applyBorder="1" applyAlignment="1">
      <alignment horizontal="left"/>
    </xf>
    <xf numFmtId="1" fontId="2" fillId="5" borderId="88" xfId="24" applyNumberFormat="1" applyFont="1" applyFill="1" applyBorder="1" applyAlignment="1">
      <alignment horizontal="left"/>
    </xf>
    <xf numFmtId="1" fontId="2" fillId="5" borderId="89" xfId="24" applyNumberFormat="1" applyFont="1" applyFill="1" applyBorder="1" applyAlignment="1">
      <alignment horizontal="left"/>
    </xf>
    <xf numFmtId="1" fontId="2" fillId="7" borderId="41" xfId="24" applyNumberFormat="1" applyFont="1" applyFill="1" applyBorder="1" applyAlignment="1">
      <alignment horizontal="left"/>
    </xf>
    <xf numFmtId="1" fontId="2" fillId="5" borderId="0" xfId="24" applyNumberFormat="1" applyFont="1" applyFill="1" applyBorder="1" applyAlignment="1">
      <alignment horizontal="left"/>
    </xf>
    <xf numFmtId="1" fontId="2" fillId="7" borderId="90" xfId="24" applyNumberFormat="1" applyFont="1" applyFill="1" applyBorder="1" applyAlignment="1">
      <alignment horizontal="left"/>
    </xf>
    <xf numFmtId="1" fontId="2" fillId="5" borderId="68" xfId="24" applyNumberFormat="1" applyFont="1" applyFill="1" applyBorder="1" applyAlignment="1">
      <alignment horizontal="left"/>
    </xf>
    <xf numFmtId="1" fontId="3" fillId="5" borderId="0" xfId="24" applyNumberFormat="1" applyFont="1" applyFill="1" applyBorder="1" applyAlignment="1">
      <alignment horizontal="center" vertical="center"/>
    </xf>
    <xf numFmtId="1" fontId="3" fillId="5" borderId="0" xfId="24" applyNumberFormat="1" applyFont="1" applyFill="1" applyBorder="1" applyAlignment="1">
      <alignment vertical="center" wrapText="1"/>
    </xf>
    <xf numFmtId="1" fontId="2" fillId="5" borderId="91" xfId="24" applyNumberFormat="1" applyFont="1" applyFill="1" applyBorder="1" applyAlignment="1">
      <alignment horizontal="center"/>
    </xf>
    <xf numFmtId="1" fontId="3" fillId="6" borderId="18" xfId="24" applyNumberFormat="1" applyFont="1" applyFill="1" applyBorder="1" applyAlignment="1">
      <alignment horizontal="center" vertical="center"/>
    </xf>
    <xf numFmtId="1" fontId="3" fillId="6" borderId="5" xfId="24" applyNumberFormat="1" applyFont="1" applyFill="1" applyBorder="1" applyAlignment="1">
      <alignment horizontal="center" vertical="center"/>
    </xf>
    <xf numFmtId="1" fontId="2" fillId="7" borderId="41" xfId="24" applyNumberFormat="1" applyFont="1" applyFill="1" applyBorder="1" applyAlignment="1">
      <alignment vertical="center"/>
    </xf>
    <xf numFmtId="1" fontId="2" fillId="5" borderId="0" xfId="24" applyNumberFormat="1" applyFont="1" applyFill="1" applyBorder="1" applyAlignment="1">
      <alignment horizontal="center" vertical="center"/>
    </xf>
    <xf numFmtId="1" fontId="19" fillId="0" borderId="92" xfId="24" applyNumberFormat="1" applyFont="1" applyBorder="1" applyAlignment="1">
      <alignment horizontal="center" vertical="center"/>
    </xf>
    <xf numFmtId="1" fontId="2" fillId="5" borderId="14" xfId="24" applyNumberFormat="1" applyFont="1" applyFill="1" applyBorder="1" applyAlignment="1">
      <alignment horizontal="right"/>
    </xf>
    <xf numFmtId="1" fontId="2" fillId="5" borderId="16" xfId="24" applyNumberFormat="1" applyFont="1" applyFill="1" applyBorder="1" applyAlignment="1">
      <alignment horizontal="right"/>
    </xf>
    <xf numFmtId="1" fontId="2" fillId="7" borderId="16" xfId="24" applyNumberFormat="1" applyFont="1" applyFill="1" applyBorder="1" applyAlignment="1">
      <alignment vertical="center"/>
    </xf>
    <xf numFmtId="1" fontId="2" fillId="7" borderId="5" xfId="24" applyNumberFormat="1" applyFont="1" applyFill="1" applyBorder="1" applyAlignment="1">
      <alignment horizontal="right"/>
    </xf>
    <xf numFmtId="1" fontId="19" fillId="0" borderId="5" xfId="24" applyNumberFormat="1" applyFont="1" applyBorder="1" applyAlignment="1">
      <alignment horizontal="center" vertical="center"/>
    </xf>
    <xf numFmtId="1" fontId="3" fillId="6" borderId="14" xfId="24" applyNumberFormat="1" applyFont="1" applyFill="1" applyBorder="1" applyAlignment="1">
      <alignment horizontal="center" vertical="center"/>
    </xf>
    <xf numFmtId="1" fontId="2" fillId="4" borderId="5" xfId="24" applyNumberFormat="1" applyFont="1" applyFill="1" applyBorder="1" applyAlignment="1">
      <alignment horizontal="right"/>
    </xf>
    <xf numFmtId="1" fontId="2" fillId="8" borderId="10" xfId="24" applyNumberFormat="1" applyFont="1" applyFill="1" applyBorder="1" applyAlignment="1">
      <alignment horizontal="right"/>
    </xf>
    <xf numFmtId="0" fontId="19" fillId="5" borderId="5" xfId="24" applyFont="1" applyFill="1" applyBorder="1" applyAlignment="1">
      <alignment horizontal="center" vertical="center" wrapText="1"/>
    </xf>
    <xf numFmtId="0" fontId="19" fillId="5" borderId="10" xfId="24" applyFont="1" applyFill="1" applyBorder="1" applyAlignment="1" applyProtection="1">
      <alignment horizontal="center"/>
      <protection locked="0"/>
    </xf>
    <xf numFmtId="0" fontId="19" fillId="5" borderId="11" xfId="24" applyFont="1" applyFill="1" applyBorder="1" applyAlignment="1" applyProtection="1">
      <alignment horizontal="center"/>
      <protection locked="0"/>
    </xf>
    <xf numFmtId="0" fontId="19" fillId="5" borderId="94" xfId="24" applyFont="1" applyFill="1" applyBorder="1" applyAlignment="1" applyProtection="1">
      <alignment horizontal="center"/>
      <protection locked="0"/>
    </xf>
    <xf numFmtId="1" fontId="2" fillId="5" borderId="41" xfId="24" applyNumberFormat="1" applyFont="1" applyFill="1" applyBorder="1" applyAlignment="1">
      <alignment horizontal="left"/>
    </xf>
    <xf numFmtId="49" fontId="2" fillId="5" borderId="0" xfId="24" applyNumberFormat="1" applyFont="1" applyFill="1" applyBorder="1" applyAlignment="1">
      <alignment horizontal="left" vertical="center"/>
    </xf>
    <xf numFmtId="1" fontId="3" fillId="0" borderId="21" xfId="24" applyNumberFormat="1" applyFont="1" applyFill="1" applyBorder="1" applyAlignment="1"/>
    <xf numFmtId="1" fontId="3" fillId="0" borderId="19" xfId="24" applyNumberFormat="1" applyFont="1" applyFill="1" applyBorder="1" applyAlignment="1"/>
    <xf numFmtId="1" fontId="19" fillId="13" borderId="95" xfId="24" applyNumberFormat="1" applyFont="1" applyFill="1" applyBorder="1" applyAlignment="1">
      <alignment horizontal="center" vertical="center"/>
    </xf>
    <xf numFmtId="1" fontId="3" fillId="0" borderId="0" xfId="24" applyNumberFormat="1" applyFont="1"/>
    <xf numFmtId="0" fontId="19" fillId="14" borderId="39" xfId="24" applyFont="1" applyFill="1" applyBorder="1" applyAlignment="1">
      <alignment horizontal="center" vertical="center" wrapText="1"/>
    </xf>
    <xf numFmtId="1" fontId="3" fillId="14" borderId="5" xfId="24" applyNumberFormat="1" applyFont="1" applyFill="1" applyBorder="1" applyAlignment="1">
      <alignment horizontal="center" vertical="center"/>
    </xf>
    <xf numFmtId="1" fontId="2" fillId="13" borderId="98" xfId="24" applyNumberFormat="1" applyFont="1" applyFill="1" applyBorder="1" applyAlignment="1">
      <alignment horizontal="center" vertical="center"/>
    </xf>
    <xf numFmtId="0" fontId="19" fillId="14" borderId="104" xfId="24" applyFont="1" applyFill="1" applyBorder="1" applyAlignment="1">
      <alignment horizontal="left" vertical="center" wrapText="1"/>
    </xf>
    <xf numFmtId="1" fontId="20" fillId="0" borderId="109" xfId="24" applyNumberFormat="1" applyFont="1" applyBorder="1" applyAlignment="1">
      <alignment horizontal="center"/>
    </xf>
    <xf numFmtId="1" fontId="20" fillId="0" borderId="111" xfId="24" applyNumberFormat="1" applyFont="1" applyBorder="1" applyAlignment="1">
      <alignment horizontal="center"/>
    </xf>
    <xf numFmtId="1" fontId="20" fillId="0" borderId="71" xfId="24" applyNumberFormat="1" applyFont="1" applyBorder="1" applyAlignment="1">
      <alignment horizontal="center"/>
    </xf>
    <xf numFmtId="1" fontId="2" fillId="5" borderId="18" xfId="24" applyNumberFormat="1" applyFont="1" applyFill="1" applyBorder="1" applyAlignment="1">
      <alignment horizontal="right"/>
    </xf>
    <xf numFmtId="1" fontId="2" fillId="13" borderId="59" xfId="24" applyNumberFormat="1" applyFont="1" applyFill="1" applyBorder="1" applyAlignment="1">
      <alignment horizontal="center" vertical="center"/>
    </xf>
    <xf numFmtId="1" fontId="3" fillId="14" borderId="18" xfId="24" applyNumberFormat="1" applyFont="1" applyFill="1" applyBorder="1" applyAlignment="1">
      <alignment horizontal="center" vertical="center"/>
    </xf>
    <xf numFmtId="1" fontId="3" fillId="14" borderId="21" xfId="24" applyNumberFormat="1" applyFont="1" applyFill="1" applyBorder="1" applyAlignment="1">
      <alignment horizontal="center" vertical="center" wrapText="1"/>
    </xf>
    <xf numFmtId="1" fontId="2" fillId="13" borderId="112" xfId="24" applyNumberFormat="1" applyFont="1" applyFill="1" applyBorder="1" applyAlignment="1">
      <alignment horizontal="center" vertical="center"/>
    </xf>
    <xf numFmtId="1" fontId="20" fillId="13" borderId="56" xfId="24" applyNumberFormat="1" applyFont="1" applyFill="1" applyBorder="1" applyAlignment="1">
      <alignment horizontal="center" vertical="center"/>
    </xf>
    <xf numFmtId="1" fontId="2" fillId="13" borderId="57" xfId="24" applyNumberFormat="1" applyFont="1" applyFill="1" applyBorder="1" applyAlignment="1">
      <alignment horizontal="center" vertical="center"/>
    </xf>
    <xf numFmtId="1" fontId="3" fillId="14" borderId="113" xfId="24" applyNumberFormat="1" applyFont="1" applyFill="1" applyBorder="1" applyAlignment="1">
      <alignment horizontal="center" vertical="center"/>
    </xf>
    <xf numFmtId="1" fontId="2" fillId="13" borderId="11" xfId="24" applyNumberFormat="1" applyFont="1" applyFill="1" applyBorder="1" applyAlignment="1">
      <alignment horizontal="center" vertical="center"/>
    </xf>
    <xf numFmtId="1" fontId="3" fillId="13" borderId="10" xfId="24" applyNumberFormat="1" applyFont="1" applyFill="1" applyBorder="1" applyAlignment="1">
      <alignment horizontal="center" vertical="center"/>
    </xf>
    <xf numFmtId="1" fontId="2" fillId="13" borderId="10" xfId="24" applyNumberFormat="1" applyFont="1" applyFill="1" applyBorder="1" applyAlignment="1">
      <alignment horizontal="center" vertical="center"/>
    </xf>
    <xf numFmtId="1" fontId="3" fillId="14" borderId="87" xfId="24" applyNumberFormat="1" applyFont="1" applyFill="1" applyBorder="1" applyAlignment="1">
      <alignment horizontal="center" vertical="center"/>
    </xf>
    <xf numFmtId="1" fontId="2" fillId="13" borderId="19" xfId="24" applyNumberFormat="1" applyFont="1" applyFill="1" applyBorder="1" applyAlignment="1">
      <alignment horizontal="center" vertical="center"/>
    </xf>
    <xf numFmtId="1" fontId="2" fillId="13" borderId="18" xfId="24" applyNumberFormat="1" applyFont="1" applyFill="1" applyBorder="1" applyAlignment="1">
      <alignment horizontal="center" vertical="center"/>
    </xf>
    <xf numFmtId="1" fontId="3" fillId="14" borderId="114" xfId="24" applyNumberFormat="1" applyFont="1" applyFill="1" applyBorder="1" applyAlignment="1">
      <alignment horizontal="center" vertical="center" wrapText="1"/>
    </xf>
    <xf numFmtId="1" fontId="2" fillId="13" borderId="58" xfId="24" applyNumberFormat="1" applyFont="1" applyFill="1" applyBorder="1" applyAlignment="1">
      <alignment horizontal="center" vertical="center" wrapText="1"/>
    </xf>
    <xf numFmtId="1" fontId="3" fillId="13" borderId="10" xfId="24" applyNumberFormat="1" applyFont="1" applyFill="1" applyBorder="1" applyAlignment="1">
      <alignment horizontal="center" vertical="center" wrapText="1"/>
    </xf>
    <xf numFmtId="1" fontId="3" fillId="14" borderId="80" xfId="24" applyNumberFormat="1" applyFont="1" applyFill="1" applyBorder="1" applyAlignment="1">
      <alignment horizontal="center" vertical="center" wrapText="1"/>
    </xf>
    <xf numFmtId="1" fontId="2" fillId="14" borderId="18" xfId="24" applyNumberFormat="1" applyFont="1" applyFill="1" applyBorder="1" applyAlignment="1">
      <alignment horizontal="center" vertical="center"/>
    </xf>
    <xf numFmtId="1" fontId="2" fillId="14" borderId="19" xfId="24" applyNumberFormat="1" applyFont="1" applyFill="1" applyBorder="1" applyAlignment="1">
      <alignment horizontal="center" vertical="center"/>
    </xf>
    <xf numFmtId="1" fontId="2" fillId="14" borderId="21" xfId="24" applyNumberFormat="1" applyFont="1" applyFill="1" applyBorder="1" applyAlignment="1">
      <alignment horizontal="center" vertical="center"/>
    </xf>
    <xf numFmtId="0" fontId="23" fillId="0" borderId="0" xfId="24" applyFont="1"/>
    <xf numFmtId="0" fontId="23" fillId="0" borderId="0" xfId="24" applyFont="1" applyBorder="1"/>
    <xf numFmtId="0" fontId="3" fillId="6" borderId="112" xfId="24" applyFont="1" applyFill="1" applyBorder="1" applyAlignment="1">
      <alignment horizontal="center" vertical="center" wrapText="1"/>
    </xf>
    <xf numFmtId="1" fontId="19" fillId="9" borderId="124" xfId="24" applyNumberFormat="1" applyFont="1" applyFill="1" applyBorder="1" applyAlignment="1">
      <alignment horizontal="center" vertical="center"/>
    </xf>
    <xf numFmtId="1" fontId="2" fillId="14" borderId="60" xfId="24" applyNumberFormat="1" applyFont="1" applyFill="1" applyBorder="1" applyAlignment="1">
      <alignment horizontal="center" vertical="center"/>
    </xf>
    <xf numFmtId="1" fontId="19" fillId="14" borderId="107" xfId="24" applyNumberFormat="1" applyFont="1" applyFill="1" applyBorder="1" applyAlignment="1">
      <alignment horizontal="center" vertical="center"/>
    </xf>
    <xf numFmtId="1" fontId="2" fillId="14" borderId="62" xfId="24" applyNumberFormat="1" applyFont="1" applyFill="1" applyBorder="1" applyAlignment="1">
      <alignment horizontal="center" vertical="center"/>
    </xf>
    <xf numFmtId="1" fontId="2" fillId="14" borderId="23" xfId="24" applyNumberFormat="1" applyFont="1" applyFill="1" applyBorder="1" applyAlignment="1">
      <alignment horizontal="center" vertical="center"/>
    </xf>
    <xf numFmtId="49" fontId="3" fillId="0" borderId="8" xfId="24" applyNumberFormat="1" applyFont="1" applyFill="1" applyBorder="1" applyAlignment="1">
      <alignment horizontal="center" vertical="center"/>
    </xf>
    <xf numFmtId="1" fontId="2" fillId="14" borderId="128" xfId="24" applyNumberFormat="1" applyFont="1" applyFill="1" applyBorder="1" applyAlignment="1">
      <alignment horizontal="center" vertical="center"/>
    </xf>
    <xf numFmtId="1" fontId="2" fillId="14" borderId="77" xfId="24" applyNumberFormat="1" applyFont="1" applyFill="1" applyBorder="1" applyAlignment="1">
      <alignment horizontal="center" vertical="center"/>
    </xf>
    <xf numFmtId="1" fontId="2" fillId="14" borderId="0" xfId="24" applyNumberFormat="1" applyFont="1" applyFill="1" applyBorder="1" applyAlignment="1">
      <alignment horizontal="center" vertical="center"/>
    </xf>
    <xf numFmtId="1" fontId="2" fillId="14" borderId="7" xfId="24" applyNumberFormat="1" applyFont="1" applyFill="1" applyBorder="1" applyAlignment="1">
      <alignment horizontal="center" vertical="center"/>
    </xf>
    <xf numFmtId="1" fontId="2" fillId="14" borderId="5" xfId="24" applyNumberFormat="1" applyFont="1" applyFill="1" applyBorder="1" applyAlignment="1">
      <alignment horizontal="center" vertical="center"/>
    </xf>
    <xf numFmtId="1" fontId="2" fillId="14" borderId="14" xfId="24" applyNumberFormat="1" applyFont="1" applyFill="1" applyBorder="1" applyAlignment="1">
      <alignment horizontal="center" vertical="center"/>
    </xf>
    <xf numFmtId="1" fontId="2" fillId="14" borderId="83" xfId="24" applyNumberFormat="1" applyFont="1" applyFill="1" applyBorder="1" applyAlignment="1">
      <alignment horizontal="center" vertical="center"/>
    </xf>
    <xf numFmtId="0" fontId="24" fillId="0" borderId="0" xfId="24" applyFont="1"/>
    <xf numFmtId="0" fontId="19" fillId="14" borderId="107" xfId="24" applyFont="1" applyFill="1" applyBorder="1" applyAlignment="1">
      <alignment horizontal="center" vertical="center"/>
    </xf>
    <xf numFmtId="1" fontId="2" fillId="14" borderId="129" xfId="24" applyNumberFormat="1" applyFont="1" applyFill="1" applyBorder="1" applyAlignment="1">
      <alignment horizontal="center" vertical="center"/>
    </xf>
    <xf numFmtId="1" fontId="2" fillId="14" borderId="55" xfId="24" applyNumberFormat="1" applyFont="1" applyFill="1" applyBorder="1" applyAlignment="1">
      <alignment horizontal="center" vertical="center"/>
    </xf>
    <xf numFmtId="1" fontId="2" fillId="14" borderId="59" xfId="24" applyNumberFormat="1" applyFont="1" applyFill="1" applyBorder="1" applyAlignment="1">
      <alignment horizontal="center" vertical="center"/>
    </xf>
    <xf numFmtId="1" fontId="2" fillId="14" borderId="130" xfId="24" applyNumberFormat="1" applyFont="1" applyFill="1" applyBorder="1" applyAlignment="1">
      <alignment horizontal="center" vertical="center"/>
    </xf>
    <xf numFmtId="1" fontId="2" fillId="14" borderId="131" xfId="24" applyNumberFormat="1" applyFont="1" applyFill="1" applyBorder="1" applyAlignment="1">
      <alignment horizontal="center" vertical="center"/>
    </xf>
    <xf numFmtId="1" fontId="2" fillId="14" borderId="98" xfId="24" applyNumberFormat="1" applyFont="1" applyFill="1" applyBorder="1" applyAlignment="1">
      <alignment horizontal="center" vertical="center"/>
    </xf>
    <xf numFmtId="0" fontId="3" fillId="5" borderId="36" xfId="24" applyFont="1" applyFill="1" applyBorder="1"/>
    <xf numFmtId="0" fontId="3" fillId="5" borderId="37" xfId="24" applyFont="1" applyFill="1" applyBorder="1"/>
    <xf numFmtId="49" fontId="3" fillId="14" borderId="135" xfId="24" applyNumberFormat="1" applyFont="1" applyFill="1" applyBorder="1" applyAlignment="1">
      <alignment horizontal="center" vertical="center"/>
    </xf>
    <xf numFmtId="1" fontId="3" fillId="14" borderId="136" xfId="24" applyNumberFormat="1" applyFont="1" applyFill="1" applyBorder="1" applyAlignment="1">
      <alignment horizontal="center" vertical="center"/>
    </xf>
    <xf numFmtId="164" fontId="3" fillId="14" borderId="139" xfId="24" applyNumberFormat="1" applyFont="1" applyFill="1" applyBorder="1" applyAlignment="1">
      <alignment horizontal="center" vertical="center"/>
    </xf>
    <xf numFmtId="1" fontId="3" fillId="0" borderId="58" xfId="24" applyNumberFormat="1" applyFont="1" applyFill="1" applyBorder="1" applyAlignment="1">
      <alignment horizontal="center" vertical="center"/>
    </xf>
    <xf numFmtId="1" fontId="3" fillId="14" borderId="140" xfId="24" applyNumberFormat="1" applyFont="1" applyFill="1" applyBorder="1" applyAlignment="1">
      <alignment horizontal="center" vertical="center"/>
    </xf>
    <xf numFmtId="1" fontId="3" fillId="14" borderId="61" xfId="24" applyNumberFormat="1" applyFont="1" applyFill="1" applyBorder="1" applyAlignment="1">
      <alignment horizontal="center" vertical="center"/>
    </xf>
    <xf numFmtId="1" fontId="3" fillId="14" borderId="141" xfId="24" applyNumberFormat="1" applyFont="1" applyFill="1" applyBorder="1" applyAlignment="1">
      <alignment horizontal="center" vertical="center" wrapText="1"/>
    </xf>
    <xf numFmtId="1" fontId="3" fillId="14" borderId="55" xfId="24" applyNumberFormat="1" applyFont="1" applyFill="1" applyBorder="1" applyAlignment="1">
      <alignment horizontal="center" vertical="center" wrapText="1"/>
    </xf>
    <xf numFmtId="1" fontId="2" fillId="14" borderId="68" xfId="24" applyNumberFormat="1" applyFont="1" applyFill="1" applyBorder="1" applyAlignment="1">
      <alignment horizontal="center" vertical="center"/>
    </xf>
    <xf numFmtId="1" fontId="3" fillId="6" borderId="35" xfId="24" applyNumberFormat="1" applyFont="1" applyFill="1" applyBorder="1" applyAlignment="1">
      <alignment horizontal="center" vertical="center"/>
    </xf>
    <xf numFmtId="1" fontId="2" fillId="5" borderId="144" xfId="24" applyNumberFormat="1" applyFont="1" applyFill="1" applyBorder="1" applyAlignment="1">
      <alignment horizontal="center" vertical="center"/>
    </xf>
    <xf numFmtId="1" fontId="3" fillId="14" borderId="28" xfId="24" applyNumberFormat="1" applyFont="1" applyFill="1" applyBorder="1" applyAlignment="1">
      <alignment horizontal="center" vertical="center" wrapText="1"/>
    </xf>
    <xf numFmtId="1" fontId="3" fillId="14" borderId="29" xfId="24" applyNumberFormat="1" applyFont="1" applyFill="1" applyBorder="1" applyAlignment="1">
      <alignment horizontal="center" vertical="center"/>
    </xf>
    <xf numFmtId="1" fontId="19" fillId="14" borderId="146" xfId="24" applyNumberFormat="1" applyFont="1" applyFill="1" applyBorder="1" applyAlignment="1">
      <alignment horizontal="center" vertical="center"/>
    </xf>
    <xf numFmtId="1" fontId="3" fillId="13" borderId="18" xfId="24" applyNumberFormat="1" applyFont="1" applyFill="1" applyBorder="1" applyAlignment="1">
      <alignment horizontal="center" vertical="center"/>
    </xf>
    <xf numFmtId="1" fontId="2" fillId="13" borderId="68" xfId="24" applyNumberFormat="1" applyFont="1" applyFill="1" applyBorder="1" applyAlignment="1">
      <alignment horizontal="center" vertical="center"/>
    </xf>
    <xf numFmtId="1" fontId="3" fillId="13" borderId="35" xfId="24" applyNumberFormat="1" applyFont="1" applyFill="1" applyBorder="1" applyAlignment="1">
      <alignment horizontal="center" vertical="center"/>
    </xf>
    <xf numFmtId="1" fontId="2" fillId="14" borderId="136" xfId="24" applyNumberFormat="1" applyFont="1" applyFill="1" applyBorder="1" applyAlignment="1">
      <alignment horizontal="left" vertical="center"/>
    </xf>
    <xf numFmtId="1" fontId="3" fillId="14" borderId="148" xfId="24" applyNumberFormat="1" applyFont="1" applyFill="1" applyBorder="1" applyAlignment="1">
      <alignment horizontal="center" vertical="center"/>
    </xf>
    <xf numFmtId="1" fontId="3" fillId="14" borderId="149" xfId="24" applyNumberFormat="1" applyFont="1" applyFill="1" applyBorder="1" applyAlignment="1">
      <alignment horizontal="center" vertical="center"/>
    </xf>
    <xf numFmtId="0" fontId="3" fillId="14" borderId="135" xfId="24" applyFont="1" applyFill="1" applyBorder="1" applyAlignment="1">
      <alignment horizontal="left" vertical="center" wrapText="1"/>
    </xf>
    <xf numFmtId="49" fontId="3" fillId="14" borderId="136" xfId="24" applyNumberFormat="1" applyFont="1" applyFill="1" applyBorder="1" applyAlignment="1">
      <alignment horizontal="center" vertical="center"/>
    </xf>
    <xf numFmtId="1" fontId="3" fillId="14" borderId="14" xfId="24" applyNumberFormat="1" applyFont="1" applyFill="1" applyBorder="1" applyAlignment="1">
      <alignment horizontal="center" vertical="center"/>
    </xf>
    <xf numFmtId="1" fontId="3" fillId="14" borderId="150" xfId="24" applyNumberFormat="1" applyFont="1" applyFill="1" applyBorder="1" applyAlignment="1">
      <alignment horizontal="center" vertical="center"/>
    </xf>
    <xf numFmtId="1" fontId="3" fillId="14" borderId="127" xfId="24" applyNumberFormat="1" applyFont="1" applyFill="1" applyBorder="1" applyAlignment="1">
      <alignment horizontal="center" vertical="center"/>
    </xf>
    <xf numFmtId="1" fontId="3" fillId="14" borderId="63" xfId="24" applyNumberFormat="1" applyFont="1" applyFill="1" applyBorder="1" applyAlignment="1">
      <alignment horizontal="center" vertical="center"/>
    </xf>
    <xf numFmtId="1" fontId="2" fillId="14" borderId="63" xfId="24" applyNumberFormat="1" applyFont="1" applyFill="1" applyBorder="1" applyAlignment="1">
      <alignment horizontal="center" vertical="center"/>
    </xf>
    <xf numFmtId="1" fontId="3" fillId="14" borderId="99" xfId="24" applyNumberFormat="1" applyFont="1" applyFill="1" applyBorder="1" applyAlignment="1">
      <alignment horizontal="center" vertical="center"/>
    </xf>
    <xf numFmtId="1" fontId="3" fillId="14" borderId="151" xfId="24" applyNumberFormat="1" applyFont="1" applyFill="1" applyBorder="1" applyAlignment="1">
      <alignment horizontal="center" vertical="center"/>
    </xf>
    <xf numFmtId="1" fontId="3" fillId="14" borderId="152" xfId="24" applyNumberFormat="1" applyFont="1" applyFill="1" applyBorder="1" applyAlignment="1">
      <alignment horizontal="center" vertical="center"/>
    </xf>
    <xf numFmtId="1" fontId="3" fillId="14" borderId="26" xfId="24" applyNumberFormat="1" applyFont="1" applyFill="1" applyBorder="1" applyAlignment="1">
      <alignment horizontal="center" vertical="center"/>
    </xf>
    <xf numFmtId="1" fontId="3" fillId="14" borderId="26" xfId="24" applyNumberFormat="1" applyFont="1" applyFill="1" applyBorder="1" applyAlignment="1">
      <alignment horizontal="center" vertical="center" wrapText="1"/>
    </xf>
    <xf numFmtId="1" fontId="3" fillId="14" borderId="153" xfId="24" applyNumberFormat="1" applyFont="1" applyFill="1" applyBorder="1" applyAlignment="1">
      <alignment horizontal="center" vertical="center"/>
    </xf>
    <xf numFmtId="1" fontId="3" fillId="14" borderId="93" xfId="24" applyNumberFormat="1" applyFont="1" applyFill="1" applyBorder="1" applyAlignment="1">
      <alignment horizontal="center" vertical="center"/>
    </xf>
    <xf numFmtId="0" fontId="19" fillId="14" borderId="104" xfId="24" applyFont="1" applyFill="1" applyBorder="1" applyAlignment="1">
      <alignment horizontal="center" vertical="center"/>
    </xf>
    <xf numFmtId="1" fontId="2" fillId="14" borderId="57" xfId="24" applyNumberFormat="1" applyFont="1" applyFill="1" applyBorder="1" applyAlignment="1">
      <alignment horizontal="center" vertical="center"/>
    </xf>
    <xf numFmtId="1" fontId="3" fillId="14" borderId="70" xfId="24" applyNumberFormat="1" applyFont="1" applyFill="1" applyBorder="1" applyAlignment="1">
      <alignment horizontal="center" vertical="center"/>
    </xf>
    <xf numFmtId="0" fontId="3" fillId="14" borderId="155" xfId="24" applyFont="1" applyFill="1" applyBorder="1" applyAlignment="1">
      <alignment horizontal="left" vertical="center" wrapText="1"/>
    </xf>
    <xf numFmtId="0" fontId="3" fillId="14" borderId="25" xfId="24" applyFont="1" applyFill="1" applyBorder="1" applyAlignment="1">
      <alignment horizontal="center" vertical="center"/>
    </xf>
    <xf numFmtId="1" fontId="3" fillId="14" borderId="124" xfId="24" applyNumberFormat="1" applyFont="1" applyFill="1" applyBorder="1" applyAlignment="1">
      <alignment horizontal="center" vertical="center"/>
    </xf>
    <xf numFmtId="1" fontId="3" fillId="14" borderId="60" xfId="24" applyNumberFormat="1" applyFont="1" applyFill="1" applyBorder="1" applyAlignment="1">
      <alignment horizontal="center" vertical="center"/>
    </xf>
    <xf numFmtId="164" fontId="3" fillId="14" borderId="57" xfId="24" applyNumberFormat="1" applyFont="1" applyFill="1" applyBorder="1" applyAlignment="1">
      <alignment horizontal="center" vertical="center"/>
    </xf>
    <xf numFmtId="0" fontId="3" fillId="14" borderId="57" xfId="24" applyNumberFormat="1" applyFont="1" applyFill="1" applyBorder="1" applyAlignment="1">
      <alignment horizontal="center" vertical="center" wrapText="1"/>
    </xf>
    <xf numFmtId="0" fontId="3" fillId="14" borderId="33" xfId="24" applyNumberFormat="1" applyFont="1" applyFill="1" applyBorder="1" applyAlignment="1">
      <alignment horizontal="center" vertical="center" wrapText="1"/>
    </xf>
    <xf numFmtId="1" fontId="3" fillId="14" borderId="18" xfId="24" applyNumberFormat="1" applyFont="1" applyFill="1" applyBorder="1" applyAlignment="1">
      <alignment horizontal="center" vertical="center" wrapText="1"/>
    </xf>
    <xf numFmtId="1" fontId="3" fillId="14" borderId="49" xfId="24" applyNumberFormat="1" applyFont="1" applyFill="1" applyBorder="1" applyAlignment="1">
      <alignment horizontal="center" vertical="center" wrapText="1"/>
    </xf>
    <xf numFmtId="1" fontId="3" fillId="14" borderId="161" xfId="24" applyNumberFormat="1" applyFont="1" applyFill="1" applyBorder="1" applyAlignment="1">
      <alignment horizontal="center" vertical="center"/>
    </xf>
    <xf numFmtId="1" fontId="3" fillId="13" borderId="33" xfId="24" applyNumberFormat="1" applyFont="1" applyFill="1" applyBorder="1" applyAlignment="1">
      <alignment horizontal="center" vertical="center"/>
    </xf>
    <xf numFmtId="1" fontId="3" fillId="13" borderId="162" xfId="24" applyNumberFormat="1" applyFont="1" applyFill="1" applyBorder="1" applyAlignment="1">
      <alignment horizontal="center" vertical="center"/>
    </xf>
    <xf numFmtId="1" fontId="3" fillId="13" borderId="61" xfId="24" applyNumberFormat="1" applyFont="1" applyFill="1" applyBorder="1" applyAlignment="1">
      <alignment horizontal="center" vertical="center"/>
    </xf>
    <xf numFmtId="1" fontId="3" fillId="13" borderId="71" xfId="24" applyNumberFormat="1" applyFont="1" applyFill="1" applyBorder="1" applyAlignment="1">
      <alignment horizontal="center" vertical="center"/>
    </xf>
    <xf numFmtId="0" fontId="19" fillId="14" borderId="163" xfId="24" applyFont="1" applyFill="1" applyBorder="1" applyAlignment="1">
      <alignment horizontal="center" vertical="center" wrapText="1"/>
    </xf>
    <xf numFmtId="0" fontId="19" fillId="14" borderId="38" xfId="24" applyFont="1" applyFill="1" applyBorder="1" applyAlignment="1">
      <alignment horizontal="center" vertical="center"/>
    </xf>
    <xf numFmtId="0" fontId="19" fillId="14" borderId="110" xfId="24" applyFont="1" applyFill="1" applyBorder="1" applyAlignment="1">
      <alignment horizontal="center" vertical="center" wrapText="1"/>
    </xf>
    <xf numFmtId="0" fontId="3" fillId="14" borderId="164" xfId="24" applyNumberFormat="1" applyFont="1" applyFill="1" applyBorder="1" applyAlignment="1">
      <alignment horizontal="center" vertical="center" wrapText="1"/>
    </xf>
    <xf numFmtId="0" fontId="3" fillId="14" borderId="166" xfId="24" applyNumberFormat="1" applyFont="1" applyFill="1" applyBorder="1" applyAlignment="1">
      <alignment horizontal="center" vertical="center" wrapText="1"/>
    </xf>
    <xf numFmtId="1" fontId="3" fillId="13" borderId="120" xfId="24" applyNumberFormat="1" applyFont="1" applyFill="1" applyBorder="1" applyAlignment="1">
      <alignment horizontal="center" vertical="center"/>
    </xf>
    <xf numFmtId="1" fontId="3" fillId="13" borderId="24" xfId="24" applyNumberFormat="1" applyFont="1" applyFill="1" applyBorder="1" applyAlignment="1">
      <alignment horizontal="center" vertical="center"/>
    </xf>
    <xf numFmtId="1" fontId="2" fillId="14" borderId="20" xfId="24" applyNumberFormat="1" applyFont="1" applyFill="1" applyBorder="1" applyAlignment="1">
      <alignment horizontal="center" vertical="center"/>
    </xf>
    <xf numFmtId="1" fontId="2" fillId="13" borderId="127" xfId="24" applyNumberFormat="1" applyFont="1" applyFill="1" applyBorder="1" applyAlignment="1">
      <alignment horizontal="center" vertical="center"/>
    </xf>
    <xf numFmtId="1" fontId="2" fillId="13" borderId="130" xfId="24" applyNumberFormat="1" applyFont="1" applyFill="1" applyBorder="1" applyAlignment="1">
      <alignment horizontal="center" vertical="center"/>
    </xf>
    <xf numFmtId="1" fontId="2" fillId="13" borderId="131" xfId="24" applyNumberFormat="1" applyFont="1" applyFill="1" applyBorder="1" applyAlignment="1">
      <alignment horizontal="center" vertical="center"/>
    </xf>
    <xf numFmtId="1" fontId="20" fillId="13" borderId="33" xfId="24" applyNumberFormat="1" applyFont="1" applyFill="1" applyBorder="1" applyAlignment="1">
      <alignment horizontal="center" vertical="center"/>
    </xf>
    <xf numFmtId="1" fontId="3" fillId="13" borderId="98" xfId="24" applyNumberFormat="1" applyFont="1" applyFill="1" applyBorder="1" applyAlignment="1">
      <alignment horizontal="center" vertical="center"/>
    </xf>
    <xf numFmtId="1" fontId="3" fillId="13" borderId="78" xfId="24" applyNumberFormat="1" applyFont="1" applyFill="1" applyBorder="1" applyAlignment="1">
      <alignment horizontal="center" vertical="center"/>
    </xf>
    <xf numFmtId="1" fontId="3" fillId="14" borderId="60" xfId="24" applyNumberFormat="1" applyFont="1" applyFill="1" applyBorder="1" applyAlignment="1">
      <alignment horizontal="left" vertical="center" wrapText="1"/>
    </xf>
    <xf numFmtId="1" fontId="3" fillId="14" borderId="59" xfId="24" applyNumberFormat="1" applyFont="1" applyFill="1" applyBorder="1" applyAlignment="1">
      <alignment horizontal="center" vertical="center"/>
    </xf>
    <xf numFmtId="1" fontId="3" fillId="13" borderId="88" xfId="24" applyNumberFormat="1" applyFont="1" applyFill="1" applyBorder="1" applyAlignment="1">
      <alignment horizontal="center" vertical="center"/>
    </xf>
    <xf numFmtId="1" fontId="19" fillId="14" borderId="5" xfId="24" applyNumberFormat="1" applyFont="1" applyFill="1" applyBorder="1" applyAlignment="1">
      <alignment horizontal="center" vertical="center"/>
    </xf>
    <xf numFmtId="0" fontId="3" fillId="14" borderId="28" xfId="24" applyNumberFormat="1" applyFont="1" applyFill="1" applyBorder="1" applyAlignment="1">
      <alignment horizontal="center" vertical="center" wrapText="1"/>
    </xf>
    <xf numFmtId="0" fontId="3" fillId="14" borderId="29" xfId="24" applyNumberFormat="1" applyFont="1" applyFill="1" applyBorder="1" applyAlignment="1">
      <alignment horizontal="center" vertical="center" wrapText="1"/>
    </xf>
    <xf numFmtId="49" fontId="3" fillId="14" borderId="136" xfId="24" applyNumberFormat="1" applyFont="1" applyFill="1" applyBorder="1" applyAlignment="1">
      <alignment horizontal="center" vertical="center" wrapText="1"/>
    </xf>
    <xf numFmtId="0" fontId="19" fillId="14" borderId="96" xfId="24" applyFont="1" applyFill="1" applyBorder="1" applyAlignment="1">
      <alignment horizontal="center" vertical="center"/>
    </xf>
    <xf numFmtId="49" fontId="19" fillId="13" borderId="19" xfId="24" applyNumberFormat="1" applyFont="1" applyFill="1" applyBorder="1" applyAlignment="1">
      <alignment horizontal="center" vertical="center" wrapText="1"/>
    </xf>
    <xf numFmtId="1" fontId="20" fillId="14" borderId="20" xfId="24" applyNumberFormat="1" applyFont="1" applyFill="1" applyBorder="1" applyAlignment="1">
      <alignment horizontal="center" vertical="center" wrapText="1"/>
    </xf>
    <xf numFmtId="1" fontId="19" fillId="13" borderId="53" xfId="24" applyNumberFormat="1" applyFont="1" applyFill="1" applyBorder="1" applyAlignment="1">
      <alignment horizontal="center" vertical="center" wrapText="1"/>
    </xf>
    <xf numFmtId="1" fontId="19" fillId="13" borderId="18" xfId="24" applyNumberFormat="1" applyFont="1" applyFill="1" applyBorder="1" applyAlignment="1">
      <alignment horizontal="left" vertical="center"/>
    </xf>
    <xf numFmtId="1" fontId="19" fillId="13" borderId="19" xfId="24" applyNumberFormat="1" applyFont="1" applyFill="1" applyBorder="1" applyAlignment="1">
      <alignment horizontal="left" vertical="center"/>
    </xf>
    <xf numFmtId="1" fontId="19" fillId="13" borderId="21" xfId="24" applyNumberFormat="1" applyFont="1" applyFill="1" applyBorder="1" applyAlignment="1">
      <alignment horizontal="left" vertical="center"/>
    </xf>
    <xf numFmtId="1" fontId="19" fillId="14" borderId="74" xfId="24" applyNumberFormat="1" applyFont="1" applyFill="1" applyBorder="1" applyAlignment="1">
      <alignment horizontal="center" vertical="center" wrapText="1"/>
    </xf>
    <xf numFmtId="0" fontId="19" fillId="14" borderId="7" xfId="24" applyFont="1" applyFill="1" applyBorder="1" applyAlignment="1">
      <alignment horizontal="center" vertical="center" wrapText="1"/>
    </xf>
    <xf numFmtId="1" fontId="20" fillId="14" borderId="22" xfId="24" applyNumberFormat="1" applyFont="1" applyFill="1" applyBorder="1" applyAlignment="1">
      <alignment horizontal="center" vertical="center" wrapText="1"/>
    </xf>
    <xf numFmtId="1" fontId="19" fillId="13" borderId="54" xfId="24" applyNumberFormat="1" applyFont="1" applyFill="1" applyBorder="1" applyAlignment="1">
      <alignment horizontal="center" vertical="center" wrapText="1"/>
    </xf>
    <xf numFmtId="1" fontId="19" fillId="14" borderId="7" xfId="24" applyNumberFormat="1" applyFont="1" applyFill="1" applyBorder="1" applyAlignment="1">
      <alignment horizontal="center" vertical="center"/>
    </xf>
    <xf numFmtId="1" fontId="19" fillId="14" borderId="8" xfId="24" applyNumberFormat="1" applyFont="1" applyFill="1" applyBorder="1" applyAlignment="1">
      <alignment horizontal="center" vertical="center"/>
    </xf>
    <xf numFmtId="1" fontId="19" fillId="14" borderId="79" xfId="24" applyNumberFormat="1" applyFont="1" applyFill="1" applyBorder="1" applyAlignment="1">
      <alignment horizontal="center" vertical="center" wrapText="1"/>
    </xf>
    <xf numFmtId="0" fontId="19" fillId="14" borderId="27" xfId="24" applyFont="1" applyFill="1" applyBorder="1" applyAlignment="1">
      <alignment horizontal="center" vertical="center" wrapText="1"/>
    </xf>
    <xf numFmtId="1" fontId="19" fillId="13" borderId="125" xfId="24" applyNumberFormat="1" applyFont="1" applyFill="1" applyBorder="1" applyAlignment="1">
      <alignment horizontal="center" vertical="center"/>
    </xf>
    <xf numFmtId="1" fontId="20" fillId="13" borderId="55" xfId="24" applyNumberFormat="1" applyFont="1" applyFill="1" applyBorder="1" applyAlignment="1">
      <alignment horizontal="center" vertical="center" wrapText="1"/>
    </xf>
    <xf numFmtId="1" fontId="19" fillId="13" borderId="26" xfId="24" applyNumberFormat="1" applyFont="1" applyFill="1" applyBorder="1" applyAlignment="1">
      <alignment horizontal="center" vertical="center" wrapText="1"/>
    </xf>
    <xf numFmtId="1" fontId="19" fillId="14" borderId="26" xfId="24" applyNumberFormat="1" applyFont="1" applyFill="1" applyBorder="1" applyAlignment="1">
      <alignment horizontal="center" vertical="center"/>
    </xf>
    <xf numFmtId="1" fontId="19" fillId="14" borderId="27" xfId="24" applyNumberFormat="1" applyFont="1" applyFill="1" applyBorder="1" applyAlignment="1">
      <alignment horizontal="center" vertical="center"/>
    </xf>
    <xf numFmtId="1" fontId="20" fillId="13" borderId="93" xfId="24" applyNumberFormat="1" applyFont="1" applyFill="1" applyBorder="1" applyAlignment="1">
      <alignment horizontal="center" vertical="center" wrapText="1"/>
    </xf>
    <xf numFmtId="1" fontId="19" fillId="14" borderId="28" xfId="24" applyNumberFormat="1" applyFont="1" applyFill="1" applyBorder="1" applyAlignment="1">
      <alignment horizontal="center" vertical="center"/>
    </xf>
    <xf numFmtId="1" fontId="19" fillId="14" borderId="80" xfId="24" applyNumberFormat="1" applyFont="1" applyFill="1" applyBorder="1" applyAlignment="1">
      <alignment horizontal="center" vertical="center" wrapText="1"/>
    </xf>
    <xf numFmtId="0" fontId="3" fillId="13" borderId="57" xfId="24" applyFont="1" applyFill="1" applyBorder="1" applyAlignment="1">
      <alignment horizontal="center" vertical="center" wrapText="1"/>
    </xf>
    <xf numFmtId="164" fontId="3" fillId="14" borderId="193" xfId="24" applyNumberFormat="1" applyFont="1" applyFill="1" applyBorder="1" applyAlignment="1">
      <alignment horizontal="left" vertical="center" wrapText="1"/>
    </xf>
    <xf numFmtId="164" fontId="3" fillId="14" borderId="194" xfId="24" applyNumberFormat="1" applyFont="1" applyFill="1" applyBorder="1" applyAlignment="1">
      <alignment horizontal="center" vertical="center"/>
    </xf>
    <xf numFmtId="0" fontId="3" fillId="14" borderId="196" xfId="24" applyNumberFormat="1" applyFont="1" applyFill="1" applyBorder="1" applyAlignment="1">
      <alignment horizontal="center" vertical="center"/>
    </xf>
    <xf numFmtId="0" fontId="3" fillId="14" borderId="96" xfId="24" applyFont="1" applyFill="1" applyBorder="1" applyAlignment="1">
      <alignment horizontal="center" vertical="center"/>
    </xf>
    <xf numFmtId="0" fontId="3" fillId="14" borderId="193" xfId="24" applyFont="1" applyFill="1" applyBorder="1" applyAlignment="1">
      <alignment horizontal="center" vertical="center" wrapText="1"/>
    </xf>
    <xf numFmtId="164" fontId="3" fillId="14" borderId="195" xfId="24" applyNumberFormat="1" applyFont="1" applyFill="1" applyBorder="1" applyAlignment="1">
      <alignment horizontal="center" vertical="center"/>
    </xf>
    <xf numFmtId="0" fontId="3" fillId="14" borderId="10" xfId="24" applyFont="1" applyFill="1" applyBorder="1" applyAlignment="1">
      <alignment horizontal="center" vertical="center" wrapText="1"/>
    </xf>
    <xf numFmtId="1" fontId="2" fillId="14" borderId="10" xfId="24" applyNumberFormat="1" applyFont="1" applyFill="1" applyBorder="1" applyAlignment="1">
      <alignment horizontal="center" vertical="center"/>
    </xf>
    <xf numFmtId="1" fontId="3" fillId="14" borderId="58" xfId="24" applyNumberFormat="1" applyFont="1" applyFill="1" applyBorder="1" applyAlignment="1">
      <alignment horizontal="center" vertical="center"/>
    </xf>
    <xf numFmtId="164" fontId="19" fillId="14" borderId="51" xfId="24" applyNumberFormat="1" applyFont="1" applyFill="1" applyBorder="1" applyAlignment="1">
      <alignment horizontal="left" vertical="center" wrapText="1"/>
    </xf>
    <xf numFmtId="164" fontId="19" fillId="14" borderId="172" xfId="24" applyNumberFormat="1" applyFont="1" applyFill="1" applyBorder="1" applyAlignment="1">
      <alignment horizontal="center" vertical="center"/>
    </xf>
    <xf numFmtId="0" fontId="3" fillId="14" borderId="136" xfId="24" applyFont="1" applyFill="1" applyBorder="1" applyAlignment="1">
      <alignment horizontal="center" vertical="center"/>
    </xf>
    <xf numFmtId="49" fontId="3" fillId="14" borderId="137" xfId="24" applyNumberFormat="1" applyFont="1" applyFill="1" applyBorder="1" applyAlignment="1">
      <alignment horizontal="center" vertical="center"/>
    </xf>
    <xf numFmtId="49" fontId="3" fillId="14" borderId="15" xfId="24" applyNumberFormat="1" applyFont="1" applyFill="1" applyBorder="1" applyAlignment="1">
      <alignment horizontal="center" vertical="center"/>
    </xf>
    <xf numFmtId="1" fontId="3" fillId="14" borderId="15" xfId="24" applyNumberFormat="1" applyFont="1" applyFill="1" applyBorder="1" applyAlignment="1">
      <alignment horizontal="center" vertical="center"/>
    </xf>
    <xf numFmtId="49" fontId="3" fillId="14" borderId="123" xfId="24" applyNumberFormat="1" applyFont="1" applyFill="1" applyBorder="1" applyAlignment="1">
      <alignment horizontal="center" vertical="center"/>
    </xf>
    <xf numFmtId="1" fontId="3" fillId="14" borderId="49" xfId="24" applyNumberFormat="1" applyFont="1" applyFill="1" applyBorder="1" applyAlignment="1">
      <alignment horizontal="center" vertical="center"/>
    </xf>
    <xf numFmtId="49" fontId="3" fillId="14" borderId="30" xfId="24" applyNumberFormat="1" applyFont="1" applyFill="1" applyBorder="1" applyAlignment="1">
      <alignment horizontal="center" vertical="center" wrapText="1"/>
    </xf>
    <xf numFmtId="49" fontId="3" fillId="13" borderId="26" xfId="24" applyNumberFormat="1" applyFont="1" applyFill="1" applyBorder="1" applyAlignment="1">
      <alignment horizontal="center" vertical="center" wrapText="1"/>
    </xf>
    <xf numFmtId="0" fontId="19" fillId="14" borderId="39" xfId="24" applyFont="1" applyFill="1" applyBorder="1" applyAlignment="1">
      <alignment horizontal="center" vertical="center"/>
    </xf>
    <xf numFmtId="0" fontId="3" fillId="13" borderId="27" xfId="24" applyNumberFormat="1" applyFont="1" applyFill="1" applyBorder="1" applyAlignment="1">
      <alignment horizontal="center" vertical="center" wrapText="1"/>
    </xf>
    <xf numFmtId="1" fontId="3" fillId="14" borderId="27" xfId="24" applyNumberFormat="1" applyFont="1" applyFill="1" applyBorder="1" applyAlignment="1">
      <alignment horizontal="center" vertical="center" wrapText="1"/>
    </xf>
    <xf numFmtId="49" fontId="3" fillId="13" borderId="25" xfId="24" applyNumberFormat="1" applyFont="1" applyFill="1" applyBorder="1" applyAlignment="1">
      <alignment horizontal="center" vertical="center"/>
    </xf>
    <xf numFmtId="1" fontId="3" fillId="14" borderId="25" xfId="24" applyNumberFormat="1" applyFont="1" applyFill="1" applyBorder="1" applyAlignment="1">
      <alignment horizontal="center" vertical="center"/>
    </xf>
    <xf numFmtId="1" fontId="3" fillId="14" borderId="167" xfId="24" applyNumberFormat="1" applyFont="1" applyFill="1" applyBorder="1" applyAlignment="1">
      <alignment horizontal="center" vertical="center"/>
    </xf>
    <xf numFmtId="49" fontId="3" fillId="14" borderId="17" xfId="24" applyNumberFormat="1" applyFont="1" applyFill="1" applyBorder="1" applyAlignment="1">
      <alignment horizontal="center" vertical="center" wrapText="1"/>
    </xf>
    <xf numFmtId="49" fontId="3" fillId="13" borderId="105" xfId="24" applyNumberFormat="1" applyFont="1" applyFill="1" applyBorder="1" applyAlignment="1">
      <alignment horizontal="center" vertical="center" wrapText="1"/>
    </xf>
    <xf numFmtId="0" fontId="3" fillId="13" borderId="19" xfId="24" applyNumberFormat="1" applyFont="1" applyFill="1" applyBorder="1" applyAlignment="1">
      <alignment horizontal="center" vertical="center" wrapText="1"/>
    </xf>
    <xf numFmtId="0" fontId="3" fillId="13" borderId="49" xfId="24" applyNumberFormat="1" applyFont="1" applyFill="1" applyBorder="1" applyAlignment="1">
      <alignment horizontal="center" vertical="center" wrapText="1"/>
    </xf>
    <xf numFmtId="1" fontId="3" fillId="14" borderId="63" xfId="24" applyNumberFormat="1" applyFont="1" applyFill="1" applyBorder="1" applyAlignment="1">
      <alignment horizontal="center" vertical="center" wrapText="1"/>
    </xf>
    <xf numFmtId="1" fontId="3" fillId="14" borderId="99" xfId="24" applyNumberFormat="1" applyFont="1" applyFill="1" applyBorder="1" applyAlignment="1">
      <alignment horizontal="center" vertical="center" wrapText="1"/>
    </xf>
    <xf numFmtId="1" fontId="19" fillId="14" borderId="100" xfId="24" applyNumberFormat="1" applyFont="1" applyFill="1" applyBorder="1" applyAlignment="1">
      <alignment horizontal="center" vertical="center"/>
    </xf>
    <xf numFmtId="0" fontId="19" fillId="14" borderId="48" xfId="24" applyFont="1" applyFill="1" applyBorder="1" applyAlignment="1">
      <alignment horizontal="center" vertical="center"/>
    </xf>
    <xf numFmtId="49" fontId="3" fillId="14" borderId="38" xfId="24" applyNumberFormat="1" applyFont="1" applyFill="1" applyBorder="1" applyAlignment="1">
      <alignment horizontal="center" vertical="center" wrapText="1"/>
    </xf>
    <xf numFmtId="1" fontId="3" fillId="14" borderId="102" xfId="24" applyNumberFormat="1" applyFont="1" applyFill="1" applyBorder="1" applyAlignment="1">
      <alignment horizontal="center" vertical="center"/>
    </xf>
    <xf numFmtId="1" fontId="19" fillId="14" borderId="103" xfId="24" applyNumberFormat="1" applyFont="1" applyFill="1" applyBorder="1" applyAlignment="1">
      <alignment horizontal="center" vertical="center"/>
    </xf>
    <xf numFmtId="1" fontId="3" fillId="13" borderId="102" xfId="24" applyNumberFormat="1" applyFont="1" applyFill="1" applyBorder="1" applyAlignment="1">
      <alignment horizontal="center" vertical="center"/>
    </xf>
    <xf numFmtId="49" fontId="3" fillId="14" borderId="122" xfId="24" applyNumberFormat="1" applyFont="1" applyFill="1" applyBorder="1" applyAlignment="1">
      <alignment horizontal="center" vertical="center" wrapText="1"/>
    </xf>
    <xf numFmtId="49" fontId="3" fillId="13" borderId="121" xfId="24" applyNumberFormat="1" applyFont="1" applyFill="1" applyBorder="1" applyAlignment="1">
      <alignment horizontal="center" vertical="center" wrapText="1"/>
    </xf>
    <xf numFmtId="0" fontId="3" fillId="13" borderId="112" xfId="24" applyNumberFormat="1" applyFont="1" applyFill="1" applyBorder="1" applyAlignment="1">
      <alignment horizontal="center" vertical="center" wrapText="1"/>
    </xf>
    <xf numFmtId="1" fontId="3" fillId="14" borderId="98" xfId="24" applyNumberFormat="1" applyFont="1" applyFill="1" applyBorder="1" applyAlignment="1">
      <alignment horizontal="center" vertical="center"/>
    </xf>
    <xf numFmtId="164" fontId="3" fillId="14" borderId="137" xfId="24" applyNumberFormat="1" applyFont="1" applyFill="1" applyBorder="1" applyAlignment="1">
      <alignment horizontal="center" vertical="center"/>
    </xf>
    <xf numFmtId="1" fontId="20" fillId="14" borderId="143" xfId="24" applyNumberFormat="1" applyFont="1" applyFill="1" applyBorder="1" applyAlignment="1">
      <alignment horizontal="center"/>
    </xf>
    <xf numFmtId="1" fontId="20" fillId="0" borderId="92" xfId="24" applyNumberFormat="1" applyFont="1" applyBorder="1" applyAlignment="1">
      <alignment horizontal="center"/>
    </xf>
    <xf numFmtId="1" fontId="20" fillId="0" borderId="126" xfId="24" applyNumberFormat="1" applyFont="1" applyBorder="1" applyAlignment="1">
      <alignment horizontal="center"/>
    </xf>
    <xf numFmtId="1" fontId="3" fillId="13" borderId="14" xfId="24" applyNumberFormat="1" applyFont="1" applyFill="1" applyBorder="1" applyAlignment="1">
      <alignment horizontal="center" vertical="center"/>
    </xf>
    <xf numFmtId="49" fontId="3" fillId="14" borderId="16" xfId="24" applyNumberFormat="1" applyFont="1" applyFill="1" applyBorder="1" applyAlignment="1">
      <alignment horizontal="center" vertical="center"/>
    </xf>
    <xf numFmtId="49" fontId="3" fillId="14" borderId="21" xfId="24" applyNumberFormat="1" applyFont="1" applyFill="1" applyBorder="1" applyAlignment="1">
      <alignment horizontal="center" vertical="center"/>
    </xf>
    <xf numFmtId="1" fontId="3" fillId="13" borderId="18" xfId="24" applyNumberFormat="1" applyFont="1" applyFill="1" applyBorder="1" applyAlignment="1">
      <alignment horizontal="center" vertical="center" wrapText="1"/>
    </xf>
    <xf numFmtId="1" fontId="19" fillId="0" borderId="116" xfId="24" applyNumberFormat="1" applyFont="1" applyBorder="1" applyAlignment="1">
      <alignment horizontal="center"/>
    </xf>
    <xf numFmtId="1" fontId="19" fillId="0" borderId="197" xfId="24" applyNumberFormat="1" applyFont="1" applyFill="1" applyBorder="1" applyAlignment="1" applyProtection="1">
      <alignment horizontal="center" vertical="center" wrapText="1"/>
    </xf>
    <xf numFmtId="1" fontId="19" fillId="0" borderId="118" xfId="24" applyNumberFormat="1" applyFont="1" applyFill="1" applyBorder="1" applyAlignment="1" applyProtection="1">
      <alignment horizontal="center" vertical="center" wrapText="1"/>
    </xf>
    <xf numFmtId="1" fontId="19" fillId="0" borderId="0" xfId="24" applyNumberFormat="1" applyFont="1" applyBorder="1" applyAlignment="1">
      <alignment horizontal="center"/>
    </xf>
    <xf numFmtId="1" fontId="19" fillId="0" borderId="83" xfId="24" applyNumberFormat="1" applyFont="1" applyFill="1" applyBorder="1" applyAlignment="1" applyProtection="1">
      <alignment horizontal="center" vertical="center" wrapText="1"/>
    </xf>
    <xf numFmtId="1" fontId="19" fillId="0" borderId="88" xfId="24" applyNumberFormat="1" applyFont="1" applyFill="1" applyBorder="1" applyAlignment="1" applyProtection="1">
      <alignment horizontal="center" vertical="center" wrapText="1"/>
    </xf>
    <xf numFmtId="0" fontId="19" fillId="14" borderId="165" xfId="24" applyFont="1" applyFill="1" applyBorder="1" applyAlignment="1">
      <alignment horizontal="center" vertical="center"/>
    </xf>
    <xf numFmtId="1" fontId="2" fillId="14" borderId="169" xfId="24" applyNumberFormat="1" applyFont="1" applyFill="1" applyBorder="1" applyAlignment="1">
      <alignment horizontal="center" vertical="center"/>
    </xf>
    <xf numFmtId="1" fontId="3" fillId="14" borderId="57" xfId="24" applyNumberFormat="1" applyFont="1" applyFill="1" applyBorder="1" applyAlignment="1">
      <alignment horizontal="center" vertical="center" wrapText="1"/>
    </xf>
    <xf numFmtId="1" fontId="3" fillId="14" borderId="112" xfId="24" applyNumberFormat="1" applyFont="1" applyFill="1" applyBorder="1" applyAlignment="1">
      <alignment horizontal="center" vertical="center" wrapText="1"/>
    </xf>
    <xf numFmtId="1" fontId="2" fillId="13" borderId="183" xfId="24" applyNumberFormat="1" applyFont="1" applyFill="1" applyBorder="1" applyAlignment="1">
      <alignment horizontal="center" vertical="center"/>
    </xf>
    <xf numFmtId="1" fontId="3" fillId="14" borderId="64" xfId="24" applyNumberFormat="1" applyFont="1" applyFill="1" applyBorder="1" applyAlignment="1">
      <alignment horizontal="center" vertical="center"/>
    </xf>
    <xf numFmtId="1" fontId="3" fillId="13" borderId="201" xfId="24" applyNumberFormat="1" applyFont="1" applyFill="1" applyBorder="1" applyAlignment="1">
      <alignment horizontal="center" vertical="center"/>
    </xf>
    <xf numFmtId="0" fontId="19" fillId="14" borderId="126" xfId="24" applyFont="1" applyFill="1" applyBorder="1" applyAlignment="1">
      <alignment horizontal="center" vertical="center"/>
    </xf>
    <xf numFmtId="1" fontId="2" fillId="14" borderId="132" xfId="24" applyNumberFormat="1" applyFont="1" applyFill="1" applyBorder="1" applyAlignment="1">
      <alignment horizontal="center" vertical="center"/>
    </xf>
    <xf numFmtId="1" fontId="3" fillId="13" borderId="132" xfId="24" applyNumberFormat="1" applyFont="1" applyFill="1" applyBorder="1" applyAlignment="1">
      <alignment horizontal="center" vertical="center"/>
    </xf>
    <xf numFmtId="1" fontId="19" fillId="14" borderId="204" xfId="24" applyNumberFormat="1" applyFont="1" applyFill="1" applyBorder="1" applyAlignment="1">
      <alignment horizontal="center" vertical="center"/>
    </xf>
    <xf numFmtId="1" fontId="3" fillId="13" borderId="205" xfId="24" applyNumberFormat="1" applyFont="1" applyFill="1" applyBorder="1" applyAlignment="1">
      <alignment horizontal="center" vertical="center"/>
    </xf>
    <xf numFmtId="1" fontId="3" fillId="13" borderId="203" xfId="24" applyNumberFormat="1" applyFont="1" applyFill="1" applyBorder="1" applyAlignment="1">
      <alignment horizontal="center" vertical="center"/>
    </xf>
    <xf numFmtId="0" fontId="19" fillId="0" borderId="104" xfId="24" applyFont="1" applyFill="1" applyBorder="1" applyAlignment="1">
      <alignment horizontal="left" vertical="center" wrapText="1"/>
    </xf>
    <xf numFmtId="0" fontId="19" fillId="0" borderId="110" xfId="24" applyFont="1" applyFill="1" applyBorder="1" applyAlignment="1">
      <alignment horizontal="center" vertical="center" wrapText="1"/>
    </xf>
    <xf numFmtId="0" fontId="3" fillId="0" borderId="172" xfId="24" applyFont="1" applyFill="1" applyBorder="1" applyAlignment="1">
      <alignment horizontal="center" vertical="center"/>
    </xf>
    <xf numFmtId="0" fontId="3" fillId="0" borderId="172" xfId="24" applyFont="1" applyFill="1" applyBorder="1" applyAlignment="1">
      <alignment horizontal="center" vertical="center" wrapText="1"/>
    </xf>
    <xf numFmtId="1" fontId="3" fillId="13" borderId="60" xfId="24" applyNumberFormat="1" applyFont="1" applyFill="1" applyBorder="1" applyAlignment="1">
      <alignment horizontal="center" vertical="center"/>
    </xf>
    <xf numFmtId="1" fontId="3" fillId="13" borderId="58" xfId="24" applyNumberFormat="1" applyFont="1" applyFill="1" applyBorder="1" applyAlignment="1">
      <alignment horizontal="center" vertical="center"/>
    </xf>
    <xf numFmtId="1" fontId="3" fillId="14" borderId="62" xfId="24" applyNumberFormat="1" applyFont="1" applyFill="1" applyBorder="1" applyAlignment="1">
      <alignment horizontal="center" vertical="center"/>
    </xf>
    <xf numFmtId="1" fontId="3" fillId="13" borderId="117" xfId="24" applyNumberFormat="1" applyFont="1" applyFill="1" applyBorder="1" applyAlignment="1">
      <alignment horizontal="center" vertical="center"/>
    </xf>
    <xf numFmtId="1" fontId="3" fillId="13" borderId="72" xfId="24" applyNumberFormat="1" applyFont="1" applyFill="1" applyBorder="1" applyAlignment="1">
      <alignment horizontal="center" vertical="center"/>
    </xf>
    <xf numFmtId="1" fontId="2" fillId="13" borderId="9" xfId="24" applyNumberFormat="1" applyFont="1" applyFill="1" applyBorder="1" applyAlignment="1">
      <alignment horizontal="center" vertical="center"/>
    </xf>
    <xf numFmtId="0" fontId="3" fillId="0" borderId="51" xfId="24" applyFont="1" applyFill="1" applyBorder="1" applyAlignment="1">
      <alignment vertical="top" wrapText="1"/>
    </xf>
    <xf numFmtId="0" fontId="3" fillId="0" borderId="193" xfId="24" applyFont="1" applyFill="1" applyBorder="1" applyAlignment="1">
      <alignment vertical="top" wrapText="1"/>
    </xf>
    <xf numFmtId="49" fontId="3" fillId="0" borderId="96" xfId="24" applyNumberFormat="1" applyFont="1" applyFill="1" applyBorder="1" applyAlignment="1">
      <alignment horizontal="center" vertical="center" wrapText="1"/>
    </xf>
    <xf numFmtId="0" fontId="3" fillId="0" borderId="96" xfId="24" applyNumberFormat="1" applyFont="1" applyFill="1" applyBorder="1" applyAlignment="1">
      <alignment horizontal="center" vertical="center"/>
    </xf>
    <xf numFmtId="0" fontId="3" fillId="0" borderId="96" xfId="24" applyFont="1" applyFill="1" applyBorder="1" applyAlignment="1">
      <alignment horizontal="center" vertical="center" wrapText="1"/>
    </xf>
    <xf numFmtId="1" fontId="20" fillId="0" borderId="143" xfId="24" applyNumberFormat="1" applyFont="1" applyBorder="1" applyAlignment="1">
      <alignment horizontal="center"/>
    </xf>
    <xf numFmtId="1" fontId="20" fillId="0" borderId="206" xfId="24" applyNumberFormat="1" applyFont="1" applyBorder="1" applyAlignment="1">
      <alignment horizontal="center"/>
    </xf>
    <xf numFmtId="1" fontId="3" fillId="14" borderId="10" xfId="24" applyNumberFormat="1" applyFont="1" applyFill="1" applyBorder="1" applyAlignment="1">
      <alignment horizontal="center" vertical="center"/>
    </xf>
    <xf numFmtId="1" fontId="2" fillId="14" borderId="58" xfId="24" applyNumberFormat="1" applyFont="1" applyFill="1" applyBorder="1" applyAlignment="1">
      <alignment horizontal="center" vertical="center"/>
    </xf>
    <xf numFmtId="1" fontId="2" fillId="14" borderId="60" xfId="24" applyNumberFormat="1" applyFont="1" applyFill="1" applyBorder="1" applyAlignment="1">
      <alignment horizontal="center" vertical="center" wrapText="1"/>
    </xf>
    <xf numFmtId="1" fontId="20" fillId="14" borderId="20" xfId="24" applyNumberFormat="1" applyFont="1" applyFill="1" applyBorder="1" applyAlignment="1">
      <alignment horizontal="center" vertical="center"/>
    </xf>
    <xf numFmtId="1" fontId="2" fillId="14" borderId="142" xfId="24" applyNumberFormat="1" applyFont="1" applyFill="1" applyBorder="1" applyAlignment="1">
      <alignment horizontal="center" vertical="center"/>
    </xf>
    <xf numFmtId="1" fontId="20" fillId="14" borderId="33" xfId="24" applyNumberFormat="1" applyFont="1" applyFill="1" applyBorder="1" applyAlignment="1">
      <alignment horizontal="center" vertical="center"/>
    </xf>
    <xf numFmtId="1" fontId="3" fillId="14" borderId="33" xfId="24" applyNumberFormat="1" applyFont="1" applyFill="1" applyBorder="1" applyAlignment="1">
      <alignment horizontal="center" vertical="center"/>
    </xf>
    <xf numFmtId="1" fontId="3" fillId="14" borderId="86" xfId="24" applyNumberFormat="1" applyFont="1" applyFill="1" applyBorder="1" applyAlignment="1">
      <alignment horizontal="center" vertical="center"/>
    </xf>
    <xf numFmtId="1" fontId="19" fillId="14" borderId="138" xfId="24" applyNumberFormat="1" applyFont="1" applyFill="1" applyBorder="1" applyAlignment="1">
      <alignment horizontal="center" vertical="center"/>
    </xf>
    <xf numFmtId="1" fontId="19" fillId="14" borderId="11" xfId="24" applyNumberFormat="1" applyFont="1" applyFill="1" applyBorder="1" applyAlignment="1">
      <alignment horizontal="center" vertical="center"/>
    </xf>
    <xf numFmtId="1" fontId="19" fillId="14" borderId="19" xfId="24" applyNumberFormat="1" applyFont="1" applyFill="1" applyBorder="1" applyAlignment="1">
      <alignment horizontal="center" vertical="center"/>
    </xf>
    <xf numFmtId="1" fontId="20" fillId="14" borderId="132" xfId="24" applyNumberFormat="1" applyFont="1" applyFill="1" applyBorder="1" applyAlignment="1">
      <alignment horizontal="center" vertical="center"/>
    </xf>
    <xf numFmtId="1" fontId="19" fillId="13" borderId="132" xfId="24" applyNumberFormat="1" applyFont="1" applyFill="1" applyBorder="1" applyAlignment="1">
      <alignment horizontal="center" vertical="center"/>
    </xf>
    <xf numFmtId="1" fontId="25" fillId="14" borderId="92" xfId="24" applyNumberFormat="1" applyFont="1" applyFill="1" applyBorder="1"/>
    <xf numFmtId="1" fontId="3" fillId="14" borderId="24" xfId="24" applyNumberFormat="1" applyFont="1" applyFill="1" applyBorder="1" applyAlignment="1">
      <alignment horizontal="center" vertical="center"/>
    </xf>
    <xf numFmtId="1" fontId="19" fillId="13" borderId="18" xfId="24" applyNumberFormat="1" applyFont="1" applyFill="1" applyBorder="1" applyAlignment="1">
      <alignment horizontal="center" vertical="center"/>
    </xf>
    <xf numFmtId="1" fontId="2" fillId="13" borderId="168" xfId="24" applyNumberFormat="1" applyFont="1" applyFill="1" applyBorder="1" applyAlignment="1">
      <alignment horizontal="center" vertical="center"/>
    </xf>
    <xf numFmtId="0" fontId="3" fillId="14" borderId="26" xfId="24" applyNumberFormat="1" applyFont="1" applyFill="1" applyBorder="1" applyAlignment="1">
      <alignment horizontal="center" vertical="center" wrapText="1"/>
    </xf>
    <xf numFmtId="1" fontId="19" fillId="14" borderId="124" xfId="24" applyNumberFormat="1" applyFont="1" applyFill="1" applyBorder="1" applyAlignment="1">
      <alignment horizontal="center" vertical="center" wrapText="1"/>
    </xf>
    <xf numFmtId="1" fontId="19" fillId="14" borderId="62" xfId="24" applyNumberFormat="1" applyFont="1" applyFill="1" applyBorder="1" applyAlignment="1">
      <alignment horizontal="center" vertical="center" wrapText="1"/>
    </xf>
    <xf numFmtId="1" fontId="3" fillId="13" borderId="60" xfId="24" applyNumberFormat="1" applyFont="1" applyFill="1" applyBorder="1" applyAlignment="1">
      <alignment horizontal="center" vertical="center" wrapText="1"/>
    </xf>
    <xf numFmtId="1" fontId="3" fillId="13" borderId="116" xfId="24" applyNumberFormat="1" applyFont="1" applyFill="1" applyBorder="1" applyAlignment="1">
      <alignment horizontal="center" vertical="center"/>
    </xf>
    <xf numFmtId="1" fontId="3" fillId="13" borderId="118" xfId="24" applyNumberFormat="1" applyFont="1" applyFill="1" applyBorder="1" applyAlignment="1">
      <alignment horizontal="center" vertical="center"/>
    </xf>
    <xf numFmtId="1" fontId="3" fillId="13" borderId="115" xfId="24" applyNumberFormat="1" applyFont="1" applyFill="1" applyBorder="1" applyAlignment="1">
      <alignment horizontal="center" vertical="center"/>
    </xf>
    <xf numFmtId="1" fontId="3" fillId="13" borderId="119" xfId="24" applyNumberFormat="1" applyFont="1" applyFill="1" applyBorder="1" applyAlignment="1">
      <alignment horizontal="center" vertical="center"/>
    </xf>
    <xf numFmtId="1" fontId="3" fillId="13" borderId="200" xfId="24" applyNumberFormat="1" applyFont="1" applyFill="1" applyBorder="1" applyAlignment="1">
      <alignment horizontal="center" vertical="center"/>
    </xf>
    <xf numFmtId="0" fontId="3" fillId="9" borderId="47" xfId="24" applyFont="1" applyFill="1" applyBorder="1" applyAlignment="1">
      <alignment horizontal="center" vertical="center" wrapText="1"/>
    </xf>
    <xf numFmtId="49" fontId="3" fillId="14" borderId="48" xfId="24" applyNumberFormat="1" applyFont="1" applyFill="1" applyBorder="1" applyAlignment="1">
      <alignment horizontal="center" vertical="center" wrapText="1"/>
    </xf>
    <xf numFmtId="1" fontId="3" fillId="13" borderId="127" xfId="24" applyNumberFormat="1" applyFont="1" applyFill="1" applyBorder="1" applyAlignment="1">
      <alignment horizontal="center" vertical="center"/>
    </xf>
    <xf numFmtId="1" fontId="3" fillId="13" borderId="188" xfId="24" applyNumberFormat="1" applyFont="1" applyFill="1" applyBorder="1" applyAlignment="1">
      <alignment horizontal="center" vertical="center"/>
    </xf>
    <xf numFmtId="1" fontId="3" fillId="13" borderId="66" xfId="24" applyNumberFormat="1" applyFont="1" applyFill="1" applyBorder="1" applyAlignment="1">
      <alignment horizontal="center" vertical="center"/>
    </xf>
    <xf numFmtId="1" fontId="3" fillId="6" borderId="97" xfId="24" applyNumberFormat="1" applyFont="1" applyFill="1" applyBorder="1" applyAlignment="1">
      <alignment horizontal="center" vertical="center"/>
    </xf>
    <xf numFmtId="1" fontId="3" fillId="0" borderId="101" xfId="24" applyNumberFormat="1" applyFont="1" applyFill="1" applyBorder="1" applyAlignment="1">
      <alignment horizontal="center" vertical="center"/>
    </xf>
    <xf numFmtId="1" fontId="26" fillId="0" borderId="48" xfId="0" applyNumberFormat="1" applyFont="1" applyFill="1" applyBorder="1" applyAlignment="1">
      <alignment horizontal="center" vertical="center"/>
    </xf>
    <xf numFmtId="1" fontId="3" fillId="14" borderId="101" xfId="24" applyNumberFormat="1" applyFont="1" applyFill="1" applyBorder="1" applyAlignment="1">
      <alignment horizontal="center" vertical="center"/>
    </xf>
    <xf numFmtId="1" fontId="3" fillId="14" borderId="48" xfId="24" applyNumberFormat="1" applyFont="1" applyFill="1" applyBorder="1" applyAlignment="1">
      <alignment horizontal="center" vertical="center"/>
    </xf>
    <xf numFmtId="1" fontId="3" fillId="14" borderId="173" xfId="24" applyNumberFormat="1" applyFont="1" applyFill="1" applyBorder="1" applyAlignment="1">
      <alignment horizontal="center" vertical="center"/>
    </xf>
    <xf numFmtId="1" fontId="3" fillId="0" borderId="133" xfId="24" applyNumberFormat="1" applyFont="1" applyBorder="1" applyAlignment="1">
      <alignment horizontal="center" vertical="center"/>
    </xf>
    <xf numFmtId="1" fontId="3" fillId="14" borderId="178" xfId="24" applyNumberFormat="1" applyFont="1" applyFill="1" applyBorder="1" applyAlignment="1">
      <alignment horizontal="center" vertical="center"/>
    </xf>
    <xf numFmtId="1" fontId="2" fillId="15" borderId="133" xfId="0" applyNumberFormat="1" applyFont="1" applyFill="1" applyBorder="1" applyAlignment="1">
      <alignment horizontal="center" vertical="center"/>
    </xf>
    <xf numFmtId="1" fontId="2" fillId="0" borderId="178" xfId="0" applyNumberFormat="1" applyFont="1" applyFill="1" applyBorder="1" applyAlignment="1">
      <alignment horizontal="center" vertical="center"/>
    </xf>
    <xf numFmtId="1" fontId="19" fillId="0" borderId="101" xfId="24" applyNumberFormat="1" applyFont="1" applyFill="1" applyBorder="1" applyAlignment="1">
      <alignment horizontal="center" vertical="center"/>
    </xf>
    <xf numFmtId="1" fontId="19" fillId="15" borderId="47" xfId="0" applyNumberFormat="1" applyFont="1" applyFill="1" applyBorder="1" applyAlignment="1">
      <alignment horizontal="center" vertical="center"/>
    </xf>
    <xf numFmtId="1" fontId="3" fillId="14" borderId="207" xfId="24" applyNumberFormat="1" applyFont="1" applyFill="1" applyBorder="1" applyAlignment="1">
      <alignment horizontal="center" vertical="center"/>
    </xf>
    <xf numFmtId="1" fontId="2" fillId="14" borderId="208" xfId="24" applyNumberFormat="1" applyFont="1" applyFill="1" applyBorder="1" applyAlignment="1">
      <alignment horizontal="center" vertical="center"/>
    </xf>
    <xf numFmtId="1" fontId="2" fillId="14" borderId="209" xfId="24" applyNumberFormat="1" applyFont="1" applyFill="1" applyBorder="1" applyAlignment="1">
      <alignment horizontal="center" vertical="center"/>
    </xf>
    <xf numFmtId="1" fontId="3" fillId="14" borderId="159" xfId="24" applyNumberFormat="1" applyFont="1" applyFill="1" applyBorder="1" applyAlignment="1">
      <alignment horizontal="center" vertical="center"/>
    </xf>
    <xf numFmtId="1" fontId="3" fillId="13" borderId="186" xfId="24" applyNumberFormat="1" applyFont="1" applyFill="1" applyBorder="1" applyAlignment="1">
      <alignment horizontal="center" vertical="center"/>
    </xf>
    <xf numFmtId="49" fontId="3" fillId="0" borderId="173" xfId="24" applyNumberFormat="1" applyFont="1" applyBorder="1" applyAlignment="1">
      <alignment horizontal="center" vertical="center"/>
    </xf>
    <xf numFmtId="49" fontId="3" fillId="14" borderId="186" xfId="24" applyNumberFormat="1" applyFont="1" applyFill="1" applyBorder="1" applyAlignment="1">
      <alignment horizontal="center" vertical="center" wrapText="1"/>
    </xf>
    <xf numFmtId="49" fontId="3" fillId="14" borderId="13" xfId="24" applyNumberFormat="1" applyFont="1" applyFill="1" applyBorder="1" applyAlignment="1">
      <alignment horizontal="center" vertical="center" wrapText="1"/>
    </xf>
    <xf numFmtId="49" fontId="3" fillId="14" borderId="212" xfId="24" applyNumberFormat="1" applyFont="1" applyFill="1" applyBorder="1" applyAlignment="1">
      <alignment horizontal="center" vertical="center" wrapText="1"/>
    </xf>
    <xf numFmtId="1" fontId="2" fillId="14" borderId="181" xfId="24" applyNumberFormat="1" applyFont="1" applyFill="1" applyBorder="1" applyAlignment="1">
      <alignment horizontal="center" vertical="center"/>
    </xf>
    <xf numFmtId="1" fontId="3" fillId="14" borderId="186" xfId="24" applyNumberFormat="1" applyFont="1" applyFill="1" applyBorder="1" applyAlignment="1">
      <alignment horizontal="center" vertical="center"/>
    </xf>
    <xf numFmtId="1" fontId="3" fillId="14" borderId="41" xfId="24" applyNumberFormat="1" applyFont="1" applyFill="1" applyBorder="1" applyAlignment="1">
      <alignment horizontal="center" vertical="center"/>
    </xf>
    <xf numFmtId="1" fontId="3" fillId="0" borderId="213" xfId="24" applyNumberFormat="1" applyFont="1" applyBorder="1" applyAlignment="1">
      <alignment horizontal="center" vertical="center"/>
    </xf>
    <xf numFmtId="1" fontId="2" fillId="14" borderId="147" xfId="24" applyNumberFormat="1" applyFont="1" applyFill="1" applyBorder="1" applyAlignment="1">
      <alignment horizontal="center" vertical="center"/>
    </xf>
    <xf numFmtId="1" fontId="3" fillId="6" borderId="26" xfId="24" applyNumberFormat="1" applyFont="1" applyFill="1" applyBorder="1" applyAlignment="1">
      <alignment horizontal="center" vertical="center"/>
    </xf>
    <xf numFmtId="1" fontId="2" fillId="13" borderId="93" xfId="24" applyNumberFormat="1" applyFont="1" applyFill="1" applyBorder="1" applyAlignment="1">
      <alignment horizontal="center" vertical="center"/>
    </xf>
    <xf numFmtId="1" fontId="3" fillId="13" borderId="26" xfId="24" applyNumberFormat="1" applyFont="1" applyFill="1" applyBorder="1" applyAlignment="1">
      <alignment horizontal="center" vertical="center"/>
    </xf>
    <xf numFmtId="49" fontId="3" fillId="0" borderId="59" xfId="24" applyNumberFormat="1" applyFont="1" applyFill="1" applyBorder="1" applyAlignment="1">
      <alignment horizontal="center" vertical="center" wrapText="1"/>
    </xf>
    <xf numFmtId="1" fontId="19" fillId="6" borderId="42" xfId="24" applyNumberFormat="1" applyFont="1" applyFill="1" applyBorder="1" applyAlignment="1" applyProtection="1">
      <alignment horizontal="center" vertical="center" wrapText="1"/>
    </xf>
    <xf numFmtId="1" fontId="19" fillId="6" borderId="133" xfId="24" applyNumberFormat="1" applyFont="1" applyFill="1" applyBorder="1" applyAlignment="1" applyProtection="1">
      <alignment horizontal="center" vertical="center" wrapText="1"/>
    </xf>
    <xf numFmtId="1" fontId="19" fillId="6" borderId="97" xfId="24" applyNumberFormat="1" applyFont="1" applyFill="1" applyBorder="1" applyAlignment="1" applyProtection="1">
      <alignment horizontal="center" vertical="center" wrapText="1"/>
    </xf>
    <xf numFmtId="1" fontId="19" fillId="6" borderId="47" xfId="24" applyNumberFormat="1" applyFont="1" applyFill="1" applyBorder="1" applyAlignment="1" applyProtection="1">
      <alignment horizontal="center" vertical="center" wrapText="1"/>
    </xf>
    <xf numFmtId="1" fontId="19" fillId="6" borderId="107" xfId="24" applyNumberFormat="1" applyFont="1" applyFill="1" applyBorder="1" applyAlignment="1" applyProtection="1">
      <alignment horizontal="center" vertical="center" wrapText="1"/>
    </xf>
    <xf numFmtId="1" fontId="19" fillId="6" borderId="214" xfId="24" applyNumberFormat="1" applyFont="1" applyFill="1" applyBorder="1" applyAlignment="1" applyProtection="1">
      <alignment horizontal="center" vertical="center" wrapText="1"/>
    </xf>
    <xf numFmtId="1" fontId="19" fillId="6" borderId="120" xfId="24" applyNumberFormat="1" applyFont="1" applyFill="1" applyBorder="1" applyAlignment="1" applyProtection="1">
      <alignment horizontal="center" vertical="center" wrapText="1"/>
    </xf>
    <xf numFmtId="1" fontId="19" fillId="0" borderId="181" xfId="24" applyNumberFormat="1" applyFont="1" applyBorder="1" applyAlignment="1">
      <alignment horizontal="center"/>
    </xf>
    <xf numFmtId="1" fontId="19" fillId="0" borderId="134" xfId="24" applyNumberFormat="1" applyFont="1" applyBorder="1" applyAlignment="1">
      <alignment horizontal="center"/>
    </xf>
    <xf numFmtId="1" fontId="19" fillId="0" borderId="106" xfId="24" applyNumberFormat="1" applyFont="1" applyBorder="1" applyAlignment="1">
      <alignment horizontal="center"/>
    </xf>
    <xf numFmtId="1" fontId="19" fillId="0" borderId="199" xfId="24" applyNumberFormat="1" applyFont="1" applyBorder="1" applyAlignment="1">
      <alignment horizontal="center"/>
    </xf>
    <xf numFmtId="1" fontId="19" fillId="0" borderId="108" xfId="24" applyNumberFormat="1" applyFont="1" applyBorder="1" applyAlignment="1">
      <alignment horizontal="center"/>
    </xf>
    <xf numFmtId="1" fontId="19" fillId="0" borderId="43" xfId="24" applyNumberFormat="1" applyFont="1" applyFill="1" applyBorder="1" applyAlignment="1" applyProtection="1">
      <alignment horizontal="center" vertical="center" wrapText="1"/>
    </xf>
    <xf numFmtId="1" fontId="19" fillId="0" borderId="134" xfId="24" applyNumberFormat="1" applyFont="1" applyFill="1" applyBorder="1" applyAlignment="1" applyProtection="1">
      <alignment horizontal="center" vertical="center" wrapText="1"/>
    </xf>
    <xf numFmtId="1" fontId="19" fillId="0" borderId="106" xfId="24" applyNumberFormat="1" applyFont="1" applyFill="1" applyBorder="1" applyAlignment="1" applyProtection="1">
      <alignment horizontal="center" vertical="center" wrapText="1"/>
    </xf>
    <xf numFmtId="1" fontId="19" fillId="0" borderId="199" xfId="24" applyNumberFormat="1" applyFont="1" applyFill="1" applyBorder="1" applyAlignment="1" applyProtection="1">
      <alignment horizontal="center" vertical="center" wrapText="1"/>
    </xf>
    <xf numFmtId="1" fontId="19" fillId="0" borderId="108" xfId="24" applyNumberFormat="1" applyFont="1" applyFill="1" applyBorder="1" applyAlignment="1" applyProtection="1">
      <alignment horizontal="center" vertical="center" wrapText="1"/>
    </xf>
    <xf numFmtId="1" fontId="19" fillId="0" borderId="198" xfId="24" applyNumberFormat="1" applyFont="1" applyFill="1" applyBorder="1" applyAlignment="1" applyProtection="1">
      <alignment horizontal="center" vertical="center" wrapText="1"/>
    </xf>
    <xf numFmtId="1" fontId="19" fillId="0" borderId="178" xfId="24" applyNumberFormat="1" applyFont="1" applyFill="1" applyBorder="1" applyAlignment="1" applyProtection="1">
      <alignment horizontal="center" vertical="center" wrapText="1"/>
    </xf>
    <xf numFmtId="1" fontId="19" fillId="0" borderId="101" xfId="24" applyNumberFormat="1" applyFont="1" applyFill="1" applyBorder="1" applyAlignment="1" applyProtection="1">
      <alignment horizontal="center" vertical="center" wrapText="1"/>
    </xf>
    <xf numFmtId="1" fontId="19" fillId="0" borderId="48" xfId="24" applyNumberFormat="1" applyFont="1" applyFill="1" applyBorder="1" applyAlignment="1" applyProtection="1">
      <alignment horizontal="center" vertical="center" wrapText="1"/>
    </xf>
    <xf numFmtId="1" fontId="19" fillId="0" borderId="65" xfId="24" applyNumberFormat="1" applyFont="1" applyFill="1" applyBorder="1" applyAlignment="1" applyProtection="1">
      <alignment horizontal="center" vertical="center" wrapText="1"/>
    </xf>
    <xf numFmtId="1" fontId="3" fillId="14" borderId="57" xfId="24" applyNumberFormat="1" applyFont="1" applyFill="1" applyBorder="1" applyAlignment="1">
      <alignment horizontal="center" vertical="center"/>
    </xf>
    <xf numFmtId="0" fontId="3" fillId="14" borderId="26" xfId="24" applyFont="1" applyFill="1" applyBorder="1" applyAlignment="1">
      <alignment horizontal="center" vertical="center"/>
    </xf>
    <xf numFmtId="164" fontId="3" fillId="14" borderId="26" xfId="24" applyNumberFormat="1" applyFont="1" applyFill="1" applyBorder="1" applyAlignment="1">
      <alignment horizontal="center" vertical="center"/>
    </xf>
    <xf numFmtId="0" fontId="3" fillId="14" borderId="165" xfId="24" applyNumberFormat="1" applyFont="1" applyFill="1" applyBorder="1" applyAlignment="1">
      <alignment horizontal="center" vertical="center" wrapText="1"/>
    </xf>
    <xf numFmtId="164" fontId="3" fillId="14" borderId="164" xfId="24" applyNumberFormat="1" applyFont="1" applyFill="1" applyBorder="1" applyAlignment="1">
      <alignment horizontal="left" vertical="center" wrapText="1"/>
    </xf>
    <xf numFmtId="164" fontId="3" fillId="14" borderId="165" xfId="24" applyNumberFormat="1" applyFont="1" applyFill="1" applyBorder="1" applyAlignment="1">
      <alignment horizontal="center" vertical="center"/>
    </xf>
    <xf numFmtId="0" fontId="3" fillId="14" borderId="24" xfId="24" applyFont="1" applyFill="1" applyBorder="1" applyAlignment="1">
      <alignment horizontal="center" vertical="center"/>
    </xf>
    <xf numFmtId="49" fontId="2" fillId="5" borderId="0" xfId="24" applyNumberFormat="1" applyFont="1" applyFill="1" applyBorder="1" applyAlignment="1">
      <alignment horizontal="center" vertical="center"/>
    </xf>
    <xf numFmtId="49" fontId="3" fillId="14" borderId="24" xfId="24" applyNumberFormat="1" applyFont="1" applyFill="1" applyBorder="1" applyAlignment="1">
      <alignment horizontal="center" vertical="center"/>
    </xf>
    <xf numFmtId="49" fontId="3" fillId="14" borderId="17" xfId="24" applyNumberFormat="1" applyFont="1" applyFill="1" applyBorder="1" applyAlignment="1">
      <alignment horizontal="center" vertical="center"/>
    </xf>
    <xf numFmtId="0" fontId="3" fillId="0" borderId="0" xfId="24" applyFont="1" applyBorder="1" applyAlignment="1">
      <alignment horizontal="left"/>
    </xf>
    <xf numFmtId="0" fontId="2" fillId="0" borderId="0" xfId="24" applyFont="1" applyBorder="1" applyAlignment="1">
      <alignment horizontal="center" vertical="center"/>
    </xf>
    <xf numFmtId="0" fontId="3" fillId="4" borderId="5" xfId="24" applyFont="1" applyFill="1" applyBorder="1" applyAlignment="1" applyProtection="1">
      <alignment horizontal="center" vertical="center" wrapText="1"/>
      <protection locked="0"/>
    </xf>
    <xf numFmtId="0" fontId="3" fillId="5" borderId="10" xfId="24" applyFont="1" applyFill="1" applyBorder="1" applyAlignment="1" applyProtection="1">
      <alignment horizontal="center"/>
      <protection locked="0"/>
    </xf>
    <xf numFmtId="49" fontId="2" fillId="5" borderId="13" xfId="24" applyNumberFormat="1" applyFont="1" applyFill="1" applyBorder="1" applyAlignment="1">
      <alignment horizontal="center" vertical="center"/>
    </xf>
    <xf numFmtId="164" fontId="3" fillId="14" borderId="147" xfId="24" applyNumberFormat="1" applyFont="1" applyFill="1" applyBorder="1" applyAlignment="1">
      <alignment horizontal="left" vertical="center" wrapText="1"/>
    </xf>
    <xf numFmtId="1" fontId="3" fillId="13" borderId="93" xfId="24" applyNumberFormat="1" applyFont="1" applyFill="1" applyBorder="1" applyAlignment="1">
      <alignment horizontal="center" vertical="center"/>
    </xf>
    <xf numFmtId="49" fontId="3" fillId="13" borderId="24" xfId="24" applyNumberFormat="1" applyFont="1" applyFill="1" applyBorder="1" applyAlignment="1">
      <alignment horizontal="center" vertical="center"/>
    </xf>
    <xf numFmtId="1" fontId="3" fillId="6" borderId="17" xfId="24" applyNumberFormat="1" applyFont="1" applyFill="1" applyBorder="1" applyAlignment="1">
      <alignment horizontal="center" vertical="center"/>
    </xf>
    <xf numFmtId="1" fontId="3" fillId="6" borderId="24" xfId="24" applyNumberFormat="1" applyFont="1" applyFill="1" applyBorder="1" applyAlignment="1">
      <alignment vertical="center" wrapText="1"/>
    </xf>
    <xf numFmtId="0" fontId="18" fillId="0" borderId="0" xfId="24" applyFont="1" applyBorder="1" applyAlignment="1">
      <alignment horizontal="center" vertical="center"/>
    </xf>
    <xf numFmtId="1" fontId="3" fillId="13" borderId="57" xfId="24" applyNumberFormat="1" applyFont="1" applyFill="1" applyBorder="1" applyAlignment="1">
      <alignment horizontal="center" vertical="center"/>
    </xf>
    <xf numFmtId="1" fontId="3" fillId="13" borderId="29" xfId="24" applyNumberFormat="1" applyFont="1" applyFill="1" applyBorder="1" applyAlignment="1">
      <alignment horizontal="center" vertical="center"/>
    </xf>
    <xf numFmtId="49" fontId="2" fillId="5" borderId="13" xfId="24" applyNumberFormat="1" applyFont="1" applyFill="1" applyBorder="1" applyAlignment="1">
      <alignment horizontal="left" vertical="center"/>
    </xf>
    <xf numFmtId="1" fontId="2" fillId="0" borderId="58" xfId="24" applyNumberFormat="1" applyFont="1" applyFill="1" applyBorder="1" applyAlignment="1">
      <alignment horizontal="center" vertical="center" wrapText="1"/>
    </xf>
    <xf numFmtId="1" fontId="3" fillId="0" borderId="10" xfId="24" applyNumberFormat="1" applyFont="1" applyFill="1" applyBorder="1" applyAlignment="1">
      <alignment horizontal="center" vertical="center" wrapText="1"/>
    </xf>
    <xf numFmtId="0" fontId="19" fillId="14" borderId="172" xfId="0" applyFont="1" applyFill="1" applyBorder="1" applyAlignment="1">
      <alignment horizontal="center" vertical="center"/>
    </xf>
    <xf numFmtId="0" fontId="19" fillId="14" borderId="78" xfId="0" applyFont="1" applyFill="1" applyBorder="1" applyAlignment="1">
      <alignment horizontal="center" vertical="center" wrapText="1"/>
    </xf>
    <xf numFmtId="0" fontId="19" fillId="14" borderId="28" xfId="0" applyFont="1" applyFill="1" applyBorder="1" applyAlignment="1">
      <alignment horizontal="center" vertical="center"/>
    </xf>
    <xf numFmtId="1" fontId="20" fillId="6" borderId="93" xfId="24" applyNumberFormat="1" applyFont="1" applyFill="1" applyBorder="1" applyAlignment="1">
      <alignment horizontal="center" vertical="center"/>
    </xf>
    <xf numFmtId="1" fontId="20" fillId="0" borderId="30" xfId="24" applyNumberFormat="1" applyFont="1" applyFill="1" applyBorder="1" applyAlignment="1">
      <alignment horizontal="center" vertical="center"/>
    </xf>
    <xf numFmtId="0" fontId="19" fillId="0" borderId="172" xfId="0" applyFont="1" applyFill="1" applyBorder="1" applyAlignment="1">
      <alignment horizontal="center" vertical="center" wrapText="1"/>
    </xf>
    <xf numFmtId="1" fontId="1" fillId="14" borderId="39" xfId="24" applyNumberFormat="1" applyFont="1" applyFill="1" applyBorder="1"/>
    <xf numFmtId="1" fontId="1" fillId="14" borderId="97" xfId="24" applyNumberFormat="1" applyFont="1" applyFill="1" applyBorder="1"/>
    <xf numFmtId="1" fontId="1" fillId="14" borderId="92" xfId="24" applyNumberFormat="1" applyFont="1" applyFill="1" applyBorder="1"/>
    <xf numFmtId="0" fontId="27" fillId="0" borderId="0" xfId="24" applyFont="1" applyBorder="1" applyAlignment="1">
      <alignment horizontal="center"/>
    </xf>
    <xf numFmtId="1" fontId="27" fillId="0" borderId="0" xfId="24" applyNumberFormat="1" applyFont="1" applyBorder="1" applyAlignment="1">
      <alignment horizontal="center"/>
    </xf>
    <xf numFmtId="0" fontId="1" fillId="0" borderId="0" xfId="24" applyFont="1"/>
    <xf numFmtId="0" fontId="24" fillId="0" borderId="0" xfId="0" applyFont="1" applyFill="1" applyBorder="1" applyAlignment="1">
      <alignment horizontal="center" wrapText="1"/>
    </xf>
    <xf numFmtId="0" fontId="28" fillId="0" borderId="0" xfId="0" applyFont="1" applyFill="1" applyBorder="1" applyAlignment="1">
      <alignment horizontal="center" wrapText="1"/>
    </xf>
    <xf numFmtId="0" fontId="22" fillId="0" borderId="0" xfId="0" applyFont="1"/>
    <xf numFmtId="1" fontId="22" fillId="0" borderId="0" xfId="0" applyNumberFormat="1" applyFont="1"/>
    <xf numFmtId="49" fontId="2" fillId="5" borderId="13" xfId="24" applyNumberFormat="1" applyFont="1" applyFill="1" applyBorder="1" applyAlignment="1">
      <alignment horizontal="center" vertical="center"/>
    </xf>
    <xf numFmtId="1" fontId="3" fillId="14" borderId="106" xfId="24" applyNumberFormat="1" applyFont="1" applyFill="1" applyBorder="1" applyAlignment="1">
      <alignment horizontal="center" vertical="center"/>
    </xf>
    <xf numFmtId="1" fontId="1" fillId="14" borderId="106" xfId="24" applyNumberFormat="1" applyFont="1" applyFill="1" applyBorder="1"/>
    <xf numFmtId="1" fontId="2" fillId="14" borderId="134" xfId="24" applyNumberFormat="1" applyFont="1" applyFill="1" applyBorder="1" applyAlignment="1">
      <alignment horizontal="center" vertical="center"/>
    </xf>
    <xf numFmtId="1" fontId="19" fillId="14" borderId="108" xfId="24" applyNumberFormat="1" applyFont="1" applyFill="1" applyBorder="1" applyAlignment="1">
      <alignment horizontal="center" vertical="center"/>
    </xf>
    <xf numFmtId="1" fontId="19" fillId="14" borderId="199" xfId="24" applyNumberFormat="1" applyFont="1" applyFill="1" applyBorder="1" applyAlignment="1">
      <alignment horizontal="center" vertical="center"/>
    </xf>
    <xf numFmtId="1" fontId="3" fillId="13" borderId="222" xfId="24" applyNumberFormat="1" applyFont="1" applyFill="1" applyBorder="1" applyAlignment="1">
      <alignment horizontal="center" vertical="center"/>
    </xf>
    <xf numFmtId="1" fontId="3" fillId="13" borderId="220" xfId="24" applyNumberFormat="1" applyFont="1" applyFill="1" applyBorder="1" applyAlignment="1">
      <alignment horizontal="center" vertical="center"/>
    </xf>
    <xf numFmtId="0" fontId="19" fillId="14" borderId="199" xfId="24" applyFont="1" applyFill="1" applyBorder="1" applyAlignment="1">
      <alignment horizontal="center" vertical="center"/>
    </xf>
    <xf numFmtId="49" fontId="19" fillId="13" borderId="15" xfId="24" applyNumberFormat="1" applyFont="1" applyFill="1" applyBorder="1" applyAlignment="1">
      <alignment horizontal="center" vertical="center" wrapText="1"/>
    </xf>
    <xf numFmtId="1" fontId="19" fillId="14" borderId="52" xfId="24" applyNumberFormat="1" applyFont="1" applyFill="1" applyBorder="1" applyAlignment="1">
      <alignment horizontal="center" vertical="center" wrapText="1"/>
    </xf>
    <xf numFmtId="1" fontId="19" fillId="13" borderId="14" xfId="24" applyNumberFormat="1" applyFont="1" applyFill="1" applyBorder="1" applyAlignment="1">
      <alignment horizontal="left" vertical="center"/>
    </xf>
    <xf numFmtId="1" fontId="19" fillId="13" borderId="15" xfId="24" applyNumberFormat="1" applyFont="1" applyFill="1" applyBorder="1" applyAlignment="1">
      <alignment horizontal="left" vertical="center"/>
    </xf>
    <xf numFmtId="1" fontId="19" fillId="13" borderId="16" xfId="24" applyNumberFormat="1" applyFont="1" applyFill="1" applyBorder="1" applyAlignment="1">
      <alignment horizontal="left" vertical="center"/>
    </xf>
    <xf numFmtId="1" fontId="19" fillId="14" borderId="223" xfId="24" applyNumberFormat="1" applyFont="1" applyFill="1" applyBorder="1" applyAlignment="1">
      <alignment horizontal="center" vertical="center" wrapText="1"/>
    </xf>
    <xf numFmtId="1" fontId="2" fillId="13" borderId="221" xfId="24" applyNumberFormat="1" applyFont="1" applyFill="1" applyBorder="1" applyAlignment="1">
      <alignment horizontal="center" vertical="center"/>
    </xf>
    <xf numFmtId="1" fontId="3" fillId="13" borderId="106" xfId="24" applyNumberFormat="1" applyFont="1" applyFill="1" applyBorder="1" applyAlignment="1">
      <alignment horizontal="center" vertical="center"/>
    </xf>
    <xf numFmtId="1" fontId="2" fillId="14" borderId="135" xfId="24" applyNumberFormat="1" applyFont="1" applyFill="1" applyBorder="1" applyAlignment="1">
      <alignment horizontal="center" vertical="center"/>
    </xf>
    <xf numFmtId="1" fontId="19" fillId="14" borderId="145" xfId="24" applyNumberFormat="1" applyFont="1" applyFill="1" applyBorder="1" applyAlignment="1">
      <alignment horizontal="center" vertical="center"/>
    </xf>
    <xf numFmtId="1" fontId="3" fillId="14" borderId="138" xfId="24" applyNumberFormat="1" applyFont="1" applyFill="1" applyBorder="1" applyAlignment="1">
      <alignment horizontal="center" vertical="center"/>
    </xf>
    <xf numFmtId="1" fontId="19" fillId="14" borderId="12" xfId="24" applyNumberFormat="1" applyFont="1" applyFill="1" applyBorder="1" applyAlignment="1">
      <alignment horizontal="center" vertical="center"/>
    </xf>
    <xf numFmtId="1" fontId="3" fillId="0" borderId="19" xfId="24" applyNumberFormat="1" applyFont="1" applyBorder="1" applyAlignment="1">
      <alignment horizontal="center" vertical="center"/>
    </xf>
    <xf numFmtId="1" fontId="3" fillId="14" borderId="13" xfId="24" applyNumberFormat="1" applyFont="1" applyFill="1" applyBorder="1" applyAlignment="1">
      <alignment horizontal="center" vertical="center"/>
    </xf>
    <xf numFmtId="0" fontId="3" fillId="0" borderId="224" xfId="0" applyFont="1" applyBorder="1" applyAlignment="1">
      <alignment horizontal="left" vertical="top" wrapText="1"/>
    </xf>
    <xf numFmtId="0" fontId="3" fillId="0" borderId="225" xfId="0" applyFont="1" applyBorder="1" applyAlignment="1">
      <alignment horizontal="center" vertical="center"/>
    </xf>
    <xf numFmtId="0" fontId="3" fillId="0" borderId="225" xfId="0" applyFont="1" applyFill="1" applyBorder="1" applyAlignment="1">
      <alignment horizontal="center" vertical="center"/>
    </xf>
    <xf numFmtId="0" fontId="3" fillId="0" borderId="226" xfId="0" applyFont="1" applyBorder="1" applyAlignment="1">
      <alignment horizontal="center" vertical="center"/>
    </xf>
    <xf numFmtId="1" fontId="3" fillId="0" borderId="47" xfId="24" applyNumberFormat="1" applyFont="1" applyBorder="1" applyAlignment="1">
      <alignment horizontal="center" vertical="center"/>
    </xf>
    <xf numFmtId="2" fontId="3" fillId="14" borderId="177" xfId="24" applyNumberFormat="1" applyFont="1" applyFill="1" applyBorder="1" applyAlignment="1">
      <alignment horizontal="left" vertical="top" wrapText="1"/>
    </xf>
    <xf numFmtId="49" fontId="3" fillId="14" borderId="174" xfId="24" applyNumberFormat="1" applyFont="1" applyFill="1" applyBorder="1" applyAlignment="1">
      <alignment horizontal="center" vertical="center"/>
    </xf>
    <xf numFmtId="1" fontId="3" fillId="14" borderId="174" xfId="24" applyNumberFormat="1" applyFont="1" applyFill="1" applyBorder="1" applyAlignment="1">
      <alignment horizontal="center" vertical="center"/>
    </xf>
    <xf numFmtId="1" fontId="3" fillId="0" borderId="175" xfId="24" applyNumberFormat="1" applyFont="1" applyBorder="1" applyAlignment="1">
      <alignment horizontal="center" vertical="center"/>
    </xf>
    <xf numFmtId="49" fontId="19" fillId="13" borderId="38" xfId="24" applyNumberFormat="1" applyFont="1" applyFill="1" applyBorder="1" applyAlignment="1">
      <alignment horizontal="left" vertical="top" wrapText="1"/>
    </xf>
    <xf numFmtId="49" fontId="19" fillId="13" borderId="39" xfId="24" applyNumberFormat="1" applyFont="1" applyFill="1" applyBorder="1" applyAlignment="1">
      <alignment horizontal="center" vertical="center" wrapText="1"/>
    </xf>
    <xf numFmtId="0" fontId="19" fillId="13" borderId="39" xfId="24" applyNumberFormat="1" applyFont="1" applyFill="1" applyBorder="1" applyAlignment="1">
      <alignment horizontal="center" vertical="center" wrapText="1"/>
    </xf>
    <xf numFmtId="49" fontId="3" fillId="6" borderId="110" xfId="24" applyNumberFormat="1" applyFont="1" applyFill="1" applyBorder="1" applyAlignment="1">
      <alignment horizontal="center" vertical="center" wrapText="1"/>
    </xf>
    <xf numFmtId="1" fontId="19" fillId="14" borderId="83" xfId="24" applyNumberFormat="1" applyFont="1" applyFill="1" applyBorder="1" applyAlignment="1">
      <alignment horizontal="center" vertical="center" wrapText="1"/>
    </xf>
    <xf numFmtId="1" fontId="19" fillId="14" borderId="55" xfId="24" applyNumberFormat="1" applyFont="1" applyFill="1" applyBorder="1" applyAlignment="1">
      <alignment horizontal="center" vertical="center" wrapText="1"/>
    </xf>
    <xf numFmtId="0" fontId="3" fillId="5" borderId="227" xfId="24" applyFont="1" applyFill="1" applyBorder="1"/>
    <xf numFmtId="0" fontId="3" fillId="5" borderId="228" xfId="24" applyFont="1" applyFill="1" applyBorder="1"/>
    <xf numFmtId="1" fontId="19" fillId="13" borderId="59" xfId="24" applyNumberFormat="1" applyFont="1" applyFill="1" applyBorder="1" applyAlignment="1">
      <alignment horizontal="center" vertical="center" wrapText="1"/>
    </xf>
    <xf numFmtId="49" fontId="19" fillId="13" borderId="215" xfId="24" applyNumberFormat="1" applyFont="1" applyFill="1" applyBorder="1" applyAlignment="1">
      <alignment horizontal="left" vertical="top" wrapText="1"/>
    </xf>
    <xf numFmtId="49" fontId="19" fillId="13" borderId="218" xfId="24" applyNumberFormat="1" applyFont="1" applyFill="1" applyBorder="1" applyAlignment="1">
      <alignment horizontal="center" vertical="center" wrapText="1"/>
    </xf>
    <xf numFmtId="0" fontId="19" fillId="13" borderId="218" xfId="24" applyNumberFormat="1" applyFont="1" applyFill="1" applyBorder="1" applyAlignment="1">
      <alignment horizontal="center" vertical="center" wrapText="1"/>
    </xf>
    <xf numFmtId="49" fontId="3" fillId="6" borderId="219" xfId="24" applyNumberFormat="1" applyFont="1" applyFill="1" applyBorder="1" applyAlignment="1">
      <alignment horizontal="center" vertical="center" wrapText="1"/>
    </xf>
    <xf numFmtId="0" fontId="3" fillId="14" borderId="27" xfId="24" applyNumberFormat="1" applyFont="1" applyFill="1" applyBorder="1" applyAlignment="1">
      <alignment horizontal="center" vertical="center" wrapText="1"/>
    </xf>
    <xf numFmtId="0" fontId="3" fillId="14" borderId="112" xfId="24" applyNumberFormat="1" applyFont="1" applyFill="1" applyBorder="1" applyAlignment="1">
      <alignment horizontal="center" vertical="center" wrapText="1"/>
    </xf>
    <xf numFmtId="0" fontId="3" fillId="14" borderId="121" xfId="24" applyNumberFormat="1" applyFont="1" applyFill="1" applyBorder="1" applyAlignment="1">
      <alignment horizontal="center" vertical="center" wrapText="1"/>
    </xf>
    <xf numFmtId="1" fontId="3" fillId="14" borderId="71" xfId="24" applyNumberFormat="1" applyFont="1" applyFill="1" applyBorder="1" applyAlignment="1">
      <alignment horizontal="center" vertical="center"/>
    </xf>
    <xf numFmtId="0" fontId="3" fillId="14" borderId="115" xfId="24" applyNumberFormat="1" applyFont="1" applyFill="1" applyBorder="1" applyAlignment="1">
      <alignment horizontal="center" vertical="center" wrapText="1"/>
    </xf>
    <xf numFmtId="0" fontId="3" fillId="14" borderId="119" xfId="24" applyFont="1" applyFill="1" applyBorder="1" applyAlignment="1">
      <alignment horizontal="center" vertical="center"/>
    </xf>
    <xf numFmtId="0" fontId="3" fillId="14" borderId="200" xfId="24" applyNumberFormat="1" applyFont="1" applyFill="1" applyBorder="1" applyAlignment="1">
      <alignment horizontal="center" vertical="center" wrapText="1"/>
    </xf>
    <xf numFmtId="0" fontId="19" fillId="14" borderId="71" xfId="24" applyFont="1" applyFill="1" applyBorder="1" applyAlignment="1">
      <alignment horizontal="center" vertical="center" wrapText="1"/>
    </xf>
    <xf numFmtId="0" fontId="3" fillId="14" borderId="64" xfId="24" applyNumberFormat="1" applyFont="1" applyFill="1" applyBorder="1" applyAlignment="1">
      <alignment horizontal="center" vertical="center" wrapText="1"/>
    </xf>
    <xf numFmtId="0" fontId="3" fillId="0" borderId="194" xfId="24" applyFont="1" applyFill="1" applyBorder="1" applyAlignment="1">
      <alignment horizontal="center" vertical="center"/>
    </xf>
    <xf numFmtId="0" fontId="3" fillId="0" borderId="187" xfId="24" applyFont="1" applyFill="1" applyBorder="1" applyAlignment="1">
      <alignment horizontal="center" vertical="center"/>
    </xf>
    <xf numFmtId="0" fontId="3" fillId="0" borderId="120" xfId="24" applyFont="1" applyFill="1" applyBorder="1" applyAlignment="1">
      <alignment horizontal="center" vertical="center"/>
    </xf>
    <xf numFmtId="0" fontId="3" fillId="0" borderId="203" xfId="24" applyFont="1" applyFill="1" applyBorder="1" applyAlignment="1">
      <alignment horizontal="center" vertical="center"/>
    </xf>
    <xf numFmtId="0" fontId="3" fillId="14" borderId="194" xfId="24" applyFont="1" applyFill="1" applyBorder="1" applyAlignment="1">
      <alignment horizontal="center" vertical="center"/>
    </xf>
    <xf numFmtId="0" fontId="19" fillId="14" borderId="187" xfId="0" applyFont="1" applyFill="1" applyBorder="1" applyAlignment="1">
      <alignment horizontal="center" vertical="center"/>
    </xf>
    <xf numFmtId="0" fontId="3" fillId="14" borderId="120" xfId="24" applyFont="1" applyFill="1" applyBorder="1" applyAlignment="1">
      <alignment horizontal="center" vertical="center"/>
    </xf>
    <xf numFmtId="0" fontId="19" fillId="14" borderId="203" xfId="0" applyFont="1" applyFill="1" applyBorder="1" applyAlignment="1">
      <alignment horizontal="center" vertical="center"/>
    </xf>
    <xf numFmtId="49" fontId="19" fillId="13" borderId="163" xfId="24" applyNumberFormat="1" applyFont="1" applyFill="1" applyBorder="1" applyAlignment="1">
      <alignment horizontal="center" vertical="center" wrapText="1"/>
    </xf>
    <xf numFmtId="49" fontId="19" fillId="13" borderId="216" xfId="24" applyNumberFormat="1" applyFont="1" applyFill="1" applyBorder="1" applyAlignment="1">
      <alignment horizontal="center" vertical="center" wrapText="1"/>
    </xf>
    <xf numFmtId="49" fontId="3" fillId="6" borderId="104" xfId="24" applyNumberFormat="1" applyFont="1" applyFill="1" applyBorder="1" applyAlignment="1">
      <alignment horizontal="center" vertical="center" wrapText="1"/>
    </xf>
    <xf numFmtId="49" fontId="3" fillId="6" borderId="217" xfId="24" applyNumberFormat="1" applyFont="1" applyFill="1" applyBorder="1" applyAlignment="1">
      <alignment horizontal="center" vertical="center" wrapText="1"/>
    </xf>
    <xf numFmtId="49" fontId="19" fillId="13" borderId="71" xfId="24" applyNumberFormat="1" applyFont="1" applyFill="1" applyBorder="1" applyAlignment="1">
      <alignment horizontal="center" vertical="center" wrapText="1"/>
    </xf>
    <xf numFmtId="49" fontId="19" fillId="13" borderId="116" xfId="24" applyNumberFormat="1" applyFont="1" applyFill="1" applyBorder="1" applyAlignment="1">
      <alignment horizontal="center" vertical="center" wrapText="1"/>
    </xf>
    <xf numFmtId="0" fontId="3" fillId="0" borderId="231" xfId="0" applyFont="1" applyFill="1" applyBorder="1" applyAlignment="1">
      <alignment horizontal="center" vertical="center"/>
    </xf>
    <xf numFmtId="1" fontId="3" fillId="14" borderId="176" xfId="24" applyNumberFormat="1" applyFont="1" applyFill="1" applyBorder="1" applyAlignment="1">
      <alignment horizontal="center" vertical="center"/>
    </xf>
    <xf numFmtId="0" fontId="3" fillId="0" borderId="232" xfId="0" applyFont="1" applyBorder="1" applyAlignment="1">
      <alignment horizontal="center" vertical="center"/>
    </xf>
    <xf numFmtId="1" fontId="3" fillId="14" borderId="185" xfId="24" applyNumberFormat="1" applyFont="1" applyFill="1" applyBorder="1" applyAlignment="1">
      <alignment horizontal="center" vertical="center"/>
    </xf>
    <xf numFmtId="0" fontId="3" fillId="0" borderId="233" xfId="0" applyFont="1" applyFill="1" applyBorder="1" applyAlignment="1">
      <alignment horizontal="center" vertical="center"/>
    </xf>
    <xf numFmtId="0" fontId="21" fillId="14" borderId="18" xfId="0" applyFont="1" applyFill="1" applyBorder="1" applyAlignment="1">
      <alignment horizontal="center" vertical="center"/>
    </xf>
    <xf numFmtId="0" fontId="19" fillId="14" borderId="175" xfId="24" applyFont="1" applyFill="1" applyBorder="1" applyAlignment="1">
      <alignment horizontal="center" vertical="center" wrapText="1"/>
    </xf>
    <xf numFmtId="0" fontId="19" fillId="14" borderId="219" xfId="24" applyFont="1" applyFill="1" applyBorder="1" applyAlignment="1">
      <alignment horizontal="center" vertical="center" wrapText="1"/>
    </xf>
    <xf numFmtId="0" fontId="22" fillId="14" borderId="206" xfId="0" applyFont="1" applyFill="1" applyBorder="1" applyAlignment="1">
      <alignment horizontal="center" vertical="center" wrapText="1"/>
    </xf>
    <xf numFmtId="0" fontId="19" fillId="14" borderId="64" xfId="24" applyFont="1" applyFill="1" applyBorder="1" applyAlignment="1">
      <alignment horizontal="center" vertical="center" wrapText="1"/>
    </xf>
    <xf numFmtId="0" fontId="19" fillId="14" borderId="116" xfId="24" applyFont="1" applyFill="1" applyBorder="1" applyAlignment="1">
      <alignment horizontal="center" vertical="center" wrapText="1"/>
    </xf>
    <xf numFmtId="0" fontId="22" fillId="14" borderId="203" xfId="0" applyFont="1" applyFill="1" applyBorder="1" applyAlignment="1">
      <alignment horizontal="center" vertical="center" wrapText="1"/>
    </xf>
    <xf numFmtId="0" fontId="19" fillId="14" borderId="177" xfId="24" applyFont="1" applyFill="1" applyBorder="1" applyAlignment="1">
      <alignment horizontal="center" vertical="center" wrapText="1"/>
    </xf>
    <xf numFmtId="0" fontId="19" fillId="14" borderId="215" xfId="24" applyFont="1" applyFill="1" applyBorder="1" applyAlignment="1">
      <alignment horizontal="center" vertical="center" wrapText="1"/>
    </xf>
    <xf numFmtId="0" fontId="22" fillId="14" borderId="143" xfId="0" applyFont="1" applyFill="1" applyBorder="1" applyAlignment="1">
      <alignment horizontal="center" vertical="center" wrapText="1"/>
    </xf>
    <xf numFmtId="0" fontId="19" fillId="14" borderId="174" xfId="24" applyFont="1" applyFill="1" applyBorder="1" applyAlignment="1">
      <alignment horizontal="center" vertical="center" wrapText="1"/>
    </xf>
    <xf numFmtId="0" fontId="19" fillId="14" borderId="218" xfId="24" applyFont="1" applyFill="1" applyBorder="1" applyAlignment="1">
      <alignment horizontal="center" vertical="center" wrapText="1"/>
    </xf>
    <xf numFmtId="0" fontId="22" fillId="14" borderId="92" xfId="0" applyFont="1" applyFill="1" applyBorder="1" applyAlignment="1">
      <alignment horizontal="center" vertical="center" wrapText="1"/>
    </xf>
    <xf numFmtId="49" fontId="3" fillId="13" borderId="57" xfId="24" applyNumberFormat="1" applyFont="1" applyFill="1" applyBorder="1" applyAlignment="1">
      <alignment horizontal="center" vertical="center"/>
    </xf>
    <xf numFmtId="0" fontId="3" fillId="14" borderId="26" xfId="24" applyFont="1" applyFill="1" applyBorder="1" applyAlignment="1">
      <alignment horizontal="center" vertical="center"/>
    </xf>
    <xf numFmtId="0" fontId="3" fillId="14" borderId="90" xfId="24" applyNumberFormat="1" applyFont="1" applyFill="1" applyBorder="1" applyAlignment="1">
      <alignment horizontal="center" vertical="center" wrapText="1"/>
    </xf>
    <xf numFmtId="0" fontId="3" fillId="14" borderId="165" xfId="24" applyNumberFormat="1" applyFont="1" applyFill="1" applyBorder="1" applyAlignment="1">
      <alignment horizontal="center" vertical="center" wrapText="1"/>
    </xf>
    <xf numFmtId="0" fontId="22" fillId="0" borderId="26" xfId="0" applyFont="1" applyBorder="1" applyAlignment="1">
      <alignment horizontal="center" vertical="center" wrapText="1"/>
    </xf>
    <xf numFmtId="0" fontId="3" fillId="14" borderId="27" xfId="24" applyNumberFormat="1" applyFont="1" applyFill="1" applyBorder="1" applyAlignment="1">
      <alignment horizontal="center" vertical="center" wrapText="1"/>
    </xf>
    <xf numFmtId="0" fontId="3" fillId="14" borderId="25" xfId="24" applyNumberFormat="1" applyFont="1" applyFill="1" applyBorder="1" applyAlignment="1">
      <alignment horizontal="center" vertical="center" wrapText="1"/>
    </xf>
    <xf numFmtId="0" fontId="3" fillId="13" borderId="57" xfId="24" applyFont="1" applyFill="1" applyBorder="1" applyAlignment="1">
      <alignment horizontal="center" vertical="center"/>
    </xf>
    <xf numFmtId="0" fontId="3" fillId="0" borderId="26" xfId="24" applyFont="1" applyBorder="1" applyAlignment="1">
      <alignment horizontal="center" vertical="center"/>
    </xf>
    <xf numFmtId="0" fontId="19" fillId="14" borderId="177" xfId="24" applyFont="1" applyFill="1" applyBorder="1" applyAlignment="1">
      <alignment horizontal="left" vertical="center" wrapText="1"/>
    </xf>
    <xf numFmtId="0" fontId="19" fillId="14" borderId="215" xfId="24" applyFont="1" applyFill="1" applyBorder="1" applyAlignment="1">
      <alignment horizontal="left" vertical="center" wrapText="1"/>
    </xf>
    <xf numFmtId="0" fontId="22" fillId="14" borderId="143" xfId="0" applyFont="1" applyFill="1" applyBorder="1" applyAlignment="1">
      <alignment horizontal="left" vertical="center" wrapText="1"/>
    </xf>
    <xf numFmtId="0" fontId="19" fillId="14" borderId="174" xfId="24" applyFont="1" applyFill="1" applyBorder="1" applyAlignment="1">
      <alignment horizontal="center" vertical="center"/>
    </xf>
    <xf numFmtId="0" fontId="0" fillId="0" borderId="218" xfId="0" applyBorder="1" applyAlignment="1">
      <alignment horizontal="center" vertical="center"/>
    </xf>
    <xf numFmtId="0" fontId="0" fillId="0" borderId="92" xfId="0" applyBorder="1" applyAlignment="1">
      <alignment horizontal="center" vertical="center"/>
    </xf>
    <xf numFmtId="0" fontId="2" fillId="0" borderId="0" xfId="24" applyFont="1" applyBorder="1" applyAlignment="1">
      <alignment horizontal="left" vertical="center" wrapText="1"/>
    </xf>
    <xf numFmtId="0" fontId="2" fillId="0" borderId="55" xfId="24" applyFont="1" applyBorder="1" applyAlignment="1">
      <alignment horizontal="left" vertical="center" wrapText="1"/>
    </xf>
    <xf numFmtId="0" fontId="3" fillId="14" borderId="169" xfId="24" applyNumberFormat="1" applyFont="1" applyFill="1" applyBorder="1" applyAlignment="1">
      <alignment horizontal="center" vertical="center" wrapText="1"/>
    </xf>
    <xf numFmtId="0" fontId="22" fillId="14" borderId="132" xfId="0" applyFont="1" applyFill="1" applyBorder="1" applyAlignment="1">
      <alignment horizontal="center" vertical="center" wrapText="1"/>
    </xf>
    <xf numFmtId="0" fontId="3" fillId="14" borderId="170" xfId="24" applyNumberFormat="1" applyFont="1" applyFill="1" applyBorder="1" applyAlignment="1">
      <alignment horizontal="center" vertical="center" wrapText="1"/>
    </xf>
    <xf numFmtId="0" fontId="22" fillId="14" borderId="171" xfId="0" applyFont="1" applyFill="1" applyBorder="1" applyAlignment="1">
      <alignment horizontal="center" vertical="center" wrapText="1"/>
    </xf>
    <xf numFmtId="0" fontId="3" fillId="14" borderId="121" xfId="24" applyNumberFormat="1" applyFont="1" applyFill="1" applyBorder="1" applyAlignment="1">
      <alignment horizontal="center" vertical="center" wrapText="1"/>
    </xf>
    <xf numFmtId="0" fontId="3" fillId="14" borderId="187" xfId="24" applyFont="1" applyFill="1" applyBorder="1" applyAlignment="1">
      <alignment horizontal="center" vertical="center" wrapText="1"/>
    </xf>
    <xf numFmtId="0" fontId="19" fillId="14" borderId="165" xfId="24" applyNumberFormat="1" applyFont="1" applyFill="1" applyBorder="1" applyAlignment="1">
      <alignment horizontal="center" vertical="center" wrapText="1"/>
    </xf>
    <xf numFmtId="0" fontId="19" fillId="14" borderId="172" xfId="24" applyFont="1" applyFill="1" applyBorder="1" applyAlignment="1">
      <alignment horizontal="center" vertical="center" wrapText="1"/>
    </xf>
    <xf numFmtId="0" fontId="3" fillId="14" borderId="64" xfId="24" applyNumberFormat="1" applyFont="1" applyFill="1" applyBorder="1" applyAlignment="1">
      <alignment horizontal="center" vertical="center" wrapText="1"/>
    </xf>
    <xf numFmtId="0" fontId="3" fillId="14" borderId="203" xfId="24" applyFont="1" applyFill="1" applyBorder="1" applyAlignment="1">
      <alignment horizontal="center" vertical="center" wrapText="1"/>
    </xf>
    <xf numFmtId="49" fontId="2" fillId="5" borderId="37" xfId="24" applyNumberFormat="1" applyFont="1" applyFill="1" applyBorder="1" applyAlignment="1">
      <alignment horizontal="left" vertical="center"/>
    </xf>
    <xf numFmtId="0" fontId="2" fillId="5" borderId="54" xfId="24" applyFont="1" applyFill="1" applyBorder="1" applyAlignment="1">
      <alignment horizontal="right" vertical="center"/>
    </xf>
    <xf numFmtId="49" fontId="3" fillId="14" borderId="173" xfId="24" applyNumberFormat="1" applyFont="1" applyFill="1" applyBorder="1" applyAlignment="1">
      <alignment horizontal="left" vertical="center" wrapText="1"/>
    </xf>
    <xf numFmtId="0" fontId="22" fillId="14" borderId="51" xfId="0" applyFont="1" applyFill="1" applyBorder="1" applyAlignment="1">
      <alignment horizontal="left" vertical="center" wrapText="1"/>
    </xf>
    <xf numFmtId="164" fontId="3" fillId="14" borderId="164" xfId="24" applyNumberFormat="1" applyFont="1" applyFill="1" applyBorder="1" applyAlignment="1">
      <alignment horizontal="left" vertical="center" wrapText="1"/>
    </xf>
    <xf numFmtId="164" fontId="3" fillId="14" borderId="165" xfId="24" applyNumberFormat="1" applyFont="1" applyFill="1" applyBorder="1" applyAlignment="1">
      <alignment horizontal="center" vertical="center"/>
    </xf>
    <xf numFmtId="0" fontId="22" fillId="14" borderId="172" xfId="0" applyFont="1" applyFill="1" applyBorder="1" applyAlignment="1">
      <alignment horizontal="center" vertical="center"/>
    </xf>
    <xf numFmtId="0" fontId="2" fillId="7" borderId="32" xfId="24" applyFont="1" applyFill="1" applyBorder="1" applyAlignment="1">
      <alignment horizontal="right"/>
    </xf>
    <xf numFmtId="0" fontId="19" fillId="13" borderId="24" xfId="24" applyFont="1" applyFill="1" applyBorder="1" applyAlignment="1">
      <alignment horizontal="left" vertical="center" wrapText="1"/>
    </xf>
    <xf numFmtId="49" fontId="3" fillId="13" borderId="112" xfId="24" applyNumberFormat="1" applyFont="1" applyFill="1" applyBorder="1" applyAlignment="1">
      <alignment horizontal="left" vertical="center" wrapText="1"/>
    </xf>
    <xf numFmtId="0" fontId="22" fillId="14" borderId="169" xfId="0" applyFont="1" applyFill="1" applyBorder="1" applyAlignment="1">
      <alignment horizontal="left" vertical="center" wrapText="1"/>
    </xf>
    <xf numFmtId="0" fontId="22" fillId="14" borderId="27" xfId="0" applyFont="1" applyFill="1" applyBorder="1" applyAlignment="1">
      <alignment horizontal="left" vertical="center" wrapText="1"/>
    </xf>
    <xf numFmtId="0" fontId="22" fillId="14" borderId="78" xfId="0" applyFont="1" applyFill="1" applyBorder="1" applyAlignment="1">
      <alignment horizontal="left" vertical="center" wrapText="1"/>
    </xf>
    <xf numFmtId="49" fontId="2" fillId="5" borderId="89" xfId="24" applyNumberFormat="1" applyFont="1" applyFill="1" applyBorder="1" applyAlignment="1">
      <alignment horizontal="left" vertical="center"/>
    </xf>
    <xf numFmtId="49" fontId="2" fillId="5" borderId="150" xfId="24" applyNumberFormat="1" applyFont="1" applyFill="1" applyBorder="1" applyAlignment="1">
      <alignment horizontal="left" vertical="center"/>
    </xf>
    <xf numFmtId="49" fontId="3" fillId="13" borderId="24" xfId="24" applyNumberFormat="1" applyFont="1" applyFill="1" applyBorder="1" applyAlignment="1">
      <alignment horizontal="left" vertical="center" wrapText="1"/>
    </xf>
    <xf numFmtId="2" fontId="3" fillId="0" borderId="133" xfId="24" applyNumberFormat="1" applyFont="1" applyFill="1" applyBorder="1" applyAlignment="1">
      <alignment horizontal="left" vertical="top" wrapText="1"/>
    </xf>
    <xf numFmtId="0" fontId="22" fillId="0" borderId="134" xfId="0" applyFont="1" applyBorder="1" applyAlignment="1">
      <alignment horizontal="left" vertical="top" wrapText="1"/>
    </xf>
    <xf numFmtId="0" fontId="2" fillId="5" borderId="31" xfId="24" applyFont="1" applyFill="1" applyBorder="1" applyAlignment="1">
      <alignment horizontal="right" vertical="center"/>
    </xf>
    <xf numFmtId="49" fontId="3" fillId="0" borderId="97" xfId="24" applyNumberFormat="1" applyFont="1" applyBorder="1" applyAlignment="1">
      <alignment horizontal="center" vertical="center"/>
    </xf>
    <xf numFmtId="0" fontId="22" fillId="0" borderId="106" xfId="0" applyFont="1" applyBorder="1" applyAlignment="1">
      <alignment horizontal="center" vertical="center"/>
    </xf>
    <xf numFmtId="1" fontId="3" fillId="14" borderId="97" xfId="24" applyNumberFormat="1" applyFont="1" applyFill="1" applyBorder="1" applyAlignment="1">
      <alignment horizontal="center" vertical="center"/>
    </xf>
    <xf numFmtId="0" fontId="22" fillId="14" borderId="106" xfId="0" applyFont="1" applyFill="1" applyBorder="1" applyAlignment="1">
      <alignment horizontal="center" vertical="center"/>
    </xf>
    <xf numFmtId="1" fontId="3" fillId="0" borderId="47" xfId="24" applyNumberFormat="1" applyFont="1" applyFill="1" applyBorder="1" applyAlignment="1">
      <alignment horizontal="center" vertical="center"/>
    </xf>
    <xf numFmtId="0" fontId="22" fillId="0" borderId="199" xfId="0" applyFont="1" applyFill="1" applyBorder="1" applyAlignment="1">
      <alignment horizontal="center" vertical="center"/>
    </xf>
    <xf numFmtId="1" fontId="3" fillId="0" borderId="214" xfId="24" applyNumberFormat="1" applyFont="1" applyBorder="1" applyAlignment="1">
      <alignment horizontal="center" vertical="center"/>
    </xf>
    <xf numFmtId="0" fontId="22" fillId="0" borderId="229" xfId="0" applyFont="1" applyBorder="1" applyAlignment="1">
      <alignment horizontal="center" vertical="center"/>
    </xf>
    <xf numFmtId="1" fontId="3" fillId="0" borderId="107" xfId="24" applyNumberFormat="1" applyFont="1" applyBorder="1" applyAlignment="1">
      <alignment horizontal="center" vertical="center"/>
    </xf>
    <xf numFmtId="0" fontId="22" fillId="0" borderId="65" xfId="0" applyFont="1" applyBorder="1" applyAlignment="1">
      <alignment horizontal="center" vertical="center"/>
    </xf>
    <xf numFmtId="0" fontId="19" fillId="10" borderId="178" xfId="24" applyFont="1" applyFill="1" applyBorder="1"/>
    <xf numFmtId="0" fontId="19" fillId="10" borderId="101" xfId="24" applyFont="1" applyFill="1" applyBorder="1"/>
    <xf numFmtId="0" fontId="19" fillId="10" borderId="65" xfId="24" applyFont="1" applyFill="1" applyBorder="1"/>
    <xf numFmtId="0" fontId="19" fillId="11" borderId="134" xfId="24" applyFont="1" applyFill="1" applyBorder="1" applyAlignment="1">
      <alignment horizontal="left" wrapText="1"/>
    </xf>
    <xf numFmtId="0" fontId="19" fillId="11" borderId="106" xfId="24" applyFont="1" applyFill="1" applyBorder="1" applyAlignment="1">
      <alignment horizontal="left" wrapText="1"/>
    </xf>
    <xf numFmtId="0" fontId="19" fillId="10" borderId="108" xfId="24" applyFont="1" applyFill="1" applyBorder="1"/>
    <xf numFmtId="0" fontId="19" fillId="11" borderId="134" xfId="24" applyFont="1" applyFill="1" applyBorder="1" applyAlignment="1">
      <alignment horizontal="left"/>
    </xf>
    <xf numFmtId="0" fontId="19" fillId="11" borderId="106" xfId="24" applyFont="1" applyFill="1" applyBorder="1" applyAlignment="1">
      <alignment horizontal="left"/>
    </xf>
    <xf numFmtId="0" fontId="19" fillId="10" borderId="133" xfId="24" applyFont="1" applyFill="1" applyBorder="1"/>
    <xf numFmtId="0" fontId="19" fillId="10" borderId="97" xfId="24" applyFont="1" applyFill="1" applyBorder="1"/>
    <xf numFmtId="0" fontId="19" fillId="10" borderId="107" xfId="24" applyFont="1" applyFill="1" applyBorder="1"/>
    <xf numFmtId="0" fontId="2" fillId="4" borderId="61" xfId="24" applyFont="1" applyFill="1" applyBorder="1" applyAlignment="1">
      <alignment horizontal="right"/>
    </xf>
    <xf numFmtId="0" fontId="19" fillId="10" borderId="179" xfId="24" applyFont="1" applyFill="1" applyBorder="1" applyAlignment="1">
      <alignment horizontal="center" vertical="center" wrapText="1"/>
    </xf>
    <xf numFmtId="0" fontId="19" fillId="10" borderId="180" xfId="24" applyFont="1" applyFill="1" applyBorder="1" applyAlignment="1">
      <alignment horizontal="center" vertical="center" wrapText="1"/>
    </xf>
    <xf numFmtId="0" fontId="19" fillId="10" borderId="181" xfId="24" applyFont="1" applyFill="1" applyBorder="1" applyAlignment="1">
      <alignment horizontal="center" vertical="center" wrapText="1"/>
    </xf>
    <xf numFmtId="0" fontId="19" fillId="12" borderId="73" xfId="24" applyFont="1" applyFill="1" applyBorder="1" applyAlignment="1">
      <alignment horizontal="center" vertical="center" wrapText="1"/>
    </xf>
    <xf numFmtId="0" fontId="19" fillId="10" borderId="45" xfId="24" applyFont="1" applyFill="1" applyBorder="1" applyAlignment="1">
      <alignment horizontal="center" vertical="center" wrapText="1"/>
    </xf>
    <xf numFmtId="0" fontId="19" fillId="10" borderId="182" xfId="24" applyFont="1" applyFill="1" applyBorder="1" applyAlignment="1">
      <alignment horizontal="center" vertical="center" wrapText="1"/>
    </xf>
    <xf numFmtId="49" fontId="2" fillId="7" borderId="13" xfId="24" applyNumberFormat="1" applyFont="1" applyFill="1" applyBorder="1" applyAlignment="1">
      <alignment horizontal="center" vertical="center"/>
    </xf>
    <xf numFmtId="49" fontId="3" fillId="14" borderId="183" xfId="24" applyNumberFormat="1" applyFont="1" applyFill="1" applyBorder="1" applyAlignment="1">
      <alignment horizontal="center" vertical="center" wrapText="1"/>
    </xf>
    <xf numFmtId="0" fontId="22" fillId="14" borderId="184" xfId="0" applyFont="1" applyFill="1" applyBorder="1" applyAlignment="1">
      <alignment horizontal="center" vertical="center" wrapText="1"/>
    </xf>
    <xf numFmtId="0" fontId="2" fillId="7" borderId="83" xfId="24" applyFont="1" applyFill="1" applyBorder="1" applyAlignment="1">
      <alignment horizontal="right"/>
    </xf>
    <xf numFmtId="0" fontId="3" fillId="13" borderId="112" xfId="24" applyNumberFormat="1" applyFont="1" applyFill="1" applyBorder="1" applyAlignment="1">
      <alignment horizontal="left" vertical="center" wrapText="1"/>
    </xf>
    <xf numFmtId="0" fontId="22" fillId="14" borderId="187" xfId="0" applyFont="1" applyFill="1" applyBorder="1" applyAlignment="1">
      <alignment horizontal="left" vertical="center" wrapText="1"/>
    </xf>
    <xf numFmtId="0" fontId="22" fillId="14" borderId="132" xfId="0" applyFont="1" applyFill="1" applyBorder="1" applyAlignment="1">
      <alignment horizontal="left" vertical="center" wrapText="1"/>
    </xf>
    <xf numFmtId="0" fontId="19" fillId="13" borderId="176" xfId="24" applyNumberFormat="1" applyFont="1" applyFill="1" applyBorder="1" applyAlignment="1">
      <alignment horizontal="left" vertical="center" wrapText="1"/>
    </xf>
    <xf numFmtId="0" fontId="22" fillId="14" borderId="185" xfId="0" applyFont="1" applyFill="1" applyBorder="1" applyAlignment="1">
      <alignment horizontal="left" vertical="center" wrapText="1"/>
    </xf>
    <xf numFmtId="0" fontId="19" fillId="13" borderId="216" xfId="24" applyNumberFormat="1" applyFont="1" applyFill="1" applyBorder="1" applyAlignment="1">
      <alignment horizontal="left" vertical="center" wrapText="1"/>
    </xf>
    <xf numFmtId="0" fontId="22" fillId="14" borderId="217" xfId="0" applyFont="1" applyFill="1" applyBorder="1" applyAlignment="1">
      <alignment horizontal="left" vertical="center" wrapText="1"/>
    </xf>
    <xf numFmtId="0" fontId="22" fillId="14" borderId="126" xfId="0" applyFont="1" applyFill="1" applyBorder="1" applyAlignment="1">
      <alignment horizontal="left" vertical="center" wrapText="1"/>
    </xf>
    <xf numFmtId="0" fontId="22" fillId="14" borderId="202" xfId="0" applyFont="1" applyFill="1" applyBorder="1" applyAlignment="1">
      <alignment horizontal="left" vertical="center" wrapText="1"/>
    </xf>
    <xf numFmtId="49" fontId="2" fillId="5" borderId="41" xfId="24" applyNumberFormat="1" applyFont="1" applyFill="1" applyBorder="1" applyAlignment="1">
      <alignment horizontal="center" vertical="center"/>
    </xf>
    <xf numFmtId="0" fontId="3" fillId="14" borderId="24" xfId="24" applyFont="1" applyFill="1" applyBorder="1" applyAlignment="1">
      <alignment horizontal="center" vertical="center"/>
    </xf>
    <xf numFmtId="0" fontId="3" fillId="13" borderId="26" xfId="24" applyNumberFormat="1" applyFont="1" applyFill="1" applyBorder="1" applyAlignment="1">
      <alignment horizontal="left" vertical="center" wrapText="1"/>
    </xf>
    <xf numFmtId="49" fontId="2" fillId="7" borderId="186" xfId="24" applyNumberFormat="1" applyFont="1" applyFill="1" applyBorder="1" applyAlignment="1">
      <alignment horizontal="center" vertical="center"/>
    </xf>
    <xf numFmtId="49" fontId="3" fillId="0" borderId="183" xfId="24" applyNumberFormat="1" applyFont="1" applyFill="1" applyBorder="1" applyAlignment="1">
      <alignment horizontal="center" vertical="center"/>
    </xf>
    <xf numFmtId="0" fontId="3" fillId="0" borderId="30" xfId="24" applyFont="1" applyBorder="1" applyAlignment="1">
      <alignment horizontal="center" vertical="center"/>
    </xf>
    <xf numFmtId="49" fontId="2" fillId="5" borderId="0" xfId="24" applyNumberFormat="1" applyFont="1" applyFill="1" applyBorder="1" applyAlignment="1">
      <alignment horizontal="center" vertical="center"/>
    </xf>
    <xf numFmtId="0" fontId="2" fillId="8" borderId="70" xfId="24" applyFont="1" applyFill="1" applyBorder="1" applyAlignment="1">
      <alignment horizontal="right"/>
    </xf>
    <xf numFmtId="49" fontId="2" fillId="4" borderId="30" xfId="24" applyNumberFormat="1" applyFont="1" applyFill="1" applyBorder="1" applyAlignment="1">
      <alignment horizontal="center" vertical="center"/>
    </xf>
    <xf numFmtId="0" fontId="19" fillId="14" borderId="218" xfId="24" applyFont="1" applyFill="1" applyBorder="1" applyAlignment="1">
      <alignment horizontal="center" vertical="center"/>
    </xf>
    <xf numFmtId="0" fontId="22" fillId="14" borderId="92" xfId="0" applyFont="1" applyFill="1" applyBorder="1" applyAlignment="1">
      <alignment horizontal="center" vertical="center"/>
    </xf>
    <xf numFmtId="0" fontId="3" fillId="13" borderId="24" xfId="24" applyFont="1" applyFill="1" applyBorder="1" applyAlignment="1">
      <alignment horizontal="left" vertical="center" wrapText="1"/>
    </xf>
    <xf numFmtId="0" fontId="3" fillId="13" borderId="57" xfId="24" applyNumberFormat="1" applyFont="1" applyFill="1" applyBorder="1" applyAlignment="1">
      <alignment horizontal="center" vertical="center" wrapText="1"/>
    </xf>
    <xf numFmtId="0" fontId="22" fillId="14" borderId="172" xfId="0" applyFont="1" applyFill="1" applyBorder="1" applyAlignment="1">
      <alignment horizontal="center" vertical="center" wrapText="1"/>
    </xf>
    <xf numFmtId="0" fontId="3" fillId="13" borderId="57" xfId="24" applyNumberFormat="1" applyFont="1" applyFill="1" applyBorder="1" applyAlignment="1">
      <alignment horizontal="left" vertical="center" wrapText="1"/>
    </xf>
    <xf numFmtId="49" fontId="3" fillId="13" borderId="57" xfId="24" applyNumberFormat="1" applyFont="1" applyFill="1" applyBorder="1" applyAlignment="1">
      <alignment horizontal="center" vertical="center" wrapText="1"/>
    </xf>
    <xf numFmtId="0" fontId="19" fillId="13" borderId="39" xfId="24" applyNumberFormat="1" applyFont="1" applyFill="1" applyBorder="1" applyAlignment="1">
      <alignment horizontal="left" vertical="center" wrapText="1"/>
    </xf>
    <xf numFmtId="49" fontId="3" fillId="14" borderId="177" xfId="24" applyNumberFormat="1" applyFont="1" applyFill="1" applyBorder="1" applyAlignment="1">
      <alignment horizontal="center" vertical="center" wrapText="1"/>
    </xf>
    <xf numFmtId="49" fontId="3" fillId="14" borderId="215" xfId="24" applyNumberFormat="1" applyFont="1" applyFill="1" applyBorder="1" applyAlignment="1">
      <alignment horizontal="center" vertical="center" wrapText="1"/>
    </xf>
    <xf numFmtId="0" fontId="2" fillId="7" borderId="8" xfId="24" applyFont="1" applyFill="1" applyBorder="1" applyAlignment="1">
      <alignment horizontal="left"/>
    </xf>
    <xf numFmtId="49" fontId="2" fillId="7" borderId="37" xfId="24" applyNumberFormat="1" applyFont="1" applyFill="1" applyBorder="1" applyAlignment="1">
      <alignment horizontal="left" vertical="center"/>
    </xf>
    <xf numFmtId="0" fontId="3" fillId="0" borderId="169" xfId="24" applyFont="1" applyFill="1" applyBorder="1" applyAlignment="1">
      <alignment horizontal="center" vertical="center"/>
    </xf>
    <xf numFmtId="0" fontId="3" fillId="0" borderId="78" xfId="24" applyFont="1" applyFill="1" applyBorder="1" applyAlignment="1">
      <alignment horizontal="center" vertical="center"/>
    </xf>
    <xf numFmtId="49" fontId="2" fillId="7" borderId="36" xfId="24" applyNumberFormat="1" applyFont="1" applyFill="1" applyBorder="1" applyAlignment="1">
      <alignment horizontal="left" vertical="center"/>
    </xf>
    <xf numFmtId="0" fontId="22" fillId="0" borderId="221" xfId="0" applyFont="1" applyBorder="1" applyAlignment="1">
      <alignment horizontal="center" vertical="center"/>
    </xf>
    <xf numFmtId="0" fontId="3" fillId="14" borderId="172" xfId="24" applyFont="1" applyFill="1" applyBorder="1" applyAlignment="1">
      <alignment horizontal="center" vertical="center" wrapText="1"/>
    </xf>
    <xf numFmtId="164" fontId="3" fillId="14" borderId="26" xfId="24" applyNumberFormat="1" applyFont="1" applyFill="1" applyBorder="1" applyAlignment="1">
      <alignment horizontal="center" vertical="center" wrapText="1"/>
    </xf>
    <xf numFmtId="164" fontId="3" fillId="14" borderId="24" xfId="24" applyNumberFormat="1" applyFont="1" applyFill="1" applyBorder="1" applyAlignment="1">
      <alignment horizontal="center" vertical="center" wrapText="1"/>
    </xf>
    <xf numFmtId="49" fontId="3" fillId="14" borderId="26" xfId="24" applyNumberFormat="1" applyFont="1" applyFill="1" applyBorder="1" applyAlignment="1">
      <alignment horizontal="center" vertical="center"/>
    </xf>
    <xf numFmtId="49" fontId="3" fillId="14" borderId="24" xfId="24" applyNumberFormat="1" applyFont="1" applyFill="1" applyBorder="1" applyAlignment="1">
      <alignment horizontal="center" vertical="center"/>
    </xf>
    <xf numFmtId="49" fontId="2" fillId="5" borderId="88" xfId="24" applyNumberFormat="1" applyFont="1" applyFill="1" applyBorder="1" applyAlignment="1">
      <alignment horizontal="left" vertical="center"/>
    </xf>
    <xf numFmtId="0" fontId="19" fillId="14" borderId="176" xfId="24" applyFont="1" applyFill="1" applyBorder="1" applyAlignment="1">
      <alignment horizontal="center" vertical="center" wrapText="1"/>
    </xf>
    <xf numFmtId="0" fontId="19" fillId="14" borderId="216" xfId="24" applyFont="1" applyFill="1" applyBorder="1" applyAlignment="1">
      <alignment horizontal="center" vertical="center" wrapText="1"/>
    </xf>
    <xf numFmtId="0" fontId="22" fillId="14" borderId="126" xfId="0" applyFont="1" applyFill="1" applyBorder="1" applyAlignment="1">
      <alignment horizontal="center" vertical="center" wrapText="1"/>
    </xf>
    <xf numFmtId="0" fontId="3" fillId="0" borderId="165" xfId="24" applyFont="1" applyFill="1" applyBorder="1" applyAlignment="1">
      <alignment horizontal="center" vertical="center"/>
    </xf>
    <xf numFmtId="0" fontId="3" fillId="0" borderId="186" xfId="24" applyFont="1" applyFill="1" applyBorder="1" applyAlignment="1">
      <alignment horizontal="center" vertical="center"/>
    </xf>
    <xf numFmtId="1" fontId="3" fillId="14" borderId="165" xfId="24" applyNumberFormat="1" applyFont="1" applyFill="1" applyBorder="1" applyAlignment="1">
      <alignment horizontal="center" vertical="center"/>
    </xf>
    <xf numFmtId="0" fontId="22" fillId="0" borderId="26" xfId="0" applyFont="1" applyBorder="1" applyAlignment="1">
      <alignment horizontal="center" vertical="center"/>
    </xf>
    <xf numFmtId="49" fontId="3" fillId="14" borderId="30" xfId="24" applyNumberFormat="1" applyFont="1" applyFill="1" applyBorder="1" applyAlignment="1">
      <alignment horizontal="center" vertical="center"/>
    </xf>
    <xf numFmtId="49" fontId="3" fillId="14" borderId="17" xfId="24" applyNumberFormat="1" applyFont="1" applyFill="1" applyBorder="1" applyAlignment="1">
      <alignment horizontal="center" vertical="center"/>
    </xf>
    <xf numFmtId="0" fontId="3" fillId="0" borderId="0" xfId="24" applyFont="1" applyBorder="1" applyAlignment="1">
      <alignment horizontal="left"/>
    </xf>
    <xf numFmtId="0" fontId="19" fillId="14" borderId="24" xfId="24" applyFont="1" applyFill="1" applyBorder="1" applyAlignment="1">
      <alignment horizontal="center" wrapText="1"/>
    </xf>
    <xf numFmtId="0" fontId="19" fillId="14" borderId="97" xfId="24" applyFont="1" applyFill="1" applyBorder="1" applyAlignment="1">
      <alignment horizontal="center" vertical="center" wrapText="1"/>
    </xf>
    <xf numFmtId="0" fontId="22" fillId="0" borderId="101" xfId="0" applyFont="1" applyBorder="1" applyAlignment="1">
      <alignment horizontal="center" vertical="center" wrapText="1"/>
    </xf>
    <xf numFmtId="0" fontId="19" fillId="14" borderId="97" xfId="24" applyNumberFormat="1" applyFont="1" applyFill="1" applyBorder="1" applyAlignment="1">
      <alignment horizontal="center" vertical="center" wrapText="1"/>
    </xf>
    <xf numFmtId="2" fontId="19" fillId="14" borderId="97" xfId="24" applyNumberFormat="1" applyFont="1" applyFill="1" applyBorder="1" applyAlignment="1">
      <alignment horizontal="center" vertical="center" wrapText="1"/>
    </xf>
    <xf numFmtId="0" fontId="22" fillId="14" borderId="101" xfId="0" applyFont="1" applyFill="1" applyBorder="1" applyAlignment="1">
      <alignment vertical="center" wrapText="1"/>
    </xf>
    <xf numFmtId="0" fontId="22" fillId="14" borderId="26" xfId="0" applyFont="1" applyFill="1" applyBorder="1" applyAlignment="1">
      <alignment horizontal="center" vertical="center"/>
    </xf>
    <xf numFmtId="2" fontId="19" fillId="14" borderId="133" xfId="24" applyNumberFormat="1" applyFont="1" applyFill="1" applyBorder="1" applyAlignment="1">
      <alignment horizontal="left" vertical="center" wrapText="1"/>
    </xf>
    <xf numFmtId="0" fontId="22" fillId="14" borderId="178" xfId="0" applyFont="1" applyFill="1" applyBorder="1" applyAlignment="1">
      <alignment horizontal="left" vertical="center" wrapText="1"/>
    </xf>
    <xf numFmtId="49" fontId="3" fillId="0" borderId="133" xfId="24" applyNumberFormat="1" applyFont="1" applyBorder="1" applyAlignment="1">
      <alignment horizontal="center" vertical="center"/>
    </xf>
    <xf numFmtId="49" fontId="3" fillId="0" borderId="178" xfId="24" applyNumberFormat="1" applyFont="1" applyBorder="1" applyAlignment="1">
      <alignment horizontal="center" vertical="center"/>
    </xf>
    <xf numFmtId="0" fontId="3" fillId="13" borderId="97" xfId="24" applyFont="1" applyFill="1" applyBorder="1" applyAlignment="1">
      <alignment vertical="center" wrapText="1"/>
    </xf>
    <xf numFmtId="0" fontId="3" fillId="13" borderId="101" xfId="24" applyFont="1" applyFill="1" applyBorder="1" applyAlignment="1">
      <alignment vertical="center" wrapText="1"/>
    </xf>
    <xf numFmtId="49" fontId="3" fillId="14" borderId="97" xfId="24" applyNumberFormat="1" applyFont="1" applyFill="1" applyBorder="1" applyAlignment="1">
      <alignment horizontal="center" vertical="center" wrapText="1"/>
    </xf>
    <xf numFmtId="49" fontId="3" fillId="14" borderId="101" xfId="24" applyNumberFormat="1" applyFont="1" applyFill="1" applyBorder="1" applyAlignment="1">
      <alignment horizontal="center" vertical="center" wrapText="1"/>
    </xf>
    <xf numFmtId="2" fontId="3" fillId="14" borderId="133" xfId="24" applyNumberFormat="1" applyFont="1" applyFill="1" applyBorder="1" applyAlignment="1">
      <alignment vertical="top" wrapText="1"/>
    </xf>
    <xf numFmtId="2" fontId="3" fillId="14" borderId="178" xfId="24" applyNumberFormat="1" applyFont="1" applyFill="1" applyBorder="1" applyAlignment="1">
      <alignment vertical="top" wrapText="1"/>
    </xf>
    <xf numFmtId="49" fontId="3" fillId="14" borderId="97" xfId="24" applyNumberFormat="1" applyFont="1" applyFill="1" applyBorder="1" applyAlignment="1">
      <alignment horizontal="center" vertical="center"/>
    </xf>
    <xf numFmtId="49" fontId="3" fillId="14" borderId="101" xfId="24" applyNumberFormat="1" applyFont="1" applyFill="1" applyBorder="1" applyAlignment="1">
      <alignment horizontal="center" vertical="center"/>
    </xf>
    <xf numFmtId="0" fontId="3" fillId="0" borderId="64" xfId="24" applyFont="1" applyFill="1" applyBorder="1" applyAlignment="1">
      <alignment horizontal="center" vertical="center"/>
    </xf>
    <xf numFmtId="0" fontId="3" fillId="0" borderId="116" xfId="24" applyFont="1" applyFill="1" applyBorder="1" applyAlignment="1">
      <alignment horizontal="center" vertical="center"/>
    </xf>
    <xf numFmtId="0" fontId="3" fillId="0" borderId="28" xfId="24" applyNumberFormat="1" applyFont="1" applyFill="1" applyBorder="1" applyAlignment="1">
      <alignment horizontal="center" vertical="center" wrapText="1"/>
    </xf>
    <xf numFmtId="0" fontId="3" fillId="0" borderId="29" xfId="24" applyNumberFormat="1" applyFont="1" applyFill="1" applyBorder="1" applyAlignment="1">
      <alignment horizontal="center" vertical="center" wrapText="1"/>
    </xf>
    <xf numFmtId="0" fontId="3" fillId="14" borderId="115" xfId="24" applyNumberFormat="1" applyFont="1" applyFill="1" applyBorder="1" applyAlignment="1">
      <alignment horizontal="center" vertical="center" wrapText="1"/>
    </xf>
    <xf numFmtId="0" fontId="3" fillId="14" borderId="119" xfId="24" applyNumberFormat="1" applyFont="1" applyFill="1" applyBorder="1" applyAlignment="1">
      <alignment horizontal="center" vertical="center" wrapText="1"/>
    </xf>
    <xf numFmtId="0" fontId="3" fillId="0" borderId="170" xfId="24" applyFont="1" applyFill="1" applyBorder="1" applyAlignment="1">
      <alignment horizontal="center" vertical="center"/>
    </xf>
    <xf numFmtId="0" fontId="3" fillId="0" borderId="28" xfId="24" applyFont="1" applyFill="1" applyBorder="1" applyAlignment="1">
      <alignment horizontal="center" vertical="center"/>
    </xf>
    <xf numFmtId="164" fontId="3" fillId="0" borderId="170" xfId="24" applyNumberFormat="1" applyFont="1" applyBorder="1" applyAlignment="1">
      <alignment horizontal="center" vertical="center"/>
    </xf>
    <xf numFmtId="0" fontId="22" fillId="0" borderId="28" xfId="0" applyFont="1" applyBorder="1" applyAlignment="1">
      <alignment horizontal="center" vertical="center"/>
    </xf>
    <xf numFmtId="164" fontId="3" fillId="0" borderId="41" xfId="24" applyNumberFormat="1" applyFont="1" applyBorder="1" applyAlignment="1">
      <alignment horizontal="center" vertical="center"/>
    </xf>
    <xf numFmtId="164" fontId="3" fillId="0" borderId="164" xfId="24" applyNumberFormat="1" applyFont="1" applyFill="1" applyBorder="1" applyAlignment="1">
      <alignment horizontal="left" vertical="center" wrapText="1"/>
    </xf>
    <xf numFmtId="0" fontId="22" fillId="0" borderId="192" xfId="0" applyFont="1" applyBorder="1" applyAlignment="1">
      <alignment horizontal="left" vertical="center" wrapText="1"/>
    </xf>
    <xf numFmtId="0" fontId="3" fillId="0" borderId="191" xfId="24" applyFont="1" applyFill="1" applyBorder="1" applyAlignment="1">
      <alignment horizontal="center" vertical="center" wrapText="1"/>
    </xf>
    <xf numFmtId="0" fontId="3" fillId="0" borderId="90" xfId="24" applyFont="1" applyFill="1" applyBorder="1" applyAlignment="1">
      <alignment horizontal="center" vertical="center" wrapText="1"/>
    </xf>
    <xf numFmtId="0" fontId="2" fillId="0" borderId="0" xfId="24" applyFont="1" applyBorder="1" applyAlignment="1">
      <alignment horizontal="center" vertical="center"/>
    </xf>
    <xf numFmtId="49" fontId="3" fillId="0" borderId="17" xfId="24" applyNumberFormat="1" applyFont="1" applyFill="1" applyBorder="1" applyAlignment="1">
      <alignment horizontal="center" vertical="center"/>
    </xf>
    <xf numFmtId="0" fontId="3" fillId="4" borderId="5" xfId="24" applyFont="1" applyFill="1" applyBorder="1" applyAlignment="1" applyProtection="1">
      <alignment horizontal="center" vertical="center" wrapText="1"/>
      <protection locked="0"/>
    </xf>
    <xf numFmtId="0" fontId="3" fillId="4" borderId="5" xfId="24" applyFont="1" applyFill="1" applyBorder="1" applyAlignment="1" applyProtection="1">
      <alignment horizontal="center" vertical="center" textRotation="90" wrapText="1"/>
      <protection locked="0"/>
    </xf>
    <xf numFmtId="0" fontId="3" fillId="7" borderId="14" xfId="24" applyFont="1" applyFill="1" applyBorder="1" applyAlignment="1" applyProtection="1">
      <alignment horizontal="center" vertical="center" textRotation="90" wrapText="1"/>
      <protection locked="0"/>
    </xf>
    <xf numFmtId="0" fontId="3" fillId="4" borderId="81" xfId="24" applyFont="1" applyFill="1" applyBorder="1" applyAlignment="1" applyProtection="1">
      <alignment horizontal="center" vertical="center" wrapText="1"/>
      <protection locked="0"/>
    </xf>
    <xf numFmtId="0" fontId="3" fillId="5" borderId="10" xfId="24" applyFont="1" applyFill="1" applyBorder="1" applyAlignment="1" applyProtection="1">
      <alignment horizontal="center"/>
      <protection locked="0"/>
    </xf>
    <xf numFmtId="0" fontId="2" fillId="8" borderId="69" xfId="24" applyFont="1" applyFill="1" applyBorder="1" applyAlignment="1" applyProtection="1">
      <alignment horizontal="center" vertical="top"/>
      <protection locked="0"/>
    </xf>
    <xf numFmtId="0" fontId="3" fillId="4" borderId="22" xfId="24" applyFont="1" applyFill="1" applyBorder="1" applyAlignment="1" applyProtection="1">
      <alignment horizontal="center" vertical="center" textRotation="90" wrapText="1"/>
      <protection locked="0"/>
    </xf>
    <xf numFmtId="0" fontId="3" fillId="4" borderId="14" xfId="24" applyNumberFormat="1" applyFont="1" applyFill="1" applyBorder="1" applyAlignment="1" applyProtection="1">
      <alignment horizontal="center" vertical="center" textRotation="90" wrapText="1"/>
      <protection locked="0"/>
    </xf>
    <xf numFmtId="0" fontId="3" fillId="4" borderId="14" xfId="24" applyFont="1" applyFill="1" applyBorder="1" applyAlignment="1" applyProtection="1">
      <alignment horizontal="center" vertical="center" textRotation="90" wrapText="1"/>
      <protection locked="0"/>
    </xf>
    <xf numFmtId="0" fontId="4" fillId="7" borderId="5" xfId="24" applyFont="1" applyFill="1" applyBorder="1" applyAlignment="1" applyProtection="1">
      <alignment horizontal="center" vertical="center" wrapText="1"/>
      <protection locked="0"/>
    </xf>
    <xf numFmtId="49" fontId="3" fillId="14" borderId="47" xfId="24" applyNumberFormat="1" applyFont="1" applyFill="1" applyBorder="1" applyAlignment="1">
      <alignment horizontal="center" vertical="center"/>
    </xf>
    <xf numFmtId="49" fontId="3" fillId="14" borderId="48" xfId="24" applyNumberFormat="1" applyFont="1" applyFill="1" applyBorder="1" applyAlignment="1">
      <alignment horizontal="center" vertical="center"/>
    </xf>
    <xf numFmtId="49" fontId="3" fillId="14" borderId="120" xfId="24" applyNumberFormat="1" applyFont="1" applyFill="1" applyBorder="1" applyAlignment="1">
      <alignment horizontal="center" vertical="center"/>
    </xf>
    <xf numFmtId="49" fontId="3" fillId="14" borderId="230" xfId="24" applyNumberFormat="1" applyFont="1" applyFill="1" applyBorder="1" applyAlignment="1">
      <alignment horizontal="center" vertical="center"/>
    </xf>
    <xf numFmtId="0" fontId="19" fillId="14" borderId="47" xfId="24" applyFont="1" applyFill="1" applyBorder="1" applyAlignment="1">
      <alignment horizontal="center" vertical="center" wrapText="1"/>
    </xf>
    <xf numFmtId="0" fontId="22" fillId="14" borderId="48" xfId="0" applyFont="1" applyFill="1" applyBorder="1" applyAlignment="1">
      <alignment horizontal="center" vertical="center" wrapText="1"/>
    </xf>
    <xf numFmtId="0" fontId="2" fillId="4" borderId="14" xfId="24" applyFont="1" applyFill="1" applyBorder="1" applyAlignment="1" applyProtection="1">
      <alignment horizontal="center" vertical="center" wrapText="1"/>
      <protection locked="0"/>
    </xf>
    <xf numFmtId="0" fontId="3" fillId="5" borderId="14" xfId="24" applyFont="1" applyFill="1" applyBorder="1" applyAlignment="1" applyProtection="1">
      <alignment horizontal="center" vertical="center" textRotation="90" wrapText="1"/>
      <protection locked="0"/>
    </xf>
    <xf numFmtId="49" fontId="2" fillId="5" borderId="13" xfId="24" applyNumberFormat="1" applyFont="1" applyFill="1" applyBorder="1" applyAlignment="1">
      <alignment horizontal="center" vertical="center"/>
    </xf>
    <xf numFmtId="0" fontId="3" fillId="4" borderId="52" xfId="24" applyFont="1" applyFill="1" applyBorder="1" applyAlignment="1" applyProtection="1">
      <alignment horizontal="center" vertical="center" wrapText="1"/>
      <protection locked="0"/>
    </xf>
    <xf numFmtId="0" fontId="3" fillId="7" borderId="5" xfId="24" applyFont="1" applyFill="1" applyBorder="1" applyAlignment="1" applyProtection="1">
      <alignment horizontal="center" vertical="center" wrapText="1"/>
      <protection locked="0"/>
    </xf>
    <xf numFmtId="0" fontId="3" fillId="4" borderId="7" xfId="24" applyFont="1" applyFill="1" applyBorder="1" applyAlignment="1" applyProtection="1">
      <alignment horizontal="center" vertical="center" textRotation="90" wrapText="1"/>
      <protection locked="0"/>
    </xf>
    <xf numFmtId="0" fontId="22" fillId="0" borderId="108" xfId="0" applyFont="1" applyBorder="1" applyAlignment="1">
      <alignment horizontal="center" vertical="center"/>
    </xf>
    <xf numFmtId="0" fontId="3" fillId="4" borderId="31" xfId="24" applyFont="1" applyFill="1" applyBorder="1" applyAlignment="1" applyProtection="1">
      <alignment horizontal="center" vertical="center" textRotation="90" wrapText="1"/>
      <protection locked="0"/>
    </xf>
    <xf numFmtId="0" fontId="3" fillId="7" borderId="8" xfId="24" applyFont="1" applyFill="1" applyBorder="1" applyAlignment="1" applyProtection="1">
      <alignment horizontal="center" vertical="center" wrapText="1"/>
      <protection locked="0"/>
    </xf>
    <xf numFmtId="0" fontId="3" fillId="7" borderId="23" xfId="24" applyFont="1" applyFill="1" applyBorder="1" applyAlignment="1" applyProtection="1">
      <alignment horizontal="center" vertical="center" wrapText="1"/>
      <protection locked="0"/>
    </xf>
    <xf numFmtId="0" fontId="4" fillId="7" borderId="8" xfId="24" applyFont="1" applyFill="1" applyBorder="1" applyAlignment="1" applyProtection="1">
      <alignment horizontal="center" vertical="center" wrapText="1"/>
      <protection locked="0"/>
    </xf>
    <xf numFmtId="1" fontId="3" fillId="0" borderId="120" xfId="24" applyNumberFormat="1" applyFont="1" applyFill="1" applyBorder="1" applyAlignment="1">
      <alignment horizontal="center" vertical="center"/>
    </xf>
    <xf numFmtId="0" fontId="22" fillId="0" borderId="220" xfId="0" applyFont="1" applyFill="1" applyBorder="1" applyAlignment="1">
      <alignment horizontal="center" vertical="center"/>
    </xf>
    <xf numFmtId="1" fontId="3" fillId="0" borderId="97" xfId="24" applyNumberFormat="1" applyFont="1" applyFill="1" applyBorder="1" applyAlignment="1">
      <alignment horizontal="center" vertical="center"/>
    </xf>
    <xf numFmtId="0" fontId="22" fillId="0" borderId="106" xfId="0" applyFont="1" applyFill="1" applyBorder="1" applyAlignment="1">
      <alignment horizontal="center" vertical="center"/>
    </xf>
    <xf numFmtId="0" fontId="2" fillId="4" borderId="15" xfId="24" applyFont="1" applyFill="1" applyBorder="1" applyAlignment="1" applyProtection="1">
      <alignment horizontal="center" vertical="center" wrapText="1"/>
      <protection locked="0"/>
    </xf>
    <xf numFmtId="49" fontId="19" fillId="6" borderId="112" xfId="24" applyNumberFormat="1" applyFont="1" applyFill="1" applyBorder="1" applyAlignment="1">
      <alignment horizontal="left" vertical="center" wrapText="1"/>
    </xf>
    <xf numFmtId="0" fontId="22" fillId="0" borderId="169" xfId="0" applyFont="1" applyBorder="1" applyAlignment="1">
      <alignment horizontal="left" vertical="center" wrapText="1"/>
    </xf>
    <xf numFmtId="0" fontId="22" fillId="0" borderId="27" xfId="0" applyFont="1" applyBorder="1" applyAlignment="1">
      <alignment horizontal="left" vertical="center" wrapText="1"/>
    </xf>
    <xf numFmtId="0" fontId="22" fillId="0" borderId="78" xfId="0" applyFont="1" applyBorder="1" applyAlignment="1">
      <alignment horizontal="left" vertical="center" wrapText="1"/>
    </xf>
    <xf numFmtId="1" fontId="3" fillId="14" borderId="112" xfId="24" applyNumberFormat="1" applyFont="1" applyFill="1" applyBorder="1" applyAlignment="1">
      <alignment horizontal="center" vertical="center"/>
    </xf>
    <xf numFmtId="1" fontId="3" fillId="14" borderId="187" xfId="24" applyNumberFormat="1" applyFont="1" applyFill="1" applyBorder="1" applyAlignment="1">
      <alignment horizontal="center" vertical="center"/>
    </xf>
    <xf numFmtId="49" fontId="3" fillId="14" borderId="158" xfId="24" applyNumberFormat="1" applyFont="1" applyFill="1" applyBorder="1" applyAlignment="1">
      <alignment horizontal="left" vertical="center" wrapText="1"/>
    </xf>
    <xf numFmtId="49" fontId="3" fillId="14" borderId="155" xfId="24" applyNumberFormat="1" applyFont="1" applyFill="1" applyBorder="1" applyAlignment="1">
      <alignment horizontal="left" vertical="center" wrapText="1"/>
    </xf>
    <xf numFmtId="164" fontId="3" fillId="14" borderId="147" xfId="24" applyNumberFormat="1" applyFont="1" applyFill="1" applyBorder="1" applyAlignment="1">
      <alignment horizontal="left" vertical="center" wrapText="1"/>
    </xf>
    <xf numFmtId="164" fontId="3" fillId="14" borderId="51" xfId="24" applyNumberFormat="1" applyFont="1" applyFill="1" applyBorder="1" applyAlignment="1">
      <alignment horizontal="left" vertical="center" wrapText="1"/>
    </xf>
    <xf numFmtId="0" fontId="3" fillId="0" borderId="165" xfId="24" applyNumberFormat="1" applyFont="1" applyFill="1" applyBorder="1" applyAlignment="1">
      <alignment horizontal="center" vertical="center"/>
    </xf>
    <xf numFmtId="0" fontId="3" fillId="0" borderId="186" xfId="24" applyNumberFormat="1" applyFont="1" applyFill="1" applyBorder="1" applyAlignment="1">
      <alignment horizontal="center" vertical="center"/>
    </xf>
    <xf numFmtId="164" fontId="3" fillId="0" borderId="33" xfId="24" applyNumberFormat="1" applyFont="1" applyBorder="1" applyAlignment="1">
      <alignment horizontal="center" vertical="center"/>
    </xf>
    <xf numFmtId="1" fontId="3" fillId="0" borderId="160" xfId="24" applyNumberFormat="1" applyFont="1" applyFill="1" applyBorder="1" applyAlignment="1">
      <alignment horizontal="center" vertical="center"/>
    </xf>
    <xf numFmtId="1" fontId="3" fillId="0" borderId="156" xfId="24" applyNumberFormat="1" applyFont="1" applyFill="1" applyBorder="1" applyAlignment="1">
      <alignment horizontal="center" vertical="center"/>
    </xf>
    <xf numFmtId="49" fontId="3" fillId="6" borderId="57" xfId="24" applyNumberFormat="1" applyFont="1" applyFill="1" applyBorder="1" applyAlignment="1">
      <alignment horizontal="center" vertical="center"/>
    </xf>
    <xf numFmtId="49" fontId="3" fillId="6" borderId="112" xfId="24" applyNumberFormat="1" applyFont="1" applyFill="1" applyBorder="1" applyAlignment="1">
      <alignment horizontal="left" vertical="center" wrapText="1"/>
    </xf>
    <xf numFmtId="0" fontId="3" fillId="0" borderId="57" xfId="24" applyFont="1" applyFill="1" applyBorder="1" applyAlignment="1">
      <alignment horizontal="center" vertical="center"/>
    </xf>
    <xf numFmtId="164" fontId="3" fillId="14" borderId="26" xfId="24" applyNumberFormat="1" applyFont="1" applyFill="1" applyBorder="1" applyAlignment="1">
      <alignment horizontal="center" vertical="center"/>
    </xf>
    <xf numFmtId="164" fontId="3" fillId="14" borderId="172" xfId="24" applyNumberFormat="1" applyFont="1" applyFill="1" applyBorder="1" applyAlignment="1">
      <alignment horizontal="center" vertical="center"/>
    </xf>
    <xf numFmtId="1" fontId="3" fillId="14" borderId="57" xfId="24" applyNumberFormat="1" applyFont="1" applyFill="1" applyBorder="1" applyAlignment="1">
      <alignment horizontal="center" vertical="center"/>
    </xf>
    <xf numFmtId="1" fontId="3" fillId="14" borderId="172" xfId="24" applyNumberFormat="1" applyFont="1" applyFill="1" applyBorder="1" applyAlignment="1">
      <alignment horizontal="center" vertical="center"/>
    </xf>
    <xf numFmtId="0" fontId="3" fillId="13" borderId="187" xfId="24" applyFont="1" applyFill="1" applyBorder="1" applyAlignment="1">
      <alignment horizontal="left" vertical="center" wrapText="1"/>
    </xf>
    <xf numFmtId="0" fontId="3" fillId="13" borderId="132" xfId="24" applyFont="1" applyFill="1" applyBorder="1" applyAlignment="1">
      <alignment horizontal="left" vertical="center" wrapText="1"/>
    </xf>
    <xf numFmtId="0" fontId="2" fillId="4" borderId="190" xfId="24" applyFont="1" applyFill="1" applyBorder="1" applyAlignment="1">
      <alignment horizontal="left"/>
    </xf>
    <xf numFmtId="0" fontId="2" fillId="5" borderId="41" xfId="24" applyFont="1" applyFill="1" applyBorder="1" applyAlignment="1">
      <alignment horizontal="left"/>
    </xf>
    <xf numFmtId="0" fontId="3" fillId="4" borderId="14" xfId="24" applyFont="1" applyFill="1" applyBorder="1" applyAlignment="1" applyProtection="1">
      <alignment horizontal="center" vertical="center" wrapText="1"/>
      <protection locked="0"/>
    </xf>
    <xf numFmtId="1" fontId="3" fillId="0" borderId="64" xfId="24" applyNumberFormat="1" applyFont="1" applyFill="1" applyBorder="1" applyAlignment="1">
      <alignment horizontal="center" vertical="center"/>
    </xf>
    <xf numFmtId="1" fontId="3" fillId="0" borderId="203" xfId="24" applyNumberFormat="1" applyFont="1" applyFill="1" applyBorder="1" applyAlignment="1">
      <alignment horizontal="center" vertical="center"/>
    </xf>
    <xf numFmtId="0" fontId="3" fillId="0" borderId="214" xfId="24" applyFont="1" applyFill="1" applyBorder="1" applyAlignment="1">
      <alignment horizontal="center" vertical="center" wrapText="1"/>
    </xf>
    <xf numFmtId="0" fontId="22" fillId="0" borderId="229" xfId="0" applyFont="1" applyBorder="1" applyAlignment="1">
      <alignment horizontal="center" vertical="center" wrapText="1"/>
    </xf>
    <xf numFmtId="1" fontId="3" fillId="0" borderId="200" xfId="24" applyNumberFormat="1" applyFont="1" applyFill="1" applyBorder="1" applyAlignment="1">
      <alignment horizontal="center" vertical="center"/>
    </xf>
    <xf numFmtId="0" fontId="22" fillId="0" borderId="78" xfId="0" applyFont="1" applyBorder="1" applyAlignment="1">
      <alignment horizontal="center" vertical="center" wrapText="1"/>
    </xf>
    <xf numFmtId="1" fontId="3" fillId="0" borderId="157" xfId="24" applyNumberFormat="1" applyFont="1" applyFill="1" applyBorder="1" applyAlignment="1">
      <alignment horizontal="center" vertical="center"/>
    </xf>
    <xf numFmtId="164" fontId="3" fillId="0" borderId="170" xfId="24" applyNumberFormat="1" applyFont="1" applyBorder="1" applyAlignment="1">
      <alignment horizontal="center" vertical="center" wrapText="1"/>
    </xf>
    <xf numFmtId="0" fontId="22" fillId="0" borderId="28" xfId="0" applyFont="1" applyBorder="1" applyAlignment="1">
      <alignment horizontal="center" vertical="center" wrapText="1"/>
    </xf>
    <xf numFmtId="0" fontId="3" fillId="13" borderId="112" xfId="24" applyFont="1" applyFill="1" applyBorder="1" applyAlignment="1">
      <alignment vertical="center" wrapText="1"/>
    </xf>
    <xf numFmtId="0" fontId="3" fillId="13" borderId="169" xfId="24" applyFont="1" applyFill="1" applyBorder="1" applyAlignment="1">
      <alignment vertical="center" wrapText="1"/>
    </xf>
    <xf numFmtId="0" fontId="3" fillId="13" borderId="13" xfId="24" applyFont="1" applyFill="1" applyBorder="1" applyAlignment="1">
      <alignment vertical="center" wrapText="1"/>
    </xf>
    <xf numFmtId="0" fontId="3" fillId="13" borderId="90" xfId="24" applyFont="1" applyFill="1" applyBorder="1" applyAlignment="1">
      <alignment vertical="center" wrapText="1"/>
    </xf>
    <xf numFmtId="0" fontId="3" fillId="13" borderId="27" xfId="24" applyFont="1" applyFill="1" applyBorder="1" applyAlignment="1">
      <alignment vertical="center" wrapText="1"/>
    </xf>
    <xf numFmtId="0" fontId="3" fillId="13" borderId="78" xfId="24" applyFont="1" applyFill="1" applyBorder="1" applyAlignment="1">
      <alignment vertical="center" wrapText="1"/>
    </xf>
    <xf numFmtId="49" fontId="3" fillId="0" borderId="112" xfId="24" applyNumberFormat="1" applyFont="1" applyFill="1" applyBorder="1" applyAlignment="1">
      <alignment horizontal="center" vertical="center"/>
    </xf>
    <xf numFmtId="49" fontId="3" fillId="0" borderId="13" xfId="24" applyNumberFormat="1" applyFont="1" applyFill="1" applyBorder="1" applyAlignment="1">
      <alignment horizontal="center" vertical="center"/>
    </xf>
    <xf numFmtId="49" fontId="3" fillId="0" borderId="27" xfId="24" applyNumberFormat="1" applyFont="1" applyFill="1" applyBorder="1" applyAlignment="1">
      <alignment horizontal="center" vertical="center"/>
    </xf>
    <xf numFmtId="0" fontId="19" fillId="9" borderId="57" xfId="24" applyFont="1" applyFill="1" applyBorder="1" applyAlignment="1">
      <alignment horizontal="center" vertical="center"/>
    </xf>
    <xf numFmtId="0" fontId="19" fillId="9" borderId="186" xfId="24" applyFont="1" applyFill="1" applyBorder="1" applyAlignment="1">
      <alignment horizontal="center" vertical="center"/>
    </xf>
    <xf numFmtId="0" fontId="19" fillId="9" borderId="26" xfId="24" applyFont="1" applyFill="1" applyBorder="1" applyAlignment="1">
      <alignment horizontal="center" vertical="center"/>
    </xf>
    <xf numFmtId="0" fontId="3" fillId="9" borderId="89" xfId="24" applyFont="1" applyFill="1" applyBorder="1" applyAlignment="1">
      <alignment horizontal="center" vertical="center" wrapText="1"/>
    </xf>
    <xf numFmtId="0" fontId="3" fillId="9" borderId="153" xfId="24" applyFont="1" applyFill="1" applyBorder="1" applyAlignment="1">
      <alignment horizontal="center" vertical="center" wrapText="1"/>
    </xf>
    <xf numFmtId="1" fontId="3" fillId="13" borderId="68" xfId="24" applyNumberFormat="1" applyFont="1" applyFill="1" applyBorder="1" applyAlignment="1">
      <alignment horizontal="center" vertical="center"/>
    </xf>
    <xf numFmtId="1" fontId="3" fillId="13" borderId="93" xfId="24" applyNumberFormat="1" applyFont="1" applyFill="1" applyBorder="1" applyAlignment="1">
      <alignment horizontal="center" vertical="center"/>
    </xf>
    <xf numFmtId="1" fontId="3" fillId="0" borderId="210" xfId="24" applyNumberFormat="1" applyFont="1" applyBorder="1" applyAlignment="1">
      <alignment horizontal="center" vertical="center"/>
    </xf>
    <xf numFmtId="1" fontId="3" fillId="0" borderId="147" xfId="24" applyNumberFormat="1" applyFont="1" applyBorder="1" applyAlignment="1">
      <alignment horizontal="center" vertical="center"/>
    </xf>
    <xf numFmtId="1" fontId="3" fillId="0" borderId="36" xfId="24" applyNumberFormat="1" applyFont="1" applyBorder="1" applyAlignment="1">
      <alignment horizontal="center" vertical="center"/>
    </xf>
    <xf numFmtId="1" fontId="3" fillId="0" borderId="27" xfId="24" applyNumberFormat="1" applyFont="1" applyBorder="1" applyAlignment="1">
      <alignment horizontal="center" vertical="center"/>
    </xf>
    <xf numFmtId="164" fontId="3" fillId="0" borderId="29" xfId="24" applyNumberFormat="1" applyFont="1" applyBorder="1" applyAlignment="1">
      <alignment horizontal="center" vertical="center"/>
    </xf>
    <xf numFmtId="0" fontId="3" fillId="0" borderId="107" xfId="24" applyFont="1" applyFill="1" applyBorder="1" applyAlignment="1">
      <alignment horizontal="center" vertical="center" wrapText="1"/>
    </xf>
    <xf numFmtId="0" fontId="22" fillId="0" borderId="65" xfId="0" applyFont="1" applyBorder="1" applyAlignment="1">
      <alignment horizontal="center" vertical="center" wrapText="1"/>
    </xf>
    <xf numFmtId="0" fontId="19" fillId="14" borderId="120" xfId="24" applyFont="1" applyFill="1" applyBorder="1" applyAlignment="1">
      <alignment horizontal="center" vertical="center" wrapText="1"/>
    </xf>
    <xf numFmtId="0" fontId="22" fillId="14" borderId="230" xfId="0" applyFont="1" applyFill="1" applyBorder="1" applyAlignment="1">
      <alignment horizontal="center" vertical="center" wrapText="1"/>
    </xf>
    <xf numFmtId="49" fontId="3" fillId="6" borderId="24" xfId="24" applyNumberFormat="1" applyFont="1" applyFill="1" applyBorder="1" applyAlignment="1">
      <alignment horizontal="center" vertical="center"/>
    </xf>
    <xf numFmtId="49" fontId="3" fillId="14" borderId="159" xfId="24" applyNumberFormat="1" applyFont="1" applyFill="1" applyBorder="1" applyAlignment="1">
      <alignment horizontal="center" vertical="center"/>
    </xf>
    <xf numFmtId="49" fontId="3" fillId="14" borderId="26" xfId="24" applyNumberFormat="1" applyFont="1" applyFill="1" applyBorder="1" applyAlignment="1">
      <alignment horizontal="left" vertical="center" wrapText="1"/>
    </xf>
    <xf numFmtId="49" fontId="3" fillId="14" borderId="24" xfId="24" applyNumberFormat="1" applyFont="1" applyFill="1" applyBorder="1" applyAlignment="1">
      <alignment horizontal="left" vertical="center" wrapText="1"/>
    </xf>
    <xf numFmtId="49" fontId="3" fillId="14" borderId="136" xfId="24" applyNumberFormat="1" applyFont="1" applyFill="1" applyBorder="1" applyAlignment="1">
      <alignment horizontal="left" vertical="center" wrapText="1"/>
    </xf>
    <xf numFmtId="0" fontId="3" fillId="0" borderId="121" xfId="24" applyFont="1" applyFill="1" applyBorder="1" applyAlignment="1">
      <alignment horizontal="center" vertical="center"/>
    </xf>
    <xf numFmtId="0" fontId="3" fillId="0" borderId="13" xfId="24" applyFont="1" applyFill="1" applyBorder="1" applyAlignment="1">
      <alignment horizontal="center" vertical="center"/>
    </xf>
    <xf numFmtId="1" fontId="3" fillId="0" borderId="165" xfId="24" applyNumberFormat="1" applyFont="1" applyFill="1" applyBorder="1" applyAlignment="1">
      <alignment horizontal="center" vertical="center"/>
    </xf>
    <xf numFmtId="49" fontId="3" fillId="13" borderId="24" xfId="24" applyNumberFormat="1" applyFont="1" applyFill="1" applyBorder="1" applyAlignment="1">
      <alignment horizontal="center" vertical="center"/>
    </xf>
    <xf numFmtId="49" fontId="3" fillId="0" borderId="183" xfId="24" applyNumberFormat="1" applyFont="1" applyBorder="1" applyAlignment="1">
      <alignment horizontal="center" vertical="center"/>
    </xf>
    <xf numFmtId="49" fontId="3" fillId="0" borderId="189" xfId="24" applyNumberFormat="1" applyFont="1" applyBorder="1" applyAlignment="1">
      <alignment horizontal="center" vertical="center"/>
    </xf>
    <xf numFmtId="49" fontId="3" fillId="0" borderId="30" xfId="24" applyNumberFormat="1" applyFont="1" applyBorder="1" applyAlignment="1">
      <alignment horizontal="center" vertical="center"/>
    </xf>
    <xf numFmtId="1" fontId="3" fillId="0" borderId="37" xfId="24" applyNumberFormat="1" applyFont="1" applyFill="1" applyBorder="1" applyAlignment="1">
      <alignment horizontal="center"/>
    </xf>
    <xf numFmtId="1" fontId="3" fillId="0" borderId="28" xfId="24" applyNumberFormat="1" applyFont="1" applyFill="1" applyBorder="1" applyAlignment="1">
      <alignment horizontal="center"/>
    </xf>
    <xf numFmtId="1" fontId="3" fillId="0" borderId="211" xfId="24" applyNumberFormat="1" applyFont="1" applyFill="1" applyBorder="1" applyAlignment="1">
      <alignment horizontal="center"/>
    </xf>
    <xf numFmtId="1" fontId="3" fillId="0" borderId="154" xfId="24" applyNumberFormat="1" applyFont="1" applyFill="1" applyBorder="1" applyAlignment="1">
      <alignment horizontal="center"/>
    </xf>
    <xf numFmtId="49" fontId="3" fillId="0" borderId="189" xfId="24" applyNumberFormat="1" applyFont="1" applyFill="1" applyBorder="1" applyAlignment="1">
      <alignment horizontal="center" vertical="center"/>
    </xf>
    <xf numFmtId="49" fontId="19" fillId="13" borderId="112" xfId="24" applyNumberFormat="1" applyFont="1" applyFill="1" applyBorder="1" applyAlignment="1">
      <alignment horizontal="left" vertical="center" wrapText="1"/>
    </xf>
    <xf numFmtId="49" fontId="19" fillId="6" borderId="13" xfId="24" applyNumberFormat="1" applyFont="1" applyFill="1" applyBorder="1" applyAlignment="1">
      <alignment horizontal="left" vertical="center" wrapText="1"/>
    </xf>
    <xf numFmtId="0" fontId="22" fillId="0" borderId="90" xfId="0" applyFont="1" applyBorder="1" applyAlignment="1">
      <alignment horizontal="left" vertical="center" wrapText="1"/>
    </xf>
    <xf numFmtId="49" fontId="2" fillId="5" borderId="37" xfId="24" applyNumberFormat="1" applyFont="1" applyFill="1" applyBorder="1" applyAlignment="1">
      <alignment horizontal="center" vertical="center"/>
    </xf>
    <xf numFmtId="49" fontId="3" fillId="6" borderId="186" xfId="24" applyNumberFormat="1" applyFont="1" applyFill="1" applyBorder="1" applyAlignment="1">
      <alignment horizontal="center" vertical="center"/>
    </xf>
    <xf numFmtId="164" fontId="3" fillId="0" borderId="165" xfId="24" applyNumberFormat="1" applyFont="1" applyFill="1" applyBorder="1" applyAlignment="1">
      <alignment horizontal="center" vertical="center"/>
    </xf>
    <xf numFmtId="164" fontId="3" fillId="0" borderId="186" xfId="24" applyNumberFormat="1" applyFont="1" applyFill="1" applyBorder="1" applyAlignment="1">
      <alignment horizontal="center" vertical="center"/>
    </xf>
    <xf numFmtId="0" fontId="22" fillId="0" borderId="14" xfId="0" applyFont="1" applyBorder="1" applyAlignment="1">
      <alignment horizontal="center" vertical="center"/>
    </xf>
    <xf numFmtId="0" fontId="2" fillId="5" borderId="15" xfId="24" applyFont="1" applyFill="1" applyBorder="1" applyAlignment="1">
      <alignment horizontal="right" vertical="center"/>
    </xf>
    <xf numFmtId="0" fontId="17" fillId="4" borderId="5" xfId="24" applyFont="1" applyFill="1" applyBorder="1" applyAlignment="1">
      <alignment horizontal="center" vertical="center" textRotation="90" wrapText="1"/>
    </xf>
    <xf numFmtId="0" fontId="17" fillId="4" borderId="23" xfId="24" applyFont="1" applyFill="1" applyBorder="1" applyAlignment="1">
      <alignment horizontal="center" vertical="center" textRotation="90" wrapText="1"/>
    </xf>
    <xf numFmtId="0" fontId="17" fillId="4" borderId="5" xfId="24" applyFont="1" applyFill="1" applyBorder="1" applyAlignment="1">
      <alignment horizontal="center" vertical="center" textRotation="90"/>
    </xf>
    <xf numFmtId="0" fontId="17" fillId="4" borderId="21" xfId="24" applyFont="1" applyFill="1" applyBorder="1" applyAlignment="1">
      <alignment horizontal="center" vertical="center" wrapText="1" shrinkToFit="1"/>
    </xf>
    <xf numFmtId="0" fontId="17" fillId="4" borderId="32" xfId="24" applyFont="1" applyFill="1" applyBorder="1" applyAlignment="1">
      <alignment horizontal="center" textRotation="90" wrapText="1"/>
    </xf>
    <xf numFmtId="0" fontId="17" fillId="4" borderId="7" xfId="24" applyFont="1" applyFill="1" applyBorder="1" applyAlignment="1">
      <alignment horizontal="center" vertical="center" wrapText="1"/>
    </xf>
    <xf numFmtId="1" fontId="2" fillId="5" borderId="31" xfId="24" applyNumberFormat="1" applyFont="1" applyFill="1" applyBorder="1" applyAlignment="1">
      <alignment horizontal="right"/>
    </xf>
    <xf numFmtId="1" fontId="3" fillId="6" borderId="17" xfId="24" applyNumberFormat="1" applyFont="1" applyFill="1" applyBorder="1" applyAlignment="1">
      <alignment horizontal="center" vertical="center"/>
    </xf>
    <xf numFmtId="1" fontId="2" fillId="7" borderId="14" xfId="24" applyNumberFormat="1" applyFont="1" applyFill="1" applyBorder="1" applyAlignment="1">
      <alignment horizontal="center" vertical="center"/>
    </xf>
    <xf numFmtId="1" fontId="2" fillId="5" borderId="13" xfId="24" applyNumberFormat="1" applyFont="1" applyFill="1" applyBorder="1" applyAlignment="1">
      <alignment horizontal="center" vertical="center"/>
    </xf>
    <xf numFmtId="1" fontId="2" fillId="5" borderId="37" xfId="24" applyNumberFormat="1" applyFont="1" applyFill="1" applyBorder="1" applyAlignment="1">
      <alignment horizontal="left"/>
    </xf>
    <xf numFmtId="1" fontId="2" fillId="7" borderId="37" xfId="24" applyNumberFormat="1" applyFont="1" applyFill="1" applyBorder="1" applyAlignment="1">
      <alignment horizontal="left"/>
    </xf>
    <xf numFmtId="1" fontId="2" fillId="7" borderId="32" xfId="24" applyNumberFormat="1" applyFont="1" applyFill="1" applyBorder="1" applyAlignment="1">
      <alignment horizontal="right"/>
    </xf>
    <xf numFmtId="1" fontId="3" fillId="6" borderId="24" xfId="24" applyNumberFormat="1" applyFont="1" applyFill="1" applyBorder="1" applyAlignment="1">
      <alignment vertical="center" wrapText="1"/>
    </xf>
    <xf numFmtId="1" fontId="3" fillId="13" borderId="169" xfId="24" applyNumberFormat="1" applyFont="1" applyFill="1" applyBorder="1" applyAlignment="1">
      <alignment horizontal="center" vertical="center"/>
    </xf>
    <xf numFmtId="1" fontId="21" fillId="14" borderId="90" xfId="0" applyNumberFormat="1" applyFont="1" applyFill="1" applyBorder="1" applyAlignment="1">
      <alignment horizontal="center" vertical="center"/>
    </xf>
    <xf numFmtId="1" fontId="21" fillId="14" borderId="78" xfId="0" applyNumberFormat="1" applyFont="1" applyFill="1" applyBorder="1" applyAlignment="1">
      <alignment horizontal="center" vertical="center"/>
    </xf>
    <xf numFmtId="1" fontId="2" fillId="5" borderId="15" xfId="24" applyNumberFormat="1" applyFont="1" applyFill="1" applyBorder="1" applyAlignment="1">
      <alignment horizontal="right"/>
    </xf>
    <xf numFmtId="1" fontId="3" fillId="6" borderId="183" xfId="24" applyNumberFormat="1" applyFont="1" applyFill="1" applyBorder="1" applyAlignment="1">
      <alignment horizontal="center" vertical="center"/>
    </xf>
    <xf numFmtId="1" fontId="22" fillId="0" borderId="22" xfId="0" applyNumberFormat="1" applyFont="1" applyBorder="1" applyAlignment="1">
      <alignment horizontal="center" vertical="center"/>
    </xf>
    <xf numFmtId="1" fontId="3" fillId="6" borderId="57" xfId="24" applyNumberFormat="1" applyFont="1" applyFill="1" applyBorder="1" applyAlignment="1">
      <alignment vertical="center" wrapText="1"/>
    </xf>
    <xf numFmtId="1" fontId="21" fillId="0" borderId="14" xfId="0" applyNumberFormat="1" applyFont="1" applyBorder="1" applyAlignment="1">
      <alignment vertical="center" wrapText="1"/>
    </xf>
    <xf numFmtId="0" fontId="21" fillId="0" borderId="0" xfId="0" applyFont="1" applyAlignment="1">
      <alignment horizontal="center" vertical="center"/>
    </xf>
    <xf numFmtId="0" fontId="18" fillId="0" borderId="0" xfId="24" applyFont="1" applyBorder="1" applyAlignment="1">
      <alignment horizontal="center" vertical="center"/>
    </xf>
    <xf numFmtId="0" fontId="22" fillId="0" borderId="0" xfId="0" applyFont="1" applyAlignment="1">
      <alignment vertical="center"/>
    </xf>
    <xf numFmtId="1" fontId="3" fillId="14" borderId="170" xfId="24" applyNumberFormat="1" applyFont="1" applyFill="1" applyBorder="1" applyAlignment="1">
      <alignment horizontal="center" vertical="center"/>
    </xf>
    <xf numFmtId="1" fontId="22" fillId="14" borderId="16" xfId="0" applyNumberFormat="1" applyFont="1" applyFill="1" applyBorder="1" applyAlignment="1">
      <alignment horizontal="center" vertical="center"/>
    </xf>
    <xf numFmtId="0" fontId="18" fillId="0" borderId="0" xfId="24" applyFont="1" applyBorder="1" applyAlignment="1">
      <alignment horizontal="right" vertical="center"/>
    </xf>
    <xf numFmtId="0" fontId="18" fillId="0" borderId="55" xfId="24" applyFont="1" applyBorder="1" applyAlignment="1">
      <alignment horizontal="right" vertical="center"/>
    </xf>
    <xf numFmtId="0" fontId="17" fillId="5" borderId="5" xfId="24" applyFont="1" applyFill="1" applyBorder="1" applyAlignment="1">
      <alignment horizontal="center" vertical="center" textRotation="90" wrapText="1"/>
    </xf>
    <xf numFmtId="0" fontId="17" fillId="7" borderId="5" xfId="24" applyFont="1" applyFill="1" applyBorder="1" applyAlignment="1">
      <alignment horizontal="center" vertical="center" textRotation="90" wrapText="1"/>
    </xf>
    <xf numFmtId="0" fontId="18" fillId="8" borderId="20" xfId="24" applyFont="1" applyFill="1" applyBorder="1" applyAlignment="1">
      <alignment horizontal="center" vertical="top"/>
    </xf>
    <xf numFmtId="1" fontId="2" fillId="8" borderId="9" xfId="24" applyNumberFormat="1" applyFont="1" applyFill="1" applyBorder="1" applyAlignment="1">
      <alignment horizontal="right"/>
    </xf>
    <xf numFmtId="1" fontId="2" fillId="4" borderId="32" xfId="24" applyNumberFormat="1" applyFont="1" applyFill="1" applyBorder="1" applyAlignment="1">
      <alignment horizontal="right"/>
    </xf>
    <xf numFmtId="1" fontId="22" fillId="0" borderId="14" xfId="0" applyNumberFormat="1" applyFont="1" applyBorder="1" applyAlignment="1">
      <alignment vertical="center" wrapText="1"/>
    </xf>
    <xf numFmtId="1" fontId="2" fillId="5" borderId="8" xfId="24" applyNumberFormat="1" applyFont="1" applyFill="1" applyBorder="1" applyAlignment="1">
      <alignment horizontal="left"/>
    </xf>
    <xf numFmtId="1" fontId="3" fillId="13" borderId="57" xfId="24" applyNumberFormat="1" applyFont="1" applyFill="1" applyBorder="1" applyAlignment="1">
      <alignment horizontal="center" vertical="center"/>
    </xf>
    <xf numFmtId="1" fontId="21" fillId="0" borderId="14" xfId="0" applyNumberFormat="1" applyFont="1" applyBorder="1" applyAlignment="1">
      <alignment horizontal="center" vertical="center"/>
    </xf>
    <xf numFmtId="1" fontId="2" fillId="5" borderId="41" xfId="24" applyNumberFormat="1" applyFont="1" applyFill="1" applyBorder="1" applyAlignment="1">
      <alignment horizontal="center" vertical="center"/>
    </xf>
    <xf numFmtId="1" fontId="3" fillId="0" borderId="170" xfId="24" applyNumberFormat="1" applyFont="1" applyFill="1" applyBorder="1" applyAlignment="1">
      <alignment horizontal="center" vertical="center"/>
    </xf>
    <xf numFmtId="1" fontId="22" fillId="0" borderId="16" xfId="0" applyNumberFormat="1" applyFont="1" applyFill="1" applyBorder="1" applyAlignment="1">
      <alignment horizontal="center" vertical="center"/>
    </xf>
    <xf numFmtId="1" fontId="21" fillId="14" borderId="14" xfId="0" applyNumberFormat="1" applyFont="1" applyFill="1" applyBorder="1" applyAlignment="1">
      <alignment horizontal="center" vertical="center"/>
    </xf>
    <xf numFmtId="1" fontId="3" fillId="13" borderId="170" xfId="24" applyNumberFormat="1" applyFont="1" applyFill="1" applyBorder="1" applyAlignment="1">
      <alignment horizontal="center" vertical="center"/>
    </xf>
    <xf numFmtId="1" fontId="2" fillId="4" borderId="22" xfId="24" applyNumberFormat="1" applyFont="1" applyFill="1" applyBorder="1" applyAlignment="1">
      <alignment horizontal="center" vertical="center"/>
    </xf>
    <xf numFmtId="1" fontId="3" fillId="13" borderId="29" xfId="24" applyNumberFormat="1" applyFont="1" applyFill="1" applyBorder="1" applyAlignment="1">
      <alignment horizontal="center" vertical="center"/>
    </xf>
    <xf numFmtId="1" fontId="22" fillId="14" borderId="14" xfId="0" applyNumberFormat="1" applyFont="1" applyFill="1" applyBorder="1" applyAlignment="1">
      <alignment horizontal="center" vertical="center"/>
    </xf>
    <xf numFmtId="0" fontId="19" fillId="14" borderId="165" xfId="24" applyFont="1" applyFill="1" applyBorder="1" applyAlignment="1">
      <alignment horizontal="center" vertical="center" wrapText="1"/>
    </xf>
    <xf numFmtId="0" fontId="19" fillId="14" borderId="186" xfId="24" applyFont="1" applyFill="1" applyBorder="1" applyAlignment="1">
      <alignment horizontal="center" vertical="center" wrapText="1"/>
    </xf>
    <xf numFmtId="0" fontId="19" fillId="14" borderId="234" xfId="24" applyFont="1" applyFill="1" applyBorder="1" applyAlignment="1">
      <alignment horizontal="center" vertical="center"/>
    </xf>
  </cellXfs>
  <cellStyles count="36">
    <cellStyle name="1 antraštė 2" xfId="1"/>
    <cellStyle name="2 antraštė 2" xfId="2"/>
    <cellStyle name="3 antraštė 2" xfId="3"/>
    <cellStyle name="4 antraštė 2" xfId="4"/>
    <cellStyle name="Aiškinamasis tekstas 2" xfId="5"/>
    <cellStyle name="Currency 2" xfId="6"/>
    <cellStyle name="Currency 3" xfId="7"/>
    <cellStyle name="Currency 4" xfId="8"/>
    <cellStyle name="Currency 4 2" xfId="9"/>
    <cellStyle name="Currency 4_5 programa" xfId="10"/>
    <cellStyle name="Currency 5" xfId="11"/>
    <cellStyle name="Currency 5 2" xfId="12"/>
    <cellStyle name="Currency 5_5 programa" xfId="13"/>
    <cellStyle name="Geras 2" xfId="14"/>
    <cellStyle name="Įprastas" xfId="0" builtinId="0"/>
    <cellStyle name="Įspėjimo tekstas 2" xfId="15"/>
    <cellStyle name="Išvestis 2" xfId="16"/>
    <cellStyle name="Kablelis 2" xfId="17"/>
    <cellStyle name="Kablelis 3" xfId="18"/>
    <cellStyle name="Kablelis 4" xfId="19"/>
    <cellStyle name="Normal 2" xfId="20"/>
    <cellStyle name="Normal 3" xfId="21"/>
    <cellStyle name="Normal 4" xfId="22"/>
    <cellStyle name="Paprastas 2" xfId="23"/>
    <cellStyle name="Paprastas 2 2" xfId="24"/>
    <cellStyle name="Paprastas 3" xfId="25"/>
    <cellStyle name="Paprastas 4" xfId="26"/>
    <cellStyle name="Paprastas 4 2" xfId="27"/>
    <cellStyle name="Paprastas 5" xfId="28"/>
    <cellStyle name="Paprastas 6" xfId="29"/>
    <cellStyle name="Pavadinimas 2" xfId="30"/>
    <cellStyle name="Percent 2" xfId="31"/>
    <cellStyle name="Percent 3" xfId="32"/>
    <cellStyle name="Plm50Data" xfId="33"/>
    <cellStyle name="Suma 2" xfId="34"/>
    <cellStyle name="Valiuta 2" xfId="35"/>
  </cellStyles>
  <dxfs count="2">
    <dxf>
      <font>
        <b val="0"/>
        <condense val="0"/>
        <extend val="0"/>
        <color indexed="9"/>
      </font>
    </dxf>
    <dxf>
      <font>
        <b val="0"/>
        <condense val="0"/>
        <extend val="0"/>
        <color indexed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102"/>
  <sheetViews>
    <sheetView tabSelected="1" topLeftCell="A16" zoomScale="95" zoomScaleNormal="95" zoomScaleSheetLayoutView="100" workbookViewId="0">
      <selection activeCell="C21" sqref="C21:Z21"/>
    </sheetView>
  </sheetViews>
  <sheetFormatPr defaultColWidth="10.140625" defaultRowHeight="11.25"/>
  <cols>
    <col min="1" max="1" width="3.5703125" style="1" customWidth="1"/>
    <col min="2" max="2" width="3.42578125" style="1" customWidth="1"/>
    <col min="3" max="3" width="3.140625" style="1" customWidth="1"/>
    <col min="4" max="4" width="3" style="1" customWidth="1"/>
    <col min="5" max="5" width="9.28515625" style="1" customWidth="1"/>
    <col min="6" max="6" width="12" style="1" customWidth="1"/>
    <col min="7" max="7" width="4" style="1" customWidth="1"/>
    <col min="8" max="8" width="6.5703125" style="1" customWidth="1"/>
    <col min="9" max="9" width="7.7109375" style="1" customWidth="1"/>
    <col min="10" max="11" width="8.85546875" style="1" customWidth="1"/>
    <col min="12" max="12" width="9.28515625" style="1" customWidth="1"/>
    <col min="13" max="13" width="8.5703125" style="1" customWidth="1"/>
    <col min="14" max="14" width="9.42578125" style="1" customWidth="1"/>
    <col min="15" max="15" width="7.42578125" style="1" customWidth="1"/>
    <col min="16" max="17" width="8.140625" style="1" customWidth="1"/>
    <col min="18" max="18" width="8.7109375" style="1" customWidth="1"/>
    <col min="19" max="19" width="9.28515625" style="1" customWidth="1"/>
    <col min="20" max="20" width="9.42578125" style="1" customWidth="1"/>
    <col min="21" max="21" width="13.7109375" style="1" customWidth="1"/>
    <col min="22" max="22" width="7.28515625" style="1" customWidth="1"/>
    <col min="23" max="23" width="7.42578125" style="1" customWidth="1"/>
    <col min="24" max="24" width="7" style="37" customWidth="1"/>
    <col min="25" max="25" width="7.42578125" style="1" customWidth="1"/>
    <col min="26" max="26" width="7.140625" style="1" customWidth="1"/>
    <col min="27" max="27" width="16.85546875" style="1" customWidth="1"/>
    <col min="28" max="28" width="13.5703125" style="1" customWidth="1"/>
    <col min="29" max="16384" width="10.140625" style="1"/>
  </cols>
  <sheetData>
    <row r="1" spans="1:28" ht="21" customHeight="1">
      <c r="A1" s="743" t="s">
        <v>153</v>
      </c>
      <c r="B1" s="743"/>
      <c r="C1" s="743"/>
      <c r="D1" s="743"/>
      <c r="E1" s="743"/>
      <c r="F1" s="743"/>
      <c r="G1" s="743"/>
      <c r="H1" s="743"/>
      <c r="I1" s="743"/>
      <c r="J1" s="743"/>
      <c r="K1" s="743"/>
      <c r="L1" s="743"/>
      <c r="M1" s="743"/>
      <c r="N1" s="743"/>
      <c r="O1" s="743"/>
      <c r="P1" s="743"/>
      <c r="Q1" s="743"/>
      <c r="R1" s="743"/>
      <c r="S1" s="743"/>
      <c r="T1" s="743"/>
      <c r="U1" s="743"/>
      <c r="V1" s="743"/>
      <c r="W1" s="743"/>
      <c r="X1" s="743"/>
      <c r="Y1" s="596" t="s">
        <v>174</v>
      </c>
      <c r="Z1" s="596"/>
      <c r="AA1" s="596"/>
      <c r="AB1" s="596"/>
    </row>
    <row r="2" spans="1:28" ht="21" customHeight="1">
      <c r="A2" s="743" t="s">
        <v>95</v>
      </c>
      <c r="B2" s="743"/>
      <c r="C2" s="743"/>
      <c r="D2" s="743"/>
      <c r="E2" s="743"/>
      <c r="F2" s="743"/>
      <c r="G2" s="743"/>
      <c r="H2" s="743"/>
      <c r="I2" s="743"/>
      <c r="J2" s="743"/>
      <c r="K2" s="743"/>
      <c r="L2" s="743"/>
      <c r="M2" s="743"/>
      <c r="N2" s="743"/>
      <c r="O2" s="743"/>
      <c r="P2" s="743"/>
      <c r="Q2" s="743"/>
      <c r="R2" s="743"/>
      <c r="S2" s="743"/>
      <c r="T2" s="743"/>
      <c r="U2" s="743"/>
      <c r="V2" s="743"/>
      <c r="W2" s="743"/>
      <c r="X2" s="743"/>
      <c r="Y2" s="596"/>
      <c r="Z2" s="596"/>
      <c r="AA2" s="596"/>
      <c r="AB2" s="596"/>
    </row>
    <row r="3" spans="1:28" ht="24" customHeight="1" thickBot="1">
      <c r="A3" s="464"/>
      <c r="B3" s="464"/>
      <c r="C3" s="464"/>
      <c r="D3" s="464"/>
      <c r="E3" s="464"/>
      <c r="F3" s="464"/>
      <c r="G3" s="464"/>
      <c r="H3" s="464"/>
      <c r="I3" s="464"/>
      <c r="J3" s="464"/>
      <c r="K3" s="464"/>
      <c r="L3" s="464"/>
      <c r="M3" s="464"/>
      <c r="N3" s="464"/>
      <c r="O3" s="464"/>
      <c r="P3" s="464"/>
      <c r="Q3" s="464"/>
      <c r="R3" s="464"/>
      <c r="S3" s="464"/>
      <c r="T3" s="464"/>
      <c r="U3" s="464"/>
      <c r="V3" s="464"/>
      <c r="W3" s="464"/>
      <c r="X3" s="464"/>
      <c r="Y3" s="597" t="s">
        <v>177</v>
      </c>
      <c r="Z3" s="597"/>
      <c r="AA3" s="597"/>
      <c r="AB3" s="597"/>
    </row>
    <row r="4" spans="1:28" ht="12.75" customHeight="1" thickBot="1">
      <c r="A4" s="750" t="s">
        <v>152</v>
      </c>
      <c r="B4" s="750"/>
      <c r="C4" s="750"/>
      <c r="D4" s="750"/>
      <c r="E4" s="750"/>
      <c r="F4" s="750"/>
      <c r="G4" s="750"/>
      <c r="H4" s="750"/>
      <c r="I4" s="750"/>
      <c r="J4" s="750"/>
      <c r="K4" s="750"/>
      <c r="L4" s="750"/>
      <c r="M4" s="750"/>
      <c r="N4" s="750"/>
      <c r="O4" s="750"/>
      <c r="P4" s="750"/>
      <c r="Q4" s="750"/>
      <c r="R4" s="750"/>
      <c r="S4" s="750"/>
      <c r="T4" s="750"/>
      <c r="U4" s="750"/>
      <c r="V4" s="750"/>
      <c r="W4" s="750"/>
      <c r="X4" s="750"/>
      <c r="Y4" s="750"/>
      <c r="Z4" s="750"/>
      <c r="AA4" s="750"/>
      <c r="AB4" s="750"/>
    </row>
    <row r="5" spans="1:28" ht="12" customHeight="1">
      <c r="A5" s="751" t="s">
        <v>0</v>
      </c>
      <c r="B5" s="747" t="s">
        <v>1</v>
      </c>
      <c r="C5" s="762" t="s">
        <v>2</v>
      </c>
      <c r="D5" s="753" t="s">
        <v>3</v>
      </c>
      <c r="E5" s="803" t="s">
        <v>4</v>
      </c>
      <c r="F5" s="803"/>
      <c r="G5" s="752" t="s">
        <v>5</v>
      </c>
      <c r="H5" s="753" t="s">
        <v>6</v>
      </c>
      <c r="I5" s="753" t="s">
        <v>7</v>
      </c>
      <c r="J5" s="753" t="s">
        <v>150</v>
      </c>
      <c r="K5" s="776" t="s">
        <v>135</v>
      </c>
      <c r="L5" s="776"/>
      <c r="M5" s="776"/>
      <c r="N5" s="776"/>
      <c r="O5" s="761" t="s">
        <v>151</v>
      </c>
      <c r="P5" s="761"/>
      <c r="Q5" s="761"/>
      <c r="R5" s="761"/>
      <c r="S5" s="768" t="s">
        <v>140</v>
      </c>
      <c r="T5" s="753" t="s">
        <v>154</v>
      </c>
      <c r="U5" s="748"/>
      <c r="V5" s="748"/>
      <c r="W5" s="748"/>
      <c r="X5" s="748"/>
      <c r="Y5" s="748"/>
      <c r="Z5" s="748"/>
      <c r="AA5" s="764" t="s">
        <v>8</v>
      </c>
      <c r="AB5" s="764"/>
    </row>
    <row r="6" spans="1:28" ht="11.25" customHeight="1">
      <c r="A6" s="751"/>
      <c r="B6" s="747"/>
      <c r="C6" s="762"/>
      <c r="D6" s="753"/>
      <c r="E6" s="803"/>
      <c r="F6" s="803"/>
      <c r="G6" s="752"/>
      <c r="H6" s="753"/>
      <c r="I6" s="753"/>
      <c r="J6" s="753"/>
      <c r="K6" s="746" t="s">
        <v>9</v>
      </c>
      <c r="L6" s="745" t="s">
        <v>10</v>
      </c>
      <c r="M6" s="745"/>
      <c r="N6" s="766" t="s">
        <v>11</v>
      </c>
      <c r="O6" s="746" t="s">
        <v>9</v>
      </c>
      <c r="P6" s="745" t="s">
        <v>10</v>
      </c>
      <c r="Q6" s="745"/>
      <c r="R6" s="746" t="s">
        <v>11</v>
      </c>
      <c r="S6" s="768"/>
      <c r="T6" s="753"/>
      <c r="U6" s="765" t="s">
        <v>141</v>
      </c>
      <c r="V6" s="765" t="s">
        <v>12</v>
      </c>
      <c r="W6" s="465" t="s">
        <v>130</v>
      </c>
      <c r="X6" s="465" t="s">
        <v>136</v>
      </c>
      <c r="Y6" s="2" t="s">
        <v>142</v>
      </c>
      <c r="Z6" s="3" t="s">
        <v>155</v>
      </c>
      <c r="AA6" s="764"/>
      <c r="AB6" s="764"/>
    </row>
    <row r="7" spans="1:28" ht="31.5" customHeight="1">
      <c r="A7" s="751"/>
      <c r="B7" s="747"/>
      <c r="C7" s="762"/>
      <c r="D7" s="753"/>
      <c r="E7" s="803"/>
      <c r="F7" s="803"/>
      <c r="G7" s="752"/>
      <c r="H7" s="753"/>
      <c r="I7" s="753"/>
      <c r="J7" s="753"/>
      <c r="K7" s="753"/>
      <c r="L7" s="746" t="s">
        <v>9</v>
      </c>
      <c r="M7" s="746" t="s">
        <v>13</v>
      </c>
      <c r="N7" s="766"/>
      <c r="O7" s="746"/>
      <c r="P7" s="746" t="s">
        <v>9</v>
      </c>
      <c r="Q7" s="746" t="s">
        <v>13</v>
      </c>
      <c r="R7" s="746"/>
      <c r="S7" s="768"/>
      <c r="T7" s="753"/>
      <c r="U7" s="765"/>
      <c r="V7" s="765"/>
      <c r="W7" s="754" t="s">
        <v>14</v>
      </c>
      <c r="X7" s="754" t="s">
        <v>15</v>
      </c>
      <c r="Y7" s="754" t="s">
        <v>15</v>
      </c>
      <c r="Z7" s="771" t="s">
        <v>15</v>
      </c>
      <c r="AA7" s="770" t="s">
        <v>16</v>
      </c>
      <c r="AB7" s="769" t="s">
        <v>17</v>
      </c>
    </row>
    <row r="8" spans="1:28" ht="44.25" customHeight="1">
      <c r="A8" s="751"/>
      <c r="B8" s="747"/>
      <c r="C8" s="762"/>
      <c r="D8" s="753"/>
      <c r="E8" s="803"/>
      <c r="F8" s="803"/>
      <c r="G8" s="752"/>
      <c r="H8" s="753"/>
      <c r="I8" s="753"/>
      <c r="J8" s="753"/>
      <c r="K8" s="753"/>
      <c r="L8" s="753"/>
      <c r="M8" s="753"/>
      <c r="N8" s="766"/>
      <c r="O8" s="746"/>
      <c r="P8" s="746"/>
      <c r="Q8" s="746"/>
      <c r="R8" s="746"/>
      <c r="S8" s="768"/>
      <c r="T8" s="753"/>
      <c r="U8" s="765"/>
      <c r="V8" s="765"/>
      <c r="W8" s="754"/>
      <c r="X8" s="754"/>
      <c r="Y8" s="754"/>
      <c r="Z8" s="771"/>
      <c r="AA8" s="770"/>
      <c r="AB8" s="769"/>
    </row>
    <row r="9" spans="1:28">
      <c r="A9" s="751"/>
      <c r="B9" s="747"/>
      <c r="C9" s="762"/>
      <c r="D9" s="753"/>
      <c r="E9" s="803"/>
      <c r="F9" s="803"/>
      <c r="G9" s="752"/>
      <c r="H9" s="753"/>
      <c r="I9" s="753"/>
      <c r="J9" s="125" t="s">
        <v>100</v>
      </c>
      <c r="K9" s="125" t="s">
        <v>101</v>
      </c>
      <c r="L9" s="125" t="s">
        <v>100</v>
      </c>
      <c r="M9" s="125" t="s">
        <v>100</v>
      </c>
      <c r="N9" s="125" t="s">
        <v>100</v>
      </c>
      <c r="O9" s="125" t="s">
        <v>100</v>
      </c>
      <c r="P9" s="125" t="s">
        <v>100</v>
      </c>
      <c r="Q9" s="125" t="s">
        <v>100</v>
      </c>
      <c r="R9" s="125" t="s">
        <v>100</v>
      </c>
      <c r="S9" s="125" t="s">
        <v>100</v>
      </c>
      <c r="T9" s="125" t="s">
        <v>100</v>
      </c>
      <c r="U9" s="765"/>
      <c r="V9" s="765"/>
      <c r="W9" s="754"/>
      <c r="X9" s="754"/>
      <c r="Y9" s="754"/>
      <c r="Z9" s="771"/>
      <c r="AA9" s="770"/>
      <c r="AB9" s="769"/>
    </row>
    <row r="10" spans="1:28" ht="11.25" customHeight="1" thickBot="1">
      <c r="A10" s="4">
        <v>1</v>
      </c>
      <c r="B10" s="466">
        <v>2</v>
      </c>
      <c r="C10" s="466">
        <v>3</v>
      </c>
      <c r="D10" s="466">
        <v>4</v>
      </c>
      <c r="E10" s="749">
        <v>5</v>
      </c>
      <c r="F10" s="749"/>
      <c r="G10" s="5">
        <v>6</v>
      </c>
      <c r="H10" s="466">
        <v>7</v>
      </c>
      <c r="I10" s="466">
        <v>8</v>
      </c>
      <c r="J10" s="126">
        <v>9</v>
      </c>
      <c r="K10" s="126">
        <v>10</v>
      </c>
      <c r="L10" s="126">
        <v>11</v>
      </c>
      <c r="M10" s="126">
        <v>12</v>
      </c>
      <c r="N10" s="127">
        <v>13</v>
      </c>
      <c r="O10" s="126">
        <v>14</v>
      </c>
      <c r="P10" s="126">
        <v>15</v>
      </c>
      <c r="Q10" s="126">
        <v>16</v>
      </c>
      <c r="R10" s="126">
        <v>17</v>
      </c>
      <c r="S10" s="128">
        <v>18</v>
      </c>
      <c r="T10" s="126">
        <v>19</v>
      </c>
      <c r="U10" s="466">
        <v>20</v>
      </c>
      <c r="V10" s="466">
        <v>21</v>
      </c>
      <c r="W10" s="466">
        <v>22</v>
      </c>
      <c r="X10" s="466">
        <v>23</v>
      </c>
      <c r="Y10" s="6">
        <v>24</v>
      </c>
      <c r="Z10" s="7">
        <v>25</v>
      </c>
      <c r="AA10" s="466">
        <v>26</v>
      </c>
      <c r="AB10" s="7">
        <v>27</v>
      </c>
    </row>
    <row r="11" spans="1:28" ht="12" customHeight="1">
      <c r="A11" s="801" t="s">
        <v>18</v>
      </c>
      <c r="B11" s="801"/>
      <c r="C11" s="801"/>
      <c r="D11" s="801"/>
      <c r="E11" s="801"/>
      <c r="F11" s="801"/>
      <c r="G11" s="801"/>
      <c r="H11" s="801"/>
      <c r="I11" s="801"/>
      <c r="J11" s="801"/>
      <c r="K11" s="801"/>
      <c r="L11" s="801"/>
      <c r="M11" s="801"/>
      <c r="N11" s="801"/>
      <c r="O11" s="801"/>
      <c r="P11" s="801"/>
      <c r="Q11" s="801"/>
      <c r="R11" s="801"/>
      <c r="S11" s="801"/>
      <c r="T11" s="801"/>
      <c r="U11" s="801"/>
      <c r="V11" s="801"/>
      <c r="W11" s="801"/>
      <c r="X11" s="801"/>
      <c r="Y11" s="801"/>
      <c r="Z11" s="801"/>
      <c r="AA11" s="801"/>
      <c r="AB11" s="801"/>
    </row>
    <row r="12" spans="1:28" ht="12.75" customHeight="1" thickBot="1">
      <c r="A12" s="676"/>
      <c r="B12" s="687" t="s">
        <v>19</v>
      </c>
      <c r="C12" s="687"/>
      <c r="D12" s="687"/>
      <c r="E12" s="687"/>
      <c r="F12" s="687"/>
      <c r="G12" s="687"/>
      <c r="H12" s="687"/>
      <c r="I12" s="687"/>
      <c r="J12" s="687"/>
      <c r="K12" s="687"/>
      <c r="L12" s="687"/>
      <c r="M12" s="687"/>
      <c r="N12" s="687"/>
      <c r="O12" s="687"/>
      <c r="P12" s="687"/>
      <c r="Q12" s="687"/>
      <c r="R12" s="687"/>
      <c r="S12" s="687"/>
      <c r="T12" s="687"/>
      <c r="U12" s="687"/>
      <c r="V12" s="687"/>
      <c r="W12" s="687"/>
      <c r="X12" s="687"/>
      <c r="Y12" s="687"/>
      <c r="Z12" s="687"/>
      <c r="AA12" s="687"/>
      <c r="AB12" s="687"/>
    </row>
    <row r="13" spans="1:28" ht="12" thickBot="1">
      <c r="A13" s="676"/>
      <c r="B13" s="671" t="s">
        <v>20</v>
      </c>
      <c r="C13" s="802" t="s">
        <v>21</v>
      </c>
      <c r="D13" s="802"/>
      <c r="E13" s="802"/>
      <c r="F13" s="802"/>
      <c r="G13" s="802"/>
      <c r="H13" s="802"/>
      <c r="I13" s="802"/>
      <c r="J13" s="802"/>
      <c r="K13" s="802"/>
      <c r="L13" s="802"/>
      <c r="M13" s="802"/>
      <c r="N13" s="802"/>
      <c r="O13" s="802"/>
      <c r="P13" s="802"/>
      <c r="Q13" s="802"/>
      <c r="R13" s="802"/>
      <c r="S13" s="802"/>
      <c r="T13" s="802"/>
      <c r="U13" s="802"/>
      <c r="V13" s="802"/>
      <c r="W13" s="802"/>
      <c r="X13" s="802"/>
      <c r="Y13" s="802"/>
      <c r="Z13" s="802"/>
      <c r="AA13" s="802"/>
      <c r="AB13" s="802"/>
    </row>
    <row r="14" spans="1:28" ht="26.25" customHeight="1" thickBot="1">
      <c r="A14" s="676"/>
      <c r="B14" s="671"/>
      <c r="C14" s="763" t="s">
        <v>20</v>
      </c>
      <c r="D14" s="847" t="s">
        <v>20</v>
      </c>
      <c r="E14" s="813" t="s">
        <v>91</v>
      </c>
      <c r="F14" s="814"/>
      <c r="G14" s="819" t="s">
        <v>41</v>
      </c>
      <c r="H14" s="822" t="s">
        <v>25</v>
      </c>
      <c r="I14" s="430" t="s">
        <v>23</v>
      </c>
      <c r="J14" s="357">
        <v>25900</v>
      </c>
      <c r="K14" s="167">
        <v>55000</v>
      </c>
      <c r="L14" s="112">
        <v>55000</v>
      </c>
      <c r="M14" s="112"/>
      <c r="N14" s="131"/>
      <c r="O14" s="167">
        <v>23500</v>
      </c>
      <c r="P14" s="112">
        <v>23500</v>
      </c>
      <c r="Q14" s="203"/>
      <c r="R14" s="132"/>
      <c r="S14" s="425">
        <v>70000</v>
      </c>
      <c r="T14" s="516">
        <v>70000</v>
      </c>
      <c r="U14" s="624" t="s">
        <v>92</v>
      </c>
      <c r="V14" s="627" t="s">
        <v>24</v>
      </c>
      <c r="W14" s="629">
        <v>110</v>
      </c>
      <c r="X14" s="774">
        <v>90</v>
      </c>
      <c r="Y14" s="631">
        <v>95</v>
      </c>
      <c r="Z14" s="772">
        <v>95</v>
      </c>
      <c r="AA14" s="633" t="s">
        <v>166</v>
      </c>
      <c r="AB14" s="635" t="s">
        <v>26</v>
      </c>
    </row>
    <row r="15" spans="1:28" ht="21.75" customHeight="1" thickBot="1">
      <c r="A15" s="676"/>
      <c r="B15" s="671"/>
      <c r="C15" s="763"/>
      <c r="D15" s="848"/>
      <c r="E15" s="815"/>
      <c r="F15" s="816"/>
      <c r="G15" s="820"/>
      <c r="H15" s="823"/>
      <c r="I15" s="825" t="s">
        <v>28</v>
      </c>
      <c r="J15" s="827"/>
      <c r="K15" s="197"/>
      <c r="L15" s="198"/>
      <c r="M15" s="198"/>
      <c r="N15" s="850"/>
      <c r="O15" s="204"/>
      <c r="P15" s="205"/>
      <c r="Q15" s="205"/>
      <c r="R15" s="852"/>
      <c r="S15" s="829"/>
      <c r="T15" s="831"/>
      <c r="U15" s="625"/>
      <c r="V15" s="628"/>
      <c r="W15" s="630"/>
      <c r="X15" s="775"/>
      <c r="Y15" s="632"/>
      <c r="Z15" s="773"/>
      <c r="AA15" s="692"/>
      <c r="AB15" s="767"/>
    </row>
    <row r="16" spans="1:28" ht="70.5" customHeight="1" thickBot="1">
      <c r="A16" s="676"/>
      <c r="B16" s="671"/>
      <c r="C16" s="763"/>
      <c r="D16" s="849"/>
      <c r="E16" s="817"/>
      <c r="F16" s="818"/>
      <c r="G16" s="821"/>
      <c r="H16" s="824"/>
      <c r="I16" s="826"/>
      <c r="J16" s="828"/>
      <c r="K16" s="426"/>
      <c r="L16" s="427"/>
      <c r="M16" s="427"/>
      <c r="N16" s="851"/>
      <c r="O16" s="428"/>
      <c r="P16" s="429"/>
      <c r="Q16" s="429"/>
      <c r="R16" s="853"/>
      <c r="S16" s="830"/>
      <c r="T16" s="832"/>
      <c r="U16" s="518" t="s">
        <v>169</v>
      </c>
      <c r="V16" s="519" t="s">
        <v>24</v>
      </c>
      <c r="W16" s="520"/>
      <c r="X16" s="520">
        <v>1</v>
      </c>
      <c r="Y16" s="563"/>
      <c r="Z16" s="567"/>
      <c r="AA16" s="565" t="s">
        <v>166</v>
      </c>
      <c r="AB16" s="521" t="s">
        <v>26</v>
      </c>
    </row>
    <row r="17" spans="1:28" ht="75" customHeight="1" thickBot="1">
      <c r="A17" s="676"/>
      <c r="B17" s="671"/>
      <c r="C17" s="763"/>
      <c r="D17" s="418" t="s">
        <v>27</v>
      </c>
      <c r="E17" s="799" t="s">
        <v>108</v>
      </c>
      <c r="F17" s="800"/>
      <c r="G17" s="419" t="s">
        <v>39</v>
      </c>
      <c r="H17" s="420" t="s">
        <v>25</v>
      </c>
      <c r="I17" s="421" t="s">
        <v>28</v>
      </c>
      <c r="J17" s="398">
        <v>10000</v>
      </c>
      <c r="K17" s="422">
        <v>10000</v>
      </c>
      <c r="L17" s="417"/>
      <c r="M17" s="423"/>
      <c r="N17" s="424">
        <v>10000</v>
      </c>
      <c r="O17" s="422">
        <v>10000</v>
      </c>
      <c r="P17" s="417">
        <v>1000</v>
      </c>
      <c r="Q17" s="423"/>
      <c r="R17" s="424">
        <v>9000</v>
      </c>
      <c r="S17" s="406">
        <v>9000</v>
      </c>
      <c r="T17" s="517">
        <v>9000</v>
      </c>
      <c r="U17" s="523" t="s">
        <v>29</v>
      </c>
      <c r="V17" s="524" t="s">
        <v>24</v>
      </c>
      <c r="W17" s="525">
        <v>10</v>
      </c>
      <c r="X17" s="525">
        <v>10</v>
      </c>
      <c r="Y17" s="564">
        <v>10</v>
      </c>
      <c r="Z17" s="345">
        <v>10</v>
      </c>
      <c r="AA17" s="566" t="s">
        <v>125</v>
      </c>
      <c r="AB17" s="526" t="s">
        <v>107</v>
      </c>
    </row>
    <row r="18" spans="1:28" ht="21.75" customHeight="1" thickBot="1">
      <c r="A18" s="676"/>
      <c r="B18" s="671"/>
      <c r="C18" s="460"/>
      <c r="D18" s="718" t="s">
        <v>39</v>
      </c>
      <c r="E18" s="720" t="s">
        <v>160</v>
      </c>
      <c r="F18" s="720"/>
      <c r="G18" s="722" t="s">
        <v>41</v>
      </c>
      <c r="H18" s="722" t="s">
        <v>25</v>
      </c>
      <c r="I18" s="396" t="s">
        <v>161</v>
      </c>
      <c r="J18" s="399"/>
      <c r="K18" s="409">
        <v>44033.06</v>
      </c>
      <c r="L18" s="401"/>
      <c r="M18" s="401"/>
      <c r="N18" s="412">
        <v>44033.06</v>
      </c>
      <c r="O18" s="409">
        <v>44033.06</v>
      </c>
      <c r="P18" s="401"/>
      <c r="Q18" s="401"/>
      <c r="R18" s="412">
        <v>44033.06</v>
      </c>
      <c r="S18" s="407"/>
      <c r="T18" s="522"/>
      <c r="U18" s="724" t="s">
        <v>162</v>
      </c>
      <c r="V18" s="726" t="s">
        <v>24</v>
      </c>
      <c r="W18" s="726"/>
      <c r="X18" s="726" t="s">
        <v>163</v>
      </c>
      <c r="Y18" s="755"/>
      <c r="Z18" s="757"/>
      <c r="AA18" s="633" t="s">
        <v>166</v>
      </c>
      <c r="AB18" s="635" t="s">
        <v>26</v>
      </c>
    </row>
    <row r="19" spans="1:28" ht="49.5" customHeight="1" thickBot="1">
      <c r="A19" s="676"/>
      <c r="B19" s="671"/>
      <c r="C19" s="460"/>
      <c r="D19" s="719"/>
      <c r="E19" s="721"/>
      <c r="F19" s="721"/>
      <c r="G19" s="723"/>
      <c r="H19" s="723"/>
      <c r="I19" s="397" t="s">
        <v>28</v>
      </c>
      <c r="J19" s="400"/>
      <c r="K19" s="410">
        <v>11010</v>
      </c>
      <c r="L19" s="411">
        <v>11010</v>
      </c>
      <c r="M19" s="402"/>
      <c r="N19" s="403"/>
      <c r="O19" s="410">
        <v>11010</v>
      </c>
      <c r="P19" s="411">
        <v>11010</v>
      </c>
      <c r="Q19" s="404"/>
      <c r="R19" s="405"/>
      <c r="S19" s="408"/>
      <c r="T19" s="405"/>
      <c r="U19" s="725"/>
      <c r="V19" s="727"/>
      <c r="W19" s="727"/>
      <c r="X19" s="727"/>
      <c r="Y19" s="756"/>
      <c r="Z19" s="758"/>
      <c r="AA19" s="634"/>
      <c r="AB19" s="636"/>
    </row>
    <row r="20" spans="1:28" ht="12" thickBot="1">
      <c r="A20" s="676"/>
      <c r="B20" s="671"/>
      <c r="C20" s="626" t="s">
        <v>31</v>
      </c>
      <c r="D20" s="626"/>
      <c r="E20" s="626"/>
      <c r="F20" s="626"/>
      <c r="G20" s="626"/>
      <c r="H20" s="626"/>
      <c r="I20" s="626"/>
      <c r="J20" s="82">
        <f t="shared" ref="J20:T20" si="0">SUM(J14:J17)</f>
        <v>35900</v>
      </c>
      <c r="K20" s="68">
        <f t="shared" si="0"/>
        <v>65000</v>
      </c>
      <c r="L20" s="199">
        <f t="shared" si="0"/>
        <v>55000</v>
      </c>
      <c r="M20" s="199">
        <f t="shared" si="0"/>
        <v>0</v>
      </c>
      <c r="N20" s="94">
        <f t="shared" si="0"/>
        <v>10000</v>
      </c>
      <c r="O20" s="68">
        <f t="shared" si="0"/>
        <v>33500</v>
      </c>
      <c r="P20" s="199">
        <f t="shared" si="0"/>
        <v>24500</v>
      </c>
      <c r="Q20" s="199">
        <f t="shared" si="0"/>
        <v>0</v>
      </c>
      <c r="R20" s="94">
        <f t="shared" si="0"/>
        <v>9000</v>
      </c>
      <c r="S20" s="82">
        <f t="shared" si="0"/>
        <v>79000</v>
      </c>
      <c r="T20" s="82">
        <f t="shared" si="0"/>
        <v>79000</v>
      </c>
      <c r="U20" s="12"/>
      <c r="V20" s="8"/>
      <c r="W20" s="8"/>
      <c r="X20" s="9"/>
      <c r="Y20" s="10"/>
      <c r="Z20" s="11"/>
      <c r="AA20" s="10"/>
      <c r="AB20" s="11"/>
    </row>
    <row r="21" spans="1:28" ht="12" thickBot="1">
      <c r="A21" s="676"/>
      <c r="B21" s="671"/>
      <c r="C21" s="621" t="s">
        <v>32</v>
      </c>
      <c r="D21" s="621"/>
      <c r="E21" s="621"/>
      <c r="F21" s="621"/>
      <c r="G21" s="621"/>
      <c r="H21" s="621"/>
      <c r="I21" s="621"/>
      <c r="J21" s="621"/>
      <c r="K21" s="621"/>
      <c r="L21" s="622"/>
      <c r="M21" s="622"/>
      <c r="N21" s="621"/>
      <c r="O21" s="621"/>
      <c r="P21" s="622"/>
      <c r="Q21" s="622"/>
      <c r="R21" s="621"/>
      <c r="S21" s="621"/>
      <c r="T21" s="621"/>
      <c r="U21" s="621"/>
      <c r="V21" s="621"/>
      <c r="W21" s="621"/>
      <c r="X21" s="621"/>
      <c r="Y21" s="621"/>
      <c r="Z21" s="621"/>
      <c r="AA21" s="187"/>
      <c r="AB21" s="188"/>
    </row>
    <row r="22" spans="1:28" ht="24.75" customHeight="1" thickBot="1">
      <c r="A22" s="676"/>
      <c r="B22" s="671"/>
      <c r="C22" s="476"/>
      <c r="D22" s="744" t="s">
        <v>20</v>
      </c>
      <c r="E22" s="616" t="s">
        <v>109</v>
      </c>
      <c r="F22" s="616"/>
      <c r="G22" s="709" t="s">
        <v>90</v>
      </c>
      <c r="H22" s="910" t="s">
        <v>181</v>
      </c>
      <c r="I22" s="262" t="s">
        <v>23</v>
      </c>
      <c r="J22" s="388">
        <v>257900</v>
      </c>
      <c r="K22" s="263">
        <v>335000</v>
      </c>
      <c r="L22" s="264">
        <v>335000</v>
      </c>
      <c r="M22" s="265"/>
      <c r="N22" s="266"/>
      <c r="O22" s="263">
        <v>255500</v>
      </c>
      <c r="P22" s="264">
        <v>255500</v>
      </c>
      <c r="Q22" s="265"/>
      <c r="R22" s="267"/>
      <c r="S22" s="268">
        <v>320000</v>
      </c>
      <c r="T22" s="535">
        <v>320000</v>
      </c>
      <c r="U22" s="527" t="s">
        <v>86</v>
      </c>
      <c r="V22" s="528" t="s">
        <v>33</v>
      </c>
      <c r="W22" s="529">
        <v>1210</v>
      </c>
      <c r="X22" s="528" t="s">
        <v>156</v>
      </c>
      <c r="Y22" s="557" t="s">
        <v>156</v>
      </c>
      <c r="Z22" s="561" t="s">
        <v>156</v>
      </c>
      <c r="AA22" s="559" t="s">
        <v>166</v>
      </c>
      <c r="AB22" s="530" t="s">
        <v>26</v>
      </c>
    </row>
    <row r="23" spans="1:28" ht="102" customHeight="1" thickBot="1">
      <c r="A23" s="676"/>
      <c r="B23" s="671"/>
      <c r="C23" s="476"/>
      <c r="D23" s="744"/>
      <c r="E23" s="616"/>
      <c r="F23" s="616"/>
      <c r="G23" s="709"/>
      <c r="H23" s="911"/>
      <c r="I23" s="504" t="s">
        <v>23</v>
      </c>
      <c r="J23" s="505"/>
      <c r="K23" s="270"/>
      <c r="L23" s="271"/>
      <c r="M23" s="506"/>
      <c r="N23" s="507"/>
      <c r="O23" s="270">
        <v>415000</v>
      </c>
      <c r="P23" s="271">
        <v>415000</v>
      </c>
      <c r="Q23" s="506"/>
      <c r="R23" s="508"/>
      <c r="S23" s="509"/>
      <c r="T23" s="271"/>
      <c r="U23" s="536" t="s">
        <v>180</v>
      </c>
      <c r="V23" s="537" t="s">
        <v>33</v>
      </c>
      <c r="W23" s="538"/>
      <c r="X23" s="537" t="s">
        <v>179</v>
      </c>
      <c r="Y23" s="558"/>
      <c r="Z23" s="562"/>
      <c r="AA23" s="560" t="s">
        <v>166</v>
      </c>
      <c r="AB23" s="539" t="s">
        <v>26</v>
      </c>
    </row>
    <row r="24" spans="1:28" ht="24.75" customHeight="1" thickBot="1">
      <c r="A24" s="676"/>
      <c r="B24" s="671"/>
      <c r="C24" s="476"/>
      <c r="D24" s="744"/>
      <c r="E24" s="616"/>
      <c r="F24" s="616"/>
      <c r="G24" s="709"/>
      <c r="H24" s="912" t="s">
        <v>30</v>
      </c>
      <c r="I24" s="269" t="s">
        <v>28</v>
      </c>
      <c r="J24" s="389">
        <v>316900</v>
      </c>
      <c r="K24" s="270">
        <v>272900</v>
      </c>
      <c r="L24" s="271">
        <v>272900</v>
      </c>
      <c r="M24" s="257"/>
      <c r="N24" s="272"/>
      <c r="O24" s="270">
        <v>280494</v>
      </c>
      <c r="P24" s="271">
        <v>280494</v>
      </c>
      <c r="Q24" s="257"/>
      <c r="R24" s="273"/>
      <c r="S24" s="274">
        <v>360000</v>
      </c>
      <c r="T24" s="531">
        <v>360000</v>
      </c>
      <c r="U24" s="716" t="s">
        <v>34</v>
      </c>
      <c r="V24" s="713" t="s">
        <v>35</v>
      </c>
      <c r="W24" s="712">
        <v>4</v>
      </c>
      <c r="X24" s="710">
        <v>4.0999999999999996</v>
      </c>
      <c r="Y24" s="759">
        <v>3.5</v>
      </c>
      <c r="Z24" s="836">
        <v>3.5</v>
      </c>
      <c r="AA24" s="806" t="s">
        <v>30</v>
      </c>
      <c r="AB24" s="834" t="s">
        <v>99</v>
      </c>
    </row>
    <row r="25" spans="1:28" ht="21.75" customHeight="1" thickBot="1">
      <c r="A25" s="676"/>
      <c r="B25" s="671"/>
      <c r="C25" s="467" t="s">
        <v>27</v>
      </c>
      <c r="D25" s="744"/>
      <c r="E25" s="616"/>
      <c r="F25" s="616"/>
      <c r="G25" s="709"/>
      <c r="H25" s="715"/>
      <c r="I25" s="275" t="s">
        <v>54</v>
      </c>
      <c r="J25" s="276"/>
      <c r="K25" s="277"/>
      <c r="L25" s="278"/>
      <c r="M25" s="279"/>
      <c r="N25" s="280"/>
      <c r="O25" s="281"/>
      <c r="P25" s="278"/>
      <c r="Q25" s="279"/>
      <c r="R25" s="282"/>
      <c r="S25" s="283"/>
      <c r="T25" s="532"/>
      <c r="U25" s="717"/>
      <c r="V25" s="714"/>
      <c r="W25" s="711"/>
      <c r="X25" s="711"/>
      <c r="Y25" s="760"/>
      <c r="Z25" s="837"/>
      <c r="AA25" s="807"/>
      <c r="AB25" s="835"/>
    </row>
    <row r="26" spans="1:28" ht="12" thickBot="1">
      <c r="A26" s="676"/>
      <c r="B26" s="671"/>
      <c r="C26" s="626" t="s">
        <v>31</v>
      </c>
      <c r="D26" s="626"/>
      <c r="E26" s="626"/>
      <c r="F26" s="626"/>
      <c r="G26" s="626"/>
      <c r="H26" s="626"/>
      <c r="I26" s="626"/>
      <c r="J26" s="67">
        <f t="shared" ref="J26:T26" si="1">SUM(J22:J25)</f>
        <v>574800</v>
      </c>
      <c r="K26" s="67">
        <f t="shared" si="1"/>
        <v>607900</v>
      </c>
      <c r="L26" s="67">
        <f t="shared" si="1"/>
        <v>607900</v>
      </c>
      <c r="M26" s="67">
        <f t="shared" si="1"/>
        <v>0</v>
      </c>
      <c r="N26" s="67">
        <f t="shared" si="1"/>
        <v>0</v>
      </c>
      <c r="O26" s="67">
        <f t="shared" si="1"/>
        <v>950994</v>
      </c>
      <c r="P26" s="67">
        <f t="shared" si="1"/>
        <v>950994</v>
      </c>
      <c r="Q26" s="67">
        <f t="shared" si="1"/>
        <v>0</v>
      </c>
      <c r="R26" s="67">
        <f t="shared" si="1"/>
        <v>0</v>
      </c>
      <c r="S26" s="67">
        <f t="shared" si="1"/>
        <v>680000</v>
      </c>
      <c r="T26" s="68">
        <f t="shared" si="1"/>
        <v>680000</v>
      </c>
      <c r="U26" s="12"/>
      <c r="V26" s="8"/>
      <c r="W26" s="8"/>
      <c r="X26" s="9"/>
      <c r="Y26" s="10"/>
      <c r="Z26" s="10"/>
      <c r="AA26" s="533"/>
      <c r="AB26" s="534"/>
    </row>
    <row r="27" spans="1:28" ht="12" thickBot="1">
      <c r="A27" s="676"/>
      <c r="B27" s="13"/>
      <c r="C27" s="615" t="s">
        <v>36</v>
      </c>
      <c r="D27" s="615"/>
      <c r="E27" s="615"/>
      <c r="F27" s="615"/>
      <c r="G27" s="615"/>
      <c r="H27" s="615"/>
      <c r="I27" s="615"/>
      <c r="J27" s="69">
        <f t="shared" ref="J27:T27" si="2">SUM(J20,J26)</f>
        <v>610700</v>
      </c>
      <c r="K27" s="69">
        <f t="shared" si="2"/>
        <v>672900</v>
      </c>
      <c r="L27" s="69">
        <f t="shared" si="2"/>
        <v>662900</v>
      </c>
      <c r="M27" s="69">
        <f t="shared" si="2"/>
        <v>0</v>
      </c>
      <c r="N27" s="69">
        <f t="shared" si="2"/>
        <v>10000</v>
      </c>
      <c r="O27" s="69">
        <f t="shared" si="2"/>
        <v>984494</v>
      </c>
      <c r="P27" s="69">
        <f t="shared" si="2"/>
        <v>975494</v>
      </c>
      <c r="Q27" s="69">
        <f t="shared" si="2"/>
        <v>0</v>
      </c>
      <c r="R27" s="69">
        <f t="shared" si="2"/>
        <v>9000</v>
      </c>
      <c r="S27" s="69">
        <f t="shared" si="2"/>
        <v>759000</v>
      </c>
      <c r="T27" s="70">
        <f t="shared" si="2"/>
        <v>759000</v>
      </c>
      <c r="U27" s="14"/>
      <c r="V27" s="15"/>
      <c r="W27" s="15"/>
      <c r="X27" s="16"/>
      <c r="Y27" s="17"/>
      <c r="Z27" s="17"/>
      <c r="AA27" s="58"/>
      <c r="AB27" s="59"/>
    </row>
    <row r="28" spans="1:28" ht="12" thickBot="1">
      <c r="A28" s="676"/>
      <c r="B28" s="688" t="s">
        <v>37</v>
      </c>
      <c r="C28" s="688"/>
      <c r="D28" s="688"/>
      <c r="E28" s="688"/>
      <c r="F28" s="688"/>
      <c r="G28" s="688"/>
      <c r="H28" s="688"/>
      <c r="I28" s="688"/>
      <c r="J28" s="688"/>
      <c r="K28" s="688"/>
      <c r="L28" s="688"/>
      <c r="M28" s="688"/>
      <c r="N28" s="688"/>
      <c r="O28" s="688"/>
      <c r="P28" s="688"/>
      <c r="Q28" s="688"/>
      <c r="R28" s="688"/>
      <c r="S28" s="688"/>
      <c r="T28" s="688"/>
      <c r="U28" s="688"/>
      <c r="V28" s="688"/>
      <c r="W28" s="688"/>
      <c r="X28" s="688"/>
      <c r="Y28" s="688"/>
      <c r="Z28" s="691"/>
      <c r="AA28" s="58"/>
      <c r="AB28" s="59"/>
    </row>
    <row r="29" spans="1:28" ht="12" thickBot="1">
      <c r="A29" s="676"/>
      <c r="B29" s="671" t="s">
        <v>27</v>
      </c>
      <c r="C29" s="621" t="s">
        <v>38</v>
      </c>
      <c r="D29" s="621"/>
      <c r="E29" s="621"/>
      <c r="F29" s="621"/>
      <c r="G29" s="621"/>
      <c r="H29" s="621"/>
      <c r="I29" s="621"/>
      <c r="J29" s="621"/>
      <c r="K29" s="621"/>
      <c r="L29" s="621"/>
      <c r="M29" s="621"/>
      <c r="N29" s="621"/>
      <c r="O29" s="621"/>
      <c r="P29" s="621"/>
      <c r="Q29" s="621"/>
      <c r="R29" s="621"/>
      <c r="S29" s="621"/>
      <c r="T29" s="621"/>
      <c r="U29" s="621"/>
      <c r="V29" s="621"/>
      <c r="W29" s="621"/>
      <c r="X29" s="621"/>
      <c r="Y29" s="621"/>
      <c r="Z29" s="698"/>
      <c r="AA29" s="60"/>
      <c r="AB29" s="61"/>
    </row>
    <row r="30" spans="1:28" ht="28.5" customHeight="1" thickBot="1">
      <c r="A30" s="676"/>
      <c r="B30" s="671"/>
      <c r="C30" s="858"/>
      <c r="D30" s="744" t="s">
        <v>41</v>
      </c>
      <c r="E30" s="623" t="s">
        <v>110</v>
      </c>
      <c r="F30" s="623"/>
      <c r="G30" s="846" t="s">
        <v>40</v>
      </c>
      <c r="H30" s="838" t="s">
        <v>25</v>
      </c>
      <c r="I30" s="165" t="s">
        <v>42</v>
      </c>
      <c r="J30" s="166"/>
      <c r="K30" s="147"/>
      <c r="L30" s="474"/>
      <c r="M30" s="148"/>
      <c r="N30" s="146"/>
      <c r="O30" s="147"/>
      <c r="P30" s="474"/>
      <c r="Q30" s="148"/>
      <c r="R30" s="146"/>
      <c r="S30" s="149"/>
      <c r="T30" s="193"/>
      <c r="U30" s="783" t="s">
        <v>43</v>
      </c>
      <c r="V30" s="839" t="s">
        <v>24</v>
      </c>
      <c r="W30" s="704">
        <v>1</v>
      </c>
      <c r="X30" s="845">
        <v>3</v>
      </c>
      <c r="Y30" s="790">
        <v>4</v>
      </c>
      <c r="Z30" s="790">
        <v>4</v>
      </c>
      <c r="AA30" s="789" t="s">
        <v>166</v>
      </c>
      <c r="AB30" s="833" t="s">
        <v>157</v>
      </c>
    </row>
    <row r="31" spans="1:28" ht="24.75" customHeight="1" thickBot="1">
      <c r="A31" s="676"/>
      <c r="B31" s="671"/>
      <c r="C31" s="858"/>
      <c r="D31" s="744"/>
      <c r="E31" s="623"/>
      <c r="F31" s="623"/>
      <c r="G31" s="846"/>
      <c r="H31" s="838"/>
      <c r="I31" s="62" t="s">
        <v>28</v>
      </c>
      <c r="J31" s="358">
        <v>4296</v>
      </c>
      <c r="K31" s="371">
        <v>15000</v>
      </c>
      <c r="L31" s="151">
        <v>15000</v>
      </c>
      <c r="M31" s="152"/>
      <c r="N31" s="150"/>
      <c r="O31" s="371">
        <v>15000</v>
      </c>
      <c r="P31" s="151">
        <v>15000</v>
      </c>
      <c r="Q31" s="152"/>
      <c r="R31" s="150"/>
      <c r="S31" s="153">
        <v>80000</v>
      </c>
      <c r="T31" s="194">
        <v>80000</v>
      </c>
      <c r="U31" s="784"/>
      <c r="V31" s="697"/>
      <c r="W31" s="705"/>
      <c r="X31" s="705"/>
      <c r="Y31" s="791"/>
      <c r="Z31" s="810"/>
      <c r="AA31" s="789"/>
      <c r="AB31" s="833"/>
    </row>
    <row r="32" spans="1:28" ht="37.5" customHeight="1" thickBot="1">
      <c r="A32" s="676"/>
      <c r="B32" s="671"/>
      <c r="C32" s="858"/>
      <c r="D32" s="672" t="s">
        <v>49</v>
      </c>
      <c r="E32" s="777" t="s">
        <v>111</v>
      </c>
      <c r="F32" s="778"/>
      <c r="G32" s="792" t="s">
        <v>22</v>
      </c>
      <c r="H32" s="794" t="s">
        <v>30</v>
      </c>
      <c r="I32" s="53" t="s">
        <v>28</v>
      </c>
      <c r="J32" s="390">
        <v>568634</v>
      </c>
      <c r="K32" s="372">
        <v>637500</v>
      </c>
      <c r="L32" s="333">
        <v>637500</v>
      </c>
      <c r="M32" s="155"/>
      <c r="N32" s="154"/>
      <c r="O32" s="372">
        <v>634495</v>
      </c>
      <c r="P32" s="333">
        <v>634495</v>
      </c>
      <c r="Q32" s="155"/>
      <c r="R32" s="154"/>
      <c r="S32" s="156">
        <v>600000</v>
      </c>
      <c r="T32" s="195">
        <v>600000</v>
      </c>
      <c r="U32" s="785" t="s">
        <v>148</v>
      </c>
      <c r="V32" s="795" t="s">
        <v>51</v>
      </c>
      <c r="W32" s="797">
        <v>100</v>
      </c>
      <c r="X32" s="797">
        <v>100</v>
      </c>
      <c r="Y32" s="781">
        <v>100</v>
      </c>
      <c r="Z32" s="804">
        <v>100</v>
      </c>
      <c r="AA32" s="742" t="s">
        <v>30</v>
      </c>
      <c r="AB32" s="736" t="s">
        <v>99</v>
      </c>
    </row>
    <row r="33" spans="1:28" ht="36" customHeight="1" thickBot="1">
      <c r="A33" s="676"/>
      <c r="B33" s="671"/>
      <c r="C33" s="858"/>
      <c r="D33" s="673"/>
      <c r="E33" s="779"/>
      <c r="F33" s="780"/>
      <c r="G33" s="589"/>
      <c r="H33" s="705"/>
      <c r="I33" s="54" t="s">
        <v>54</v>
      </c>
      <c r="J33" s="157"/>
      <c r="K33" s="73"/>
      <c r="L33" s="74"/>
      <c r="M33" s="71"/>
      <c r="N33" s="150"/>
      <c r="O33" s="157"/>
      <c r="P33" s="158"/>
      <c r="Q33" s="152"/>
      <c r="R33" s="150"/>
      <c r="S33" s="159"/>
      <c r="T33" s="196"/>
      <c r="U33" s="786"/>
      <c r="V33" s="796"/>
      <c r="W33" s="798"/>
      <c r="X33" s="798"/>
      <c r="Y33" s="782"/>
      <c r="Z33" s="805"/>
      <c r="AA33" s="809"/>
      <c r="AB33" s="737"/>
    </row>
    <row r="34" spans="1:28" ht="37.5" customHeight="1" thickBot="1">
      <c r="A34" s="676"/>
      <c r="B34" s="671"/>
      <c r="C34" s="467"/>
      <c r="D34" s="672" t="s">
        <v>47</v>
      </c>
      <c r="E34" s="793" t="s">
        <v>170</v>
      </c>
      <c r="F34" s="778"/>
      <c r="G34" s="792" t="s">
        <v>40</v>
      </c>
      <c r="H34" s="794" t="s">
        <v>166</v>
      </c>
      <c r="I34" s="53" t="s">
        <v>42</v>
      </c>
      <c r="J34" s="390"/>
      <c r="K34" s="372"/>
      <c r="L34" s="333"/>
      <c r="M34" s="155"/>
      <c r="N34" s="154"/>
      <c r="O34" s="372">
        <v>25000</v>
      </c>
      <c r="P34" s="144">
        <v>25000</v>
      </c>
      <c r="Q34" s="155"/>
      <c r="R34" s="154"/>
      <c r="S34" s="156">
        <v>58121.35</v>
      </c>
      <c r="T34" s="195"/>
      <c r="U34" s="785" t="s">
        <v>171</v>
      </c>
      <c r="V34" s="795" t="s">
        <v>24</v>
      </c>
      <c r="W34" s="797"/>
      <c r="X34" s="797">
        <v>1</v>
      </c>
      <c r="Y34" s="781">
        <v>1</v>
      </c>
      <c r="Z34" s="808"/>
      <c r="AA34" s="742" t="s">
        <v>166</v>
      </c>
      <c r="AB34" s="811" t="s">
        <v>176</v>
      </c>
    </row>
    <row r="35" spans="1:28" ht="36" customHeight="1" thickBot="1">
      <c r="A35" s="676"/>
      <c r="B35" s="671"/>
      <c r="C35" s="467"/>
      <c r="D35" s="673"/>
      <c r="E35" s="779"/>
      <c r="F35" s="780"/>
      <c r="G35" s="589"/>
      <c r="H35" s="705"/>
      <c r="I35" s="54" t="s">
        <v>28</v>
      </c>
      <c r="J35" s="157"/>
      <c r="K35" s="73"/>
      <c r="L35" s="74"/>
      <c r="M35" s="71"/>
      <c r="N35" s="150"/>
      <c r="O35" s="477">
        <v>2000</v>
      </c>
      <c r="P35" s="478">
        <v>2000</v>
      </c>
      <c r="Q35" s="152"/>
      <c r="R35" s="150"/>
      <c r="S35" s="159">
        <v>15500</v>
      </c>
      <c r="T35" s="196"/>
      <c r="U35" s="786"/>
      <c r="V35" s="796"/>
      <c r="W35" s="798"/>
      <c r="X35" s="798"/>
      <c r="Y35" s="782"/>
      <c r="Z35" s="805"/>
      <c r="AA35" s="809"/>
      <c r="AB35" s="812"/>
    </row>
    <row r="36" spans="1:28" ht="12" thickBot="1">
      <c r="A36" s="676"/>
      <c r="B36" s="671"/>
      <c r="C36" s="863" t="s">
        <v>31</v>
      </c>
      <c r="D36" s="863"/>
      <c r="E36" s="863"/>
      <c r="F36" s="863"/>
      <c r="G36" s="863"/>
      <c r="H36" s="863"/>
      <c r="I36" s="863"/>
      <c r="J36" s="75">
        <f t="shared" ref="J36:T36" si="3">SUM(J30:J33)</f>
        <v>572930</v>
      </c>
      <c r="K36" s="75">
        <f t="shared" si="3"/>
        <v>652500</v>
      </c>
      <c r="L36" s="75">
        <f t="shared" si="3"/>
        <v>652500</v>
      </c>
      <c r="M36" s="75">
        <f t="shared" si="3"/>
        <v>0</v>
      </c>
      <c r="N36" s="75">
        <f t="shared" si="3"/>
        <v>0</v>
      </c>
      <c r="O36" s="75">
        <f t="shared" si="3"/>
        <v>649495</v>
      </c>
      <c r="P36" s="75">
        <f t="shared" si="3"/>
        <v>649495</v>
      </c>
      <c r="Q36" s="75">
        <f t="shared" si="3"/>
        <v>0</v>
      </c>
      <c r="R36" s="75">
        <f t="shared" si="3"/>
        <v>0</v>
      </c>
      <c r="S36" s="75">
        <f t="shared" si="3"/>
        <v>680000</v>
      </c>
      <c r="T36" s="75">
        <f t="shared" si="3"/>
        <v>680000</v>
      </c>
      <c r="U36" s="19"/>
      <c r="V36" s="19"/>
      <c r="W36" s="19"/>
      <c r="X36" s="20"/>
      <c r="Y36" s="21"/>
      <c r="Z36" s="22"/>
      <c r="AA36" s="21"/>
      <c r="AB36" s="22"/>
    </row>
    <row r="37" spans="1:28" ht="12" thickBot="1">
      <c r="A37" s="676"/>
      <c r="B37" s="671"/>
      <c r="C37" s="622" t="s">
        <v>44</v>
      </c>
      <c r="D37" s="622"/>
      <c r="E37" s="622"/>
      <c r="F37" s="622"/>
      <c r="G37" s="622"/>
      <c r="H37" s="622"/>
      <c r="I37" s="622"/>
      <c r="J37" s="622"/>
      <c r="K37" s="622"/>
      <c r="L37" s="622"/>
      <c r="M37" s="622"/>
      <c r="N37" s="622"/>
      <c r="O37" s="622"/>
      <c r="P37" s="622"/>
      <c r="Q37" s="622"/>
      <c r="R37" s="622"/>
      <c r="S37" s="622"/>
      <c r="T37" s="622"/>
      <c r="U37" s="622"/>
      <c r="V37" s="622"/>
      <c r="W37" s="622"/>
      <c r="X37" s="622"/>
      <c r="Y37" s="622"/>
      <c r="Z37" s="622"/>
      <c r="AA37" s="23"/>
      <c r="AB37" s="24"/>
    </row>
    <row r="38" spans="1:28" ht="28.5" customHeight="1" thickBot="1">
      <c r="A38" s="676"/>
      <c r="B38" s="671"/>
      <c r="C38" s="130"/>
      <c r="D38" s="672" t="s">
        <v>39</v>
      </c>
      <c r="E38" s="777" t="s">
        <v>112</v>
      </c>
      <c r="F38" s="778"/>
      <c r="G38" s="792" t="s">
        <v>40</v>
      </c>
      <c r="H38" s="588" t="s">
        <v>30</v>
      </c>
      <c r="I38" s="64" t="s">
        <v>28</v>
      </c>
      <c r="J38" s="229">
        <v>350396</v>
      </c>
      <c r="K38" s="247">
        <v>430100</v>
      </c>
      <c r="L38" s="144">
        <v>430100</v>
      </c>
      <c r="M38" s="160"/>
      <c r="N38" s="380"/>
      <c r="O38" s="247">
        <v>466614</v>
      </c>
      <c r="P38" s="144">
        <v>466614</v>
      </c>
      <c r="Q38" s="160"/>
      <c r="R38" s="162"/>
      <c r="S38" s="78">
        <v>330000</v>
      </c>
      <c r="T38" s="79">
        <v>330000</v>
      </c>
      <c r="U38" s="739" t="s">
        <v>148</v>
      </c>
      <c r="V38" s="860" t="s">
        <v>51</v>
      </c>
      <c r="W38" s="787">
        <v>100</v>
      </c>
      <c r="X38" s="702">
        <v>100</v>
      </c>
      <c r="Y38" s="843">
        <v>100</v>
      </c>
      <c r="Z38" s="728">
        <v>100</v>
      </c>
      <c r="AA38" s="741" t="s">
        <v>30</v>
      </c>
      <c r="AB38" s="736" t="s">
        <v>99</v>
      </c>
    </row>
    <row r="39" spans="1:28" ht="28.5" customHeight="1" thickBot="1">
      <c r="A39" s="676"/>
      <c r="B39" s="671"/>
      <c r="C39" s="130"/>
      <c r="D39" s="854"/>
      <c r="E39" s="856"/>
      <c r="F39" s="857"/>
      <c r="G39" s="859"/>
      <c r="H39" s="862"/>
      <c r="I39" s="171" t="s">
        <v>54</v>
      </c>
      <c r="J39" s="359"/>
      <c r="K39" s="172"/>
      <c r="L39" s="175"/>
      <c r="M39" s="176"/>
      <c r="N39" s="173"/>
      <c r="O39" s="170"/>
      <c r="P39" s="178"/>
      <c r="Q39" s="176"/>
      <c r="R39" s="173"/>
      <c r="S39" s="169"/>
      <c r="T39" s="172"/>
      <c r="U39" s="740"/>
      <c r="V39" s="861"/>
      <c r="W39" s="788"/>
      <c r="X39" s="703"/>
      <c r="Y39" s="844"/>
      <c r="Z39" s="729"/>
      <c r="AA39" s="742"/>
      <c r="AB39" s="738"/>
    </row>
    <row r="40" spans="1:28" ht="47.25" customHeight="1" thickBot="1">
      <c r="A40" s="676"/>
      <c r="B40" s="671"/>
      <c r="C40" s="763"/>
      <c r="D40" s="672" t="s">
        <v>41</v>
      </c>
      <c r="E40" s="855" t="s">
        <v>105</v>
      </c>
      <c r="F40" s="618"/>
      <c r="G40" s="581" t="s">
        <v>40</v>
      </c>
      <c r="H40" s="284" t="s">
        <v>138</v>
      </c>
      <c r="I40" s="332" t="s">
        <v>28</v>
      </c>
      <c r="J40" s="229">
        <v>26668</v>
      </c>
      <c r="K40" s="247">
        <v>28000</v>
      </c>
      <c r="L40" s="144">
        <v>28000</v>
      </c>
      <c r="M40" s="160"/>
      <c r="N40" s="161"/>
      <c r="O40" s="247">
        <v>28000</v>
      </c>
      <c r="P40" s="144">
        <v>28000</v>
      </c>
      <c r="Q40" s="160"/>
      <c r="R40" s="162"/>
      <c r="S40" s="255">
        <v>24000</v>
      </c>
      <c r="T40" s="229">
        <v>24000</v>
      </c>
      <c r="U40" s="285" t="s">
        <v>148</v>
      </c>
      <c r="V40" s="286" t="s">
        <v>51</v>
      </c>
      <c r="W40" s="287">
        <v>100</v>
      </c>
      <c r="X40" s="288">
        <v>100</v>
      </c>
      <c r="Y40" s="553">
        <v>100</v>
      </c>
      <c r="Z40" s="555">
        <v>100</v>
      </c>
      <c r="AA40" s="289" t="s">
        <v>30</v>
      </c>
      <c r="AB40" s="290" t="s">
        <v>99</v>
      </c>
    </row>
    <row r="41" spans="1:28" ht="30.75" customHeight="1" thickBot="1">
      <c r="A41" s="676"/>
      <c r="B41" s="671"/>
      <c r="C41" s="763"/>
      <c r="D41" s="673"/>
      <c r="E41" s="619"/>
      <c r="F41" s="620"/>
      <c r="G41" s="582"/>
      <c r="H41" s="291" t="s">
        <v>25</v>
      </c>
      <c r="I41" s="331" t="s">
        <v>28</v>
      </c>
      <c r="J41" s="469">
        <v>28113</v>
      </c>
      <c r="K41" s="362"/>
      <c r="L41" s="151"/>
      <c r="M41" s="292"/>
      <c r="N41" s="379"/>
      <c r="O41" s="362">
        <v>5000</v>
      </c>
      <c r="P41" s="151"/>
      <c r="Q41" s="292"/>
      <c r="R41" s="515">
        <v>5000</v>
      </c>
      <c r="S41" s="194"/>
      <c r="T41" s="293"/>
      <c r="U41" s="294" t="s">
        <v>139</v>
      </c>
      <c r="V41" s="295" t="s">
        <v>24</v>
      </c>
      <c r="W41" s="479">
        <v>6</v>
      </c>
      <c r="X41" s="479">
        <v>1</v>
      </c>
      <c r="Y41" s="554">
        <v>0</v>
      </c>
      <c r="Z41" s="556">
        <v>0</v>
      </c>
      <c r="AA41" s="480" t="s">
        <v>25</v>
      </c>
      <c r="AB41" s="481" t="s">
        <v>99</v>
      </c>
    </row>
    <row r="42" spans="1:28" ht="12" thickBot="1">
      <c r="A42" s="676"/>
      <c r="B42" s="671"/>
      <c r="C42" s="609" t="s">
        <v>31</v>
      </c>
      <c r="D42" s="609"/>
      <c r="E42" s="609"/>
      <c r="F42" s="609"/>
      <c r="G42" s="609"/>
      <c r="H42" s="609"/>
      <c r="I42" s="609"/>
      <c r="J42" s="82">
        <f t="shared" ref="J42:T42" si="4">SUM(J38:J41)</f>
        <v>405177</v>
      </c>
      <c r="K42" s="82">
        <f t="shared" si="4"/>
        <v>458100</v>
      </c>
      <c r="L42" s="82">
        <f t="shared" si="4"/>
        <v>458100</v>
      </c>
      <c r="M42" s="82">
        <f t="shared" si="4"/>
        <v>0</v>
      </c>
      <c r="N42" s="82">
        <f t="shared" si="4"/>
        <v>0</v>
      </c>
      <c r="O42" s="82">
        <f t="shared" si="4"/>
        <v>499614</v>
      </c>
      <c r="P42" s="82">
        <f t="shared" si="4"/>
        <v>494614</v>
      </c>
      <c r="Q42" s="82">
        <f t="shared" si="4"/>
        <v>0</v>
      </c>
      <c r="R42" s="82">
        <f t="shared" si="4"/>
        <v>5000</v>
      </c>
      <c r="S42" s="82">
        <f t="shared" si="4"/>
        <v>354000</v>
      </c>
      <c r="T42" s="82">
        <f t="shared" si="4"/>
        <v>354000</v>
      </c>
      <c r="U42" s="8"/>
      <c r="V42" s="8"/>
      <c r="W42" s="8"/>
      <c r="X42" s="9"/>
      <c r="Y42" s="10"/>
      <c r="Z42" s="11"/>
      <c r="AA42" s="10"/>
      <c r="AB42" s="11"/>
    </row>
    <row r="43" spans="1:28" ht="12" thickBot="1">
      <c r="A43" s="676"/>
      <c r="B43" s="13"/>
      <c r="C43" s="658" t="s">
        <v>36</v>
      </c>
      <c r="D43" s="658"/>
      <c r="E43" s="658"/>
      <c r="F43" s="658"/>
      <c r="G43" s="658"/>
      <c r="H43" s="658"/>
      <c r="I43" s="658"/>
      <c r="J43" s="83">
        <f>SUM(J36,J42)</f>
        <v>978107</v>
      </c>
      <c r="K43" s="84">
        <f>SUM(K36,K42)</f>
        <v>1110600</v>
      </c>
      <c r="L43" s="96">
        <f>SUM(L36,L42)</f>
        <v>1110600</v>
      </c>
      <c r="M43" s="97"/>
      <c r="N43" s="95">
        <f>SUM(N42,N36)</f>
        <v>0</v>
      </c>
      <c r="O43" s="96">
        <f>SUM(O36,O42)</f>
        <v>1149109</v>
      </c>
      <c r="P43" s="98">
        <f>SUM(P36,P42)</f>
        <v>1144109</v>
      </c>
      <c r="Q43" s="100"/>
      <c r="R43" s="99"/>
      <c r="S43" s="84">
        <f>SUM(S36,S42)</f>
        <v>1034000</v>
      </c>
      <c r="T43" s="84">
        <f>SUM(T36,T42)</f>
        <v>1034000</v>
      </c>
      <c r="U43" s="15"/>
      <c r="V43" s="15"/>
      <c r="W43" s="15"/>
      <c r="X43" s="16"/>
      <c r="Y43" s="17"/>
      <c r="Z43" s="18"/>
      <c r="AA43" s="17"/>
      <c r="AB43" s="18"/>
    </row>
    <row r="44" spans="1:28" ht="12" thickBot="1">
      <c r="A44" s="676"/>
      <c r="B44" s="688" t="s">
        <v>45</v>
      </c>
      <c r="C44" s="688"/>
      <c r="D44" s="688"/>
      <c r="E44" s="688"/>
      <c r="F44" s="688"/>
      <c r="G44" s="688"/>
      <c r="H44" s="688"/>
      <c r="I44" s="688"/>
      <c r="J44" s="688"/>
      <c r="K44" s="688"/>
      <c r="L44" s="688"/>
      <c r="M44" s="688"/>
      <c r="N44" s="688"/>
      <c r="O44" s="688"/>
      <c r="P44" s="688"/>
      <c r="Q44" s="688"/>
      <c r="R44" s="688"/>
      <c r="S44" s="688"/>
      <c r="T44" s="688"/>
      <c r="U44" s="688"/>
      <c r="V44" s="688"/>
      <c r="W44" s="688"/>
      <c r="X44" s="688"/>
      <c r="Y44" s="688"/>
      <c r="Z44" s="688"/>
      <c r="AA44" s="17"/>
      <c r="AB44" s="18"/>
    </row>
    <row r="45" spans="1:28" ht="12" thickBot="1">
      <c r="A45" s="676"/>
      <c r="B45" s="671" t="s">
        <v>39</v>
      </c>
      <c r="C45" s="621" t="s">
        <v>102</v>
      </c>
      <c r="D45" s="621"/>
      <c r="E45" s="621"/>
      <c r="F45" s="621"/>
      <c r="G45" s="621"/>
      <c r="H45" s="621"/>
      <c r="I45" s="621"/>
      <c r="J45" s="621"/>
      <c r="K45" s="621"/>
      <c r="L45" s="621"/>
      <c r="M45" s="621"/>
      <c r="N45" s="621"/>
      <c r="O45" s="621"/>
      <c r="P45" s="621"/>
      <c r="Q45" s="621"/>
      <c r="R45" s="621"/>
      <c r="S45" s="621"/>
      <c r="T45" s="621"/>
      <c r="U45" s="621"/>
      <c r="V45" s="621"/>
      <c r="W45" s="621"/>
      <c r="X45" s="621"/>
      <c r="Y45" s="621"/>
      <c r="Z45" s="621"/>
      <c r="AA45" s="56"/>
      <c r="AB45" s="57"/>
    </row>
    <row r="46" spans="1:28" ht="22.5" customHeight="1" thickBot="1">
      <c r="A46" s="676"/>
      <c r="B46" s="671"/>
      <c r="C46" s="674"/>
      <c r="D46" s="672" t="s">
        <v>41</v>
      </c>
      <c r="E46" s="617" t="s">
        <v>113</v>
      </c>
      <c r="F46" s="618"/>
      <c r="G46" s="581" t="s">
        <v>40</v>
      </c>
      <c r="H46" s="588" t="s">
        <v>25</v>
      </c>
      <c r="I46" s="25" t="s">
        <v>28</v>
      </c>
      <c r="J46" s="357">
        <v>0</v>
      </c>
      <c r="K46" s="373">
        <v>6000</v>
      </c>
      <c r="L46" s="144">
        <v>6000</v>
      </c>
      <c r="M46" s="76"/>
      <c r="N46" s="77"/>
      <c r="O46" s="373">
        <v>6000</v>
      </c>
      <c r="P46" s="144">
        <v>6000</v>
      </c>
      <c r="Q46" s="76"/>
      <c r="R46" s="162"/>
      <c r="S46" s="78">
        <v>25000</v>
      </c>
      <c r="T46" s="87">
        <v>25000</v>
      </c>
      <c r="U46" s="364" t="s">
        <v>146</v>
      </c>
      <c r="V46" s="365" t="s">
        <v>145</v>
      </c>
      <c r="W46" s="366">
        <v>0</v>
      </c>
      <c r="X46" s="367">
        <v>1</v>
      </c>
      <c r="Y46" s="549">
        <v>1</v>
      </c>
      <c r="Z46" s="551">
        <v>1</v>
      </c>
      <c r="AA46" s="689" t="s">
        <v>25</v>
      </c>
      <c r="AB46" s="734" t="s">
        <v>158</v>
      </c>
    </row>
    <row r="47" spans="1:28" ht="24" customHeight="1" thickBot="1">
      <c r="A47" s="676"/>
      <c r="B47" s="671"/>
      <c r="C47" s="674"/>
      <c r="D47" s="673"/>
      <c r="E47" s="619"/>
      <c r="F47" s="620"/>
      <c r="G47" s="582"/>
      <c r="H47" s="589"/>
      <c r="I47" s="55" t="s">
        <v>54</v>
      </c>
      <c r="J47" s="482"/>
      <c r="K47" s="483"/>
      <c r="L47" s="85"/>
      <c r="M47" s="80"/>
      <c r="N47" s="81"/>
      <c r="O47" s="482"/>
      <c r="P47" s="85"/>
      <c r="Q47" s="80"/>
      <c r="R47" s="72"/>
      <c r="S47" s="86"/>
      <c r="T47" s="192"/>
      <c r="U47" s="363" t="s">
        <v>147</v>
      </c>
      <c r="V47" s="356" t="s">
        <v>24</v>
      </c>
      <c r="W47" s="355"/>
      <c r="X47" s="484"/>
      <c r="Y47" s="550"/>
      <c r="Z47" s="552"/>
      <c r="AA47" s="690"/>
      <c r="AB47" s="735"/>
    </row>
    <row r="48" spans="1:28" ht="12" thickBot="1">
      <c r="A48" s="676"/>
      <c r="B48" s="671"/>
      <c r="C48" s="609" t="s">
        <v>31</v>
      </c>
      <c r="D48" s="609"/>
      <c r="E48" s="609"/>
      <c r="F48" s="609"/>
      <c r="G48" s="609"/>
      <c r="H48" s="609"/>
      <c r="I48" s="609"/>
      <c r="J48" s="82">
        <f>SUM(J46:J47)</f>
        <v>0</v>
      </c>
      <c r="K48" s="66">
        <f>SUM(K46:K47)</f>
        <v>6000</v>
      </c>
      <c r="L48" s="91">
        <f>SUM(L46:L47)</f>
        <v>6000</v>
      </c>
      <c r="M48" s="92"/>
      <c r="N48" s="94"/>
      <c r="O48" s="93">
        <f>SUM(O46:O47)</f>
        <v>6000</v>
      </c>
      <c r="P48" s="92">
        <f>SUM(P46:P47)</f>
        <v>6000</v>
      </c>
      <c r="Q48" s="92"/>
      <c r="R48" s="94"/>
      <c r="S48" s="66">
        <f>SUM(S46:S47)</f>
        <v>25000</v>
      </c>
      <c r="T48" s="66">
        <f>SUM(T46:T47)</f>
        <v>25000</v>
      </c>
      <c r="U48" s="8"/>
      <c r="V48" s="8"/>
      <c r="W48" s="8"/>
      <c r="X48" s="9"/>
      <c r="Y48" s="10"/>
      <c r="Z48" s="11"/>
      <c r="AA48" s="10"/>
      <c r="AB48" s="11"/>
    </row>
    <row r="49" spans="1:28" ht="12" thickBot="1">
      <c r="A49" s="676"/>
      <c r="B49" s="671"/>
      <c r="C49" s="608" t="s">
        <v>103</v>
      </c>
      <c r="D49" s="608"/>
      <c r="E49" s="608"/>
      <c r="F49" s="608"/>
      <c r="G49" s="608"/>
      <c r="H49" s="608"/>
      <c r="I49" s="608"/>
      <c r="J49" s="608"/>
      <c r="K49" s="608"/>
      <c r="L49" s="608"/>
      <c r="M49" s="608"/>
      <c r="N49" s="608"/>
      <c r="O49" s="608"/>
      <c r="P49" s="608"/>
      <c r="Q49" s="608"/>
      <c r="R49" s="608"/>
      <c r="S49" s="608"/>
      <c r="T49" s="608"/>
      <c r="U49" s="608"/>
      <c r="V49" s="608"/>
      <c r="W49" s="608"/>
      <c r="X49" s="608"/>
      <c r="Y49" s="608"/>
      <c r="Z49" s="608"/>
      <c r="AA49" s="187"/>
      <c r="AB49" s="188"/>
    </row>
    <row r="50" spans="1:28" ht="107.25" customHeight="1" thickBot="1">
      <c r="A50" s="676"/>
      <c r="B50" s="671"/>
      <c r="C50" s="476"/>
      <c r="D50" s="189" t="s">
        <v>20</v>
      </c>
      <c r="E50" s="842" t="s">
        <v>114</v>
      </c>
      <c r="F50" s="842"/>
      <c r="G50" s="260" t="s">
        <v>46</v>
      </c>
      <c r="H50" s="296" t="s">
        <v>25</v>
      </c>
      <c r="I50" s="297" t="s">
        <v>28</v>
      </c>
      <c r="J50" s="239">
        <v>29034</v>
      </c>
      <c r="K50" s="374">
        <v>20000</v>
      </c>
      <c r="L50" s="190">
        <v>20000</v>
      </c>
      <c r="M50" s="206"/>
      <c r="N50" s="378"/>
      <c r="O50" s="512">
        <v>55000</v>
      </c>
      <c r="P50" s="190">
        <v>8000</v>
      </c>
      <c r="Q50" s="206"/>
      <c r="R50" s="513">
        <v>47000</v>
      </c>
      <c r="S50" s="207">
        <v>60000</v>
      </c>
      <c r="T50" s="208">
        <v>60000</v>
      </c>
      <c r="U50" s="209" t="s">
        <v>173</v>
      </c>
      <c r="V50" s="210" t="s">
        <v>24</v>
      </c>
      <c r="W50" s="190">
        <v>3</v>
      </c>
      <c r="X50" s="514">
        <v>6</v>
      </c>
      <c r="Y50" s="514">
        <v>4</v>
      </c>
      <c r="Z50" s="543">
        <v>4</v>
      </c>
      <c r="AA50" s="191" t="s">
        <v>166</v>
      </c>
      <c r="AB50" s="326" t="s">
        <v>157</v>
      </c>
    </row>
    <row r="51" spans="1:28" ht="31.5" customHeight="1" thickBot="1">
      <c r="A51" s="676"/>
      <c r="B51" s="671"/>
      <c r="C51" s="668"/>
      <c r="D51" s="706" t="s">
        <v>39</v>
      </c>
      <c r="E51" s="840" t="s">
        <v>121</v>
      </c>
      <c r="F51" s="840"/>
      <c r="G51" s="696" t="s">
        <v>41</v>
      </c>
      <c r="H51" s="582" t="s">
        <v>25</v>
      </c>
      <c r="I51" s="298" t="s">
        <v>28</v>
      </c>
      <c r="J51" s="391">
        <v>5312</v>
      </c>
      <c r="K51" s="174">
        <v>8490</v>
      </c>
      <c r="L51" s="211">
        <v>6490</v>
      </c>
      <c r="M51" s="177"/>
      <c r="N51" s="299">
        <v>2000</v>
      </c>
      <c r="O51" s="414">
        <v>8490</v>
      </c>
      <c r="P51" s="211">
        <v>6490</v>
      </c>
      <c r="Q51" s="177"/>
      <c r="R51" s="413">
        <v>2000</v>
      </c>
      <c r="S51" s="212">
        <v>15000</v>
      </c>
      <c r="T51" s="213">
        <v>15000</v>
      </c>
      <c r="U51" s="610" t="s">
        <v>149</v>
      </c>
      <c r="V51" s="694" t="s">
        <v>24</v>
      </c>
      <c r="W51" s="584">
        <v>35</v>
      </c>
      <c r="X51" s="584">
        <v>40</v>
      </c>
      <c r="Y51" s="586">
        <v>30</v>
      </c>
      <c r="Z51" s="732">
        <v>30</v>
      </c>
      <c r="AA51" s="583" t="s">
        <v>172</v>
      </c>
      <c r="AB51" s="730" t="s">
        <v>167</v>
      </c>
    </row>
    <row r="52" spans="1:28" ht="40.5" customHeight="1" thickBot="1">
      <c r="A52" s="676"/>
      <c r="B52" s="671"/>
      <c r="C52" s="668"/>
      <c r="D52" s="707"/>
      <c r="E52" s="841"/>
      <c r="F52" s="841"/>
      <c r="G52" s="697"/>
      <c r="H52" s="669"/>
      <c r="I52" s="300" t="s">
        <v>23</v>
      </c>
      <c r="J52" s="392">
        <v>40000</v>
      </c>
      <c r="K52" s="181">
        <v>10000</v>
      </c>
      <c r="L52" s="214">
        <v>10000</v>
      </c>
      <c r="M52" s="215"/>
      <c r="N52" s="301"/>
      <c r="O52" s="386">
        <v>32700</v>
      </c>
      <c r="P52" s="214">
        <v>32700</v>
      </c>
      <c r="Q52" s="215"/>
      <c r="R52" s="216"/>
      <c r="S52" s="217">
        <v>10000</v>
      </c>
      <c r="T52" s="218">
        <v>10000</v>
      </c>
      <c r="U52" s="611"/>
      <c r="V52" s="695"/>
      <c r="W52" s="585"/>
      <c r="X52" s="585"/>
      <c r="Y52" s="587"/>
      <c r="Z52" s="733"/>
      <c r="AA52" s="583"/>
      <c r="AB52" s="731"/>
    </row>
    <row r="53" spans="1:28" ht="23.25" customHeight="1" thickBot="1">
      <c r="A53" s="676"/>
      <c r="B53" s="655"/>
      <c r="C53" s="668"/>
      <c r="D53" s="302" t="s">
        <v>40</v>
      </c>
      <c r="E53" s="670" t="s">
        <v>115</v>
      </c>
      <c r="F53" s="670"/>
      <c r="G53" s="303" t="s">
        <v>47</v>
      </c>
      <c r="H53" s="304" t="s">
        <v>25</v>
      </c>
      <c r="I53" s="305" t="s">
        <v>28</v>
      </c>
      <c r="J53" s="393">
        <v>3933</v>
      </c>
      <c r="K53" s="182">
        <v>5000</v>
      </c>
      <c r="L53" s="219">
        <v>5000</v>
      </c>
      <c r="M53" s="220"/>
      <c r="N53" s="306"/>
      <c r="O53" s="415">
        <v>5000</v>
      </c>
      <c r="P53" s="416">
        <v>5000</v>
      </c>
      <c r="Q53" s="220"/>
      <c r="R53" s="200"/>
      <c r="S53" s="221">
        <v>5000</v>
      </c>
      <c r="T53" s="222">
        <v>5000</v>
      </c>
      <c r="U53" s="468" t="s">
        <v>48</v>
      </c>
      <c r="V53" s="455" t="s">
        <v>24</v>
      </c>
      <c r="W53" s="454">
        <v>3</v>
      </c>
      <c r="X53" s="387">
        <v>5</v>
      </c>
      <c r="Y53" s="540">
        <v>5</v>
      </c>
      <c r="Z53" s="544">
        <v>5</v>
      </c>
      <c r="AA53" s="223" t="s">
        <v>25</v>
      </c>
      <c r="AB53" s="259" t="s">
        <v>122</v>
      </c>
    </row>
    <row r="54" spans="1:28" ht="46.5" customHeight="1" thickBot="1">
      <c r="A54" s="676"/>
      <c r="B54" s="655"/>
      <c r="C54" s="668"/>
      <c r="D54" s="462" t="s">
        <v>49</v>
      </c>
      <c r="E54" s="623" t="s">
        <v>116</v>
      </c>
      <c r="F54" s="623"/>
      <c r="G54" s="470" t="s">
        <v>40</v>
      </c>
      <c r="H54" s="304" t="s">
        <v>25</v>
      </c>
      <c r="I54" s="307" t="s">
        <v>28</v>
      </c>
      <c r="J54" s="391">
        <v>0</v>
      </c>
      <c r="K54" s="174">
        <v>2000</v>
      </c>
      <c r="L54" s="384"/>
      <c r="M54" s="224"/>
      <c r="N54" s="308">
        <v>2000</v>
      </c>
      <c r="O54" s="248">
        <v>2000</v>
      </c>
      <c r="P54" s="384"/>
      <c r="Q54" s="224"/>
      <c r="R54" s="201">
        <v>2000</v>
      </c>
      <c r="S54" s="309">
        <v>1000</v>
      </c>
      <c r="T54" s="225">
        <v>1000</v>
      </c>
      <c r="U54" s="226" t="s">
        <v>50</v>
      </c>
      <c r="V54" s="461" t="s">
        <v>24</v>
      </c>
      <c r="W54" s="459">
        <v>1</v>
      </c>
      <c r="X54" s="227">
        <v>2</v>
      </c>
      <c r="Y54" s="227">
        <v>2</v>
      </c>
      <c r="Z54" s="545">
        <v>2</v>
      </c>
      <c r="AA54" s="223" t="s">
        <v>25</v>
      </c>
      <c r="AB54" s="258" t="s">
        <v>158</v>
      </c>
    </row>
    <row r="55" spans="1:28" ht="48.75" customHeight="1" thickBot="1">
      <c r="A55" s="676"/>
      <c r="B55" s="655"/>
      <c r="C55" s="668"/>
      <c r="D55" s="310" t="s">
        <v>52</v>
      </c>
      <c r="E55" s="679" t="s">
        <v>118</v>
      </c>
      <c r="F55" s="679"/>
      <c r="G55" s="311" t="s">
        <v>52</v>
      </c>
      <c r="H55" s="261" t="s">
        <v>25</v>
      </c>
      <c r="I55" s="312" t="s">
        <v>28</v>
      </c>
      <c r="J55" s="360">
        <v>34895</v>
      </c>
      <c r="K55" s="183">
        <v>80000</v>
      </c>
      <c r="L55" s="144">
        <v>20000</v>
      </c>
      <c r="M55" s="233"/>
      <c r="N55" s="145">
        <v>60000</v>
      </c>
      <c r="O55" s="143">
        <v>78970</v>
      </c>
      <c r="P55" s="144">
        <v>20000</v>
      </c>
      <c r="Q55" s="233"/>
      <c r="R55" s="145">
        <v>58970</v>
      </c>
      <c r="S55" s="228">
        <v>100000</v>
      </c>
      <c r="T55" s="229">
        <v>100000</v>
      </c>
      <c r="U55" s="254" t="s">
        <v>127</v>
      </c>
      <c r="V55" s="230" t="s">
        <v>24</v>
      </c>
      <c r="W55" s="231">
        <v>10</v>
      </c>
      <c r="X55" s="231">
        <v>13</v>
      </c>
      <c r="Y55" s="541">
        <v>10</v>
      </c>
      <c r="Z55" s="546">
        <v>10</v>
      </c>
      <c r="AA55" s="232" t="s">
        <v>25</v>
      </c>
      <c r="AB55" s="259" t="s">
        <v>122</v>
      </c>
    </row>
    <row r="56" spans="1:28" ht="23.25" customHeight="1" thickBot="1">
      <c r="A56" s="676"/>
      <c r="B56" s="655"/>
      <c r="C56" s="467"/>
      <c r="D56" s="656" t="s">
        <v>53</v>
      </c>
      <c r="E56" s="659" t="s">
        <v>119</v>
      </c>
      <c r="F56" s="618"/>
      <c r="G56" s="683" t="s">
        <v>40</v>
      </c>
      <c r="H56" s="680" t="s">
        <v>25</v>
      </c>
      <c r="I56" s="312" t="s">
        <v>42</v>
      </c>
      <c r="J56" s="360"/>
      <c r="K56" s="183"/>
      <c r="L56" s="233"/>
      <c r="M56" s="233"/>
      <c r="N56" s="145"/>
      <c r="O56" s="143"/>
      <c r="P56" s="233"/>
      <c r="Q56" s="233"/>
      <c r="R56" s="233"/>
      <c r="S56" s="228"/>
      <c r="T56" s="229"/>
      <c r="U56" s="612" t="s">
        <v>97</v>
      </c>
      <c r="V56" s="613" t="s">
        <v>51</v>
      </c>
      <c r="W56" s="584">
        <v>100</v>
      </c>
      <c r="X56" s="604">
        <v>100</v>
      </c>
      <c r="Y56" s="602">
        <v>100</v>
      </c>
      <c r="Z56" s="606">
        <v>100</v>
      </c>
      <c r="AA56" s="598" t="s">
        <v>25</v>
      </c>
      <c r="AB56" s="600" t="s">
        <v>159</v>
      </c>
    </row>
    <row r="57" spans="1:28" ht="34.5" customHeight="1" thickBot="1">
      <c r="A57" s="676"/>
      <c r="B57" s="655"/>
      <c r="C57" s="467"/>
      <c r="D57" s="657"/>
      <c r="E57" s="660"/>
      <c r="F57" s="661"/>
      <c r="G57" s="681"/>
      <c r="H57" s="681"/>
      <c r="I57" s="313" t="s">
        <v>28</v>
      </c>
      <c r="J57" s="392">
        <v>28010</v>
      </c>
      <c r="K57" s="184">
        <v>30000</v>
      </c>
      <c r="L57" s="214">
        <v>25000</v>
      </c>
      <c r="M57" s="314"/>
      <c r="N57" s="315">
        <v>5000</v>
      </c>
      <c r="O57" s="249">
        <v>30000</v>
      </c>
      <c r="P57" s="214">
        <v>25000</v>
      </c>
      <c r="Q57" s="314"/>
      <c r="R57" s="234">
        <v>5000</v>
      </c>
      <c r="S57" s="235">
        <v>35000</v>
      </c>
      <c r="T57" s="218">
        <v>35000</v>
      </c>
      <c r="U57" s="611"/>
      <c r="V57" s="614"/>
      <c r="W57" s="693"/>
      <c r="X57" s="605"/>
      <c r="Y57" s="603"/>
      <c r="Z57" s="607"/>
      <c r="AA57" s="599"/>
      <c r="AB57" s="601"/>
    </row>
    <row r="58" spans="1:28" ht="58.5" customHeight="1" thickBot="1">
      <c r="A58" s="676"/>
      <c r="B58" s="655"/>
      <c r="C58" s="467"/>
      <c r="D58" s="318" t="s">
        <v>87</v>
      </c>
      <c r="E58" s="684" t="s">
        <v>137</v>
      </c>
      <c r="F58" s="684"/>
      <c r="G58" s="304">
        <v>6</v>
      </c>
      <c r="H58" s="304" t="s">
        <v>25</v>
      </c>
      <c r="I58" s="317" t="s">
        <v>28</v>
      </c>
      <c r="J58" s="394">
        <v>66985</v>
      </c>
      <c r="K58" s="375">
        <v>120000</v>
      </c>
      <c r="L58" s="376"/>
      <c r="M58" s="485"/>
      <c r="N58" s="377">
        <v>120000</v>
      </c>
      <c r="O58" s="251">
        <v>124000</v>
      </c>
      <c r="P58" s="236"/>
      <c r="Q58" s="485"/>
      <c r="R58" s="237">
        <v>124000</v>
      </c>
      <c r="S58" s="238">
        <v>150000</v>
      </c>
      <c r="T58" s="239">
        <v>150000</v>
      </c>
      <c r="U58" s="138" t="s">
        <v>144</v>
      </c>
      <c r="V58" s="135" t="s">
        <v>24</v>
      </c>
      <c r="W58" s="135">
        <v>5</v>
      </c>
      <c r="X58" s="135">
        <v>2</v>
      </c>
      <c r="Y58" s="240">
        <v>2</v>
      </c>
      <c r="Z58" s="547">
        <v>2</v>
      </c>
      <c r="AA58" s="241" t="s">
        <v>25</v>
      </c>
      <c r="AB58" s="242" t="s">
        <v>158</v>
      </c>
    </row>
    <row r="59" spans="1:28" ht="41.25" customHeight="1" thickBot="1">
      <c r="A59" s="676"/>
      <c r="B59" s="655"/>
      <c r="C59" s="467"/>
      <c r="D59" s="318" t="s">
        <v>88</v>
      </c>
      <c r="E59" s="684" t="s">
        <v>120</v>
      </c>
      <c r="F59" s="684"/>
      <c r="G59" s="304">
        <v>10</v>
      </c>
      <c r="H59" s="304" t="s">
        <v>25</v>
      </c>
      <c r="I59" s="317" t="s">
        <v>28</v>
      </c>
      <c r="J59" s="361">
        <v>0</v>
      </c>
      <c r="K59" s="185">
        <v>7000</v>
      </c>
      <c r="L59" s="319"/>
      <c r="M59" s="485"/>
      <c r="N59" s="320">
        <v>7000</v>
      </c>
      <c r="O59" s="250">
        <v>7000</v>
      </c>
      <c r="P59" s="321"/>
      <c r="Q59" s="485"/>
      <c r="R59" s="202">
        <v>7000</v>
      </c>
      <c r="S59" s="256">
        <v>1000</v>
      </c>
      <c r="T59" s="239">
        <v>1000</v>
      </c>
      <c r="U59" s="353" t="s">
        <v>143</v>
      </c>
      <c r="V59" s="135" t="s">
        <v>24</v>
      </c>
      <c r="W59" s="135">
        <v>0</v>
      </c>
      <c r="X59" s="135">
        <v>2</v>
      </c>
      <c r="Y59" s="240">
        <v>1</v>
      </c>
      <c r="Z59" s="547">
        <v>1</v>
      </c>
      <c r="AA59" s="241" t="s">
        <v>25</v>
      </c>
      <c r="AB59" s="354" t="s">
        <v>168</v>
      </c>
    </row>
    <row r="60" spans="1:28" ht="48" customHeight="1" thickBot="1">
      <c r="A60" s="676"/>
      <c r="B60" s="655"/>
      <c r="C60" s="467"/>
      <c r="D60" s="322" t="s">
        <v>104</v>
      </c>
      <c r="E60" s="682" t="s">
        <v>117</v>
      </c>
      <c r="F60" s="682"/>
      <c r="G60" s="323" t="s">
        <v>40</v>
      </c>
      <c r="H60" s="340" t="s">
        <v>25</v>
      </c>
      <c r="I60" s="324" t="s">
        <v>28</v>
      </c>
      <c r="J60" s="395">
        <v>2800</v>
      </c>
      <c r="K60" s="341">
        <v>3000</v>
      </c>
      <c r="L60" s="453">
        <v>3000</v>
      </c>
      <c r="M60" s="342"/>
      <c r="N60" s="343"/>
      <c r="O60" s="344">
        <v>3000</v>
      </c>
      <c r="P60" s="453">
        <v>3000</v>
      </c>
      <c r="Q60" s="342"/>
      <c r="R60" s="343"/>
      <c r="S60" s="345">
        <v>5000</v>
      </c>
      <c r="T60" s="193">
        <v>5000</v>
      </c>
      <c r="U60" s="457" t="s">
        <v>96</v>
      </c>
      <c r="V60" s="458" t="s">
        <v>51</v>
      </c>
      <c r="W60" s="456">
        <v>3</v>
      </c>
      <c r="X60" s="456">
        <v>4</v>
      </c>
      <c r="Y60" s="542">
        <v>4</v>
      </c>
      <c r="Z60" s="548">
        <v>4</v>
      </c>
      <c r="AA60" s="243" t="s">
        <v>25</v>
      </c>
      <c r="AB60" s="244" t="s">
        <v>122</v>
      </c>
    </row>
    <row r="61" spans="1:28" ht="24.75" customHeight="1" thickBot="1">
      <c r="A61" s="676"/>
      <c r="B61" s="655"/>
      <c r="C61" s="467"/>
      <c r="D61" s="685" t="s">
        <v>126</v>
      </c>
      <c r="E61" s="662" t="s">
        <v>124</v>
      </c>
      <c r="F61" s="663"/>
      <c r="G61" s="593">
        <v>10</v>
      </c>
      <c r="H61" s="593" t="s">
        <v>25</v>
      </c>
      <c r="I61" s="180" t="s">
        <v>132</v>
      </c>
      <c r="J61" s="245">
        <v>92057</v>
      </c>
      <c r="K61" s="186">
        <v>17000</v>
      </c>
      <c r="L61" s="325"/>
      <c r="M61" s="486"/>
      <c r="N61" s="316">
        <v>17000</v>
      </c>
      <c r="O61" s="137">
        <v>17000</v>
      </c>
      <c r="P61" s="252"/>
      <c r="Q61" s="486"/>
      <c r="R61" s="168">
        <v>17000</v>
      </c>
      <c r="S61" s="346"/>
      <c r="T61" s="245"/>
      <c r="U61" s="590" t="s">
        <v>106</v>
      </c>
      <c r="V61" s="578" t="s">
        <v>24</v>
      </c>
      <c r="W61" s="578">
        <v>9</v>
      </c>
      <c r="X61" s="578">
        <v>8</v>
      </c>
      <c r="Y61" s="699">
        <v>4</v>
      </c>
      <c r="Z61" s="572"/>
      <c r="AA61" s="575" t="s">
        <v>134</v>
      </c>
      <c r="AB61" s="569" t="s">
        <v>133</v>
      </c>
    </row>
    <row r="62" spans="1:28" ht="24.75" customHeight="1" thickBot="1">
      <c r="A62" s="676"/>
      <c r="B62" s="655"/>
      <c r="C62" s="495"/>
      <c r="D62" s="686"/>
      <c r="E62" s="664"/>
      <c r="F62" s="665"/>
      <c r="G62" s="677"/>
      <c r="H62" s="594"/>
      <c r="I62" s="503" t="s">
        <v>28</v>
      </c>
      <c r="J62" s="502" t="s">
        <v>178</v>
      </c>
      <c r="K62" s="498"/>
      <c r="L62" s="496"/>
      <c r="M62" s="497"/>
      <c r="N62" s="499"/>
      <c r="O62" s="510">
        <v>1030</v>
      </c>
      <c r="P62" s="511">
        <v>1030</v>
      </c>
      <c r="Q62" s="497"/>
      <c r="R62" s="500"/>
      <c r="S62" s="502"/>
      <c r="T62" s="501"/>
      <c r="U62" s="591"/>
      <c r="V62" s="579"/>
      <c r="W62" s="579"/>
      <c r="X62" s="579"/>
      <c r="Y62" s="700"/>
      <c r="Z62" s="573"/>
      <c r="AA62" s="576"/>
      <c r="AB62" s="570"/>
    </row>
    <row r="63" spans="1:28" ht="26.25" customHeight="1" thickBot="1">
      <c r="A63" s="676"/>
      <c r="B63" s="655"/>
      <c r="C63" s="467"/>
      <c r="D63" s="577"/>
      <c r="E63" s="666"/>
      <c r="F63" s="667"/>
      <c r="G63" s="678"/>
      <c r="H63" s="595"/>
      <c r="I63" s="347" t="s">
        <v>42</v>
      </c>
      <c r="J63" s="352">
        <v>173910</v>
      </c>
      <c r="K63" s="348">
        <v>96800</v>
      </c>
      <c r="L63" s="349"/>
      <c r="M63" s="487"/>
      <c r="N63" s="350">
        <v>96800</v>
      </c>
      <c r="O63" s="381">
        <v>113204</v>
      </c>
      <c r="P63" s="382"/>
      <c r="Q63" s="383"/>
      <c r="R63" s="350">
        <v>113204</v>
      </c>
      <c r="S63" s="351">
        <v>31000</v>
      </c>
      <c r="T63" s="352"/>
      <c r="U63" s="592"/>
      <c r="V63" s="580"/>
      <c r="W63" s="580"/>
      <c r="X63" s="580"/>
      <c r="Y63" s="701"/>
      <c r="Z63" s="574"/>
      <c r="AA63" s="577"/>
      <c r="AB63" s="571"/>
    </row>
    <row r="64" spans="1:28" ht="12" thickBot="1">
      <c r="A64" s="676"/>
      <c r="B64" s="655"/>
      <c r="C64" s="609" t="s">
        <v>31</v>
      </c>
      <c r="D64" s="609"/>
      <c r="E64" s="609"/>
      <c r="F64" s="609"/>
      <c r="G64" s="609"/>
      <c r="H64" s="609"/>
      <c r="I64" s="609"/>
      <c r="J64" s="82">
        <f t="shared" ref="J64:T64" si="5">SUM(J50:J63)</f>
        <v>476936</v>
      </c>
      <c r="K64" s="82">
        <f t="shared" si="5"/>
        <v>399290</v>
      </c>
      <c r="L64" s="82">
        <f t="shared" si="5"/>
        <v>89490</v>
      </c>
      <c r="M64" s="82">
        <f t="shared" si="5"/>
        <v>0</v>
      </c>
      <c r="N64" s="82">
        <f t="shared" si="5"/>
        <v>309800</v>
      </c>
      <c r="O64" s="82">
        <f t="shared" si="5"/>
        <v>477394</v>
      </c>
      <c r="P64" s="82">
        <f t="shared" si="5"/>
        <v>101220</v>
      </c>
      <c r="Q64" s="82">
        <f t="shared" si="5"/>
        <v>0</v>
      </c>
      <c r="R64" s="82">
        <f t="shared" si="5"/>
        <v>376174</v>
      </c>
      <c r="S64" s="82">
        <f t="shared" si="5"/>
        <v>413000</v>
      </c>
      <c r="T64" s="82">
        <f t="shared" si="5"/>
        <v>382000</v>
      </c>
      <c r="U64" s="26"/>
      <c r="V64" s="8"/>
      <c r="W64" s="8"/>
      <c r="X64" s="9"/>
      <c r="Y64" s="10"/>
      <c r="Z64" s="11"/>
      <c r="AA64" s="10"/>
      <c r="AB64" s="11"/>
    </row>
    <row r="65" spans="1:29" ht="12" thickBot="1">
      <c r="A65" s="676"/>
      <c r="B65" s="13"/>
      <c r="C65" s="658" t="s">
        <v>36</v>
      </c>
      <c r="D65" s="658"/>
      <c r="E65" s="658"/>
      <c r="F65" s="658"/>
      <c r="G65" s="658"/>
      <c r="H65" s="658"/>
      <c r="I65" s="658"/>
      <c r="J65" s="83">
        <f t="shared" ref="J65:T65" si="6">J48+J64</f>
        <v>476936</v>
      </c>
      <c r="K65" s="83">
        <f t="shared" si="6"/>
        <v>405290</v>
      </c>
      <c r="L65" s="83">
        <f t="shared" si="6"/>
        <v>95490</v>
      </c>
      <c r="M65" s="83">
        <f t="shared" si="6"/>
        <v>0</v>
      </c>
      <c r="N65" s="83">
        <f t="shared" si="6"/>
        <v>309800</v>
      </c>
      <c r="O65" s="83">
        <f t="shared" si="6"/>
        <v>483394</v>
      </c>
      <c r="P65" s="83">
        <f t="shared" si="6"/>
        <v>107220</v>
      </c>
      <c r="Q65" s="83">
        <f t="shared" si="6"/>
        <v>0</v>
      </c>
      <c r="R65" s="83">
        <f t="shared" si="6"/>
        <v>376174</v>
      </c>
      <c r="S65" s="83">
        <f t="shared" si="6"/>
        <v>438000</v>
      </c>
      <c r="T65" s="83">
        <f t="shared" si="6"/>
        <v>407000</v>
      </c>
      <c r="U65" s="27"/>
      <c r="V65" s="15"/>
      <c r="W65" s="15"/>
      <c r="X65" s="16"/>
      <c r="Y65" s="17"/>
      <c r="Z65" s="18"/>
      <c r="AA65" s="17"/>
      <c r="AB65" s="18"/>
    </row>
    <row r="66" spans="1:29" ht="12" customHeight="1" thickBot="1">
      <c r="A66" s="676"/>
      <c r="B66" s="648" t="s">
        <v>55</v>
      </c>
      <c r="C66" s="648"/>
      <c r="D66" s="648"/>
      <c r="E66" s="648"/>
      <c r="F66" s="648"/>
      <c r="G66" s="648"/>
      <c r="H66" s="648"/>
      <c r="I66" s="648"/>
      <c r="J66" s="89">
        <f t="shared" ref="J66:T66" si="7">SUM(J65,J43,J27)</f>
        <v>2065743</v>
      </c>
      <c r="K66" s="89">
        <f t="shared" si="7"/>
        <v>2188790</v>
      </c>
      <c r="L66" s="89">
        <f t="shared" si="7"/>
        <v>1868990</v>
      </c>
      <c r="M66" s="89">
        <f t="shared" si="7"/>
        <v>0</v>
      </c>
      <c r="N66" s="89">
        <f t="shared" si="7"/>
        <v>319800</v>
      </c>
      <c r="O66" s="89">
        <f t="shared" si="7"/>
        <v>2616997</v>
      </c>
      <c r="P66" s="89">
        <f t="shared" si="7"/>
        <v>2226823</v>
      </c>
      <c r="Q66" s="89">
        <f t="shared" si="7"/>
        <v>0</v>
      </c>
      <c r="R66" s="89">
        <f t="shared" si="7"/>
        <v>385174</v>
      </c>
      <c r="S66" s="89">
        <f t="shared" si="7"/>
        <v>2231000</v>
      </c>
      <c r="T66" s="89">
        <f t="shared" si="7"/>
        <v>2200000</v>
      </c>
      <c r="U66" s="63"/>
      <c r="V66" s="28"/>
      <c r="W66" s="28"/>
      <c r="X66" s="29"/>
      <c r="Y66" s="30"/>
      <c r="Z66" s="31"/>
      <c r="AA66" s="30"/>
      <c r="AB66" s="31"/>
    </row>
    <row r="67" spans="1:29" ht="12" customHeight="1" thickBot="1">
      <c r="A67" s="675" t="s">
        <v>56</v>
      </c>
      <c r="B67" s="675"/>
      <c r="C67" s="675"/>
      <c r="D67" s="675"/>
      <c r="E67" s="675"/>
      <c r="F67" s="675"/>
      <c r="G67" s="675"/>
      <c r="H67" s="675"/>
      <c r="I67" s="675"/>
      <c r="J67" s="90">
        <f t="shared" ref="J67:T67" si="8">SUM(J66)</f>
        <v>2065743</v>
      </c>
      <c r="K67" s="90">
        <f t="shared" si="8"/>
        <v>2188790</v>
      </c>
      <c r="L67" s="90">
        <f t="shared" si="8"/>
        <v>1868990</v>
      </c>
      <c r="M67" s="90">
        <f t="shared" si="8"/>
        <v>0</v>
      </c>
      <c r="N67" s="90">
        <f t="shared" si="8"/>
        <v>319800</v>
      </c>
      <c r="O67" s="90">
        <f t="shared" si="8"/>
        <v>2616997</v>
      </c>
      <c r="P67" s="90">
        <f t="shared" si="8"/>
        <v>2226823</v>
      </c>
      <c r="Q67" s="90">
        <f t="shared" si="8"/>
        <v>0</v>
      </c>
      <c r="R67" s="90">
        <f t="shared" si="8"/>
        <v>385174</v>
      </c>
      <c r="S67" s="90">
        <f t="shared" si="8"/>
        <v>2231000</v>
      </c>
      <c r="T67" s="90">
        <f t="shared" si="8"/>
        <v>2200000</v>
      </c>
      <c r="U67" s="32"/>
      <c r="V67" s="33"/>
      <c r="W67" s="33"/>
      <c r="X67" s="34"/>
      <c r="Y67" s="35"/>
      <c r="Z67" s="36"/>
      <c r="AA67" s="35"/>
      <c r="AB67" s="36"/>
    </row>
    <row r="68" spans="1:29" ht="12" customHeight="1" thickBot="1">
      <c r="U68" s="488"/>
    </row>
    <row r="69" spans="1:29" ht="12" customHeight="1">
      <c r="A69" s="649" t="s">
        <v>7</v>
      </c>
      <c r="B69" s="650"/>
      <c r="C69" s="645" t="s">
        <v>57</v>
      </c>
      <c r="D69" s="646"/>
      <c r="E69" s="646"/>
      <c r="F69" s="646"/>
      <c r="G69" s="646"/>
      <c r="H69" s="646"/>
      <c r="I69" s="647"/>
      <c r="J69" s="431">
        <f>SUM(SUMIF($I$14:$I$17,"SB",J$14:J$17),SUMIF($I$22:$I$25,"SB",J$22:J$25),SUMIF($I$30:$I$33,"SB",J$30:J$33),SUMIF($I$38:$I$41,"SB",J$38:J$41),SUMIF($I$46:$I$47,"SB",J$46:J$47),SUMIF($I$50:$I$63,"SB",J$50:J$63))</f>
        <v>1475976</v>
      </c>
      <c r="K69" s="432">
        <f t="shared" ref="K69:T69" si="9">SUM(SUMIF($I$14:$I$19,"SB",K$14:K$19),SUMIF($I$22:$I$25,"SB",K$22:K$25),SUMIF($I$30:$I$33,"SB",K$30:K$33),SUMIF($I$38:$I$41,"SB",K$38:K$41),SUMIF($I$46:$I$47,"SB",K$46:K$47),SUMIF($I$50:$I$63,"SB",K$50:K$63))</f>
        <v>1686000</v>
      </c>
      <c r="L69" s="433">
        <f t="shared" si="9"/>
        <v>1480000</v>
      </c>
      <c r="M69" s="434">
        <f t="shared" si="9"/>
        <v>0</v>
      </c>
      <c r="N69" s="435">
        <f t="shared" si="9"/>
        <v>206000</v>
      </c>
      <c r="O69" s="432">
        <f t="shared" si="9"/>
        <v>1771103</v>
      </c>
      <c r="P69" s="433">
        <f t="shared" si="9"/>
        <v>1511133</v>
      </c>
      <c r="Q69" s="433">
        <f t="shared" si="9"/>
        <v>0</v>
      </c>
      <c r="R69" s="436">
        <f t="shared" si="9"/>
        <v>259970</v>
      </c>
      <c r="S69" s="432">
        <f t="shared" si="9"/>
        <v>1800000</v>
      </c>
      <c r="T69" s="437">
        <f t="shared" si="9"/>
        <v>1800000</v>
      </c>
      <c r="U69" s="489"/>
      <c r="V69" s="708" t="s">
        <v>123</v>
      </c>
      <c r="W69" s="708"/>
      <c r="X69" s="708"/>
      <c r="Y69" s="708"/>
      <c r="Z69" s="708"/>
      <c r="AA69" s="708"/>
      <c r="AB69" s="708"/>
      <c r="AC69" s="38"/>
    </row>
    <row r="70" spans="1:29" ht="12" customHeight="1">
      <c r="A70" s="651"/>
      <c r="B70" s="652"/>
      <c r="C70" s="643" t="s">
        <v>58</v>
      </c>
      <c r="D70" s="644"/>
      <c r="E70" s="644"/>
      <c r="F70" s="644"/>
      <c r="G70" s="644"/>
      <c r="H70" s="644"/>
      <c r="I70" s="642"/>
      <c r="J70" s="438">
        <f t="shared" ref="J70:T70" si="10">SUM(SUMIF($I$14:$I$17,"SB(VB)",J$14:J$17),SUMIF($I$22:$I$25,"SB(VB)",J$22:J$25),SUMIF($I$30:$I$33,"SB(VB)",J$30:J$33),SUMIF($I$38:$I$41,"SB(VB)",J$38:J$41),SUMIF($I$46:$I$47,"SB(VB)",J$46:J$47),SUMIF($I$50:$I$63,"SB(VB)",J$50:J$63))</f>
        <v>0</v>
      </c>
      <c r="K70" s="439">
        <f t="shared" si="10"/>
        <v>0</v>
      </c>
      <c r="L70" s="440">
        <f t="shared" si="10"/>
        <v>0</v>
      </c>
      <c r="M70" s="440">
        <f t="shared" si="10"/>
        <v>0</v>
      </c>
      <c r="N70" s="441">
        <f t="shared" si="10"/>
        <v>0</v>
      </c>
      <c r="O70" s="439">
        <f t="shared" si="10"/>
        <v>0</v>
      </c>
      <c r="P70" s="440">
        <f t="shared" si="10"/>
        <v>0</v>
      </c>
      <c r="Q70" s="440">
        <f t="shared" si="10"/>
        <v>0</v>
      </c>
      <c r="R70" s="442">
        <f t="shared" si="10"/>
        <v>0</v>
      </c>
      <c r="S70" s="337">
        <f t="shared" si="10"/>
        <v>0</v>
      </c>
      <c r="T70" s="334">
        <f t="shared" si="10"/>
        <v>0</v>
      </c>
      <c r="U70" s="489"/>
      <c r="V70" s="463" t="s">
        <v>60</v>
      </c>
      <c r="W70" s="463"/>
      <c r="X70" s="463"/>
      <c r="Y70" s="463"/>
      <c r="Z70" s="463"/>
      <c r="AA70" s="463"/>
      <c r="AB70" s="463"/>
      <c r="AC70" s="38"/>
    </row>
    <row r="71" spans="1:29" ht="11.25" customHeight="1">
      <c r="A71" s="651"/>
      <c r="B71" s="652"/>
      <c r="C71" s="640" t="s">
        <v>59</v>
      </c>
      <c r="D71" s="641"/>
      <c r="E71" s="641"/>
      <c r="F71" s="641"/>
      <c r="G71" s="641"/>
      <c r="H71" s="641"/>
      <c r="I71" s="642"/>
      <c r="J71" s="443">
        <f t="shared" ref="J71:T71" si="11">SUM(SUMIF($I$14:$I$17,"SB(VIP)",J$14:J$17),SUMIF($I$22:$I$25,"SB(VIP)",J$22:J$25),SUMIF($I$30:$I$33,"SB(VIP)",J$30:J$33),SUMIF($I$38:$I$41,"SB(VIP)",J$38:J$41),SUMIF($I$46:$I$47,"SB(VIP)",J$46:J$47),SUMIF($I$50:$I$63,"SB(VIP)",J$50:J$63))</f>
        <v>0</v>
      </c>
      <c r="K71" s="444">
        <f t="shared" si="11"/>
        <v>0</v>
      </c>
      <c r="L71" s="445">
        <f t="shared" si="11"/>
        <v>0</v>
      </c>
      <c r="M71" s="445">
        <f t="shared" si="11"/>
        <v>0</v>
      </c>
      <c r="N71" s="446">
        <f t="shared" si="11"/>
        <v>0</v>
      </c>
      <c r="O71" s="444">
        <f t="shared" si="11"/>
        <v>0</v>
      </c>
      <c r="P71" s="445">
        <f t="shared" si="11"/>
        <v>0</v>
      </c>
      <c r="Q71" s="445">
        <f t="shared" si="11"/>
        <v>0</v>
      </c>
      <c r="R71" s="447">
        <f t="shared" si="11"/>
        <v>0</v>
      </c>
      <c r="S71" s="338">
        <f t="shared" si="11"/>
        <v>0</v>
      </c>
      <c r="T71" s="335">
        <f t="shared" si="11"/>
        <v>0</v>
      </c>
      <c r="U71" s="489"/>
      <c r="V71" s="463" t="s">
        <v>61</v>
      </c>
      <c r="W71" s="463"/>
      <c r="X71" s="463"/>
      <c r="Y71" s="463"/>
      <c r="Z71" s="463"/>
      <c r="AA71" s="463"/>
      <c r="AB71" s="463"/>
      <c r="AC71" s="38"/>
    </row>
    <row r="72" spans="1:29" ht="11.25" customHeight="1">
      <c r="A72" s="651"/>
      <c r="B72" s="652"/>
      <c r="C72" s="640" t="s">
        <v>63</v>
      </c>
      <c r="D72" s="641"/>
      <c r="E72" s="641"/>
      <c r="F72" s="641"/>
      <c r="G72" s="641"/>
      <c r="H72" s="641"/>
      <c r="I72" s="642"/>
      <c r="J72" s="443">
        <f t="shared" ref="J72:T72" si="12">SUM(SUMIF($I$14:$I$17,"P",J$14:J$17),SUMIF($I$22:$I$25,"P",J$22:J$25),SUMIF($I$30:$I$33,"P",J$30:J$33),SUMIF($I$38:$I$41,"P",J$38:J$41),SUMIF($I$46:$I$47,"P",J$46:J$47),SUMIF($I$50:$I$63,"P",J$50:J$63))</f>
        <v>92057</v>
      </c>
      <c r="K72" s="444">
        <f t="shared" si="12"/>
        <v>17000</v>
      </c>
      <c r="L72" s="445">
        <f t="shared" si="12"/>
        <v>0</v>
      </c>
      <c r="M72" s="445">
        <f t="shared" si="12"/>
        <v>0</v>
      </c>
      <c r="N72" s="446">
        <f t="shared" si="12"/>
        <v>17000</v>
      </c>
      <c r="O72" s="444">
        <f t="shared" si="12"/>
        <v>17000</v>
      </c>
      <c r="P72" s="445">
        <f t="shared" si="12"/>
        <v>0</v>
      </c>
      <c r="Q72" s="445">
        <f t="shared" si="12"/>
        <v>0</v>
      </c>
      <c r="R72" s="447">
        <f t="shared" si="12"/>
        <v>17000</v>
      </c>
      <c r="S72" s="338">
        <f t="shared" si="12"/>
        <v>0</v>
      </c>
      <c r="T72" s="335">
        <f t="shared" si="12"/>
        <v>0</v>
      </c>
      <c r="U72" s="489"/>
      <c r="V72" s="38" t="s">
        <v>62</v>
      </c>
      <c r="W72" s="38"/>
      <c r="X72" s="38"/>
      <c r="Y72" s="38"/>
      <c r="Z72" s="38"/>
      <c r="AA72" s="38"/>
      <c r="AB72" s="39"/>
    </row>
    <row r="73" spans="1:29" ht="12.75">
      <c r="A73" s="651"/>
      <c r="B73" s="652"/>
      <c r="C73" s="643" t="s">
        <v>64</v>
      </c>
      <c r="D73" s="644"/>
      <c r="E73" s="644"/>
      <c r="F73" s="644"/>
      <c r="G73" s="644"/>
      <c r="H73" s="644"/>
      <c r="I73" s="642"/>
      <c r="J73" s="443">
        <f t="shared" ref="J73:T73" si="13">SUM(SUMIF($I$14:$I$17,"LRVB",J$14:J$17),SUMIF($I$22:$I$25,"LRVB",J$22:J$25),SUMIF($I$30:$I$33,"LRVB",J$30:J$33),SUMIF($I$38:$I$41,"LRVB",J$38:J$41),SUMIF($I$46:$I$47,"LRVB",J$46:J$47),SUMIF($I$50:$I$63,"LRVB",J$50:J$63))</f>
        <v>0</v>
      </c>
      <c r="K73" s="444">
        <f t="shared" si="13"/>
        <v>0</v>
      </c>
      <c r="L73" s="445">
        <f t="shared" si="13"/>
        <v>0</v>
      </c>
      <c r="M73" s="445">
        <f t="shared" si="13"/>
        <v>0</v>
      </c>
      <c r="N73" s="446">
        <f t="shared" si="13"/>
        <v>0</v>
      </c>
      <c r="O73" s="444">
        <f t="shared" si="13"/>
        <v>0</v>
      </c>
      <c r="P73" s="445">
        <f t="shared" si="13"/>
        <v>0</v>
      </c>
      <c r="Q73" s="445">
        <f t="shared" si="13"/>
        <v>0</v>
      </c>
      <c r="R73" s="447">
        <f t="shared" si="13"/>
        <v>0</v>
      </c>
      <c r="S73" s="338">
        <f t="shared" si="13"/>
        <v>0</v>
      </c>
      <c r="T73" s="335">
        <f t="shared" si="13"/>
        <v>0</v>
      </c>
      <c r="U73" s="489"/>
      <c r="V73" s="1" t="s">
        <v>128</v>
      </c>
    </row>
    <row r="74" spans="1:29" ht="12.75">
      <c r="A74" s="651"/>
      <c r="B74" s="652"/>
      <c r="C74" s="643" t="s">
        <v>65</v>
      </c>
      <c r="D74" s="644"/>
      <c r="E74" s="644"/>
      <c r="F74" s="644"/>
      <c r="G74" s="644"/>
      <c r="H74" s="644"/>
      <c r="I74" s="642"/>
      <c r="J74" s="443">
        <f t="shared" ref="J74:T74" si="14">SUM(SUMIF($I$14:$I$17,"KPP",J$14:J$17),SUMIF($I$22:$I$25,"KPP",J$22:J$25),SUMIF($I$30:$I$33,"KPP",J$30:J$33),SUMIF($I$38:$I$41,"KPP",J$38:J$41),SUMIF($I$46:$I$47,"KPP",J$46:J$47),SUMIF($I$50:$I$63,"KPP",J$50:J$63))</f>
        <v>323800</v>
      </c>
      <c r="K74" s="444">
        <f t="shared" si="14"/>
        <v>400000</v>
      </c>
      <c r="L74" s="445">
        <f t="shared" si="14"/>
        <v>400000</v>
      </c>
      <c r="M74" s="445">
        <f t="shared" si="14"/>
        <v>0</v>
      </c>
      <c r="N74" s="446">
        <f t="shared" si="14"/>
        <v>0</v>
      </c>
      <c r="O74" s="444">
        <f t="shared" si="14"/>
        <v>726700</v>
      </c>
      <c r="P74" s="445">
        <f t="shared" si="14"/>
        <v>726700</v>
      </c>
      <c r="Q74" s="445">
        <f t="shared" si="14"/>
        <v>0</v>
      </c>
      <c r="R74" s="447">
        <f t="shared" si="14"/>
        <v>0</v>
      </c>
      <c r="S74" s="338">
        <f t="shared" si="14"/>
        <v>400000</v>
      </c>
      <c r="T74" s="335">
        <f t="shared" si="14"/>
        <v>400000</v>
      </c>
      <c r="U74" s="489"/>
      <c r="V74" s="1" t="s">
        <v>129</v>
      </c>
    </row>
    <row r="75" spans="1:29" ht="12.75">
      <c r="A75" s="651"/>
      <c r="B75" s="652"/>
      <c r="C75" s="643" t="s">
        <v>66</v>
      </c>
      <c r="D75" s="644"/>
      <c r="E75" s="644"/>
      <c r="F75" s="644"/>
      <c r="G75" s="644"/>
      <c r="H75" s="644"/>
      <c r="I75" s="642"/>
      <c r="J75" s="443">
        <f t="shared" ref="J75:T75" si="15">SUM(SUMIF($I$14:$I$17,"ES",J$14:J$17),SUMIF($I$22:$I$25,"ES",J$22:J$25),SUMIF($I$30:$I$33,"ES",J$30:J$33),SUMIF($I$38:$I$41,"ES",J$38:J$41),SUMIF($I$46:$I$47,"ES",J$46:J$47),SUMIF($I$50:$I$63,"ES",J$50:J$63))</f>
        <v>173910</v>
      </c>
      <c r="K75" s="444">
        <f t="shared" si="15"/>
        <v>96800</v>
      </c>
      <c r="L75" s="445">
        <f t="shared" si="15"/>
        <v>0</v>
      </c>
      <c r="M75" s="445">
        <f t="shared" si="15"/>
        <v>0</v>
      </c>
      <c r="N75" s="446">
        <f t="shared" si="15"/>
        <v>96800</v>
      </c>
      <c r="O75" s="444">
        <f t="shared" si="15"/>
        <v>113204</v>
      </c>
      <c r="P75" s="445">
        <f t="shared" si="15"/>
        <v>0</v>
      </c>
      <c r="Q75" s="445">
        <f t="shared" si="15"/>
        <v>0</v>
      </c>
      <c r="R75" s="447">
        <f t="shared" si="15"/>
        <v>113204</v>
      </c>
      <c r="S75" s="338">
        <f t="shared" si="15"/>
        <v>31000</v>
      </c>
      <c r="T75" s="335">
        <f t="shared" si="15"/>
        <v>0</v>
      </c>
      <c r="U75" s="489"/>
      <c r="V75" s="1" t="s">
        <v>131</v>
      </c>
      <c r="X75" s="1"/>
    </row>
    <row r="76" spans="1:29" ht="13.5" thickBot="1">
      <c r="A76" s="653"/>
      <c r="B76" s="654"/>
      <c r="C76" s="637" t="s">
        <v>67</v>
      </c>
      <c r="D76" s="638"/>
      <c r="E76" s="638"/>
      <c r="F76" s="638"/>
      <c r="G76" s="638"/>
      <c r="H76" s="638"/>
      <c r="I76" s="639"/>
      <c r="J76" s="448">
        <f t="shared" ref="J76:T76" si="16">SUM(SUMIF($I$14:$I$17,"Kt",J$14:J$17),SUMIF($I$22:$I$25,"Kt",J$22:J$25),SUMIF($I$30:$I$33,"Kt",J$30:J$33),SUMIF($I$38:$I$41,"Kt",J$38:J$41),SUMIF($I$46:$I$47,"Kt",J$46:J$47),SUMIF($I$50:$I$63,"Kt",J$50:J$63))</f>
        <v>0</v>
      </c>
      <c r="K76" s="449">
        <f t="shared" si="16"/>
        <v>0</v>
      </c>
      <c r="L76" s="450">
        <f t="shared" si="16"/>
        <v>0</v>
      </c>
      <c r="M76" s="450">
        <f t="shared" si="16"/>
        <v>0</v>
      </c>
      <c r="N76" s="451">
        <f t="shared" si="16"/>
        <v>0</v>
      </c>
      <c r="O76" s="449">
        <f t="shared" si="16"/>
        <v>0</v>
      </c>
      <c r="P76" s="450">
        <f t="shared" si="16"/>
        <v>0</v>
      </c>
      <c r="Q76" s="450">
        <f t="shared" si="16"/>
        <v>0</v>
      </c>
      <c r="R76" s="452">
        <f t="shared" si="16"/>
        <v>0</v>
      </c>
      <c r="S76" s="339">
        <f t="shared" si="16"/>
        <v>0</v>
      </c>
      <c r="T76" s="336">
        <f t="shared" si="16"/>
        <v>0</v>
      </c>
      <c r="U76" s="489"/>
      <c r="V76" s="1" t="s">
        <v>175</v>
      </c>
      <c r="X76" s="1"/>
    </row>
    <row r="77" spans="1:29" ht="13.5" thickBot="1">
      <c r="A77" s="40"/>
      <c r="B77" s="37"/>
      <c r="C77" s="41"/>
      <c r="D77" s="41"/>
      <c r="E77" s="41"/>
      <c r="F77" s="41"/>
      <c r="G77" s="41"/>
      <c r="H77" s="41"/>
      <c r="I77" s="490"/>
      <c r="J77" s="139">
        <f>SUM(J69:J76)</f>
        <v>2065743</v>
      </c>
      <c r="K77" s="327">
        <f t="shared" ref="K77:T77" si="17">SUM(K69:K76)</f>
        <v>2199800</v>
      </c>
      <c r="L77" s="328">
        <f t="shared" si="17"/>
        <v>1880000</v>
      </c>
      <c r="M77" s="328">
        <f t="shared" si="17"/>
        <v>0</v>
      </c>
      <c r="N77" s="329">
        <f t="shared" si="17"/>
        <v>319800</v>
      </c>
      <c r="O77" s="368">
        <f t="shared" si="17"/>
        <v>2628007</v>
      </c>
      <c r="P77" s="328">
        <f t="shared" si="17"/>
        <v>2237833</v>
      </c>
      <c r="Q77" s="328">
        <f t="shared" si="17"/>
        <v>0</v>
      </c>
      <c r="R77" s="369">
        <f t="shared" si="17"/>
        <v>390174</v>
      </c>
      <c r="S77" s="140">
        <f t="shared" si="17"/>
        <v>2231000</v>
      </c>
      <c r="T77" s="141">
        <f t="shared" si="17"/>
        <v>2200000</v>
      </c>
      <c r="U77" s="489"/>
      <c r="X77" s="1"/>
    </row>
    <row r="78" spans="1:29">
      <c r="J78" s="88"/>
      <c r="K78" s="88"/>
      <c r="L78" s="88"/>
      <c r="M78" s="88"/>
      <c r="N78" s="88"/>
      <c r="O78" s="88"/>
      <c r="P78" s="88"/>
      <c r="Q78" s="88"/>
      <c r="R78" s="88"/>
      <c r="S78" s="88"/>
      <c r="T78" s="88"/>
      <c r="U78" s="88"/>
      <c r="X78" s="1"/>
    </row>
    <row r="79" spans="1:29" s="42" customFormat="1" ht="15.75">
      <c r="F79" s="179"/>
      <c r="I79" s="163"/>
      <c r="T79" s="134"/>
    </row>
    <row r="80" spans="1:29" ht="15.75">
      <c r="I80" s="164"/>
      <c r="V80" s="42"/>
      <c r="W80" s="42"/>
      <c r="X80" s="463"/>
      <c r="Y80" s="463"/>
      <c r="Z80" s="463"/>
      <c r="AA80" s="463"/>
      <c r="AB80" s="463"/>
    </row>
    <row r="81" spans="9:28" ht="15.75">
      <c r="I81" s="164"/>
      <c r="V81" s="463"/>
      <c r="W81" s="463"/>
      <c r="X81" s="463"/>
      <c r="Y81" s="463"/>
      <c r="Z81" s="463"/>
      <c r="AA81" s="463"/>
      <c r="AB81" s="463"/>
    </row>
    <row r="82" spans="9:28" ht="15.75">
      <c r="I82" s="164"/>
      <c r="V82" s="463"/>
      <c r="W82" s="463"/>
      <c r="X82" s="463"/>
      <c r="Y82" s="463"/>
      <c r="Z82" s="463"/>
      <c r="AA82" s="463"/>
      <c r="AB82" s="463"/>
    </row>
    <row r="83" spans="9:28" ht="15.75">
      <c r="I83" s="164"/>
      <c r="R83" s="491"/>
      <c r="U83" s="491"/>
      <c r="V83" s="38"/>
      <c r="W83" s="38"/>
      <c r="X83" s="38"/>
      <c r="Y83" s="38"/>
      <c r="Z83" s="38"/>
      <c r="AA83" s="38"/>
      <c r="AB83" s="39"/>
    </row>
    <row r="84" spans="9:28" ht="15">
      <c r="R84" s="492"/>
      <c r="S84" s="492"/>
      <c r="T84" s="492"/>
      <c r="U84" s="492"/>
    </row>
    <row r="85" spans="9:28" ht="15">
      <c r="R85" s="492"/>
      <c r="S85" s="492"/>
      <c r="T85" s="492"/>
      <c r="U85" s="492"/>
    </row>
    <row r="86" spans="9:28" ht="15">
      <c r="R86" s="492"/>
      <c r="S86" s="492"/>
      <c r="T86" s="492"/>
      <c r="U86" s="492"/>
    </row>
    <row r="87" spans="9:28" ht="15">
      <c r="R87" s="492"/>
      <c r="S87" s="492"/>
      <c r="T87" s="492"/>
      <c r="U87" s="492"/>
    </row>
    <row r="88" spans="9:28" ht="14.25">
      <c r="R88" s="491"/>
      <c r="S88" s="491"/>
      <c r="T88" s="491"/>
      <c r="U88" s="491"/>
    </row>
    <row r="89" spans="9:28" ht="14.25">
      <c r="R89" s="491"/>
      <c r="S89" s="491"/>
      <c r="T89" s="491"/>
      <c r="U89" s="491"/>
    </row>
    <row r="90" spans="9:28" ht="15">
      <c r="R90" s="492"/>
      <c r="S90" s="492"/>
      <c r="T90" s="492"/>
      <c r="U90" s="492"/>
    </row>
    <row r="91" spans="9:28" ht="15">
      <c r="R91" s="492"/>
      <c r="S91" s="492"/>
      <c r="T91" s="492"/>
      <c r="U91" s="492"/>
    </row>
    <row r="92" spans="9:28" ht="15">
      <c r="R92" s="492"/>
      <c r="S92" s="492"/>
      <c r="T92" s="492"/>
      <c r="U92" s="492"/>
    </row>
    <row r="93" spans="9:28" ht="15">
      <c r="R93" s="492"/>
      <c r="S93" s="492"/>
      <c r="T93" s="492"/>
      <c r="U93" s="492"/>
    </row>
    <row r="94" spans="9:28" ht="15">
      <c r="R94" s="492"/>
      <c r="S94" s="492"/>
      <c r="T94" s="492"/>
      <c r="U94" s="492"/>
    </row>
    <row r="95" spans="9:28" ht="15">
      <c r="R95" s="492"/>
      <c r="S95" s="492"/>
      <c r="T95" s="492"/>
      <c r="U95" s="492"/>
    </row>
    <row r="96" spans="9:28" ht="15">
      <c r="R96" s="492"/>
      <c r="S96" s="492"/>
      <c r="T96" s="492"/>
      <c r="U96" s="492"/>
    </row>
    <row r="97" spans="18:21" ht="15">
      <c r="R97" s="492"/>
      <c r="S97" s="492"/>
      <c r="T97" s="492"/>
      <c r="U97" s="492"/>
    </row>
    <row r="98" spans="18:21" ht="14.25">
      <c r="R98" s="491"/>
      <c r="S98" s="491"/>
      <c r="T98" s="491"/>
      <c r="U98" s="491"/>
    </row>
    <row r="99" spans="18:21" ht="15">
      <c r="R99" s="492"/>
      <c r="S99" s="492"/>
      <c r="T99" s="492"/>
      <c r="U99" s="492"/>
    </row>
    <row r="100" spans="18:21" ht="15">
      <c r="R100" s="492"/>
      <c r="S100" s="492"/>
      <c r="T100" s="492"/>
      <c r="U100" s="492"/>
    </row>
    <row r="101" spans="18:21" ht="15">
      <c r="R101" s="492"/>
      <c r="S101" s="492"/>
      <c r="T101" s="492"/>
      <c r="U101" s="492"/>
    </row>
    <row r="102" spans="18:21" ht="15">
      <c r="R102" s="492"/>
      <c r="S102" s="492"/>
      <c r="T102" s="492"/>
      <c r="U102" s="492"/>
    </row>
  </sheetData>
  <sheetProtection selectLockedCells="1" selectUnlockedCells="1"/>
  <mergeCells count="224">
    <mergeCell ref="E59:F59"/>
    <mergeCell ref="C42:I42"/>
    <mergeCell ref="E51:F52"/>
    <mergeCell ref="E50:F50"/>
    <mergeCell ref="C43:I43"/>
    <mergeCell ref="Y38:Y39"/>
    <mergeCell ref="X30:X31"/>
    <mergeCell ref="G30:G31"/>
    <mergeCell ref="D14:D16"/>
    <mergeCell ref="N15:N16"/>
    <mergeCell ref="R15:R16"/>
    <mergeCell ref="C40:C41"/>
    <mergeCell ref="D38:D39"/>
    <mergeCell ref="E40:F41"/>
    <mergeCell ref="E38:F39"/>
    <mergeCell ref="C30:C33"/>
    <mergeCell ref="D30:D31"/>
    <mergeCell ref="G38:G39"/>
    <mergeCell ref="V38:V39"/>
    <mergeCell ref="D40:D41"/>
    <mergeCell ref="H38:H39"/>
    <mergeCell ref="G40:G41"/>
    <mergeCell ref="D32:D33"/>
    <mergeCell ref="C36:I36"/>
    <mergeCell ref="Z32:Z33"/>
    <mergeCell ref="AA24:AA25"/>
    <mergeCell ref="Z34:Z35"/>
    <mergeCell ref="AA34:AA35"/>
    <mergeCell ref="H32:H33"/>
    <mergeCell ref="Z30:Z31"/>
    <mergeCell ref="AB34:AB35"/>
    <mergeCell ref="E14:F16"/>
    <mergeCell ref="G14:G16"/>
    <mergeCell ref="H14:H16"/>
    <mergeCell ref="I15:I16"/>
    <mergeCell ref="J15:J16"/>
    <mergeCell ref="S15:S16"/>
    <mergeCell ref="T15:T16"/>
    <mergeCell ref="AB30:AB31"/>
    <mergeCell ref="AA32:AA33"/>
    <mergeCell ref="AB24:AB25"/>
    <mergeCell ref="Z24:Z25"/>
    <mergeCell ref="H30:H31"/>
    <mergeCell ref="X32:X33"/>
    <mergeCell ref="V30:V31"/>
    <mergeCell ref="W32:W33"/>
    <mergeCell ref="V32:V33"/>
    <mergeCell ref="H22:H23"/>
    <mergeCell ref="D5:D9"/>
    <mergeCell ref="C37:Z37"/>
    <mergeCell ref="E32:F33"/>
    <mergeCell ref="Y32:Y33"/>
    <mergeCell ref="U30:U31"/>
    <mergeCell ref="U32:U33"/>
    <mergeCell ref="W38:W39"/>
    <mergeCell ref="AA30:AA31"/>
    <mergeCell ref="Y30:Y31"/>
    <mergeCell ref="G32:G33"/>
    <mergeCell ref="D34:D35"/>
    <mergeCell ref="E34:F35"/>
    <mergeCell ref="G34:G35"/>
    <mergeCell ref="H34:H35"/>
    <mergeCell ref="U34:U35"/>
    <mergeCell ref="V34:V35"/>
    <mergeCell ref="W34:W35"/>
    <mergeCell ref="X34:X35"/>
    <mergeCell ref="Y34:Y35"/>
    <mergeCell ref="E17:F17"/>
    <mergeCell ref="A11:AB11"/>
    <mergeCell ref="C13:AB13"/>
    <mergeCell ref="E5:F9"/>
    <mergeCell ref="J5:J8"/>
    <mergeCell ref="I5:I9"/>
    <mergeCell ref="Z7:Z9"/>
    <mergeCell ref="Z14:Z15"/>
    <mergeCell ref="X14:X15"/>
    <mergeCell ref="K5:N5"/>
    <mergeCell ref="L6:M6"/>
    <mergeCell ref="L7:L8"/>
    <mergeCell ref="M7:M8"/>
    <mergeCell ref="K6:K8"/>
    <mergeCell ref="AA5:AB6"/>
    <mergeCell ref="V6:V9"/>
    <mergeCell ref="N6:N8"/>
    <mergeCell ref="AB14:AB15"/>
    <mergeCell ref="S5:S8"/>
    <mergeCell ref="AB7:AB9"/>
    <mergeCell ref="U6:U9"/>
    <mergeCell ref="T5:T8"/>
    <mergeCell ref="AA7:AA9"/>
    <mergeCell ref="X7:X9"/>
    <mergeCell ref="A1:X1"/>
    <mergeCell ref="B13:B26"/>
    <mergeCell ref="D22:D25"/>
    <mergeCell ref="P6:Q6"/>
    <mergeCell ref="P7:P8"/>
    <mergeCell ref="B5:B9"/>
    <mergeCell ref="O6:O8"/>
    <mergeCell ref="R6:R8"/>
    <mergeCell ref="U5:Z5"/>
    <mergeCell ref="E10:F10"/>
    <mergeCell ref="A2:X2"/>
    <mergeCell ref="A4:AB4"/>
    <mergeCell ref="A5:A9"/>
    <mergeCell ref="G5:G9"/>
    <mergeCell ref="H5:H9"/>
    <mergeCell ref="Q7:Q8"/>
    <mergeCell ref="W7:W9"/>
    <mergeCell ref="Y18:Y19"/>
    <mergeCell ref="Z18:Z19"/>
    <mergeCell ref="Y24:Y25"/>
    <mergeCell ref="Y7:Y9"/>
    <mergeCell ref="O5:R5"/>
    <mergeCell ref="C5:C9"/>
    <mergeCell ref="C14:C17"/>
    <mergeCell ref="V69:AB69"/>
    <mergeCell ref="G22:G25"/>
    <mergeCell ref="X24:X25"/>
    <mergeCell ref="W24:W25"/>
    <mergeCell ref="V24:V25"/>
    <mergeCell ref="H24:H25"/>
    <mergeCell ref="C26:I26"/>
    <mergeCell ref="U24:U25"/>
    <mergeCell ref="D18:D19"/>
    <mergeCell ref="E18:F19"/>
    <mergeCell ref="G18:G19"/>
    <mergeCell ref="H18:H19"/>
    <mergeCell ref="U18:U19"/>
    <mergeCell ref="V18:V19"/>
    <mergeCell ref="W18:W19"/>
    <mergeCell ref="X18:X19"/>
    <mergeCell ref="Z38:Z39"/>
    <mergeCell ref="AB51:AB52"/>
    <mergeCell ref="Z51:Z52"/>
    <mergeCell ref="AB46:AB47"/>
    <mergeCell ref="AB32:AB33"/>
    <mergeCell ref="AB38:AB39"/>
    <mergeCell ref="U38:U39"/>
    <mergeCell ref="AA38:AA39"/>
    <mergeCell ref="A12:A66"/>
    <mergeCell ref="G61:G63"/>
    <mergeCell ref="E55:F55"/>
    <mergeCell ref="H56:H57"/>
    <mergeCell ref="E60:F60"/>
    <mergeCell ref="G56:G57"/>
    <mergeCell ref="E58:F58"/>
    <mergeCell ref="D61:D63"/>
    <mergeCell ref="B12:AB12"/>
    <mergeCell ref="B44:Z44"/>
    <mergeCell ref="AA46:AA47"/>
    <mergeCell ref="B28:Z28"/>
    <mergeCell ref="AA14:AA15"/>
    <mergeCell ref="B29:B42"/>
    <mergeCell ref="W56:W57"/>
    <mergeCell ref="V51:V52"/>
    <mergeCell ref="V61:V63"/>
    <mergeCell ref="G51:G52"/>
    <mergeCell ref="C29:Z29"/>
    <mergeCell ref="Y61:Y63"/>
    <mergeCell ref="X38:X39"/>
    <mergeCell ref="W30:W31"/>
    <mergeCell ref="D51:D52"/>
    <mergeCell ref="C45:Z45"/>
    <mergeCell ref="C76:I76"/>
    <mergeCell ref="C64:I64"/>
    <mergeCell ref="C71:I71"/>
    <mergeCell ref="C75:I75"/>
    <mergeCell ref="C69:I69"/>
    <mergeCell ref="C72:I72"/>
    <mergeCell ref="C70:I70"/>
    <mergeCell ref="B66:I66"/>
    <mergeCell ref="A69:B76"/>
    <mergeCell ref="B53:B64"/>
    <mergeCell ref="D56:D57"/>
    <mergeCell ref="E54:F54"/>
    <mergeCell ref="C65:I65"/>
    <mergeCell ref="E56:F57"/>
    <mergeCell ref="E61:F63"/>
    <mergeCell ref="C51:C55"/>
    <mergeCell ref="H51:H52"/>
    <mergeCell ref="E53:F53"/>
    <mergeCell ref="C74:I74"/>
    <mergeCell ref="B45:B52"/>
    <mergeCell ref="D46:D47"/>
    <mergeCell ref="C73:I73"/>
    <mergeCell ref="C46:C47"/>
    <mergeCell ref="A67:I67"/>
    <mergeCell ref="Y1:AB2"/>
    <mergeCell ref="Y3:AB3"/>
    <mergeCell ref="AA56:AA57"/>
    <mergeCell ref="AB56:AB57"/>
    <mergeCell ref="Y56:Y57"/>
    <mergeCell ref="X56:X57"/>
    <mergeCell ref="Z56:Z57"/>
    <mergeCell ref="C49:Z49"/>
    <mergeCell ref="C48:I48"/>
    <mergeCell ref="U51:U52"/>
    <mergeCell ref="U56:U57"/>
    <mergeCell ref="V56:V57"/>
    <mergeCell ref="C27:I27"/>
    <mergeCell ref="E22:F25"/>
    <mergeCell ref="E46:F47"/>
    <mergeCell ref="C21:Z21"/>
    <mergeCell ref="E30:F31"/>
    <mergeCell ref="U14:U15"/>
    <mergeCell ref="C20:I20"/>
    <mergeCell ref="V14:V15"/>
    <mergeCell ref="W14:W15"/>
    <mergeCell ref="Y14:Y15"/>
    <mergeCell ref="AA18:AA19"/>
    <mergeCell ref="AB18:AB19"/>
    <mergeCell ref="AB61:AB63"/>
    <mergeCell ref="Z61:Z63"/>
    <mergeCell ref="AA61:AA63"/>
    <mergeCell ref="X61:X63"/>
    <mergeCell ref="G46:G47"/>
    <mergeCell ref="AA51:AA52"/>
    <mergeCell ref="X51:X52"/>
    <mergeCell ref="Y51:Y52"/>
    <mergeCell ref="W51:W52"/>
    <mergeCell ref="H46:H47"/>
    <mergeCell ref="U61:U63"/>
    <mergeCell ref="H61:H63"/>
    <mergeCell ref="W61:W63"/>
  </mergeCells>
  <phoneticPr fontId="21" type="noConversion"/>
  <conditionalFormatting sqref="J69:T76">
    <cfRule type="cellIs" dxfId="1" priority="1" stopIfTrue="1" operator="greaterThan">
      <formula>0</formula>
    </cfRule>
    <cfRule type="cellIs" dxfId="0" priority="2" stopIfTrue="1" operator="lessThanOrEqual">
      <formula>0</formula>
    </cfRule>
  </conditionalFormatting>
  <pageMargins left="0.19685039370078741" right="0.15748031496062992" top="0.51181102362204722" bottom="0.39370078740157483" header="0" footer="0.51181102362204722"/>
  <pageSetup paperSize="9" scale="54" firstPageNumber="0" fitToHeight="2" orientation="landscape" r:id="rId1"/>
  <headerFooter alignWithMargins="0">
    <oddHeader>&amp;C&amp;"Calibri,Normalus"&amp;11&amp;P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8"/>
  <sheetViews>
    <sheetView topLeftCell="A4" zoomScale="95" zoomScaleNormal="95" workbookViewId="0">
      <pane xSplit="21" ySplit="1" topLeftCell="AF5" activePane="bottomRight" state="frozen"/>
      <selection activeCell="A4" sqref="A4"/>
      <selection pane="topRight" activeCell="V4" sqref="V4"/>
      <selection pane="bottomLeft" activeCell="A5" sqref="A5"/>
      <selection pane="bottomRight" activeCell="R31" sqref="R31"/>
    </sheetView>
  </sheetViews>
  <sheetFormatPr defaultRowHeight="15"/>
  <cols>
    <col min="1" max="4" width="4" style="493" customWidth="1"/>
    <col min="5" max="5" width="29.42578125" style="493" customWidth="1"/>
    <col min="6" max="7" width="6.5703125" style="493" customWidth="1"/>
    <col min="8" max="8" width="7.140625" style="493" customWidth="1"/>
    <col min="9" max="9" width="9.85546875" style="493" customWidth="1"/>
    <col min="10" max="10" width="7" style="493" customWidth="1"/>
    <col min="11" max="11" width="6.85546875" style="493" customWidth="1"/>
    <col min="12" max="12" width="7.85546875" style="493" customWidth="1"/>
    <col min="13" max="13" width="8.5703125" style="493" customWidth="1"/>
    <col min="14" max="14" width="6.7109375" style="493" customWidth="1"/>
    <col min="15" max="15" width="7.7109375" style="493" customWidth="1"/>
    <col min="16" max="16" width="7.5703125" style="493" customWidth="1"/>
    <col min="17" max="17" width="8.7109375" style="493" customWidth="1"/>
    <col min="18" max="18" width="9.7109375" style="493" customWidth="1"/>
    <col min="19" max="19" width="6.85546875" style="493" customWidth="1"/>
    <col min="20" max="20" width="9.140625" style="493" customWidth="1"/>
    <col min="21" max="21" width="9" style="493" customWidth="1"/>
    <col min="22" max="22" width="10.42578125" style="493" bestFit="1" customWidth="1"/>
    <col min="23" max="16384" width="9.140625" style="493"/>
  </cols>
  <sheetData>
    <row r="1" spans="1:21" ht="19.5" customHeight="1">
      <c r="A1" s="43"/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743"/>
      <c r="O1" s="886"/>
      <c r="P1" s="886"/>
      <c r="Q1" s="886"/>
      <c r="R1" s="886"/>
      <c r="S1" s="886"/>
      <c r="T1" s="886"/>
      <c r="U1" s="886"/>
    </row>
    <row r="2" spans="1:21">
      <c r="A2" s="887" t="s">
        <v>164</v>
      </c>
      <c r="B2" s="887"/>
      <c r="C2" s="887"/>
      <c r="D2" s="887"/>
      <c r="E2" s="887"/>
      <c r="F2" s="887"/>
      <c r="G2" s="887"/>
      <c r="H2" s="887"/>
      <c r="I2" s="887"/>
      <c r="J2" s="887"/>
      <c r="K2" s="887"/>
      <c r="L2" s="887"/>
      <c r="M2" s="887"/>
      <c r="N2" s="887"/>
      <c r="O2" s="888"/>
      <c r="P2" s="888"/>
      <c r="Q2" s="888"/>
      <c r="R2" s="44"/>
      <c r="S2" s="44"/>
      <c r="T2" s="891"/>
      <c r="U2" s="891"/>
    </row>
    <row r="3" spans="1:21" ht="15.75" thickBot="1">
      <c r="A3" s="473"/>
      <c r="B3" s="473"/>
      <c r="C3" s="473"/>
      <c r="D3" s="473"/>
      <c r="E3" s="473"/>
      <c r="F3" s="473"/>
      <c r="G3" s="473"/>
      <c r="H3" s="473"/>
      <c r="I3" s="473"/>
      <c r="J3" s="473"/>
      <c r="K3" s="473"/>
      <c r="L3" s="473"/>
      <c r="M3" s="473"/>
      <c r="N3" s="473"/>
      <c r="O3" s="473"/>
      <c r="P3" s="473"/>
      <c r="Q3" s="473"/>
      <c r="R3" s="473"/>
      <c r="S3" s="473"/>
      <c r="T3" s="892" t="s">
        <v>98</v>
      </c>
      <c r="U3" s="892"/>
    </row>
    <row r="4" spans="1:21" ht="15.75" thickBot="1">
      <c r="A4" s="895" t="s">
        <v>165</v>
      </c>
      <c r="B4" s="895"/>
      <c r="C4" s="895"/>
      <c r="D4" s="895"/>
      <c r="E4" s="895"/>
      <c r="F4" s="895"/>
      <c r="G4" s="895"/>
      <c r="H4" s="895"/>
      <c r="I4" s="895"/>
      <c r="J4" s="895"/>
      <c r="K4" s="895"/>
      <c r="L4" s="895"/>
      <c r="M4" s="895"/>
      <c r="N4" s="895"/>
      <c r="O4" s="895"/>
      <c r="P4" s="895"/>
      <c r="Q4" s="895"/>
      <c r="R4" s="895"/>
      <c r="S4" s="895"/>
      <c r="T4" s="867" t="s">
        <v>68</v>
      </c>
      <c r="U4" s="867"/>
    </row>
    <row r="5" spans="1:21" ht="15.75" thickBot="1">
      <c r="A5" s="865" t="s">
        <v>0</v>
      </c>
      <c r="B5" s="894" t="s">
        <v>1</v>
      </c>
      <c r="C5" s="893" t="s">
        <v>2</v>
      </c>
      <c r="D5" s="866" t="s">
        <v>3</v>
      </c>
      <c r="E5" s="869" t="s">
        <v>4</v>
      </c>
      <c r="F5" s="864" t="s">
        <v>7</v>
      </c>
      <c r="G5" s="864" t="s">
        <v>69</v>
      </c>
      <c r="H5" s="868"/>
      <c r="I5" s="868"/>
      <c r="J5" s="868"/>
      <c r="K5" s="868"/>
      <c r="L5" s="868"/>
      <c r="M5" s="868"/>
      <c r="N5" s="868"/>
      <c r="O5" s="868"/>
      <c r="P5" s="868"/>
      <c r="Q5" s="868"/>
      <c r="R5" s="868"/>
      <c r="S5" s="868"/>
      <c r="T5" s="867"/>
      <c r="U5" s="867"/>
    </row>
    <row r="6" spans="1:21" ht="15.75" thickBot="1">
      <c r="A6" s="865"/>
      <c r="B6" s="894"/>
      <c r="C6" s="893"/>
      <c r="D6" s="866"/>
      <c r="E6" s="869"/>
      <c r="F6" s="864"/>
      <c r="G6" s="864"/>
      <c r="H6" s="864" t="s">
        <v>70</v>
      </c>
      <c r="I6" s="864" t="s">
        <v>71</v>
      </c>
      <c r="J6" s="864" t="s">
        <v>72</v>
      </c>
      <c r="K6" s="864" t="s">
        <v>73</v>
      </c>
      <c r="L6" s="864" t="s">
        <v>74</v>
      </c>
      <c r="M6" s="864" t="s">
        <v>75</v>
      </c>
      <c r="N6" s="864" t="s">
        <v>76</v>
      </c>
      <c r="O6" s="864" t="s">
        <v>77</v>
      </c>
      <c r="P6" s="864" t="s">
        <v>78</v>
      </c>
      <c r="Q6" s="864" t="s">
        <v>79</v>
      </c>
      <c r="R6" s="864" t="s">
        <v>80</v>
      </c>
      <c r="S6" s="864" t="s">
        <v>81</v>
      </c>
      <c r="T6" s="867"/>
      <c r="U6" s="867"/>
    </row>
    <row r="7" spans="1:21" ht="15.75" thickBot="1">
      <c r="A7" s="865"/>
      <c r="B7" s="894"/>
      <c r="C7" s="893"/>
      <c r="D7" s="866"/>
      <c r="E7" s="869"/>
      <c r="F7" s="864"/>
      <c r="G7" s="864"/>
      <c r="H7" s="864"/>
      <c r="I7" s="864"/>
      <c r="J7" s="864"/>
      <c r="K7" s="864"/>
      <c r="L7" s="864"/>
      <c r="M7" s="864"/>
      <c r="N7" s="864"/>
      <c r="O7" s="864"/>
      <c r="P7" s="864"/>
      <c r="Q7" s="864"/>
      <c r="R7" s="864"/>
      <c r="S7" s="864"/>
      <c r="T7" s="867"/>
      <c r="U7" s="867"/>
    </row>
    <row r="8" spans="1:21" ht="27" customHeight="1">
      <c r="A8" s="865"/>
      <c r="B8" s="894"/>
      <c r="C8" s="893"/>
      <c r="D8" s="866"/>
      <c r="E8" s="869"/>
      <c r="F8" s="864"/>
      <c r="G8" s="864"/>
      <c r="H8" s="864"/>
      <c r="I8" s="864"/>
      <c r="J8" s="864"/>
      <c r="K8" s="864"/>
      <c r="L8" s="864"/>
      <c r="M8" s="864"/>
      <c r="N8" s="864"/>
      <c r="O8" s="864"/>
      <c r="P8" s="864"/>
      <c r="Q8" s="864"/>
      <c r="R8" s="864"/>
      <c r="S8" s="864"/>
      <c r="T8" s="867"/>
      <c r="U8" s="867"/>
    </row>
    <row r="9" spans="1:21" ht="30" customHeight="1">
      <c r="A9" s="865"/>
      <c r="B9" s="894"/>
      <c r="C9" s="893"/>
      <c r="D9" s="866"/>
      <c r="E9" s="869"/>
      <c r="F9" s="864"/>
      <c r="G9" s="864"/>
      <c r="H9" s="864"/>
      <c r="I9" s="864"/>
      <c r="J9" s="864"/>
      <c r="K9" s="864"/>
      <c r="L9" s="864"/>
      <c r="M9" s="864"/>
      <c r="N9" s="864"/>
      <c r="O9" s="864"/>
      <c r="P9" s="864"/>
      <c r="Q9" s="864"/>
      <c r="R9" s="864"/>
      <c r="S9" s="864"/>
      <c r="T9" s="45" t="s">
        <v>82</v>
      </c>
      <c r="U9" s="46" t="s">
        <v>83</v>
      </c>
    </row>
    <row r="10" spans="1:21" ht="30.75" customHeight="1">
      <c r="A10" s="865"/>
      <c r="B10" s="894"/>
      <c r="C10" s="893"/>
      <c r="D10" s="866"/>
      <c r="E10" s="869"/>
      <c r="F10" s="864"/>
      <c r="G10" s="47" t="s">
        <v>101</v>
      </c>
      <c r="H10" s="47" t="s">
        <v>101</v>
      </c>
      <c r="I10" s="47" t="s">
        <v>101</v>
      </c>
      <c r="J10" s="47" t="s">
        <v>101</v>
      </c>
      <c r="K10" s="47" t="s">
        <v>101</v>
      </c>
      <c r="L10" s="47" t="s">
        <v>101</v>
      </c>
      <c r="M10" s="47" t="s">
        <v>101</v>
      </c>
      <c r="N10" s="47" t="s">
        <v>101</v>
      </c>
      <c r="O10" s="47" t="s">
        <v>101</v>
      </c>
      <c r="P10" s="47" t="s">
        <v>101</v>
      </c>
      <c r="Q10" s="47" t="s">
        <v>101</v>
      </c>
      <c r="R10" s="47" t="s">
        <v>101</v>
      </c>
      <c r="S10" s="47" t="s">
        <v>101</v>
      </c>
      <c r="T10" s="47" t="s">
        <v>101</v>
      </c>
      <c r="U10" s="47" t="s">
        <v>101</v>
      </c>
    </row>
    <row r="11" spans="1:21" ht="15.75" thickBot="1">
      <c r="A11" s="48">
        <v>1</v>
      </c>
      <c r="B11" s="49">
        <v>2</v>
      </c>
      <c r="C11" s="49">
        <v>3</v>
      </c>
      <c r="D11" s="50">
        <v>4</v>
      </c>
      <c r="E11" s="49">
        <v>5</v>
      </c>
      <c r="F11" s="49">
        <v>6</v>
      </c>
      <c r="G11" s="51">
        <v>7</v>
      </c>
      <c r="H11" s="51">
        <v>9</v>
      </c>
      <c r="I11" s="51">
        <v>10</v>
      </c>
      <c r="J11" s="51">
        <v>11</v>
      </c>
      <c r="K11" s="51">
        <v>12</v>
      </c>
      <c r="L11" s="51">
        <v>13</v>
      </c>
      <c r="M11" s="51">
        <v>14</v>
      </c>
      <c r="N11" s="51">
        <v>15</v>
      </c>
      <c r="O11" s="51">
        <v>16</v>
      </c>
      <c r="P11" s="51">
        <v>17</v>
      </c>
      <c r="Q11" s="51">
        <v>18</v>
      </c>
      <c r="R11" s="49">
        <v>19</v>
      </c>
      <c r="S11" s="51">
        <v>20</v>
      </c>
      <c r="T11" s="51">
        <v>21</v>
      </c>
      <c r="U11" s="52">
        <v>22</v>
      </c>
    </row>
    <row r="12" spans="1:21">
      <c r="A12" s="801" t="s">
        <v>18</v>
      </c>
      <c r="B12" s="801"/>
      <c r="C12" s="801"/>
      <c r="D12" s="801"/>
      <c r="E12" s="801"/>
      <c r="F12" s="801"/>
      <c r="G12" s="801"/>
      <c r="H12" s="801"/>
      <c r="I12" s="801"/>
      <c r="J12" s="801"/>
      <c r="K12" s="801"/>
      <c r="L12" s="801"/>
      <c r="M12" s="801"/>
      <c r="N12" s="801"/>
      <c r="O12" s="801"/>
      <c r="P12" s="801"/>
      <c r="Q12" s="801"/>
      <c r="R12" s="801"/>
      <c r="S12" s="801"/>
      <c r="T12" s="801"/>
      <c r="U12" s="801"/>
    </row>
    <row r="13" spans="1:21">
      <c r="A13" s="907" t="s">
        <v>41</v>
      </c>
      <c r="B13" s="875" t="s">
        <v>19</v>
      </c>
      <c r="C13" s="875"/>
      <c r="D13" s="875"/>
      <c r="E13" s="875"/>
      <c r="F13" s="875"/>
      <c r="G13" s="875"/>
      <c r="H13" s="875"/>
      <c r="I13" s="875"/>
      <c r="J13" s="875"/>
      <c r="K13" s="875"/>
      <c r="L13" s="875"/>
      <c r="M13" s="875"/>
      <c r="N13" s="875"/>
      <c r="O13" s="875"/>
      <c r="P13" s="875"/>
      <c r="Q13" s="875"/>
      <c r="R13" s="875"/>
      <c r="S13" s="875"/>
      <c r="T13" s="875"/>
      <c r="U13" s="875"/>
    </row>
    <row r="14" spans="1:21" ht="15.75" thickBot="1">
      <c r="A14" s="907"/>
      <c r="B14" s="101"/>
      <c r="C14" s="102" t="s">
        <v>21</v>
      </c>
      <c r="D14" s="103"/>
      <c r="E14" s="103"/>
      <c r="F14" s="103"/>
      <c r="G14" s="103"/>
      <c r="H14" s="103"/>
      <c r="I14" s="103"/>
      <c r="J14" s="103"/>
      <c r="K14" s="103"/>
      <c r="L14" s="103"/>
      <c r="M14" s="103"/>
      <c r="N14" s="103"/>
      <c r="O14" s="103"/>
      <c r="P14" s="103"/>
      <c r="Q14" s="103"/>
      <c r="R14" s="103"/>
      <c r="S14" s="103"/>
      <c r="T14" s="103"/>
      <c r="U14" s="104"/>
    </row>
    <row r="15" spans="1:21" ht="39" customHeight="1" thickBot="1">
      <c r="A15" s="907"/>
      <c r="B15" s="105"/>
      <c r="C15" s="106" t="s">
        <v>20</v>
      </c>
      <c r="D15" s="471" t="s">
        <v>20</v>
      </c>
      <c r="E15" s="472" t="s">
        <v>91</v>
      </c>
      <c r="F15" s="65" t="s">
        <v>23</v>
      </c>
      <c r="G15" s="246" t="s">
        <v>25</v>
      </c>
      <c r="H15" s="384">
        <v>962</v>
      </c>
      <c r="I15" s="384">
        <v>1520</v>
      </c>
      <c r="J15" s="384">
        <v>1955</v>
      </c>
      <c r="K15" s="384">
        <v>577</v>
      </c>
      <c r="L15" s="384">
        <v>0</v>
      </c>
      <c r="M15" s="384">
        <v>1185</v>
      </c>
      <c r="N15" s="384">
        <v>673</v>
      </c>
      <c r="O15" s="384">
        <v>481</v>
      </c>
      <c r="P15" s="384">
        <v>1443</v>
      </c>
      <c r="Q15" s="384">
        <v>12587</v>
      </c>
      <c r="R15" s="384">
        <v>385</v>
      </c>
      <c r="S15" s="384">
        <v>1732</v>
      </c>
      <c r="T15" s="246">
        <f>SUM(H15:S15)</f>
        <v>23500</v>
      </c>
      <c r="U15" s="475">
        <f>SUM(T15)</f>
        <v>23500</v>
      </c>
    </row>
    <row r="16" spans="1:21" ht="15.75" thickBot="1">
      <c r="A16" s="907"/>
      <c r="B16" s="105"/>
      <c r="C16" s="870" t="s">
        <v>31</v>
      </c>
      <c r="D16" s="870"/>
      <c r="E16" s="870"/>
      <c r="F16" s="870"/>
      <c r="G16" s="870"/>
      <c r="H16" s="67">
        <f t="shared" ref="H16:U16" si="0">SUM(H15)</f>
        <v>962</v>
      </c>
      <c r="I16" s="67">
        <f t="shared" si="0"/>
        <v>1520</v>
      </c>
      <c r="J16" s="67">
        <f t="shared" si="0"/>
        <v>1955</v>
      </c>
      <c r="K16" s="67">
        <f t="shared" si="0"/>
        <v>577</v>
      </c>
      <c r="L16" s="67">
        <f t="shared" si="0"/>
        <v>0</v>
      </c>
      <c r="M16" s="67">
        <f t="shared" si="0"/>
        <v>1185</v>
      </c>
      <c r="N16" s="67">
        <f t="shared" si="0"/>
        <v>673</v>
      </c>
      <c r="O16" s="67">
        <f t="shared" si="0"/>
        <v>481</v>
      </c>
      <c r="P16" s="67">
        <f t="shared" si="0"/>
        <v>1443</v>
      </c>
      <c r="Q16" s="67">
        <f t="shared" si="0"/>
        <v>12587</v>
      </c>
      <c r="R16" s="67">
        <f t="shared" si="0"/>
        <v>385</v>
      </c>
      <c r="S16" s="67">
        <f t="shared" si="0"/>
        <v>1732</v>
      </c>
      <c r="T16" s="67">
        <f t="shared" si="0"/>
        <v>23500</v>
      </c>
      <c r="U16" s="67">
        <f t="shared" si="0"/>
        <v>23500</v>
      </c>
    </row>
    <row r="17" spans="1:21" ht="15.75" thickBot="1">
      <c r="A17" s="907"/>
      <c r="B17" s="107" t="s">
        <v>20</v>
      </c>
      <c r="C17" s="108" t="s">
        <v>84</v>
      </c>
      <c r="D17" s="109"/>
      <c r="E17" s="110"/>
      <c r="F17" s="109"/>
      <c r="G17" s="109"/>
      <c r="H17" s="109"/>
      <c r="I17" s="109"/>
      <c r="J17" s="109"/>
      <c r="K17" s="109"/>
      <c r="L17" s="109"/>
      <c r="M17" s="109"/>
      <c r="N17" s="109"/>
      <c r="O17" s="109"/>
      <c r="P17" s="109"/>
      <c r="Q17" s="109"/>
      <c r="R17" s="109"/>
      <c r="S17" s="109"/>
      <c r="T17" s="109"/>
      <c r="U17" s="111"/>
    </row>
    <row r="18" spans="1:21" ht="15.75" thickBot="1">
      <c r="A18" s="907"/>
      <c r="B18" s="105"/>
      <c r="C18" s="106" t="s">
        <v>27</v>
      </c>
      <c r="D18" s="871" t="s">
        <v>20</v>
      </c>
      <c r="E18" s="877" t="s">
        <v>89</v>
      </c>
      <c r="F18" s="112" t="s">
        <v>23</v>
      </c>
      <c r="G18" s="878" t="s">
        <v>25</v>
      </c>
      <c r="H18" s="568">
        <v>34900</v>
      </c>
      <c r="I18" s="568">
        <v>14050</v>
      </c>
      <c r="J18" s="568">
        <v>17940</v>
      </c>
      <c r="K18" s="568">
        <v>15690</v>
      </c>
      <c r="L18" s="568">
        <v>7140</v>
      </c>
      <c r="M18" s="568">
        <v>11050</v>
      </c>
      <c r="N18" s="568">
        <v>17270</v>
      </c>
      <c r="O18" s="568">
        <v>12530</v>
      </c>
      <c r="P18" s="568">
        <v>17590</v>
      </c>
      <c r="Q18" s="568">
        <v>46770</v>
      </c>
      <c r="R18" s="568">
        <v>14800</v>
      </c>
      <c r="S18" s="568">
        <v>19270</v>
      </c>
      <c r="T18" s="385">
        <f>SUM(H18:S18)</f>
        <v>229000</v>
      </c>
      <c r="U18" s="908">
        <f>SUM(T18:T20)</f>
        <v>509494</v>
      </c>
    </row>
    <row r="19" spans="1:21" ht="23.25" customHeight="1" thickBot="1">
      <c r="A19" s="907"/>
      <c r="B19" s="105"/>
      <c r="C19" s="106"/>
      <c r="D19" s="871"/>
      <c r="E19" s="877"/>
      <c r="F19" s="113" t="s">
        <v>28</v>
      </c>
      <c r="G19" s="879"/>
      <c r="H19" s="257">
        <v>45792</v>
      </c>
      <c r="I19" s="257">
        <v>9302</v>
      </c>
      <c r="J19" s="257">
        <v>22800</v>
      </c>
      <c r="K19" s="257">
        <v>20700</v>
      </c>
      <c r="L19" s="257">
        <v>9200</v>
      </c>
      <c r="M19" s="257">
        <v>23800</v>
      </c>
      <c r="N19" s="257">
        <v>22900</v>
      </c>
      <c r="O19" s="257">
        <v>17600</v>
      </c>
      <c r="P19" s="257">
        <v>23400</v>
      </c>
      <c r="Q19" s="257">
        <v>40000</v>
      </c>
      <c r="R19" s="257">
        <v>19500</v>
      </c>
      <c r="S19" s="257">
        <v>25500</v>
      </c>
      <c r="T19" s="133">
        <f>SUM(H19:S19)</f>
        <v>280494</v>
      </c>
      <c r="U19" s="908"/>
    </row>
    <row r="20" spans="1:21" ht="22.5" customHeight="1" thickBot="1">
      <c r="A20" s="907"/>
      <c r="B20" s="114"/>
      <c r="C20" s="115"/>
      <c r="D20" s="871"/>
      <c r="E20" s="877"/>
      <c r="F20" s="116" t="s">
        <v>54</v>
      </c>
      <c r="G20" s="880"/>
      <c r="H20" s="253"/>
      <c r="I20" s="253"/>
      <c r="J20" s="253"/>
      <c r="K20" s="253"/>
      <c r="L20" s="253"/>
      <c r="M20" s="253"/>
      <c r="N20" s="253"/>
      <c r="O20" s="253"/>
      <c r="P20" s="253"/>
      <c r="Q20" s="253"/>
      <c r="R20" s="253"/>
      <c r="S20" s="253"/>
      <c r="T20" s="133"/>
      <c r="U20" s="908"/>
    </row>
    <row r="21" spans="1:21">
      <c r="A21" s="907"/>
      <c r="B21" s="114"/>
      <c r="C21" s="870" t="s">
        <v>31</v>
      </c>
      <c r="D21" s="870"/>
      <c r="E21" s="870"/>
      <c r="F21" s="870"/>
      <c r="G21" s="870"/>
      <c r="H21" s="117">
        <f t="shared" ref="H21:T21" si="1">SUM(H18:H20)</f>
        <v>80692</v>
      </c>
      <c r="I21" s="117">
        <f t="shared" si="1"/>
        <v>23352</v>
      </c>
      <c r="J21" s="117">
        <f t="shared" si="1"/>
        <v>40740</v>
      </c>
      <c r="K21" s="117">
        <f t="shared" si="1"/>
        <v>36390</v>
      </c>
      <c r="L21" s="117">
        <f t="shared" si="1"/>
        <v>16340</v>
      </c>
      <c r="M21" s="117">
        <f t="shared" si="1"/>
        <v>34850</v>
      </c>
      <c r="N21" s="117">
        <f t="shared" si="1"/>
        <v>40170</v>
      </c>
      <c r="O21" s="117">
        <f t="shared" si="1"/>
        <v>30130</v>
      </c>
      <c r="P21" s="117">
        <f t="shared" si="1"/>
        <v>40990</v>
      </c>
      <c r="Q21" s="117">
        <f t="shared" si="1"/>
        <v>86770</v>
      </c>
      <c r="R21" s="117">
        <f t="shared" si="1"/>
        <v>34300</v>
      </c>
      <c r="S21" s="142">
        <f t="shared" si="1"/>
        <v>44770</v>
      </c>
      <c r="T21" s="142">
        <f t="shared" si="1"/>
        <v>509494</v>
      </c>
      <c r="U21" s="118">
        <f>SUM(T21)</f>
        <v>509494</v>
      </c>
    </row>
    <row r="22" spans="1:21">
      <c r="A22" s="907"/>
      <c r="B22" s="119"/>
      <c r="C22" s="876" t="s">
        <v>36</v>
      </c>
      <c r="D22" s="876"/>
      <c r="E22" s="876"/>
      <c r="F22" s="876"/>
      <c r="G22" s="876"/>
      <c r="H22" s="120">
        <f t="shared" ref="H22:U22" si="2">SUM(H16,H21)</f>
        <v>81654</v>
      </c>
      <c r="I22" s="120">
        <f t="shared" si="2"/>
        <v>24872</v>
      </c>
      <c r="J22" s="120">
        <f t="shared" si="2"/>
        <v>42695</v>
      </c>
      <c r="K22" s="120">
        <f t="shared" si="2"/>
        <v>36967</v>
      </c>
      <c r="L22" s="120">
        <f t="shared" si="2"/>
        <v>16340</v>
      </c>
      <c r="M22" s="120">
        <f t="shared" si="2"/>
        <v>36035</v>
      </c>
      <c r="N22" s="120">
        <f t="shared" si="2"/>
        <v>40843</v>
      </c>
      <c r="O22" s="120">
        <f t="shared" si="2"/>
        <v>30611</v>
      </c>
      <c r="P22" s="120">
        <f t="shared" si="2"/>
        <v>42433</v>
      </c>
      <c r="Q22" s="120">
        <f t="shared" si="2"/>
        <v>99357</v>
      </c>
      <c r="R22" s="120">
        <f t="shared" si="2"/>
        <v>34685</v>
      </c>
      <c r="S22" s="120">
        <f t="shared" si="2"/>
        <v>46502</v>
      </c>
      <c r="T22" s="120">
        <f t="shared" si="2"/>
        <v>532994</v>
      </c>
      <c r="U22" s="120">
        <f t="shared" si="2"/>
        <v>532994</v>
      </c>
    </row>
    <row r="23" spans="1:21">
      <c r="A23" s="907"/>
      <c r="B23" s="875" t="s">
        <v>37</v>
      </c>
      <c r="C23" s="875"/>
      <c r="D23" s="875"/>
      <c r="E23" s="875"/>
      <c r="F23" s="875"/>
      <c r="G23" s="875"/>
      <c r="H23" s="875"/>
      <c r="I23" s="875"/>
      <c r="J23" s="875"/>
      <c r="K23" s="875"/>
      <c r="L23" s="875"/>
      <c r="M23" s="875"/>
      <c r="N23" s="875"/>
      <c r="O23" s="875"/>
      <c r="P23" s="875"/>
      <c r="Q23" s="875"/>
      <c r="R23" s="875"/>
      <c r="S23" s="875"/>
      <c r="T23" s="875"/>
      <c r="U23" s="875"/>
    </row>
    <row r="24" spans="1:21" ht="15.75" thickBot="1">
      <c r="A24" s="907"/>
      <c r="B24" s="872" t="s">
        <v>27</v>
      </c>
      <c r="C24" s="874" t="s">
        <v>38</v>
      </c>
      <c r="D24" s="874"/>
      <c r="E24" s="874"/>
      <c r="F24" s="874"/>
      <c r="G24" s="874"/>
      <c r="H24" s="874"/>
      <c r="I24" s="874"/>
      <c r="J24" s="874"/>
      <c r="K24" s="874"/>
      <c r="L24" s="874"/>
      <c r="M24" s="874"/>
      <c r="N24" s="874"/>
      <c r="O24" s="874"/>
      <c r="P24" s="874"/>
      <c r="Q24" s="874"/>
      <c r="R24" s="874"/>
      <c r="S24" s="874"/>
      <c r="T24" s="874"/>
      <c r="U24" s="874"/>
    </row>
    <row r="25" spans="1:21" ht="24.95" customHeight="1">
      <c r="A25" s="907"/>
      <c r="B25" s="872"/>
      <c r="C25" s="873" t="s">
        <v>20</v>
      </c>
      <c r="D25" s="882" t="s">
        <v>49</v>
      </c>
      <c r="E25" s="884" t="s">
        <v>93</v>
      </c>
      <c r="F25" s="112" t="s">
        <v>28</v>
      </c>
      <c r="G25" s="900" t="s">
        <v>25</v>
      </c>
      <c r="H25" s="144">
        <v>20276</v>
      </c>
      <c r="I25" s="144">
        <v>65608</v>
      </c>
      <c r="J25" s="144">
        <v>15878</v>
      </c>
      <c r="K25" s="144">
        <v>17600</v>
      </c>
      <c r="L25" s="144">
        <v>7500</v>
      </c>
      <c r="M25" s="144">
        <v>20233</v>
      </c>
      <c r="N25" s="144">
        <v>19500</v>
      </c>
      <c r="O25" s="144">
        <v>21600</v>
      </c>
      <c r="P25" s="144">
        <v>18200</v>
      </c>
      <c r="Q25" s="144">
        <v>370200</v>
      </c>
      <c r="R25" s="144">
        <v>29700</v>
      </c>
      <c r="S25" s="144">
        <v>25700</v>
      </c>
      <c r="T25" s="474">
        <f>SUM(H25:S25)</f>
        <v>631995</v>
      </c>
      <c r="U25" s="906">
        <f>SUM(T25)</f>
        <v>631995</v>
      </c>
    </row>
    <row r="26" spans="1:21" ht="24.95" customHeight="1">
      <c r="A26" s="907"/>
      <c r="B26" s="872"/>
      <c r="C26" s="873"/>
      <c r="D26" s="883"/>
      <c r="E26" s="885"/>
      <c r="F26" s="121" t="s">
        <v>54</v>
      </c>
      <c r="G26" s="901"/>
      <c r="H26" s="330"/>
      <c r="I26" s="330"/>
      <c r="J26" s="330"/>
      <c r="K26" s="330"/>
      <c r="L26" s="330"/>
      <c r="M26" s="330"/>
      <c r="N26" s="330"/>
      <c r="O26" s="122"/>
      <c r="P26" s="122"/>
      <c r="Q26" s="122"/>
      <c r="R26" s="122"/>
      <c r="S26" s="122"/>
      <c r="T26" s="113"/>
      <c r="U26" s="890"/>
    </row>
    <row r="27" spans="1:21">
      <c r="A27" s="907"/>
      <c r="B27" s="872"/>
      <c r="C27" s="881" t="s">
        <v>31</v>
      </c>
      <c r="D27" s="881"/>
      <c r="E27" s="881"/>
      <c r="F27" s="881"/>
      <c r="G27" s="881"/>
      <c r="H27" s="117">
        <f t="shared" ref="H27:U27" si="3">SUM(H25:H26)</f>
        <v>20276</v>
      </c>
      <c r="I27" s="117">
        <f t="shared" si="3"/>
        <v>65608</v>
      </c>
      <c r="J27" s="117">
        <f t="shared" si="3"/>
        <v>15878</v>
      </c>
      <c r="K27" s="117">
        <f t="shared" si="3"/>
        <v>17600</v>
      </c>
      <c r="L27" s="117">
        <f t="shared" si="3"/>
        <v>7500</v>
      </c>
      <c r="M27" s="117">
        <f t="shared" si="3"/>
        <v>20233</v>
      </c>
      <c r="N27" s="117">
        <f t="shared" si="3"/>
        <v>19500</v>
      </c>
      <c r="O27" s="117">
        <f t="shared" si="3"/>
        <v>21600</v>
      </c>
      <c r="P27" s="117">
        <f t="shared" si="3"/>
        <v>18200</v>
      </c>
      <c r="Q27" s="117">
        <f t="shared" si="3"/>
        <v>370200</v>
      </c>
      <c r="R27" s="117">
        <f t="shared" si="3"/>
        <v>29700</v>
      </c>
      <c r="S27" s="117">
        <f t="shared" si="3"/>
        <v>25700</v>
      </c>
      <c r="T27" s="117">
        <f t="shared" si="3"/>
        <v>631995</v>
      </c>
      <c r="U27" s="117">
        <f t="shared" si="3"/>
        <v>631995</v>
      </c>
    </row>
    <row r="28" spans="1:21" ht="15.75" thickBot="1">
      <c r="A28" s="907"/>
      <c r="B28" s="872"/>
      <c r="C28" s="899" t="s">
        <v>44</v>
      </c>
      <c r="D28" s="899"/>
      <c r="E28" s="899"/>
      <c r="F28" s="899"/>
      <c r="G28" s="899"/>
      <c r="H28" s="899"/>
      <c r="I28" s="899"/>
      <c r="J28" s="899"/>
      <c r="K28" s="899"/>
      <c r="L28" s="899"/>
      <c r="M28" s="899"/>
      <c r="N28" s="899"/>
      <c r="O28" s="899"/>
      <c r="P28" s="899"/>
      <c r="Q28" s="899"/>
      <c r="R28" s="899"/>
      <c r="S28" s="899"/>
      <c r="T28" s="899"/>
      <c r="U28" s="899"/>
    </row>
    <row r="29" spans="1:21" ht="19.5" customHeight="1">
      <c r="A29" s="907"/>
      <c r="B29" s="872"/>
      <c r="C29" s="129"/>
      <c r="D29" s="882" t="s">
        <v>39</v>
      </c>
      <c r="E29" s="884" t="s">
        <v>94</v>
      </c>
      <c r="F29" s="112" t="s">
        <v>28</v>
      </c>
      <c r="G29" s="900" t="s">
        <v>25</v>
      </c>
      <c r="H29" s="144">
        <v>49885</v>
      </c>
      <c r="I29" s="144">
        <v>29688</v>
      </c>
      <c r="J29" s="144">
        <v>27531</v>
      </c>
      <c r="K29" s="144">
        <v>14000</v>
      </c>
      <c r="L29" s="144">
        <v>9000</v>
      </c>
      <c r="M29" s="144">
        <v>26210</v>
      </c>
      <c r="N29" s="144">
        <v>16200</v>
      </c>
      <c r="O29" s="144">
        <v>13500</v>
      </c>
      <c r="P29" s="144">
        <v>42100</v>
      </c>
      <c r="Q29" s="144">
        <v>188300</v>
      </c>
      <c r="R29" s="144">
        <v>17900</v>
      </c>
      <c r="S29" s="144">
        <v>30800</v>
      </c>
      <c r="T29" s="453">
        <f>SUM(H29:S29)</f>
        <v>465114</v>
      </c>
      <c r="U29" s="903">
        <f>SUM(T29:T30)</f>
        <v>465114</v>
      </c>
    </row>
    <row r="30" spans="1:21" ht="18" customHeight="1" thickBot="1">
      <c r="A30" s="907"/>
      <c r="B30" s="872"/>
      <c r="C30" s="129"/>
      <c r="D30" s="883"/>
      <c r="E30" s="885"/>
      <c r="F30" s="121" t="s">
        <v>54</v>
      </c>
      <c r="G30" s="905"/>
      <c r="H30" s="136"/>
      <c r="I30" s="136"/>
      <c r="J30" s="136"/>
      <c r="K30" s="136"/>
      <c r="L30" s="136"/>
      <c r="M30" s="136"/>
      <c r="N30" s="136"/>
      <c r="O30" s="136"/>
      <c r="P30" s="136"/>
      <c r="Q30" s="136"/>
      <c r="R30" s="136"/>
      <c r="S30" s="136"/>
      <c r="T30" s="370"/>
      <c r="U30" s="904"/>
    </row>
    <row r="31" spans="1:21" ht="20.100000000000001" customHeight="1">
      <c r="A31" s="907"/>
      <c r="B31" s="872"/>
      <c r="C31" s="902" t="s">
        <v>27</v>
      </c>
      <c r="D31" s="882" t="s">
        <v>39</v>
      </c>
      <c r="E31" s="884" t="s">
        <v>105</v>
      </c>
      <c r="F31" s="112" t="s">
        <v>28</v>
      </c>
      <c r="G31" s="900" t="s">
        <v>25</v>
      </c>
      <c r="H31" s="144">
        <v>1100</v>
      </c>
      <c r="I31" s="144">
        <v>1200</v>
      </c>
      <c r="J31" s="144">
        <v>1200</v>
      </c>
      <c r="K31" s="144">
        <v>750</v>
      </c>
      <c r="L31" s="144">
        <v>400</v>
      </c>
      <c r="M31" s="144">
        <v>5020</v>
      </c>
      <c r="N31" s="144">
        <v>850</v>
      </c>
      <c r="O31" s="144">
        <v>1600</v>
      </c>
      <c r="P31" s="144">
        <v>1660</v>
      </c>
      <c r="Q31" s="144">
        <v>7800</v>
      </c>
      <c r="R31" s="144">
        <v>1800</v>
      </c>
      <c r="S31" s="144">
        <v>1400</v>
      </c>
      <c r="T31" s="453">
        <f>SUM(H31:S31)</f>
        <v>24780</v>
      </c>
      <c r="U31" s="889">
        <f>SUM(T31)</f>
        <v>24780</v>
      </c>
    </row>
    <row r="32" spans="1:21" ht="20.100000000000001" customHeight="1">
      <c r="A32" s="907"/>
      <c r="B32" s="872"/>
      <c r="C32" s="902"/>
      <c r="D32" s="883"/>
      <c r="E32" s="898"/>
      <c r="F32" s="121" t="s">
        <v>54</v>
      </c>
      <c r="G32" s="909"/>
      <c r="H32" s="136"/>
      <c r="I32" s="136"/>
      <c r="J32" s="136"/>
      <c r="K32" s="136"/>
      <c r="L32" s="136"/>
      <c r="M32" s="136"/>
      <c r="N32" s="136"/>
      <c r="O32" s="136"/>
      <c r="P32" s="136"/>
      <c r="Q32" s="136"/>
      <c r="R32" s="136"/>
      <c r="S32" s="136"/>
      <c r="T32" s="136"/>
      <c r="U32" s="890"/>
    </row>
    <row r="33" spans="1:21">
      <c r="A33" s="907"/>
      <c r="B33" s="872"/>
      <c r="C33" s="881" t="s">
        <v>31</v>
      </c>
      <c r="D33" s="881"/>
      <c r="E33" s="881"/>
      <c r="F33" s="881"/>
      <c r="G33" s="881"/>
      <c r="H33" s="117">
        <f>SUM(H29:H32)</f>
        <v>50985</v>
      </c>
      <c r="I33" s="117">
        <f t="shared" ref="I33:K33" si="4">SUM(I29:I32)</f>
        <v>30888</v>
      </c>
      <c r="J33" s="117">
        <f t="shared" si="4"/>
        <v>28731</v>
      </c>
      <c r="K33" s="117">
        <f t="shared" si="4"/>
        <v>14750</v>
      </c>
      <c r="L33" s="117">
        <f t="shared" ref="L33:S33" si="5">SUM(L29:L32)</f>
        <v>9400</v>
      </c>
      <c r="M33" s="117">
        <f t="shared" si="5"/>
        <v>31230</v>
      </c>
      <c r="N33" s="117">
        <f t="shared" si="5"/>
        <v>17050</v>
      </c>
      <c r="O33" s="117">
        <f t="shared" si="5"/>
        <v>15100</v>
      </c>
      <c r="P33" s="117">
        <f t="shared" si="5"/>
        <v>43760</v>
      </c>
      <c r="Q33" s="117">
        <f t="shared" si="5"/>
        <v>196100</v>
      </c>
      <c r="R33" s="117">
        <f t="shared" si="5"/>
        <v>19700</v>
      </c>
      <c r="S33" s="117">
        <f t="shared" si="5"/>
        <v>32200</v>
      </c>
      <c r="T33" s="117">
        <f>SUM(T29:T32)</f>
        <v>489894</v>
      </c>
      <c r="U33" s="117">
        <f>SUM(U29:U32)</f>
        <v>489894</v>
      </c>
    </row>
    <row r="34" spans="1:21">
      <c r="A34" s="907"/>
      <c r="B34" s="872"/>
      <c r="C34" s="876" t="s">
        <v>36</v>
      </c>
      <c r="D34" s="876"/>
      <c r="E34" s="876"/>
      <c r="F34" s="876"/>
      <c r="G34" s="876"/>
      <c r="H34" s="120">
        <f t="shared" ref="H34:U34" si="6">SUM(H33,H27)</f>
        <v>71261</v>
      </c>
      <c r="I34" s="120">
        <f t="shared" si="6"/>
        <v>96496</v>
      </c>
      <c r="J34" s="120">
        <f t="shared" si="6"/>
        <v>44609</v>
      </c>
      <c r="K34" s="120">
        <f t="shared" si="6"/>
        <v>32350</v>
      </c>
      <c r="L34" s="120">
        <f t="shared" si="6"/>
        <v>16900</v>
      </c>
      <c r="M34" s="120">
        <f t="shared" si="6"/>
        <v>51463</v>
      </c>
      <c r="N34" s="120">
        <f t="shared" si="6"/>
        <v>36550</v>
      </c>
      <c r="O34" s="120">
        <f t="shared" si="6"/>
        <v>36700</v>
      </c>
      <c r="P34" s="120">
        <f t="shared" si="6"/>
        <v>61960</v>
      </c>
      <c r="Q34" s="120">
        <f t="shared" si="6"/>
        <v>566300</v>
      </c>
      <c r="R34" s="120">
        <f t="shared" si="6"/>
        <v>49400</v>
      </c>
      <c r="S34" s="120">
        <f t="shared" si="6"/>
        <v>57900</v>
      </c>
      <c r="T34" s="120">
        <f t="shared" si="6"/>
        <v>1121889</v>
      </c>
      <c r="U34" s="120">
        <f t="shared" si="6"/>
        <v>1121889</v>
      </c>
    </row>
    <row r="35" spans="1:21">
      <c r="A35" s="907"/>
      <c r="B35" s="897" t="s">
        <v>85</v>
      </c>
      <c r="C35" s="897"/>
      <c r="D35" s="897"/>
      <c r="E35" s="897"/>
      <c r="F35" s="897"/>
      <c r="G35" s="897"/>
      <c r="H35" s="123">
        <f>SUM(H22,H34)</f>
        <v>152915</v>
      </c>
      <c r="I35" s="123">
        <f t="shared" ref="I35:J35" si="7">SUM(I22,I34)</f>
        <v>121368</v>
      </c>
      <c r="J35" s="123">
        <f t="shared" si="7"/>
        <v>87304</v>
      </c>
      <c r="K35" s="123">
        <f t="shared" ref="K35:U35" si="8">SUM(K22,K34)</f>
        <v>69317</v>
      </c>
      <c r="L35" s="123">
        <f t="shared" si="8"/>
        <v>33240</v>
      </c>
      <c r="M35" s="123">
        <f t="shared" si="8"/>
        <v>87498</v>
      </c>
      <c r="N35" s="123">
        <f t="shared" si="8"/>
        <v>77393</v>
      </c>
      <c r="O35" s="123">
        <f t="shared" si="8"/>
        <v>67311</v>
      </c>
      <c r="P35" s="123">
        <f t="shared" si="8"/>
        <v>104393</v>
      </c>
      <c r="Q35" s="123">
        <f t="shared" si="8"/>
        <v>665657</v>
      </c>
      <c r="R35" s="123">
        <f t="shared" si="8"/>
        <v>84085</v>
      </c>
      <c r="S35" s="123">
        <f t="shared" si="8"/>
        <v>104402</v>
      </c>
      <c r="T35" s="123">
        <f t="shared" si="8"/>
        <v>1654883</v>
      </c>
      <c r="U35" s="123">
        <f t="shared" si="8"/>
        <v>1654883</v>
      </c>
    </row>
    <row r="36" spans="1:21" ht="15.75" thickBot="1">
      <c r="A36" s="896" t="s">
        <v>56</v>
      </c>
      <c r="B36" s="896"/>
      <c r="C36" s="896"/>
      <c r="D36" s="896"/>
      <c r="E36" s="896"/>
      <c r="F36" s="896"/>
      <c r="G36" s="896"/>
      <c r="H36" s="124">
        <f t="shared" ref="H36:U36" si="9">SUM(H35)</f>
        <v>152915</v>
      </c>
      <c r="I36" s="124">
        <f t="shared" si="9"/>
        <v>121368</v>
      </c>
      <c r="J36" s="124">
        <f t="shared" si="9"/>
        <v>87304</v>
      </c>
      <c r="K36" s="124">
        <f t="shared" si="9"/>
        <v>69317</v>
      </c>
      <c r="L36" s="124">
        <f t="shared" si="9"/>
        <v>33240</v>
      </c>
      <c r="M36" s="124">
        <f t="shared" si="9"/>
        <v>87498</v>
      </c>
      <c r="N36" s="124">
        <f t="shared" si="9"/>
        <v>77393</v>
      </c>
      <c r="O36" s="124">
        <f t="shared" si="9"/>
        <v>67311</v>
      </c>
      <c r="P36" s="124">
        <f t="shared" si="9"/>
        <v>104393</v>
      </c>
      <c r="Q36" s="124">
        <f t="shared" si="9"/>
        <v>665657</v>
      </c>
      <c r="R36" s="124">
        <f t="shared" si="9"/>
        <v>84085</v>
      </c>
      <c r="S36" s="124">
        <f t="shared" si="9"/>
        <v>104402</v>
      </c>
      <c r="T36" s="124">
        <f t="shared" si="9"/>
        <v>1654883</v>
      </c>
      <c r="U36" s="124">
        <f t="shared" si="9"/>
        <v>1654883</v>
      </c>
    </row>
    <row r="38" spans="1:21">
      <c r="H38" s="494"/>
      <c r="I38" s="494"/>
      <c r="J38" s="494"/>
      <c r="K38" s="494"/>
      <c r="L38" s="494"/>
      <c r="M38" s="494"/>
      <c r="N38" s="494"/>
      <c r="O38" s="494"/>
      <c r="P38" s="494"/>
      <c r="Q38" s="494"/>
      <c r="R38" s="494"/>
    </row>
  </sheetData>
  <mergeCells count="59">
    <mergeCell ref="A36:G36"/>
    <mergeCell ref="B35:G35"/>
    <mergeCell ref="E31:E32"/>
    <mergeCell ref="C28:U28"/>
    <mergeCell ref="G25:G26"/>
    <mergeCell ref="C27:G27"/>
    <mergeCell ref="D29:D30"/>
    <mergeCell ref="C31:C32"/>
    <mergeCell ref="D31:D32"/>
    <mergeCell ref="U29:U30"/>
    <mergeCell ref="G29:G30"/>
    <mergeCell ref="U25:U26"/>
    <mergeCell ref="A13:A35"/>
    <mergeCell ref="B13:U13"/>
    <mergeCell ref="U18:U20"/>
    <mergeCell ref="G31:G32"/>
    <mergeCell ref="N1:U1"/>
    <mergeCell ref="A2:Q2"/>
    <mergeCell ref="U31:U32"/>
    <mergeCell ref="A12:U12"/>
    <mergeCell ref="T2:U2"/>
    <mergeCell ref="T3:U3"/>
    <mergeCell ref="I6:I9"/>
    <mergeCell ref="J6:J9"/>
    <mergeCell ref="K6:K9"/>
    <mergeCell ref="L6:L9"/>
    <mergeCell ref="M6:M9"/>
    <mergeCell ref="C5:C10"/>
    <mergeCell ref="N6:N9"/>
    <mergeCell ref="Q6:Q9"/>
    <mergeCell ref="B5:B10"/>
    <mergeCell ref="A4:S4"/>
    <mergeCell ref="C16:G16"/>
    <mergeCell ref="D18:D20"/>
    <mergeCell ref="B24:B34"/>
    <mergeCell ref="C25:C26"/>
    <mergeCell ref="C24:U24"/>
    <mergeCell ref="B23:U23"/>
    <mergeCell ref="C22:G22"/>
    <mergeCell ref="C21:G21"/>
    <mergeCell ref="E18:E20"/>
    <mergeCell ref="G18:G20"/>
    <mergeCell ref="C33:G33"/>
    <mergeCell ref="C34:G34"/>
    <mergeCell ref="D25:D26"/>
    <mergeCell ref="E25:E26"/>
    <mergeCell ref="E29:E30"/>
    <mergeCell ref="R6:R9"/>
    <mergeCell ref="A5:A10"/>
    <mergeCell ref="D5:D10"/>
    <mergeCell ref="T4:U8"/>
    <mergeCell ref="F5:F10"/>
    <mergeCell ref="H5:S5"/>
    <mergeCell ref="E5:E10"/>
    <mergeCell ref="G5:G9"/>
    <mergeCell ref="S6:S9"/>
    <mergeCell ref="H6:H9"/>
    <mergeCell ref="O6:O9"/>
    <mergeCell ref="P6:P9"/>
  </mergeCells>
  <phoneticPr fontId="21" type="noConversion"/>
  <pageMargins left="0.39370078740157483" right="0.39370078740157483" top="0.59055118110236227" bottom="0.19685039370078741" header="0" footer="0"/>
  <pageSetup paperSize="9" scale="8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2</vt:i4>
      </vt:variant>
    </vt:vector>
  </HeadingPairs>
  <TitlesOfParts>
    <vt:vector size="2" baseType="lpstr">
      <vt:lpstr>X (priemones)</vt:lpstr>
      <vt:lpstr>2020 m. seniūnijų išlaidos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DaivaD</dc:creator>
  <cp:lastModifiedBy>Indė Antanaitienė</cp:lastModifiedBy>
  <cp:lastPrinted>2020-06-01T13:03:23Z</cp:lastPrinted>
  <dcterms:created xsi:type="dcterms:W3CDTF">2012-11-14T12:29:13Z</dcterms:created>
  <dcterms:modified xsi:type="dcterms:W3CDTF">2020-06-04T12:54:26Z</dcterms:modified>
</cp:coreProperties>
</file>