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5195" windowHeight="11700"/>
  </bookViews>
  <sheets>
    <sheet name="Priedas 5" sheetId="8" r:id="rId1"/>
  </sheets>
  <calcPr calcId="125725"/>
</workbook>
</file>

<file path=xl/calcChain.xml><?xml version="1.0" encoding="utf-8"?>
<calcChain xmlns="http://schemas.openxmlformats.org/spreadsheetml/2006/main">
  <c r="F25" i="8"/>
  <c r="I25"/>
  <c r="H58" l="1"/>
  <c r="I58"/>
  <c r="H67" l="1"/>
  <c r="H65" s="1"/>
  <c r="I67"/>
  <c r="I65" s="1"/>
  <c r="G67" l="1"/>
  <c r="G65" s="1"/>
  <c r="F67"/>
  <c r="F65" s="1"/>
  <c r="G30" l="1"/>
  <c r="G28" s="1"/>
  <c r="F30"/>
  <c r="F28" s="1"/>
  <c r="G73"/>
  <c r="G71" s="1"/>
  <c r="H73"/>
  <c r="H71" s="1"/>
  <c r="I73"/>
  <c r="I71" s="1"/>
  <c r="F73"/>
  <c r="F71" s="1"/>
  <c r="I78"/>
  <c r="I76" s="1"/>
  <c r="H78"/>
  <c r="H76" s="1"/>
  <c r="G78"/>
  <c r="G76" s="1"/>
  <c r="F78"/>
  <c r="F76" s="1"/>
  <c r="I19"/>
  <c r="I17" s="1"/>
  <c r="H19"/>
  <c r="H17" s="1"/>
  <c r="G19"/>
  <c r="G17" s="1"/>
  <c r="F19"/>
  <c r="F17" s="1"/>
  <c r="I30"/>
  <c r="I28" s="1"/>
  <c r="H30"/>
  <c r="H28" s="1"/>
  <c r="G60"/>
  <c r="G58" s="1"/>
  <c r="F60"/>
  <c r="F58" s="1"/>
  <c r="G86"/>
  <c r="G84" s="1"/>
  <c r="H86"/>
  <c r="I86"/>
  <c r="F86"/>
  <c r="F84" s="1"/>
  <c r="H89" l="1"/>
  <c r="I89"/>
  <c r="G89" l="1"/>
  <c r="F89"/>
</calcChain>
</file>

<file path=xl/sharedStrings.xml><?xml version="1.0" encoding="utf-8"?>
<sst xmlns="http://schemas.openxmlformats.org/spreadsheetml/2006/main" count="154" uniqueCount="119">
  <si>
    <t>Eil. Nr.</t>
  </si>
  <si>
    <t>Iš viso</t>
  </si>
  <si>
    <t>1.</t>
  </si>
  <si>
    <t>1.1.</t>
  </si>
  <si>
    <t>2.</t>
  </si>
  <si>
    <t>iš jų:</t>
  </si>
  <si>
    <t>2.1.</t>
  </si>
  <si>
    <t>Turtui įsigyti</t>
  </si>
  <si>
    <t>Išlaidoms</t>
  </si>
  <si>
    <t>Programos pavadinimas,  priemonė, asignavimų valdytojas</t>
  </si>
  <si>
    <t>iš jų: darbo užmokes
čiui</t>
  </si>
  <si>
    <t>Finansavimo šaltinio kodas</t>
  </si>
  <si>
    <t>IŠ VISO:</t>
  </si>
  <si>
    <t>Valstybės funkcijų klasifikacijos kodas</t>
  </si>
  <si>
    <t>3.</t>
  </si>
  <si>
    <t>Aplinkos apsaugos rėmimo specialiajai  programai finansuoti</t>
  </si>
  <si>
    <t xml:space="preserve">              </t>
  </si>
  <si>
    <t>ĮSISKOLINIMAMS APMOKĖTI IR KITOMS PROGRAMŲ PRIEMONĖMS FINANSUOTI</t>
  </si>
  <si>
    <t>ASIGNAVIMŲ VALDYTOJAMS    P A S K I R S T Y M A S</t>
  </si>
  <si>
    <t>05.</t>
  </si>
  <si>
    <t>Iš jų pagal asignavimų valdytojus:</t>
  </si>
  <si>
    <t>Komunalinių atliekų tvarkymas</t>
  </si>
  <si>
    <t>06</t>
  </si>
  <si>
    <t>09</t>
  </si>
  <si>
    <t>01</t>
  </si>
  <si>
    <t>Raseinių r. Šiluvos gimnazija</t>
  </si>
  <si>
    <t>2.3.</t>
  </si>
  <si>
    <t>Rajono Savivaldybės administracija  - iš viso</t>
  </si>
  <si>
    <t xml:space="preserve">   Iš jų:</t>
  </si>
  <si>
    <t xml:space="preserve">  Iš jų pagal asignavimų valdytojus:</t>
  </si>
  <si>
    <t xml:space="preserve"> Iš jų pagal asignavimų valdytojus:</t>
  </si>
  <si>
    <t>3.1.</t>
  </si>
  <si>
    <t>10</t>
  </si>
  <si>
    <t>2.4.</t>
  </si>
  <si>
    <t>2.1.1.</t>
  </si>
  <si>
    <t xml:space="preserve">Raseinių Viktoro Petkaus pagrindinė  mokykla </t>
  </si>
  <si>
    <t>Raseinių r. Girkalnio pagrindinė mokykla</t>
  </si>
  <si>
    <t>Raseinių specialioji mokykla</t>
  </si>
  <si>
    <t>Raseinių rajono savivaldybės  visuomenės sveikatos biuras</t>
  </si>
  <si>
    <t>2.5.</t>
  </si>
  <si>
    <t>2.6.</t>
  </si>
  <si>
    <t>Socialinio būsto plėtra Raseinių rajono savivaldybėje</t>
  </si>
  <si>
    <t>11.1.</t>
  </si>
  <si>
    <t>10.1.</t>
  </si>
  <si>
    <t>10.1.1.</t>
  </si>
  <si>
    <t>07</t>
  </si>
  <si>
    <t>12.</t>
  </si>
  <si>
    <t>12.1.</t>
  </si>
  <si>
    <t>12.1.1.</t>
  </si>
  <si>
    <t>12.1.2.</t>
  </si>
  <si>
    <t>(Eurais)</t>
  </si>
  <si>
    <t>Raseinių meno mokykla</t>
  </si>
  <si>
    <t>Raseinių rajono švietimo pagalbos tarnyba</t>
  </si>
  <si>
    <t>2.10.</t>
  </si>
  <si>
    <t>Raseinių socialinių paslaugų centras</t>
  </si>
  <si>
    <t>3.2.</t>
  </si>
  <si>
    <t>Neformaliojo vaikų švietimo programoms finansuoti</t>
  </si>
  <si>
    <t>Rajono Savivaldybės administracijos Socialinės paramos skyrius - iš viso</t>
  </si>
  <si>
    <t xml:space="preserve"> Iš jų:</t>
  </si>
  <si>
    <t>Raseinių rajono savivaldybėje 2016-2019 m. kompleksiškai teikiamų paslaugų šeimai projektas</t>
  </si>
  <si>
    <t>3.3.</t>
  </si>
  <si>
    <t>3.1.1.</t>
  </si>
  <si>
    <t>Raseinių m. bendrojo ugdymo įstaigų efektyvumo didinimas</t>
  </si>
  <si>
    <t>11.1.3.</t>
  </si>
  <si>
    <t>Rajono Savivaldybės administracijos Vietinio  ūkio ir turto valdymo skyrius - iš viso</t>
  </si>
  <si>
    <t>Rajono Savivaldybės administracijos Architektūros ir teritorijų planavimo skyrius- iš viso</t>
  </si>
  <si>
    <t>Raseinių rajono savivaldybės tarybos</t>
  </si>
  <si>
    <t>2019 m. kovo 21 d. sprendimo Nr.TS-81</t>
  </si>
  <si>
    <t>priimta Raseinių rajono savivaldybės tarybos</t>
  </si>
  <si>
    <t>Integruotų priklausomybės ligų gydymo paslaugų kokybės ir prieinamumo gerinimas</t>
  </si>
  <si>
    <t>05</t>
  </si>
  <si>
    <t>1.1.2.</t>
  </si>
  <si>
    <t>2.8.</t>
  </si>
  <si>
    <t>2.9.</t>
  </si>
  <si>
    <t>Administracijos veiklos finansavimas</t>
  </si>
  <si>
    <t>Komunalinių atliekų tvarkymo infrastruktūros atnaujinimas ir  plėtra Raseinių rajono savivaldybėje</t>
  </si>
  <si>
    <t>Raseinių r. Betygalos Maironio gimnazija</t>
  </si>
  <si>
    <t xml:space="preserve">Raseinių r. Viduklės Simono Stanevičiaus gimnazija </t>
  </si>
  <si>
    <t>Raseinių r. Nemakščių Martyno Mažvydo gimnazija</t>
  </si>
  <si>
    <t>Rajono Savivaldybės administracijos Švietimo  ir sporto skyrius - iš viso</t>
  </si>
  <si>
    <t>Rajono Strateginio planavimo ir porjektų valdymo skyrius- iš viso</t>
  </si>
  <si>
    <t>5 priedas</t>
  </si>
  <si>
    <t>2.1.2.</t>
  </si>
  <si>
    <t>Projekto "Kokybiška mokykla" įgyvendinimas</t>
  </si>
  <si>
    <t>2021 m. vasario   d. sprendimo Nr. TS-</t>
  </si>
  <si>
    <t>RASEINIŲ RAJONO SAVIVALDYBĖS 2020 M. BIUDŽETO LĖŠŲ LIKUČIO 2021 M. SAUSIO 1 D. ESANTIEMS</t>
  </si>
  <si>
    <t>VALDYMO TOBULINIMO PROGRAMA -   iš viso</t>
  </si>
  <si>
    <t>ŠVIETIMO PAŽANGOS IR JAUNIMO UŽIMTUMO PROGRAMA - iš viso</t>
  </si>
  <si>
    <t xml:space="preserve"> SOCIALINĖS ATSKIRTIES MAŽINIMO PROGRAMA - iš viso</t>
  </si>
  <si>
    <t>SVEIKOS VISUOMENĖS FORMAVIMO PROGRAMA - iš viso</t>
  </si>
  <si>
    <t>4.</t>
  </si>
  <si>
    <t>4.1.</t>
  </si>
  <si>
    <t>Prezidento Jono Žemaičio gimnazijos sporto salės atnaujinimas</t>
  </si>
  <si>
    <t>4.1.1.</t>
  </si>
  <si>
    <t>Prezidento Jono Žemaičio gimnazija</t>
  </si>
  <si>
    <t>KOMUNALINIO ŪKIO PRIEŽIŪROS BEI REMONTO DARBŲ PROGRAMA - iš viso</t>
  </si>
  <si>
    <t>INVESTICIJŲ PROGRAMA - iš viso</t>
  </si>
  <si>
    <t>APLINKOS APSAUGOS IR VISUOMENĖS SAUGUMO UŽTIKRINIMO PROGRAMA - iš viso</t>
  </si>
  <si>
    <t>Blinstrubiškių socialinės globos namai - iš viso</t>
  </si>
  <si>
    <t>„Erasmus+“ projekto įgyvendinimui Patyriminis ugdymas. Augdamas Atsakingai Auginu.</t>
  </si>
  <si>
    <t xml:space="preserve">Raseinių r. Ariogalos gimnazija </t>
  </si>
  <si>
    <t xml:space="preserve">Prezidento Jono Žemaičio gimnazija  </t>
  </si>
  <si>
    <t>Raseinių  Šaltinio progimnazija</t>
  </si>
  <si>
    <t>Rajono Savivaldybės administracijos Viešosios tvarkos skyrius - iš viso</t>
  </si>
  <si>
    <t>Teisės pažeidimų bendrosios prevencijos ir saugaus eismo skatinimo rajone prevencinės programos vykdymui</t>
  </si>
  <si>
    <t>1.1.1.</t>
  </si>
  <si>
    <t>1.2.</t>
  </si>
  <si>
    <t>1.2.1.</t>
  </si>
  <si>
    <t>Teritorijos atnaujinimas, įrengiant aikšteles ir privažiavimus prie objektų, esančių Kalnų 15 A, Raseiniai</t>
  </si>
  <si>
    <t>04</t>
  </si>
  <si>
    <t>2.1.3.</t>
  </si>
  <si>
    <t>2.2.</t>
  </si>
  <si>
    <t>2.7.</t>
  </si>
  <si>
    <t>2.11.</t>
  </si>
  <si>
    <t>2.12.</t>
  </si>
  <si>
    <t>2.13.</t>
  </si>
  <si>
    <t>4.2.</t>
  </si>
  <si>
    <t>11.1.1.</t>
  </si>
  <si>
    <t>11.1.2.</t>
  </si>
</sst>
</file>

<file path=xl/styles.xml><?xml version="1.0" encoding="utf-8"?>
<styleSheet xmlns="http://schemas.openxmlformats.org/spreadsheetml/2006/main">
  <fonts count="18">
    <font>
      <sz val="10"/>
      <name val="Arial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7" xfId="0" applyBorder="1"/>
    <xf numFmtId="0" fontId="5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/>
    <xf numFmtId="0" fontId="5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3" fillId="4" borderId="15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20" xfId="0" applyFill="1" applyBorder="1"/>
    <xf numFmtId="0" fontId="6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49" fontId="7" fillId="4" borderId="26" xfId="0" applyNumberFormat="1" applyFont="1" applyFill="1" applyBorder="1" applyAlignment="1">
      <alignment horizontal="center" vertical="center" wrapText="1"/>
    </xf>
    <xf numFmtId="49" fontId="2" fillId="4" borderId="26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1" fillId="3" borderId="6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2" fontId="7" fillId="4" borderId="14" xfId="0" applyNumberFormat="1" applyFont="1" applyFill="1" applyBorder="1" applyAlignment="1">
      <alignment horizontal="center" vertical="center" wrapText="1"/>
    </xf>
    <xf numFmtId="2" fontId="7" fillId="4" borderId="15" xfId="0" applyNumberFormat="1" applyFont="1" applyFill="1" applyBorder="1" applyAlignment="1">
      <alignment horizontal="center" vertical="center" wrapText="1"/>
    </xf>
    <xf numFmtId="2" fontId="7" fillId="4" borderId="3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9" fillId="2" borderId="27" xfId="0" applyNumberFormat="1" applyFont="1" applyFill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9" fillId="2" borderId="29" xfId="0" applyNumberFormat="1" applyFont="1" applyFill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 vertical="center" wrapText="1"/>
    </xf>
    <xf numFmtId="2" fontId="0" fillId="0" borderId="7" xfId="0" applyNumberFormat="1" applyBorder="1"/>
    <xf numFmtId="2" fontId="0" fillId="0" borderId="8" xfId="0" applyNumberFormat="1" applyBorder="1"/>
    <xf numFmtId="2" fontId="0" fillId="0" borderId="28" xfId="0" applyNumberFormat="1" applyBorder="1"/>
    <xf numFmtId="2" fontId="6" fillId="0" borderId="10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2" fontId="2" fillId="0" borderId="19" xfId="0" applyNumberFormat="1" applyFont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11" fillId="0" borderId="31" xfId="0" applyNumberFormat="1" applyFont="1" applyFill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11" fillId="0" borderId="37" xfId="0" applyNumberFormat="1" applyFont="1" applyFill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2" borderId="2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5" fillId="2" borderId="3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/>
    </xf>
    <xf numFmtId="49" fontId="7" fillId="4" borderId="25" xfId="0" applyNumberFormat="1" applyFont="1" applyFill="1" applyBorder="1" applyAlignment="1">
      <alignment horizontal="center" vertical="center" wrapText="1"/>
    </xf>
    <xf numFmtId="2" fontId="9" fillId="2" borderId="19" xfId="0" applyNumberFormat="1" applyFont="1" applyFill="1" applyBorder="1" applyAlignment="1">
      <alignment horizontal="center" vertical="center"/>
    </xf>
    <xf numFmtId="2" fontId="9" fillId="2" borderId="33" xfId="0" applyNumberFormat="1" applyFont="1" applyFill="1" applyBorder="1" applyAlignment="1">
      <alignment horizontal="center" vertical="center"/>
    </xf>
    <xf numFmtId="2" fontId="11" fillId="2" borderId="19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2" fontId="3" fillId="4" borderId="3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2" borderId="40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11" fillId="2" borderId="29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2" fontId="15" fillId="0" borderId="34" xfId="0" applyNumberFormat="1" applyFont="1" applyBorder="1" applyAlignment="1">
      <alignment horizontal="center" vertical="center"/>
    </xf>
    <xf numFmtId="2" fontId="15" fillId="2" borderId="12" xfId="0" applyNumberFormat="1" applyFont="1" applyFill="1" applyBorder="1" applyAlignment="1">
      <alignment horizontal="center" vertical="center"/>
    </xf>
    <xf numFmtId="2" fontId="14" fillId="2" borderId="12" xfId="0" applyNumberFormat="1" applyFont="1" applyFill="1" applyBorder="1" applyAlignment="1">
      <alignment horizontal="center" vertical="center"/>
    </xf>
    <xf numFmtId="2" fontId="14" fillId="2" borderId="27" xfId="0" applyNumberFormat="1" applyFont="1" applyFill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/>
    </xf>
    <xf numFmtId="2" fontId="15" fillId="0" borderId="34" xfId="0" applyNumberFormat="1" applyFont="1" applyFill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4" fillId="0" borderId="34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14" fillId="2" borderId="31" xfId="0" applyNumberFormat="1" applyFont="1" applyFill="1" applyBorder="1" applyAlignment="1">
      <alignment horizontal="center" vertical="center"/>
    </xf>
    <xf numFmtId="2" fontId="14" fillId="2" borderId="40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3" borderId="19" xfId="0" applyFont="1" applyFill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49" fontId="2" fillId="4" borderId="25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5" fillId="2" borderId="40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topLeftCell="A79" workbookViewId="0">
      <selection activeCell="O101" sqref="O99:O101"/>
    </sheetView>
  </sheetViews>
  <sheetFormatPr defaultRowHeight="12.75"/>
  <cols>
    <col min="1" max="1" width="2.85546875" customWidth="1"/>
    <col min="2" max="2" width="7.7109375" customWidth="1"/>
    <col min="3" max="3" width="27.7109375" customWidth="1"/>
    <col min="4" max="4" width="8" customWidth="1"/>
    <col min="5" max="5" width="7.7109375" customWidth="1"/>
    <col min="6" max="6" width="11.28515625" customWidth="1"/>
    <col min="7" max="7" width="11.42578125" customWidth="1"/>
    <col min="8" max="8" width="9.85546875" customWidth="1"/>
    <col min="9" max="9" width="11.28515625" customWidth="1"/>
  </cols>
  <sheetData>
    <row r="1" spans="1:13" ht="10.5" customHeight="1">
      <c r="A1" s="74"/>
      <c r="B1" s="74"/>
      <c r="C1" s="75"/>
      <c r="F1" s="266" t="s">
        <v>66</v>
      </c>
      <c r="G1" s="266"/>
      <c r="H1" s="266"/>
      <c r="I1" s="266"/>
    </row>
    <row r="2" spans="1:13" ht="11.25" hidden="1" customHeight="1">
      <c r="F2" s="266" t="s">
        <v>67</v>
      </c>
      <c r="G2" s="266"/>
      <c r="H2" s="266"/>
      <c r="I2" s="266"/>
    </row>
    <row r="3" spans="1:13" ht="11.25" hidden="1" customHeight="1">
      <c r="F3" s="266" t="s">
        <v>68</v>
      </c>
      <c r="G3" s="266"/>
      <c r="H3" s="266"/>
      <c r="I3" s="266"/>
    </row>
    <row r="4" spans="1:13" ht="14.25" customHeight="1">
      <c r="F4" s="266" t="s">
        <v>84</v>
      </c>
      <c r="G4" s="266"/>
      <c r="H4" s="266"/>
      <c r="I4" s="266"/>
    </row>
    <row r="5" spans="1:13">
      <c r="F5" s="264" t="s">
        <v>81</v>
      </c>
      <c r="G5" s="265"/>
      <c r="H5" s="265"/>
      <c r="I5" s="265"/>
    </row>
    <row r="6" spans="1:13">
      <c r="E6" s="2"/>
      <c r="F6" s="2"/>
      <c r="G6" s="2"/>
      <c r="H6" s="2"/>
      <c r="I6" s="2"/>
    </row>
    <row r="8" spans="1:13">
      <c r="C8" s="1"/>
      <c r="D8" s="1"/>
      <c r="E8" s="1"/>
      <c r="F8" s="1"/>
      <c r="G8" s="1"/>
      <c r="H8" s="1"/>
      <c r="I8" s="5"/>
      <c r="J8" s="5"/>
      <c r="K8" s="5"/>
      <c r="L8" s="5"/>
      <c r="M8" s="5"/>
    </row>
    <row r="9" spans="1:13">
      <c r="A9" s="4"/>
      <c r="B9" s="236" t="s">
        <v>85</v>
      </c>
      <c r="C9" s="236"/>
      <c r="D9" s="236"/>
      <c r="E9" s="236"/>
      <c r="F9" s="236"/>
      <c r="G9" s="236"/>
      <c r="H9" s="236"/>
      <c r="I9" s="236"/>
    </row>
    <row r="10" spans="1:13">
      <c r="A10" s="236" t="s">
        <v>17</v>
      </c>
      <c r="B10" s="236"/>
      <c r="C10" s="236"/>
      <c r="D10" s="236"/>
      <c r="E10" s="236"/>
      <c r="F10" s="236"/>
      <c r="G10" s="236"/>
      <c r="H10" s="236"/>
      <c r="I10" s="236"/>
    </row>
    <row r="11" spans="1:13">
      <c r="A11" s="236" t="s">
        <v>18</v>
      </c>
      <c r="B11" s="236"/>
      <c r="C11" s="236"/>
      <c r="D11" s="236"/>
      <c r="E11" s="236"/>
      <c r="F11" s="236"/>
      <c r="G11" s="236"/>
      <c r="H11" s="236"/>
      <c r="I11" s="236"/>
    </row>
    <row r="12" spans="1:13">
      <c r="B12" s="1"/>
      <c r="C12" s="1"/>
      <c r="D12" s="1"/>
    </row>
    <row r="13" spans="1:13" ht="13.5" thickBot="1">
      <c r="I13" s="13" t="s">
        <v>50</v>
      </c>
    </row>
    <row r="14" spans="1:13" ht="13.5" customHeight="1" thickBot="1">
      <c r="B14" s="241" t="s">
        <v>0</v>
      </c>
      <c r="C14" s="247" t="s">
        <v>9</v>
      </c>
      <c r="D14" s="241" t="s">
        <v>11</v>
      </c>
      <c r="E14" s="241" t="s">
        <v>13</v>
      </c>
      <c r="F14" s="237" t="s">
        <v>1</v>
      </c>
      <c r="G14" s="239" t="s">
        <v>5</v>
      </c>
      <c r="H14" s="239"/>
      <c r="I14" s="240"/>
    </row>
    <row r="15" spans="1:13" ht="40.5" customHeight="1" thickBot="1">
      <c r="B15" s="242"/>
      <c r="C15" s="248"/>
      <c r="D15" s="242"/>
      <c r="E15" s="242"/>
      <c r="F15" s="238"/>
      <c r="G15" s="3" t="s">
        <v>8</v>
      </c>
      <c r="H15" s="6" t="s">
        <v>10</v>
      </c>
      <c r="I15" s="3" t="s">
        <v>7</v>
      </c>
    </row>
    <row r="16" spans="1:13" ht="13.5" thickBot="1">
      <c r="B16" s="8">
        <v>1</v>
      </c>
      <c r="C16" s="11">
        <v>2</v>
      </c>
      <c r="D16" s="9">
        <v>3</v>
      </c>
      <c r="E16" s="10">
        <v>4</v>
      </c>
      <c r="F16" s="10">
        <v>5</v>
      </c>
      <c r="G16" s="10">
        <v>6</v>
      </c>
      <c r="H16" s="9">
        <v>7</v>
      </c>
      <c r="I16" s="9">
        <v>8</v>
      </c>
    </row>
    <row r="17" spans="2:9" ht="48.75" customHeight="1" thickBot="1">
      <c r="B17" s="36" t="s">
        <v>2</v>
      </c>
      <c r="C17" s="41" t="s">
        <v>86</v>
      </c>
      <c r="D17" s="37"/>
      <c r="E17" s="63"/>
      <c r="F17" s="79">
        <f>SUM(F25,F19,)</f>
        <v>84594.989999999991</v>
      </c>
      <c r="G17" s="80">
        <f t="shared" ref="G17:I17" si="0">SUM(G25,G19,)</f>
        <v>46281.89</v>
      </c>
      <c r="H17" s="80">
        <f t="shared" si="0"/>
        <v>42088.19</v>
      </c>
      <c r="I17" s="81">
        <f t="shared" si="0"/>
        <v>38313.1</v>
      </c>
    </row>
    <row r="18" spans="2:9" ht="19.5" customHeight="1">
      <c r="B18" s="34"/>
      <c r="C18" s="29" t="s">
        <v>20</v>
      </c>
      <c r="D18" s="35"/>
      <c r="E18" s="61"/>
      <c r="F18" s="216"/>
      <c r="G18" s="217"/>
      <c r="H18" s="217"/>
      <c r="I18" s="218"/>
    </row>
    <row r="19" spans="2:9" ht="27" customHeight="1">
      <c r="B19" s="26" t="s">
        <v>3</v>
      </c>
      <c r="C19" s="18" t="s">
        <v>27</v>
      </c>
      <c r="D19" s="135"/>
      <c r="E19" s="136"/>
      <c r="F19" s="82">
        <f>SUM(F21:F24)</f>
        <v>46281.89</v>
      </c>
      <c r="G19" s="83">
        <f>SUM(G21:G24)</f>
        <v>46281.89</v>
      </c>
      <c r="H19" s="83">
        <f>SUM(H21:H24)</f>
        <v>42088.19</v>
      </c>
      <c r="I19" s="84">
        <f>SUM(I21:I24)</f>
        <v>0</v>
      </c>
    </row>
    <row r="20" spans="2:9" ht="14.25" customHeight="1">
      <c r="B20" s="32"/>
      <c r="C20" s="14" t="s">
        <v>28</v>
      </c>
      <c r="D20" s="30"/>
      <c r="E20" s="62"/>
      <c r="F20" s="85"/>
      <c r="G20" s="86"/>
      <c r="H20" s="86"/>
      <c r="I20" s="87"/>
    </row>
    <row r="21" spans="2:9" ht="23.25" customHeight="1">
      <c r="B21" s="243" t="s">
        <v>105</v>
      </c>
      <c r="C21" s="245" t="s">
        <v>69</v>
      </c>
      <c r="D21" s="17">
        <v>212</v>
      </c>
      <c r="E21" s="60" t="s">
        <v>45</v>
      </c>
      <c r="F21" s="137">
        <v>699.88</v>
      </c>
      <c r="G21" s="138">
        <v>699.88</v>
      </c>
      <c r="H21" s="138">
        <v>616.53</v>
      </c>
      <c r="I21" s="87"/>
    </row>
    <row r="22" spans="2:9" ht="23.25" customHeight="1">
      <c r="B22" s="244"/>
      <c r="C22" s="246"/>
      <c r="D22" s="17">
        <v>3035</v>
      </c>
      <c r="E22" s="60" t="s">
        <v>45</v>
      </c>
      <c r="F22" s="137">
        <v>3966.01</v>
      </c>
      <c r="G22" s="138">
        <v>3966.01</v>
      </c>
      <c r="H22" s="138">
        <v>3493.77</v>
      </c>
      <c r="I22" s="87"/>
    </row>
    <row r="23" spans="2:9" ht="20.25" customHeight="1">
      <c r="B23" s="243" t="s">
        <v>71</v>
      </c>
      <c r="C23" s="245" t="s">
        <v>74</v>
      </c>
      <c r="D23" s="17">
        <v>102</v>
      </c>
      <c r="E23" s="60" t="s">
        <v>24</v>
      </c>
      <c r="F23" s="137">
        <v>37977.89</v>
      </c>
      <c r="G23" s="138">
        <v>37977.89</v>
      </c>
      <c r="H23" s="138">
        <v>37977.89</v>
      </c>
      <c r="I23" s="87"/>
    </row>
    <row r="24" spans="2:9" ht="23.25" customHeight="1">
      <c r="B24" s="244"/>
      <c r="C24" s="246"/>
      <c r="D24" s="17">
        <v>11011</v>
      </c>
      <c r="E24" s="60" t="s">
        <v>24</v>
      </c>
      <c r="F24" s="88">
        <v>3638.11</v>
      </c>
      <c r="G24" s="89">
        <v>3638.11</v>
      </c>
      <c r="H24" s="90"/>
      <c r="I24" s="87"/>
    </row>
    <row r="25" spans="2:9" ht="39.75" customHeight="1">
      <c r="B25" s="31" t="s">
        <v>106</v>
      </c>
      <c r="C25" s="18" t="s">
        <v>103</v>
      </c>
      <c r="D25" s="17">
        <v>102</v>
      </c>
      <c r="E25" s="60" t="s">
        <v>24</v>
      </c>
      <c r="F25" s="82">
        <f>+F27</f>
        <v>38313.1</v>
      </c>
      <c r="G25" s="83"/>
      <c r="H25" s="83"/>
      <c r="I25" s="84">
        <f>+I27</f>
        <v>38313.1</v>
      </c>
    </row>
    <row r="26" spans="2:9" ht="14.25" customHeight="1">
      <c r="B26" s="31"/>
      <c r="C26" s="14" t="s">
        <v>28</v>
      </c>
      <c r="D26" s="17"/>
      <c r="E26" s="60"/>
      <c r="F26" s="91"/>
      <c r="G26" s="92"/>
      <c r="H26" s="92"/>
      <c r="I26" s="93"/>
    </row>
    <row r="27" spans="2:9" ht="48.75" customHeight="1" thickBot="1">
      <c r="B27" s="156" t="s">
        <v>107</v>
      </c>
      <c r="C27" s="157" t="s">
        <v>104</v>
      </c>
      <c r="D27" s="158">
        <v>102</v>
      </c>
      <c r="E27" s="59" t="s">
        <v>24</v>
      </c>
      <c r="F27" s="208">
        <v>38313.1</v>
      </c>
      <c r="G27" s="209"/>
      <c r="H27" s="209"/>
      <c r="I27" s="210">
        <v>38313.1</v>
      </c>
    </row>
    <row r="28" spans="2:9" ht="52.5" customHeight="1" thickBot="1">
      <c r="B28" s="38" t="s">
        <v>4</v>
      </c>
      <c r="C28" s="42" t="s">
        <v>87</v>
      </c>
      <c r="D28" s="39"/>
      <c r="E28" s="64"/>
      <c r="F28" s="79">
        <f>SUM(F35:F57,F30)</f>
        <v>184036.09</v>
      </c>
      <c r="G28" s="80">
        <f t="shared" ref="G28:I28" si="1">SUM(G35:G57,G30)</f>
        <v>117586.13</v>
      </c>
      <c r="H28" s="80">
        <f t="shared" si="1"/>
        <v>21643.93</v>
      </c>
      <c r="I28" s="81">
        <f t="shared" si="1"/>
        <v>66449.960000000006</v>
      </c>
    </row>
    <row r="29" spans="2:9">
      <c r="B29" s="20"/>
      <c r="C29" s="21" t="s">
        <v>20</v>
      </c>
      <c r="D29" s="22"/>
      <c r="E29" s="148"/>
      <c r="F29" s="211"/>
      <c r="G29" s="212"/>
      <c r="H29" s="212"/>
      <c r="I29" s="213"/>
    </row>
    <row r="30" spans="2:9" ht="50.25" customHeight="1">
      <c r="B30" s="134" t="s">
        <v>6</v>
      </c>
      <c r="C30" s="18" t="s">
        <v>79</v>
      </c>
      <c r="D30" s="124"/>
      <c r="E30" s="149"/>
      <c r="F30" s="107">
        <f>SUM(F32:F34)</f>
        <v>6451.73</v>
      </c>
      <c r="G30" s="101">
        <f>SUM(G32:G34)</f>
        <v>6451.73</v>
      </c>
      <c r="H30" s="101">
        <f>SUM(H32)</f>
        <v>3.77</v>
      </c>
      <c r="I30" s="111">
        <f>SUM(I32)</f>
        <v>0</v>
      </c>
    </row>
    <row r="31" spans="2:9">
      <c r="B31" s="40"/>
      <c r="C31" s="14" t="s">
        <v>5</v>
      </c>
      <c r="D31" s="15"/>
      <c r="E31" s="150"/>
      <c r="F31" s="140"/>
      <c r="G31" s="98"/>
      <c r="H31" s="98"/>
      <c r="I31" s="99"/>
    </row>
    <row r="32" spans="2:9" ht="29.25" customHeight="1">
      <c r="B32" s="174" t="s">
        <v>34</v>
      </c>
      <c r="C32" s="14" t="s">
        <v>56</v>
      </c>
      <c r="D32" s="17">
        <v>3035</v>
      </c>
      <c r="E32" s="151" t="s">
        <v>23</v>
      </c>
      <c r="F32" s="140">
        <v>3.83</v>
      </c>
      <c r="G32" s="98">
        <v>3.83</v>
      </c>
      <c r="H32" s="175">
        <v>3.77</v>
      </c>
      <c r="I32" s="99"/>
    </row>
    <row r="33" spans="2:9" ht="43.5" customHeight="1">
      <c r="B33" s="174" t="s">
        <v>82</v>
      </c>
      <c r="C33" s="177" t="s">
        <v>99</v>
      </c>
      <c r="D33" s="17">
        <v>3035</v>
      </c>
      <c r="E33" s="179" t="s">
        <v>23</v>
      </c>
      <c r="F33" s="140">
        <v>151.19999999999999</v>
      </c>
      <c r="G33" s="98">
        <v>151.19999999999999</v>
      </c>
      <c r="H33" s="175"/>
      <c r="I33" s="99"/>
    </row>
    <row r="34" spans="2:9" ht="29.25" customHeight="1">
      <c r="B34" s="174" t="s">
        <v>110</v>
      </c>
      <c r="C34" s="177" t="s">
        <v>83</v>
      </c>
      <c r="D34" s="17">
        <v>3035</v>
      </c>
      <c r="E34" s="176" t="s">
        <v>23</v>
      </c>
      <c r="F34" s="140">
        <v>6296.7</v>
      </c>
      <c r="G34" s="98">
        <v>6296.7</v>
      </c>
      <c r="H34" s="175"/>
      <c r="I34" s="99"/>
    </row>
    <row r="35" spans="2:9" ht="29.25" customHeight="1">
      <c r="B35" s="205" t="s">
        <v>111</v>
      </c>
      <c r="C35" s="206" t="s">
        <v>100</v>
      </c>
      <c r="D35" s="17">
        <v>3035</v>
      </c>
      <c r="E35" s="233" t="s">
        <v>23</v>
      </c>
      <c r="F35" s="141">
        <v>6435</v>
      </c>
      <c r="G35" s="96">
        <v>6435</v>
      </c>
      <c r="H35" s="207"/>
      <c r="I35" s="97"/>
    </row>
    <row r="36" spans="2:9" ht="29.25" customHeight="1">
      <c r="B36" s="205" t="s">
        <v>26</v>
      </c>
      <c r="C36" s="206" t="s">
        <v>101</v>
      </c>
      <c r="D36" s="17">
        <v>3035</v>
      </c>
      <c r="E36" s="233" t="s">
        <v>23</v>
      </c>
      <c r="F36" s="141">
        <v>8322</v>
      </c>
      <c r="G36" s="96">
        <v>8322</v>
      </c>
      <c r="H36" s="207"/>
      <c r="I36" s="97"/>
    </row>
    <row r="37" spans="2:9" ht="18.75" customHeight="1">
      <c r="B37" s="251" t="s">
        <v>33</v>
      </c>
      <c r="C37" s="254" t="s">
        <v>77</v>
      </c>
      <c r="D37" s="17">
        <v>11013</v>
      </c>
      <c r="E37" s="261" t="s">
        <v>23</v>
      </c>
      <c r="F37" s="141">
        <v>12.88</v>
      </c>
      <c r="G37" s="96">
        <v>12.88</v>
      </c>
      <c r="H37" s="96"/>
      <c r="I37" s="97"/>
    </row>
    <row r="38" spans="2:9" ht="19.5" customHeight="1">
      <c r="B38" s="252"/>
      <c r="C38" s="255"/>
      <c r="D38" s="17">
        <v>11012</v>
      </c>
      <c r="E38" s="262"/>
      <c r="F38" s="141">
        <v>5214.8900000000003</v>
      </c>
      <c r="G38" s="96">
        <v>5214.8900000000003</v>
      </c>
      <c r="H38" s="96"/>
      <c r="I38" s="97"/>
    </row>
    <row r="39" spans="2:9" ht="18" customHeight="1">
      <c r="B39" s="253"/>
      <c r="C39" s="256"/>
      <c r="D39" s="17">
        <v>3035</v>
      </c>
      <c r="E39" s="263"/>
      <c r="F39" s="141">
        <v>12412.05</v>
      </c>
      <c r="G39" s="96">
        <v>8162</v>
      </c>
      <c r="H39" s="96">
        <v>2475</v>
      </c>
      <c r="I39" s="97">
        <v>4250.05</v>
      </c>
    </row>
    <row r="40" spans="2:9" ht="19.5" customHeight="1">
      <c r="B40" s="251" t="s">
        <v>39</v>
      </c>
      <c r="C40" s="254" t="s">
        <v>76</v>
      </c>
      <c r="D40" s="17">
        <v>11012</v>
      </c>
      <c r="E40" s="261" t="s">
        <v>23</v>
      </c>
      <c r="F40" s="141">
        <v>464.18</v>
      </c>
      <c r="G40" s="96">
        <v>464.18</v>
      </c>
      <c r="H40" s="96"/>
      <c r="I40" s="97"/>
    </row>
    <row r="41" spans="2:9" ht="15.75" customHeight="1">
      <c r="B41" s="253"/>
      <c r="C41" s="256"/>
      <c r="D41" s="17">
        <v>3035</v>
      </c>
      <c r="E41" s="263"/>
      <c r="F41" s="141">
        <v>9222</v>
      </c>
      <c r="G41" s="96">
        <v>720</v>
      </c>
      <c r="H41" s="96"/>
      <c r="I41" s="97">
        <v>8502</v>
      </c>
    </row>
    <row r="42" spans="2:9" ht="15.75" customHeight="1">
      <c r="B42" s="251" t="s">
        <v>40</v>
      </c>
      <c r="C42" s="254" t="s">
        <v>78</v>
      </c>
      <c r="D42" s="17">
        <v>11012</v>
      </c>
      <c r="E42" s="261" t="s">
        <v>23</v>
      </c>
      <c r="F42" s="141">
        <v>141.86000000000001</v>
      </c>
      <c r="G42" s="96">
        <v>141.86000000000001</v>
      </c>
      <c r="H42" s="96"/>
      <c r="I42" s="97"/>
    </row>
    <row r="43" spans="2:9" ht="17.25" customHeight="1">
      <c r="B43" s="252"/>
      <c r="C43" s="255"/>
      <c r="D43" s="17">
        <v>11011</v>
      </c>
      <c r="E43" s="262"/>
      <c r="F43" s="141">
        <v>49.59</v>
      </c>
      <c r="G43" s="96">
        <v>49.59</v>
      </c>
      <c r="H43" s="96"/>
      <c r="I43" s="97"/>
    </row>
    <row r="44" spans="2:9" ht="18.75" customHeight="1">
      <c r="B44" s="253"/>
      <c r="C44" s="256"/>
      <c r="D44" s="17">
        <v>3035</v>
      </c>
      <c r="E44" s="263"/>
      <c r="F44" s="141">
        <v>15358.3</v>
      </c>
      <c r="G44" s="96">
        <v>15358.3</v>
      </c>
      <c r="H44" s="96">
        <v>8583.16</v>
      </c>
      <c r="I44" s="97"/>
    </row>
    <row r="45" spans="2:9" ht="18.75" customHeight="1">
      <c r="B45" s="270" t="s">
        <v>112</v>
      </c>
      <c r="C45" s="272" t="s">
        <v>35</v>
      </c>
      <c r="D45" s="17">
        <v>11012</v>
      </c>
      <c r="E45" s="267" t="s">
        <v>23</v>
      </c>
      <c r="F45" s="107">
        <v>370.84</v>
      </c>
      <c r="G45" s="101">
        <v>370.84</v>
      </c>
      <c r="H45" s="98"/>
      <c r="I45" s="99"/>
    </row>
    <row r="46" spans="2:9" ht="18.75" customHeight="1">
      <c r="B46" s="270"/>
      <c r="C46" s="272"/>
      <c r="D46" s="17">
        <v>11013</v>
      </c>
      <c r="E46" s="268"/>
      <c r="F46" s="107">
        <v>356.87</v>
      </c>
      <c r="G46" s="101">
        <v>356.87</v>
      </c>
      <c r="H46" s="98"/>
      <c r="I46" s="99"/>
    </row>
    <row r="47" spans="2:9" ht="19.5" customHeight="1">
      <c r="B47" s="270"/>
      <c r="C47" s="272"/>
      <c r="D47" s="17">
        <v>3035</v>
      </c>
      <c r="E47" s="269"/>
      <c r="F47" s="107">
        <v>75512.81</v>
      </c>
      <c r="G47" s="101">
        <v>21814.9</v>
      </c>
      <c r="H47" s="96">
        <v>742</v>
      </c>
      <c r="I47" s="97">
        <v>53697.91</v>
      </c>
    </row>
    <row r="48" spans="2:9" ht="19.5" customHeight="1">
      <c r="B48" s="215" t="s">
        <v>72</v>
      </c>
      <c r="C48" s="181" t="s">
        <v>102</v>
      </c>
      <c r="D48" s="17">
        <v>3035</v>
      </c>
      <c r="E48" s="180"/>
      <c r="F48" s="107">
        <v>7282</v>
      </c>
      <c r="G48" s="101">
        <v>7282</v>
      </c>
      <c r="H48" s="96"/>
      <c r="I48" s="97"/>
    </row>
    <row r="49" spans="2:9" ht="16.5" customHeight="1">
      <c r="B49" s="270" t="s">
        <v>73</v>
      </c>
      <c r="C49" s="272" t="s">
        <v>25</v>
      </c>
      <c r="D49" s="17">
        <v>11011</v>
      </c>
      <c r="E49" s="267" t="s">
        <v>23</v>
      </c>
      <c r="F49" s="107">
        <v>1125.77</v>
      </c>
      <c r="G49" s="101">
        <v>1125.77</v>
      </c>
      <c r="H49" s="98"/>
      <c r="I49" s="99"/>
    </row>
    <row r="50" spans="2:9" ht="16.5" customHeight="1">
      <c r="B50" s="270"/>
      <c r="C50" s="272"/>
      <c r="D50" s="17">
        <v>11012</v>
      </c>
      <c r="E50" s="268"/>
      <c r="F50" s="107">
        <v>1193.48</v>
      </c>
      <c r="G50" s="101">
        <v>1193.48</v>
      </c>
      <c r="H50" s="98"/>
      <c r="I50" s="99"/>
    </row>
    <row r="51" spans="2:9" ht="16.5" customHeight="1">
      <c r="B51" s="270"/>
      <c r="C51" s="272"/>
      <c r="D51" s="144">
        <v>11013</v>
      </c>
      <c r="E51" s="269"/>
      <c r="F51" s="142">
        <v>897.75</v>
      </c>
      <c r="G51" s="139">
        <v>897.75</v>
      </c>
      <c r="H51" s="96"/>
      <c r="I51" s="99"/>
    </row>
    <row r="52" spans="2:9" ht="23.25" customHeight="1">
      <c r="B52" s="257" t="s">
        <v>53</v>
      </c>
      <c r="C52" s="259" t="s">
        <v>36</v>
      </c>
      <c r="D52" s="17">
        <v>11012</v>
      </c>
      <c r="E52" s="267" t="s">
        <v>23</v>
      </c>
      <c r="F52" s="107">
        <v>3475.16</v>
      </c>
      <c r="G52" s="101">
        <v>3475.16</v>
      </c>
      <c r="H52" s="98"/>
      <c r="I52" s="99"/>
    </row>
    <row r="53" spans="2:9" ht="21.75" customHeight="1">
      <c r="B53" s="258"/>
      <c r="C53" s="260"/>
      <c r="D53" s="17">
        <v>3035</v>
      </c>
      <c r="E53" s="269"/>
      <c r="F53" s="143">
        <v>6605</v>
      </c>
      <c r="G53" s="102">
        <v>6605</v>
      </c>
      <c r="H53" s="103"/>
      <c r="I53" s="104"/>
    </row>
    <row r="54" spans="2:9" ht="16.5" customHeight="1">
      <c r="B54" s="215" t="s">
        <v>113</v>
      </c>
      <c r="C54" s="16" t="s">
        <v>37</v>
      </c>
      <c r="D54" s="17">
        <v>11011</v>
      </c>
      <c r="E54" s="152" t="s">
        <v>23</v>
      </c>
      <c r="F54" s="143">
        <v>1606.24</v>
      </c>
      <c r="G54" s="102">
        <v>1606.24</v>
      </c>
      <c r="H54" s="103"/>
      <c r="I54" s="104"/>
    </row>
    <row r="55" spans="2:9" ht="19.5" customHeight="1">
      <c r="B55" s="215" t="s">
        <v>114</v>
      </c>
      <c r="C55" s="16" t="s">
        <v>51</v>
      </c>
      <c r="D55" s="17">
        <v>11012</v>
      </c>
      <c r="E55" s="152" t="s">
        <v>23</v>
      </c>
      <c r="F55" s="143">
        <v>10485.6</v>
      </c>
      <c r="G55" s="102">
        <v>10485.6</v>
      </c>
      <c r="H55" s="130">
        <v>9840</v>
      </c>
      <c r="I55" s="104"/>
    </row>
    <row r="56" spans="2:9" ht="27.75" customHeight="1" thickBot="1">
      <c r="B56" s="153" t="s">
        <v>115</v>
      </c>
      <c r="C56" s="154" t="s">
        <v>52</v>
      </c>
      <c r="D56" s="25">
        <v>11013</v>
      </c>
      <c r="E56" s="155" t="s">
        <v>23</v>
      </c>
      <c r="F56" s="143">
        <v>11040.09</v>
      </c>
      <c r="G56" s="102">
        <v>11040.09</v>
      </c>
      <c r="H56" s="103"/>
      <c r="I56" s="104"/>
    </row>
    <row r="57" spans="2:9" ht="13.5" hidden="1" thickBot="1">
      <c r="B57" s="145"/>
      <c r="C57" s="77"/>
      <c r="D57" s="146">
        <v>11012</v>
      </c>
      <c r="E57" s="147" t="s">
        <v>23</v>
      </c>
      <c r="F57" s="201"/>
      <c r="G57" s="166"/>
      <c r="H57" s="164"/>
      <c r="I57" s="165"/>
    </row>
    <row r="58" spans="2:9" ht="57.75" customHeight="1" thickBot="1">
      <c r="B58" s="38" t="s">
        <v>14</v>
      </c>
      <c r="C58" s="42" t="s">
        <v>88</v>
      </c>
      <c r="D58" s="43"/>
      <c r="E58" s="65"/>
      <c r="F58" s="171">
        <f>SUM(F63:F64,F60)</f>
        <v>21796.05</v>
      </c>
      <c r="G58" s="172">
        <f>SUM(G63:G64,G60)</f>
        <v>21796.05</v>
      </c>
      <c r="H58" s="172">
        <f>SUM(H63:H64,H60)</f>
        <v>0</v>
      </c>
      <c r="I58" s="173">
        <f>SUM(I63:I64,I60)</f>
        <v>0</v>
      </c>
    </row>
    <row r="59" spans="2:9">
      <c r="B59" s="187"/>
      <c r="C59" s="188" t="s">
        <v>30</v>
      </c>
      <c r="D59" s="189"/>
      <c r="E59" s="190"/>
      <c r="F59" s="195"/>
      <c r="G59" s="193"/>
      <c r="H59" s="193"/>
      <c r="I59" s="194"/>
    </row>
    <row r="60" spans="2:9" ht="40.5" customHeight="1">
      <c r="B60" s="224" t="s">
        <v>31</v>
      </c>
      <c r="C60" s="221" t="s">
        <v>57</v>
      </c>
      <c r="D60" s="196"/>
      <c r="E60" s="225"/>
      <c r="F60" s="191">
        <f>+F62</f>
        <v>20738.11</v>
      </c>
      <c r="G60" s="192">
        <f>+G62</f>
        <v>20738.11</v>
      </c>
      <c r="H60" s="193"/>
      <c r="I60" s="194"/>
    </row>
    <row r="61" spans="2:9">
      <c r="B61" s="226"/>
      <c r="C61" s="222" t="s">
        <v>58</v>
      </c>
      <c r="D61" s="196"/>
      <c r="E61" s="197"/>
      <c r="F61" s="195"/>
      <c r="G61" s="193"/>
      <c r="H61" s="193"/>
      <c r="I61" s="194"/>
    </row>
    <row r="62" spans="2:9" ht="41.25" customHeight="1">
      <c r="B62" s="226" t="s">
        <v>61</v>
      </c>
      <c r="C62" s="222" t="s">
        <v>59</v>
      </c>
      <c r="D62" s="196">
        <v>3033</v>
      </c>
      <c r="E62" s="197" t="s">
        <v>32</v>
      </c>
      <c r="F62" s="204">
        <v>20738.11</v>
      </c>
      <c r="G62" s="193">
        <v>20738.11</v>
      </c>
      <c r="H62" s="193">
        <v>1480</v>
      </c>
      <c r="I62" s="194"/>
    </row>
    <row r="63" spans="2:9" ht="41.25" customHeight="1">
      <c r="B63" s="224" t="s">
        <v>55</v>
      </c>
      <c r="C63" s="223" t="s">
        <v>98</v>
      </c>
      <c r="D63" s="196">
        <v>11012</v>
      </c>
      <c r="E63" s="197" t="s">
        <v>32</v>
      </c>
      <c r="F63" s="200">
        <v>545</v>
      </c>
      <c r="G63" s="192">
        <v>545</v>
      </c>
      <c r="H63" s="193"/>
      <c r="I63" s="194"/>
    </row>
    <row r="64" spans="2:9" ht="32.25" customHeight="1" thickBot="1">
      <c r="B64" s="232" t="s">
        <v>60</v>
      </c>
      <c r="C64" s="227" t="s">
        <v>54</v>
      </c>
      <c r="D64" s="228">
        <v>11012</v>
      </c>
      <c r="E64" s="229" t="s">
        <v>32</v>
      </c>
      <c r="F64" s="198">
        <v>512.94000000000005</v>
      </c>
      <c r="G64" s="199">
        <v>512.94000000000005</v>
      </c>
      <c r="H64" s="219"/>
      <c r="I64" s="220"/>
    </row>
    <row r="65" spans="2:9" ht="57.75" customHeight="1" thickBot="1">
      <c r="B65" s="36" t="s">
        <v>90</v>
      </c>
      <c r="C65" s="41" t="s">
        <v>89</v>
      </c>
      <c r="D65" s="230"/>
      <c r="E65" s="231"/>
      <c r="F65" s="171">
        <f>SUM(F67,F70)</f>
        <v>34378.44</v>
      </c>
      <c r="G65" s="172">
        <f t="shared" ref="G65:I65" si="2">SUM(G67,G70)</f>
        <v>636.44000000000005</v>
      </c>
      <c r="H65" s="172">
        <f t="shared" si="2"/>
        <v>0</v>
      </c>
      <c r="I65" s="173">
        <f t="shared" si="2"/>
        <v>33742</v>
      </c>
    </row>
    <row r="66" spans="2:9">
      <c r="B66" s="44"/>
      <c r="C66" s="45" t="s">
        <v>30</v>
      </c>
      <c r="D66" s="46"/>
      <c r="E66" s="57"/>
      <c r="F66" s="170"/>
      <c r="G66" s="105"/>
      <c r="H66" s="105"/>
      <c r="I66" s="106"/>
    </row>
    <row r="67" spans="2:9" ht="40.5" customHeight="1">
      <c r="B67" s="128" t="s">
        <v>91</v>
      </c>
      <c r="C67" s="129" t="s">
        <v>94</v>
      </c>
      <c r="D67" s="133"/>
      <c r="E67" s="182"/>
      <c r="F67" s="100">
        <f>+F69</f>
        <v>33742</v>
      </c>
      <c r="G67" s="108">
        <f>+G69</f>
        <v>0</v>
      </c>
      <c r="H67" s="108">
        <f t="shared" ref="H67:I67" si="3">+H69</f>
        <v>0</v>
      </c>
      <c r="I67" s="186">
        <f t="shared" si="3"/>
        <v>33742</v>
      </c>
    </row>
    <row r="68" spans="2:9">
      <c r="B68" s="178"/>
      <c r="C68" s="71" t="s">
        <v>58</v>
      </c>
      <c r="D68" s="70"/>
      <c r="E68" s="183"/>
      <c r="F68" s="112"/>
      <c r="G68" s="109"/>
      <c r="H68" s="109"/>
      <c r="I68" s="110"/>
    </row>
    <row r="69" spans="2:9" ht="37.5" customHeight="1">
      <c r="B69" s="178" t="s">
        <v>93</v>
      </c>
      <c r="C69" s="71" t="s">
        <v>92</v>
      </c>
      <c r="D69" s="70">
        <v>1092</v>
      </c>
      <c r="E69" s="183" t="s">
        <v>23</v>
      </c>
      <c r="F69" s="185">
        <v>33742</v>
      </c>
      <c r="G69" s="109"/>
      <c r="H69" s="109"/>
      <c r="I69" s="110">
        <v>33742</v>
      </c>
    </row>
    <row r="70" spans="2:9" ht="26.25" customHeight="1" thickBot="1">
      <c r="B70" s="67" t="s">
        <v>116</v>
      </c>
      <c r="C70" s="68" t="s">
        <v>38</v>
      </c>
      <c r="D70" s="69">
        <v>11013</v>
      </c>
      <c r="E70" s="184" t="s">
        <v>45</v>
      </c>
      <c r="F70" s="201">
        <v>636.44000000000005</v>
      </c>
      <c r="G70" s="166">
        <v>636.44000000000005</v>
      </c>
      <c r="H70" s="164"/>
      <c r="I70" s="165"/>
    </row>
    <row r="71" spans="2:9" ht="51" customHeight="1" thickBot="1">
      <c r="B71" s="38">
        <v>10</v>
      </c>
      <c r="C71" s="42" t="s">
        <v>95</v>
      </c>
      <c r="D71" s="43"/>
      <c r="E71" s="65"/>
      <c r="F71" s="171">
        <f>SUM(F73,)</f>
        <v>37771.839999999997</v>
      </c>
      <c r="G71" s="172">
        <f t="shared" ref="G71:I71" si="4">SUM(G73,)</f>
        <v>0</v>
      </c>
      <c r="H71" s="172">
        <f t="shared" si="4"/>
        <v>0</v>
      </c>
      <c r="I71" s="173">
        <f t="shared" si="4"/>
        <v>37771.839999999997</v>
      </c>
    </row>
    <row r="72" spans="2:9">
      <c r="B72" s="44"/>
      <c r="C72" s="45" t="s">
        <v>30</v>
      </c>
      <c r="D72" s="46"/>
      <c r="E72" s="57"/>
      <c r="F72" s="170"/>
      <c r="G72" s="105"/>
      <c r="H72" s="105"/>
      <c r="I72" s="106"/>
    </row>
    <row r="73" spans="2:9" ht="39.75" customHeight="1">
      <c r="B73" s="26" t="s">
        <v>43</v>
      </c>
      <c r="C73" s="76" t="s">
        <v>64</v>
      </c>
      <c r="D73" s="23"/>
      <c r="E73" s="132"/>
      <c r="F73" s="100">
        <f>SUM(F75)</f>
        <v>37771.839999999997</v>
      </c>
      <c r="G73" s="101">
        <f>SUM(G75)</f>
        <v>0</v>
      </c>
      <c r="H73" s="101">
        <f>SUM(H75)</f>
        <v>0</v>
      </c>
      <c r="I73" s="111">
        <f>SUM(I75)</f>
        <v>37771.839999999997</v>
      </c>
    </row>
    <row r="74" spans="2:9">
      <c r="B74" s="33"/>
      <c r="C74" s="47" t="s">
        <v>5</v>
      </c>
      <c r="D74" s="19"/>
      <c r="E74" s="58"/>
      <c r="F74" s="112"/>
      <c r="G74" s="109"/>
      <c r="H74" s="109"/>
      <c r="I74" s="110"/>
    </row>
    <row r="75" spans="2:9" ht="22.5" customHeight="1" thickBot="1">
      <c r="B75" s="33" t="s">
        <v>44</v>
      </c>
      <c r="C75" s="47" t="s">
        <v>41</v>
      </c>
      <c r="D75" s="19">
        <v>3032</v>
      </c>
      <c r="E75" s="58" t="s">
        <v>32</v>
      </c>
      <c r="F75" s="112">
        <v>37771.839999999997</v>
      </c>
      <c r="G75" s="109"/>
      <c r="H75" s="109"/>
      <c r="I75" s="110">
        <v>37771.839999999997</v>
      </c>
    </row>
    <row r="76" spans="2:9" ht="37.5" customHeight="1" thickBot="1">
      <c r="B76" s="49">
        <v>11</v>
      </c>
      <c r="C76" s="50" t="s">
        <v>96</v>
      </c>
      <c r="D76" s="43">
        <v>1092</v>
      </c>
      <c r="E76" s="66" t="s">
        <v>22</v>
      </c>
      <c r="F76" s="79">
        <f>SUM(F78)</f>
        <v>130910.68</v>
      </c>
      <c r="G76" s="80">
        <f>SUM(G78)</f>
        <v>0</v>
      </c>
      <c r="H76" s="80">
        <f>SUM(H78)</f>
        <v>0</v>
      </c>
      <c r="I76" s="81">
        <f>SUM(I78)</f>
        <v>130910.68</v>
      </c>
    </row>
    <row r="77" spans="2:9" ht="18" customHeight="1">
      <c r="B77" s="51"/>
      <c r="C77" s="21" t="s">
        <v>20</v>
      </c>
      <c r="D77" s="52"/>
      <c r="E77" s="72"/>
      <c r="F77" s="167"/>
      <c r="G77" s="168"/>
      <c r="H77" s="168"/>
      <c r="I77" s="169"/>
    </row>
    <row r="78" spans="2:9" ht="41.25" customHeight="1">
      <c r="B78" s="26" t="s">
        <v>42</v>
      </c>
      <c r="C78" s="123" t="s">
        <v>80</v>
      </c>
      <c r="D78" s="23"/>
      <c r="E78" s="131"/>
      <c r="F78" s="113">
        <f>SUM(F80:F83)</f>
        <v>130910.68</v>
      </c>
      <c r="G78" s="114">
        <f>SUM(G80:G83)</f>
        <v>0</v>
      </c>
      <c r="H78" s="114">
        <f>SUM(H80:H83)</f>
        <v>0</v>
      </c>
      <c r="I78" s="115">
        <f>SUM(I80:I83)</f>
        <v>130910.68</v>
      </c>
    </row>
    <row r="79" spans="2:9" ht="12" customHeight="1">
      <c r="B79" s="26"/>
      <c r="C79" s="78" t="s">
        <v>5</v>
      </c>
      <c r="D79" s="23"/>
      <c r="E79" s="73"/>
      <c r="F79" s="113"/>
      <c r="G79" s="114"/>
      <c r="H79" s="114"/>
      <c r="I79" s="115"/>
    </row>
    <row r="80" spans="2:9" ht="15" customHeight="1">
      <c r="B80" s="249" t="s">
        <v>117</v>
      </c>
      <c r="C80" s="250" t="s">
        <v>62</v>
      </c>
      <c r="D80" s="23">
        <v>212</v>
      </c>
      <c r="E80" s="271" t="s">
        <v>23</v>
      </c>
      <c r="F80" s="125">
        <v>1232.24</v>
      </c>
      <c r="G80" s="126"/>
      <c r="H80" s="126"/>
      <c r="I80" s="127">
        <v>1232.24</v>
      </c>
    </row>
    <row r="81" spans="2:9" ht="16.5" customHeight="1">
      <c r="B81" s="249"/>
      <c r="C81" s="250"/>
      <c r="D81" s="23">
        <v>3032</v>
      </c>
      <c r="E81" s="271"/>
      <c r="F81" s="125">
        <v>13967.14</v>
      </c>
      <c r="G81" s="126"/>
      <c r="H81" s="126"/>
      <c r="I81" s="127">
        <v>13967.14</v>
      </c>
    </row>
    <row r="82" spans="2:9" ht="46.5" customHeight="1">
      <c r="B82" s="214" t="s">
        <v>118</v>
      </c>
      <c r="C82" s="48" t="s">
        <v>108</v>
      </c>
      <c r="D82" s="159">
        <v>102</v>
      </c>
      <c r="E82" s="160" t="s">
        <v>109</v>
      </c>
      <c r="F82" s="125">
        <v>4399.3</v>
      </c>
      <c r="G82" s="126"/>
      <c r="H82" s="126"/>
      <c r="I82" s="127">
        <v>4399.3</v>
      </c>
    </row>
    <row r="83" spans="2:9" ht="39.75" customHeight="1" thickBot="1">
      <c r="B83" s="214" t="s">
        <v>63</v>
      </c>
      <c r="C83" s="48" t="s">
        <v>75</v>
      </c>
      <c r="D83" s="159">
        <v>3031</v>
      </c>
      <c r="E83" s="160" t="s">
        <v>70</v>
      </c>
      <c r="F83" s="125">
        <v>111312</v>
      </c>
      <c r="G83" s="126"/>
      <c r="H83" s="126"/>
      <c r="I83" s="127">
        <v>111312</v>
      </c>
    </row>
    <row r="84" spans="2:9" ht="64.5" customHeight="1" thickBot="1">
      <c r="B84" s="36" t="s">
        <v>46</v>
      </c>
      <c r="C84" s="161" t="s">
        <v>97</v>
      </c>
      <c r="D84" s="162"/>
      <c r="E84" s="163" t="s">
        <v>19</v>
      </c>
      <c r="F84" s="79">
        <f>+F86</f>
        <v>261893.11</v>
      </c>
      <c r="G84" s="80">
        <f>+G86</f>
        <v>261893.11</v>
      </c>
      <c r="H84" s="80">
        <v>0</v>
      </c>
      <c r="I84" s="81">
        <v>0</v>
      </c>
    </row>
    <row r="85" spans="2:9">
      <c r="B85" s="20"/>
      <c r="C85" s="21" t="s">
        <v>29</v>
      </c>
      <c r="D85" s="24"/>
      <c r="E85" s="53"/>
      <c r="F85" s="116"/>
      <c r="G85" s="117"/>
      <c r="H85" s="117"/>
      <c r="I85" s="118"/>
    </row>
    <row r="86" spans="2:9" ht="48">
      <c r="B86" s="26" t="s">
        <v>47</v>
      </c>
      <c r="C86" s="76" t="s">
        <v>65</v>
      </c>
      <c r="D86" s="23"/>
      <c r="E86" s="54"/>
      <c r="F86" s="82">
        <f>SUM(F87:F88)</f>
        <v>261893.11</v>
      </c>
      <c r="G86" s="83">
        <f>SUM(G87:G88)</f>
        <v>261893.11</v>
      </c>
      <c r="H86" s="83">
        <f>SUM(H87:H88)</f>
        <v>0</v>
      </c>
      <c r="I86" s="84">
        <f>SUM(I87:I88)</f>
        <v>0</v>
      </c>
    </row>
    <row r="87" spans="2:9" ht="25.5" customHeight="1">
      <c r="B87" s="33" t="s">
        <v>48</v>
      </c>
      <c r="C87" s="14" t="s">
        <v>15</v>
      </c>
      <c r="D87" s="23">
        <v>1102</v>
      </c>
      <c r="E87" s="55" t="s">
        <v>19</v>
      </c>
      <c r="F87" s="119">
        <v>154501.79999999999</v>
      </c>
      <c r="G87" s="120">
        <v>154501.79999999999</v>
      </c>
      <c r="H87" s="120"/>
      <c r="I87" s="121"/>
    </row>
    <row r="88" spans="2:9" ht="23.25" customHeight="1" thickBot="1">
      <c r="B88" s="27" t="s">
        <v>49</v>
      </c>
      <c r="C88" s="28" t="s">
        <v>21</v>
      </c>
      <c r="D88" s="25">
        <v>102</v>
      </c>
      <c r="E88" s="56" t="s">
        <v>19</v>
      </c>
      <c r="F88" s="202">
        <v>107391.31</v>
      </c>
      <c r="G88" s="203">
        <v>107391.31</v>
      </c>
      <c r="H88" s="94"/>
      <c r="I88" s="95"/>
    </row>
    <row r="89" spans="2:9" ht="24" customHeight="1" thickBot="1">
      <c r="B89" s="234" t="s">
        <v>12</v>
      </c>
      <c r="C89" s="235"/>
      <c r="D89" s="235"/>
      <c r="E89" s="235"/>
      <c r="F89" s="122">
        <f>SUM(F17,F28,F58,F71,F76,F84,F65)</f>
        <v>755381.2</v>
      </c>
      <c r="G89" s="122">
        <f>SUM(G17,G28,G58,G71,G76,G84,G65)</f>
        <v>448193.62</v>
      </c>
      <c r="H89" s="122">
        <f>SUM(H17,H28,H58,H71,H76,H84,H65)</f>
        <v>63732.12</v>
      </c>
      <c r="I89" s="122">
        <f>SUM(I17,I28,I58,I71,I76,I84,I65)</f>
        <v>307187.57999999996</v>
      </c>
    </row>
    <row r="90" spans="2:9" hidden="1">
      <c r="B90" s="7" t="s">
        <v>16</v>
      </c>
      <c r="C90" s="7"/>
      <c r="D90" s="7"/>
      <c r="E90" s="7"/>
      <c r="F90" s="7"/>
      <c r="G90" s="7"/>
      <c r="H90" s="7"/>
      <c r="I90" s="7"/>
    </row>
    <row r="91" spans="2:9">
      <c r="D91" s="7"/>
      <c r="E91" s="7"/>
      <c r="F91" s="7"/>
      <c r="G91" s="7"/>
      <c r="H91" s="7"/>
      <c r="I91" s="7"/>
    </row>
    <row r="92" spans="2:9">
      <c r="B92" s="7"/>
      <c r="C92" s="7"/>
      <c r="D92" s="7"/>
      <c r="E92" s="7"/>
      <c r="F92" s="12"/>
      <c r="G92" s="7"/>
      <c r="H92" s="7"/>
      <c r="I92" s="7"/>
    </row>
    <row r="93" spans="2:9">
      <c r="B93" s="7"/>
      <c r="C93" s="7"/>
      <c r="D93" s="7"/>
      <c r="E93" s="7"/>
      <c r="F93" s="7"/>
      <c r="G93" s="7"/>
      <c r="H93" s="7"/>
      <c r="I93" s="7"/>
    </row>
    <row r="94" spans="2:9">
      <c r="B94" s="7"/>
      <c r="C94" s="7"/>
      <c r="D94" s="7"/>
      <c r="E94" s="7"/>
      <c r="F94" s="7"/>
      <c r="G94" s="7"/>
      <c r="H94" s="7"/>
      <c r="I94" s="7"/>
    </row>
    <row r="95" spans="2:9">
      <c r="B95" s="7"/>
      <c r="C95" s="7"/>
      <c r="D95" s="7"/>
      <c r="E95" s="7"/>
      <c r="F95" s="7"/>
      <c r="G95" s="7"/>
      <c r="H95" s="7"/>
      <c r="I95" s="7"/>
    </row>
    <row r="96" spans="2:9">
      <c r="B96" s="7"/>
      <c r="C96" s="7"/>
      <c r="D96" s="7"/>
      <c r="E96" s="7"/>
      <c r="F96" s="7"/>
      <c r="G96" s="7"/>
      <c r="H96" s="7"/>
      <c r="I96" s="7"/>
    </row>
    <row r="97" spans="2:9">
      <c r="B97" s="7"/>
      <c r="C97" s="7"/>
      <c r="D97" s="7"/>
      <c r="E97" s="7"/>
      <c r="F97" s="7"/>
      <c r="G97" s="7"/>
      <c r="H97" s="7"/>
      <c r="I97" s="7"/>
    </row>
    <row r="98" spans="2:9">
      <c r="B98" s="7"/>
      <c r="C98" s="7"/>
      <c r="D98" s="7"/>
      <c r="E98" s="7"/>
      <c r="F98" s="7"/>
      <c r="G98" s="7"/>
      <c r="H98" s="7"/>
      <c r="I98" s="7"/>
    </row>
    <row r="99" spans="2:9">
      <c r="B99" s="7"/>
      <c r="C99" s="7"/>
      <c r="D99" s="7"/>
      <c r="E99" s="7"/>
      <c r="F99" s="7"/>
      <c r="G99" s="7"/>
      <c r="H99" s="7"/>
      <c r="I99" s="7"/>
    </row>
    <row r="100" spans="2:9">
      <c r="B100" s="7"/>
      <c r="C100" s="7"/>
      <c r="D100" s="7"/>
      <c r="E100" s="7"/>
      <c r="F100" s="7"/>
      <c r="G100" s="7"/>
      <c r="H100" s="7"/>
      <c r="I100" s="7"/>
    </row>
    <row r="101" spans="2:9">
      <c r="B101" s="7"/>
      <c r="C101" s="7"/>
      <c r="D101" s="7"/>
      <c r="E101" s="7"/>
      <c r="F101" s="7"/>
      <c r="G101" s="7"/>
      <c r="H101" s="7"/>
      <c r="I101" s="7"/>
    </row>
    <row r="102" spans="2:9">
      <c r="B102" s="7"/>
      <c r="C102" s="7"/>
      <c r="D102" s="7"/>
      <c r="E102" s="7"/>
      <c r="F102" s="7"/>
      <c r="G102" s="7"/>
      <c r="H102" s="7"/>
      <c r="I102" s="7"/>
    </row>
    <row r="103" spans="2:9">
      <c r="B103" s="7"/>
      <c r="C103" s="7"/>
      <c r="D103" s="7"/>
      <c r="E103" s="7"/>
      <c r="F103" s="7"/>
      <c r="G103" s="7"/>
      <c r="H103" s="7"/>
      <c r="I103" s="7"/>
    </row>
    <row r="104" spans="2:9">
      <c r="B104" s="7"/>
      <c r="C104" s="7"/>
      <c r="D104" s="7"/>
      <c r="E104" s="7"/>
      <c r="F104" s="7"/>
      <c r="G104" s="7"/>
      <c r="H104" s="7"/>
      <c r="I104" s="7"/>
    </row>
    <row r="105" spans="2:9">
      <c r="B105" s="7"/>
      <c r="C105" s="7"/>
      <c r="D105" s="7"/>
      <c r="E105" s="7"/>
      <c r="F105" s="7"/>
      <c r="G105" s="7"/>
      <c r="H105" s="7"/>
      <c r="I105" s="7"/>
    </row>
    <row r="106" spans="2:9">
      <c r="B106" s="7"/>
      <c r="C106" s="7"/>
      <c r="D106" s="7"/>
      <c r="E106" s="7"/>
      <c r="F106" s="7"/>
      <c r="G106" s="7"/>
      <c r="H106" s="7"/>
      <c r="I106" s="7"/>
    </row>
    <row r="107" spans="2:9">
      <c r="B107" s="7"/>
      <c r="C107" s="7"/>
      <c r="D107" s="7"/>
      <c r="E107" s="7"/>
      <c r="F107" s="7"/>
      <c r="G107" s="7"/>
      <c r="H107" s="7"/>
      <c r="I107" s="7"/>
    </row>
  </sheetData>
  <mergeCells count="40">
    <mergeCell ref="E42:E44"/>
    <mergeCell ref="E49:E51"/>
    <mergeCell ref="E45:E47"/>
    <mergeCell ref="B49:B51"/>
    <mergeCell ref="E80:E81"/>
    <mergeCell ref="C49:C51"/>
    <mergeCell ref="B45:B47"/>
    <mergeCell ref="C45:C47"/>
    <mergeCell ref="E52:E53"/>
    <mergeCell ref="F5:I5"/>
    <mergeCell ref="F1:I1"/>
    <mergeCell ref="F2:I2"/>
    <mergeCell ref="F3:I3"/>
    <mergeCell ref="F4:I4"/>
    <mergeCell ref="B9:I9"/>
    <mergeCell ref="B14:B15"/>
    <mergeCell ref="B37:B39"/>
    <mergeCell ref="C37:C39"/>
    <mergeCell ref="B40:B41"/>
    <mergeCell ref="C40:C41"/>
    <mergeCell ref="E37:E39"/>
    <mergeCell ref="E40:E41"/>
    <mergeCell ref="B23:B24"/>
    <mergeCell ref="C23:C24"/>
    <mergeCell ref="B89:E89"/>
    <mergeCell ref="A10:I10"/>
    <mergeCell ref="A11:I11"/>
    <mergeCell ref="F14:F15"/>
    <mergeCell ref="G14:I14"/>
    <mergeCell ref="E14:E15"/>
    <mergeCell ref="B21:B22"/>
    <mergeCell ref="C21:C22"/>
    <mergeCell ref="D14:D15"/>
    <mergeCell ref="C14:C15"/>
    <mergeCell ref="B80:B81"/>
    <mergeCell ref="C80:C81"/>
    <mergeCell ref="B42:B44"/>
    <mergeCell ref="C42:C44"/>
    <mergeCell ref="B52:B53"/>
    <mergeCell ref="C52:C53"/>
  </mergeCells>
  <phoneticPr fontId="8" type="noConversion"/>
  <pageMargins left="0.94488188976377963" right="0.55118110236220474" top="0.98425196850393704" bottom="0.78740157480314965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IlonaR</dc:creator>
  <cp:lastModifiedBy>DaliaA</cp:lastModifiedBy>
  <cp:lastPrinted>2020-02-11T06:56:49Z</cp:lastPrinted>
  <dcterms:created xsi:type="dcterms:W3CDTF">2008-12-12T07:54:00Z</dcterms:created>
  <dcterms:modified xsi:type="dcterms:W3CDTF">2021-02-15T06:51:47Z</dcterms:modified>
</cp:coreProperties>
</file>