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13_ncr:1_{7C9C395A-0E92-41C7-A7B7-D482D18D3FAE}" xr6:coauthVersionLast="47" xr6:coauthVersionMax="47" xr10:uidLastSave="{00000000-0000-0000-0000-000000000000}"/>
  <bookViews>
    <workbookView xWindow="-120" yWindow="-120" windowWidth="29040" windowHeight="15840" tabRatio="931" activeTab="4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Lapas1" sheetId="19" state="hidden" r:id="rId6"/>
  </sheets>
  <definedNames>
    <definedName name="_xlnm.Print_Titles" localSheetId="0">'1 priedas_pajamos'!$10:$10</definedName>
    <definedName name="_xlnm.Print_Titles" localSheetId="1">'2 priedas_pajamų įmokos'!$10:$12</definedName>
    <definedName name="_xlnm.Print_Titles" localSheetId="2">'3 priedas_asignavimai'!$11:$12</definedName>
    <definedName name="_xlnm.Print_Titles" localSheetId="3">'4 priedas_ nepanaudotos lėšos'!$10:$12</definedName>
    <definedName name="_xlnm.Print_Titles" localSheetId="4">'5 piedas_suvestinė pagal progr'!$11:$12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135" i="14" l="1"/>
  <c r="AG135" i="14"/>
  <c r="AF135" i="14"/>
  <c r="AE135" i="14"/>
  <c r="AD135" i="14"/>
  <c r="AC135" i="14"/>
  <c r="AB135" i="14"/>
  <c r="AA135" i="14"/>
  <c r="Z135" i="14"/>
  <c r="Y135" i="14"/>
  <c r="V135" i="14"/>
  <c r="U135" i="14"/>
  <c r="C139" i="14"/>
  <c r="C138" i="14"/>
  <c r="C137" i="14"/>
  <c r="F135" i="14"/>
  <c r="E135" i="14"/>
  <c r="G136" i="14"/>
  <c r="C136" i="14" s="1"/>
  <c r="BA261" i="14"/>
  <c r="BB261" i="14"/>
  <c r="BC261" i="14"/>
  <c r="BD261" i="14"/>
  <c r="BG261" i="14"/>
  <c r="BH261" i="14"/>
  <c r="BI261" i="14"/>
  <c r="BJ261" i="14"/>
  <c r="BK261" i="14"/>
  <c r="BL261" i="14"/>
  <c r="BM261" i="14"/>
  <c r="BN261" i="14"/>
  <c r="AZ265" i="14"/>
  <c r="BA265" i="14"/>
  <c r="BB265" i="14"/>
  <c r="BC265" i="14"/>
  <c r="BD265" i="14"/>
  <c r="BF265" i="14"/>
  <c r="BG265" i="14"/>
  <c r="BH265" i="14"/>
  <c r="BI265" i="14"/>
  <c r="BJ265" i="14"/>
  <c r="BK265" i="14"/>
  <c r="BL265" i="14"/>
  <c r="BM265" i="14"/>
  <c r="BN265" i="14"/>
  <c r="BA269" i="14"/>
  <c r="BB269" i="14"/>
  <c r="BG269" i="14"/>
  <c r="BH269" i="14"/>
  <c r="BI269" i="14"/>
  <c r="BJ269" i="14"/>
  <c r="BK269" i="14"/>
  <c r="BL269" i="14"/>
  <c r="BM269" i="14"/>
  <c r="BN269" i="14"/>
  <c r="BA273" i="14"/>
  <c r="BB273" i="14"/>
  <c r="BC273" i="14"/>
  <c r="BD273" i="14"/>
  <c r="BG273" i="14"/>
  <c r="BH273" i="14"/>
  <c r="BI273" i="14"/>
  <c r="BJ273" i="14"/>
  <c r="BK273" i="14"/>
  <c r="BL273" i="14"/>
  <c r="BM273" i="14"/>
  <c r="BN273" i="14"/>
  <c r="AI261" i="14"/>
  <c r="AO261" i="14"/>
  <c r="BE261" i="14" s="1"/>
  <c r="AP261" i="14"/>
  <c r="AJ261" i="14" s="1"/>
  <c r="AO265" i="14"/>
  <c r="AI265" i="14" s="1"/>
  <c r="AP265" i="14"/>
  <c r="AJ265" i="14" s="1"/>
  <c r="AO273" i="14"/>
  <c r="AI273" i="14" s="1"/>
  <c r="AP273" i="14"/>
  <c r="AJ273" i="14" s="1"/>
  <c r="AM269" i="14"/>
  <c r="BC269" i="14" s="1"/>
  <c r="AN269" i="14"/>
  <c r="BD269" i="14" s="1"/>
  <c r="AO269" i="14"/>
  <c r="AI269" i="14" s="1"/>
  <c r="AY269" i="14" s="1"/>
  <c r="AP269" i="14"/>
  <c r="BF269" i="14" s="1"/>
  <c r="AO268" i="14"/>
  <c r="BE268" i="14" s="1"/>
  <c r="AP268" i="14"/>
  <c r="BF268" i="14" s="1"/>
  <c r="AJ269" i="14"/>
  <c r="C269" i="14"/>
  <c r="D269" i="14"/>
  <c r="AZ269" i="14" s="1"/>
  <c r="D43" i="19"/>
  <c r="C43" i="19"/>
  <c r="J260" i="14"/>
  <c r="I260" i="14"/>
  <c r="C261" i="14"/>
  <c r="AY261" i="14" s="1"/>
  <c r="D261" i="14"/>
  <c r="J264" i="14"/>
  <c r="I264" i="14"/>
  <c r="C265" i="14"/>
  <c r="AY265" i="14" s="1"/>
  <c r="D265" i="14"/>
  <c r="J272" i="14"/>
  <c r="I272" i="14"/>
  <c r="C273" i="14"/>
  <c r="D273" i="14"/>
  <c r="AZ273" i="14" s="1"/>
  <c r="J267" i="14"/>
  <c r="I267" i="14"/>
  <c r="AY273" i="14" l="1"/>
  <c r="AZ261" i="14"/>
  <c r="BF273" i="14"/>
  <c r="BF261" i="14"/>
  <c r="BE273" i="14"/>
  <c r="BE269" i="14"/>
  <c r="BE265" i="14"/>
  <c r="E93" i="11"/>
  <c r="B43" i="19" s="1"/>
  <c r="E43" i="19" s="1"/>
  <c r="AZ54" i="14"/>
  <c r="BA54" i="14"/>
  <c r="BB54" i="14"/>
  <c r="BC54" i="14"/>
  <c r="BD54" i="14"/>
  <c r="BG54" i="14"/>
  <c r="BH54" i="14"/>
  <c r="BI54" i="14"/>
  <c r="BJ54" i="14"/>
  <c r="BK54" i="14"/>
  <c r="BL54" i="14"/>
  <c r="BM54" i="14"/>
  <c r="BN54" i="14"/>
  <c r="AZ63" i="14"/>
  <c r="BA63" i="14"/>
  <c r="BB63" i="14"/>
  <c r="BC63" i="14"/>
  <c r="BD63" i="14"/>
  <c r="BE63" i="14"/>
  <c r="BF63" i="14"/>
  <c r="BG63" i="14"/>
  <c r="BH63" i="14"/>
  <c r="BI63" i="14"/>
  <c r="BJ63" i="14"/>
  <c r="BK63" i="14"/>
  <c r="BL63" i="14"/>
  <c r="BM63" i="14"/>
  <c r="BN63" i="14"/>
  <c r="M14" i="18"/>
  <c r="J52" i="14"/>
  <c r="AO54" i="14"/>
  <c r="BE54" i="14" s="1"/>
  <c r="AP54" i="14"/>
  <c r="BF54" i="14" s="1"/>
  <c r="AP53" i="14"/>
  <c r="BF53" i="14" s="1"/>
  <c r="I52" i="14"/>
  <c r="D46" i="19" l="1"/>
  <c r="C46" i="19"/>
  <c r="K266" i="14"/>
  <c r="C10" i="19"/>
  <c r="AN268" i="14"/>
  <c r="BD268" i="14" s="1"/>
  <c r="AM268" i="14"/>
  <c r="BC268" i="14" s="1"/>
  <c r="C63" i="14"/>
  <c r="AY63" i="14" s="1"/>
  <c r="AK56" i="14"/>
  <c r="AL56" i="14"/>
  <c r="BB56" i="14" s="1"/>
  <c r="AM56" i="14"/>
  <c r="BC56" i="14" s="1"/>
  <c r="AN56" i="14"/>
  <c r="BD56" i="14" s="1"/>
  <c r="AO56" i="14"/>
  <c r="AP56" i="14"/>
  <c r="AQ56" i="14"/>
  <c r="BG56" i="14" s="1"/>
  <c r="AR56" i="14"/>
  <c r="BH56" i="14" s="1"/>
  <c r="AS56" i="14"/>
  <c r="BI56" i="14" s="1"/>
  <c r="AT56" i="14"/>
  <c r="BJ56" i="14" s="1"/>
  <c r="AU56" i="14"/>
  <c r="BK56" i="14" s="1"/>
  <c r="AV56" i="14"/>
  <c r="BL56" i="14" s="1"/>
  <c r="AW56" i="14"/>
  <c r="BM56" i="14" s="1"/>
  <c r="AX56" i="14"/>
  <c r="BN56" i="14" s="1"/>
  <c r="AK57" i="14"/>
  <c r="BA57" i="14" s="1"/>
  <c r="AL57" i="14"/>
  <c r="BB57" i="14" s="1"/>
  <c r="AM57" i="14"/>
  <c r="BC57" i="14" s="1"/>
  <c r="AN57" i="14"/>
  <c r="BD57" i="14" s="1"/>
  <c r="AO57" i="14"/>
  <c r="AP57" i="14"/>
  <c r="AQ57" i="14"/>
  <c r="BG57" i="14" s="1"/>
  <c r="AR57" i="14"/>
  <c r="BH57" i="14" s="1"/>
  <c r="AS57" i="14"/>
  <c r="BI57" i="14" s="1"/>
  <c r="AT57" i="14"/>
  <c r="BJ57" i="14" s="1"/>
  <c r="AU57" i="14"/>
  <c r="BK57" i="14" s="1"/>
  <c r="AV57" i="14"/>
  <c r="BL57" i="14" s="1"/>
  <c r="AW57" i="14"/>
  <c r="BM57" i="14" s="1"/>
  <c r="AX57" i="14"/>
  <c r="BN57" i="14" s="1"/>
  <c r="AK58" i="14"/>
  <c r="BA58" i="14" s="1"/>
  <c r="AL58" i="14"/>
  <c r="BB58" i="14" s="1"/>
  <c r="AM58" i="14"/>
  <c r="BC58" i="14" s="1"/>
  <c r="AN58" i="14"/>
  <c r="BD58" i="14" s="1"/>
  <c r="AO58" i="14"/>
  <c r="BE58" i="14" s="1"/>
  <c r="AP58" i="14"/>
  <c r="BF58" i="14" s="1"/>
  <c r="AQ58" i="14"/>
  <c r="BG58" i="14" s="1"/>
  <c r="AR58" i="14"/>
  <c r="BH58" i="14" s="1"/>
  <c r="AS58" i="14"/>
  <c r="BI58" i="14" s="1"/>
  <c r="AT58" i="14"/>
  <c r="BJ58" i="14" s="1"/>
  <c r="AU58" i="14"/>
  <c r="BK58" i="14" s="1"/>
  <c r="AV58" i="14"/>
  <c r="BL58" i="14" s="1"/>
  <c r="AW58" i="14"/>
  <c r="BM58" i="14" s="1"/>
  <c r="AX58" i="14"/>
  <c r="BN58" i="14" s="1"/>
  <c r="S56" i="14"/>
  <c r="T56" i="14"/>
  <c r="S57" i="14"/>
  <c r="T57" i="14"/>
  <c r="S58" i="14"/>
  <c r="T58" i="14"/>
  <c r="S59" i="14"/>
  <c r="T59" i="14"/>
  <c r="S60" i="14"/>
  <c r="T60" i="14"/>
  <c r="S61" i="14"/>
  <c r="T61" i="14"/>
  <c r="C42" i="19" l="1"/>
  <c r="E42" i="19" s="1"/>
  <c r="BE57" i="14"/>
  <c r="D41" i="19"/>
  <c r="BF56" i="14"/>
  <c r="C41" i="19"/>
  <c r="BE56" i="14"/>
  <c r="AI56" i="14"/>
  <c r="BA56" i="14"/>
  <c r="D42" i="19"/>
  <c r="BF57" i="14"/>
  <c r="D44" i="19"/>
  <c r="C44" i="19"/>
  <c r="AI58" i="14"/>
  <c r="AI57" i="14"/>
  <c r="AJ58" i="14"/>
  <c r="AJ57" i="14"/>
  <c r="AJ56" i="14"/>
  <c r="C56" i="14"/>
  <c r="D56" i="14"/>
  <c r="C57" i="14"/>
  <c r="AY57" i="14" s="1"/>
  <c r="D57" i="14"/>
  <c r="C58" i="14"/>
  <c r="D58" i="14"/>
  <c r="AZ58" i="14" s="1"/>
  <c r="E91" i="11"/>
  <c r="B42" i="19" s="1"/>
  <c r="C72" i="11"/>
  <c r="C71" i="11" s="1"/>
  <c r="E90" i="11"/>
  <c r="B41" i="19" s="1"/>
  <c r="E41" i="19" s="1"/>
  <c r="E89" i="11"/>
  <c r="B40" i="19" s="1"/>
  <c r="D12" i="19"/>
  <c r="AM51" i="14"/>
  <c r="BC51" i="14" s="1"/>
  <c r="I36" i="14"/>
  <c r="J42" i="14"/>
  <c r="I42" i="14"/>
  <c r="C54" i="14"/>
  <c r="I163" i="14"/>
  <c r="AM75" i="14"/>
  <c r="BC75" i="14" s="1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N143" i="14"/>
  <c r="BD143" i="14" s="1"/>
  <c r="AM143" i="14"/>
  <c r="BC143" i="14" s="1"/>
  <c r="AL143" i="14"/>
  <c r="BB143" i="14" s="1"/>
  <c r="AK143" i="14"/>
  <c r="BA143" i="14" s="1"/>
  <c r="E271" i="14"/>
  <c r="E257" i="14"/>
  <c r="E201" i="14"/>
  <c r="E142" i="14"/>
  <c r="C69" i="14"/>
  <c r="AZ57" i="14" l="1"/>
  <c r="AZ56" i="14"/>
  <c r="AY58" i="14"/>
  <c r="BO58" i="14" s="1"/>
  <c r="AY56" i="14"/>
  <c r="I162" i="14"/>
  <c r="AI54" i="14"/>
  <c r="AY54" i="14" s="1"/>
  <c r="D48" i="19"/>
  <c r="C48" i="19"/>
  <c r="M41" i="14"/>
  <c r="E13" i="16"/>
  <c r="E70" i="16"/>
  <c r="D47" i="19"/>
  <c r="C47" i="19"/>
  <c r="D45" i="19"/>
  <c r="C45" i="19"/>
  <c r="C38" i="19"/>
  <c r="D37" i="19"/>
  <c r="C37" i="19"/>
  <c r="D40" i="19"/>
  <c r="D30" i="19"/>
  <c r="D31" i="19"/>
  <c r="D32" i="19"/>
  <c r="D33" i="19"/>
  <c r="D34" i="19"/>
  <c r="D35" i="19"/>
  <c r="D36" i="19"/>
  <c r="D39" i="19"/>
  <c r="D5" i="19"/>
  <c r="D6" i="19"/>
  <c r="D7" i="19"/>
  <c r="D8" i="19"/>
  <c r="D9" i="19"/>
  <c r="D10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C40" i="19"/>
  <c r="C34" i="19"/>
  <c r="C36" i="19"/>
  <c r="C35" i="19"/>
  <c r="BO54" i="14" l="1"/>
  <c r="D29" i="19"/>
  <c r="AS36" i="14"/>
  <c r="BI36" i="14" s="1"/>
  <c r="D4" i="19"/>
  <c r="C33" i="19"/>
  <c r="C32" i="19"/>
  <c r="C31" i="19"/>
  <c r="C30" i="19"/>
  <c r="T43" i="14"/>
  <c r="S43" i="14"/>
  <c r="D43" i="14"/>
  <c r="C43" i="14"/>
  <c r="C27" i="19" l="1"/>
  <c r="C26" i="19"/>
  <c r="C25" i="19"/>
  <c r="C24" i="19"/>
  <c r="C23" i="19"/>
  <c r="C22" i="19"/>
  <c r="C21" i="19"/>
  <c r="X136" i="14"/>
  <c r="W136" i="14"/>
  <c r="H136" i="14"/>
  <c r="C20" i="19"/>
  <c r="C19" i="19"/>
  <c r="C16" i="19"/>
  <c r="C17" i="19"/>
  <c r="C18" i="19"/>
  <c r="C15" i="19"/>
  <c r="H148" i="14"/>
  <c r="G148" i="14"/>
  <c r="C14" i="19"/>
  <c r="C13" i="19"/>
  <c r="C12" i="19"/>
  <c r="C9" i="19"/>
  <c r="C8" i="19"/>
  <c r="C6" i="19"/>
  <c r="C7" i="19"/>
  <c r="C11" i="19"/>
  <c r="C5" i="19"/>
  <c r="C39" i="19"/>
  <c r="I219" i="14"/>
  <c r="J219" i="14"/>
  <c r="I189" i="14"/>
  <c r="J189" i="14"/>
  <c r="U16" i="17"/>
  <c r="V16" i="17"/>
  <c r="W16" i="17"/>
  <c r="X16" i="17"/>
  <c r="AA16" i="17"/>
  <c r="AB16" i="17"/>
  <c r="AC16" i="17"/>
  <c r="AD16" i="17"/>
  <c r="AE16" i="17"/>
  <c r="AF16" i="17"/>
  <c r="AG16" i="17"/>
  <c r="AH16" i="17"/>
  <c r="F16" i="17"/>
  <c r="G16" i="17"/>
  <c r="H16" i="17"/>
  <c r="K16" i="17"/>
  <c r="L16" i="17"/>
  <c r="M16" i="17"/>
  <c r="N16" i="17"/>
  <c r="O16" i="17"/>
  <c r="P16" i="17"/>
  <c r="Q16" i="17"/>
  <c r="R16" i="17"/>
  <c r="E16" i="17"/>
  <c r="AX169" i="14"/>
  <c r="BN169" i="14" s="1"/>
  <c r="AW169" i="14"/>
  <c r="BM169" i="14" s="1"/>
  <c r="AV169" i="14"/>
  <c r="BL169" i="14" s="1"/>
  <c r="AU169" i="14"/>
  <c r="BK169" i="14" s="1"/>
  <c r="AT169" i="14"/>
  <c r="BJ169" i="14" s="1"/>
  <c r="AS169" i="14"/>
  <c r="BI169" i="14" s="1"/>
  <c r="AR169" i="14"/>
  <c r="BH169" i="14" s="1"/>
  <c r="AQ169" i="14"/>
  <c r="BG169" i="14" s="1"/>
  <c r="AP169" i="14"/>
  <c r="BF169" i="14" s="1"/>
  <c r="AO169" i="14"/>
  <c r="BE169" i="14" s="1"/>
  <c r="AN169" i="14"/>
  <c r="BD169" i="14" s="1"/>
  <c r="AM169" i="14"/>
  <c r="BC169" i="14" s="1"/>
  <c r="AL169" i="14"/>
  <c r="BB169" i="14" s="1"/>
  <c r="AK169" i="14"/>
  <c r="BA169" i="14" s="1"/>
  <c r="I120" i="18"/>
  <c r="D54" i="18"/>
  <c r="N110" i="18"/>
  <c r="M84" i="18"/>
  <c r="M62" i="18"/>
  <c r="N44" i="18"/>
  <c r="M28" i="18"/>
  <c r="AH19" i="17"/>
  <c r="AG19" i="17"/>
  <c r="AF19" i="17"/>
  <c r="AE19" i="17"/>
  <c r="AD19" i="17"/>
  <c r="AC19" i="17"/>
  <c r="AB19" i="17"/>
  <c r="AA19" i="17"/>
  <c r="V19" i="17"/>
  <c r="U19" i="17"/>
  <c r="F19" i="17"/>
  <c r="K19" i="17"/>
  <c r="L19" i="17"/>
  <c r="M19" i="17"/>
  <c r="AS19" i="17" s="1"/>
  <c r="N19" i="17"/>
  <c r="O19" i="17"/>
  <c r="AU19" i="17" s="1"/>
  <c r="P19" i="17"/>
  <c r="Q19" i="17"/>
  <c r="AW19" i="17" s="1"/>
  <c r="R19" i="17"/>
  <c r="E19" i="17"/>
  <c r="AH18" i="17"/>
  <c r="AG18" i="17"/>
  <c r="AF18" i="17"/>
  <c r="AE18" i="17"/>
  <c r="AD18" i="17"/>
  <c r="AC18" i="17"/>
  <c r="AB18" i="17"/>
  <c r="AA18" i="17"/>
  <c r="X18" i="17"/>
  <c r="W18" i="17"/>
  <c r="V18" i="17"/>
  <c r="U18" i="17"/>
  <c r="F18" i="17"/>
  <c r="G18" i="17"/>
  <c r="H18" i="17"/>
  <c r="K18" i="17"/>
  <c r="L18" i="17"/>
  <c r="M18" i="17"/>
  <c r="N18" i="17"/>
  <c r="O18" i="17"/>
  <c r="P18" i="17"/>
  <c r="Q18" i="17"/>
  <c r="AW18" i="17" s="1"/>
  <c r="R18" i="17"/>
  <c r="E18" i="17"/>
  <c r="AK18" i="17" s="1"/>
  <c r="AH17" i="17"/>
  <c r="AG17" i="17"/>
  <c r="AF17" i="17"/>
  <c r="AE17" i="17"/>
  <c r="AD17" i="17"/>
  <c r="AC17" i="17"/>
  <c r="AB17" i="17"/>
  <c r="AA17" i="17"/>
  <c r="Z17" i="17"/>
  <c r="Y17" i="17"/>
  <c r="V17" i="17"/>
  <c r="U17" i="17"/>
  <c r="F17" i="17"/>
  <c r="I17" i="17"/>
  <c r="AO17" i="17" s="1"/>
  <c r="J17" i="17"/>
  <c r="K17" i="17"/>
  <c r="L17" i="17"/>
  <c r="M17" i="17"/>
  <c r="AS17" i="17" s="1"/>
  <c r="N17" i="17"/>
  <c r="O17" i="17"/>
  <c r="P17" i="17"/>
  <c r="Q17" i="17"/>
  <c r="AW17" i="17" s="1"/>
  <c r="R17" i="17"/>
  <c r="E17" i="17"/>
  <c r="AK17" i="17" s="1"/>
  <c r="AH15" i="17"/>
  <c r="AG15" i="17"/>
  <c r="AF15" i="17"/>
  <c r="AE15" i="17"/>
  <c r="AD15" i="17"/>
  <c r="AC15" i="17"/>
  <c r="AB15" i="17"/>
  <c r="AA15" i="17"/>
  <c r="Z15" i="17"/>
  <c r="Y15" i="17"/>
  <c r="V15" i="17"/>
  <c r="U15" i="17"/>
  <c r="F15" i="17"/>
  <c r="I15" i="17"/>
  <c r="AO15" i="17" s="1"/>
  <c r="J15" i="17"/>
  <c r="K15" i="17"/>
  <c r="L15" i="17"/>
  <c r="M15" i="17"/>
  <c r="AS15" i="17" s="1"/>
  <c r="N15" i="17"/>
  <c r="O15" i="17"/>
  <c r="P15" i="17"/>
  <c r="Q15" i="17"/>
  <c r="AW15" i="17" s="1"/>
  <c r="R15" i="17"/>
  <c r="E15" i="17"/>
  <c r="AK15" i="17" s="1"/>
  <c r="AH14" i="17"/>
  <c r="AG14" i="17"/>
  <c r="AF14" i="17"/>
  <c r="AE14" i="17"/>
  <c r="AD14" i="17"/>
  <c r="AC14" i="17"/>
  <c r="AB14" i="17"/>
  <c r="AA14" i="17"/>
  <c r="X14" i="17"/>
  <c r="W14" i="17"/>
  <c r="V14" i="17"/>
  <c r="U14" i="17"/>
  <c r="F14" i="17"/>
  <c r="G14" i="17"/>
  <c r="H14" i="17"/>
  <c r="K14" i="17"/>
  <c r="AQ14" i="17" s="1"/>
  <c r="L14" i="17"/>
  <c r="M14" i="17"/>
  <c r="AS14" i="17" s="1"/>
  <c r="N14" i="17"/>
  <c r="O14" i="17"/>
  <c r="P14" i="17"/>
  <c r="Q14" i="17"/>
  <c r="R14" i="17"/>
  <c r="E14" i="17"/>
  <c r="AK14" i="17" s="1"/>
  <c r="AH13" i="17"/>
  <c r="AG13" i="17"/>
  <c r="AF13" i="17"/>
  <c r="AE13" i="17"/>
  <c r="AD13" i="17"/>
  <c r="AC13" i="17"/>
  <c r="AB13" i="17"/>
  <c r="AA13" i="17"/>
  <c r="V13" i="17"/>
  <c r="U13" i="17"/>
  <c r="F13" i="17"/>
  <c r="K13" i="17"/>
  <c r="AQ13" i="17" s="1"/>
  <c r="L13" i="17"/>
  <c r="M13" i="17"/>
  <c r="N13" i="17"/>
  <c r="O13" i="17"/>
  <c r="AU13" i="17" s="1"/>
  <c r="P13" i="17"/>
  <c r="Q13" i="17"/>
  <c r="AW13" i="17" s="1"/>
  <c r="R13" i="17"/>
  <c r="E13" i="17"/>
  <c r="AX272" i="14"/>
  <c r="BN272" i="14" s="1"/>
  <c r="AW272" i="14"/>
  <c r="BM272" i="14" s="1"/>
  <c r="AV272" i="14"/>
  <c r="BL272" i="14" s="1"/>
  <c r="AU272" i="14"/>
  <c r="BK272" i="14" s="1"/>
  <c r="AT272" i="14"/>
  <c r="BJ272" i="14" s="1"/>
  <c r="AS272" i="14"/>
  <c r="BI272" i="14" s="1"/>
  <c r="AR272" i="14"/>
  <c r="BH272" i="14" s="1"/>
  <c r="AQ272" i="14"/>
  <c r="BG272" i="14" s="1"/>
  <c r="AP272" i="14"/>
  <c r="BF272" i="14" s="1"/>
  <c r="AO272" i="14"/>
  <c r="BE272" i="14" s="1"/>
  <c r="AN272" i="14"/>
  <c r="BD272" i="14" s="1"/>
  <c r="AM272" i="14"/>
  <c r="BC272" i="14" s="1"/>
  <c r="AL272" i="14"/>
  <c r="BB272" i="14" s="1"/>
  <c r="AK272" i="14"/>
  <c r="BA272" i="14" s="1"/>
  <c r="AX264" i="14"/>
  <c r="BN264" i="14" s="1"/>
  <c r="AW264" i="14"/>
  <c r="BM264" i="14" s="1"/>
  <c r="AV264" i="14"/>
  <c r="BL264" i="14" s="1"/>
  <c r="AU264" i="14"/>
  <c r="BK264" i="14" s="1"/>
  <c r="AT264" i="14"/>
  <c r="BJ264" i="14" s="1"/>
  <c r="AS264" i="14"/>
  <c r="BI264" i="14" s="1"/>
  <c r="AR264" i="14"/>
  <c r="BH264" i="14" s="1"/>
  <c r="AQ264" i="14"/>
  <c r="BG264" i="14" s="1"/>
  <c r="AP264" i="14"/>
  <c r="BF264" i="14" s="1"/>
  <c r="AO264" i="14"/>
  <c r="BE264" i="14" s="1"/>
  <c r="AN264" i="14"/>
  <c r="BD264" i="14" s="1"/>
  <c r="AM264" i="14"/>
  <c r="BC264" i="14" s="1"/>
  <c r="AL264" i="14"/>
  <c r="BB264" i="14" s="1"/>
  <c r="AK264" i="14"/>
  <c r="BA264" i="14" s="1"/>
  <c r="AX258" i="14"/>
  <c r="BN258" i="14" s="1"/>
  <c r="AW258" i="14"/>
  <c r="BM258" i="14" s="1"/>
  <c r="AV258" i="14"/>
  <c r="BL258" i="14" s="1"/>
  <c r="AU258" i="14"/>
  <c r="BK258" i="14" s="1"/>
  <c r="AT258" i="14"/>
  <c r="BJ258" i="14" s="1"/>
  <c r="AS258" i="14"/>
  <c r="BI258" i="14" s="1"/>
  <c r="AR258" i="14"/>
  <c r="BH258" i="14" s="1"/>
  <c r="AQ258" i="14"/>
  <c r="BG258" i="14" s="1"/>
  <c r="AP258" i="14"/>
  <c r="BF258" i="14" s="1"/>
  <c r="AO258" i="14"/>
  <c r="BE258" i="14" s="1"/>
  <c r="AN258" i="14"/>
  <c r="BD258" i="14" s="1"/>
  <c r="AM258" i="14"/>
  <c r="BC258" i="14" s="1"/>
  <c r="AL258" i="14"/>
  <c r="BB258" i="14" s="1"/>
  <c r="AK258" i="14"/>
  <c r="BA258" i="14" s="1"/>
  <c r="AX256" i="14"/>
  <c r="BN256" i="14" s="1"/>
  <c r="AW256" i="14"/>
  <c r="BM256" i="14" s="1"/>
  <c r="AV256" i="14"/>
  <c r="BL256" i="14" s="1"/>
  <c r="AU256" i="14"/>
  <c r="BK256" i="14" s="1"/>
  <c r="AT256" i="14"/>
  <c r="BJ256" i="14" s="1"/>
  <c r="AS256" i="14"/>
  <c r="BI256" i="14" s="1"/>
  <c r="AR256" i="14"/>
  <c r="BH256" i="14" s="1"/>
  <c r="AQ256" i="14"/>
  <c r="BG256" i="14" s="1"/>
  <c r="AP256" i="14"/>
  <c r="BF256" i="14" s="1"/>
  <c r="AO256" i="14"/>
  <c r="BE256" i="14" s="1"/>
  <c r="AN256" i="14"/>
  <c r="BD256" i="14" s="1"/>
  <c r="AM256" i="14"/>
  <c r="BC256" i="14" s="1"/>
  <c r="AL256" i="14"/>
  <c r="BB256" i="14" s="1"/>
  <c r="AK256" i="14"/>
  <c r="BA256" i="14" s="1"/>
  <c r="AX255" i="14"/>
  <c r="BN255" i="14" s="1"/>
  <c r="AW255" i="14"/>
  <c r="BM255" i="14" s="1"/>
  <c r="AV255" i="14"/>
  <c r="BL255" i="14" s="1"/>
  <c r="AU255" i="14"/>
  <c r="BK255" i="14" s="1"/>
  <c r="AT255" i="14"/>
  <c r="BJ255" i="14" s="1"/>
  <c r="AS255" i="14"/>
  <c r="BI255" i="14" s="1"/>
  <c r="AR255" i="14"/>
  <c r="BH255" i="14" s="1"/>
  <c r="AQ255" i="14"/>
  <c r="BG255" i="14" s="1"/>
  <c r="AN255" i="14"/>
  <c r="BD255" i="14" s="1"/>
  <c r="AM255" i="14"/>
  <c r="BC255" i="14" s="1"/>
  <c r="AL255" i="14"/>
  <c r="BB255" i="14" s="1"/>
  <c r="AK255" i="14"/>
  <c r="BA255" i="14" s="1"/>
  <c r="AX253" i="14"/>
  <c r="BN253" i="14" s="1"/>
  <c r="AW253" i="14"/>
  <c r="BM253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P253" i="14"/>
  <c r="BF253" i="14" s="1"/>
  <c r="AO253" i="14"/>
  <c r="BE253" i="14" s="1"/>
  <c r="AN253" i="14"/>
  <c r="BD253" i="14" s="1"/>
  <c r="AM253" i="14"/>
  <c r="BC253" i="14" s="1"/>
  <c r="AL253" i="14"/>
  <c r="BB253" i="14" s="1"/>
  <c r="AK253" i="14"/>
  <c r="BA253" i="14" s="1"/>
  <c r="AX251" i="14"/>
  <c r="BN251" i="14" s="1"/>
  <c r="AW251" i="14"/>
  <c r="BM251" i="14" s="1"/>
  <c r="AV251" i="14"/>
  <c r="BL251" i="14" s="1"/>
  <c r="AU251" i="14"/>
  <c r="BK251" i="14" s="1"/>
  <c r="AT251" i="14"/>
  <c r="BJ251" i="14" s="1"/>
  <c r="AS251" i="14"/>
  <c r="BI251" i="14" s="1"/>
  <c r="AR251" i="14"/>
  <c r="BH251" i="14" s="1"/>
  <c r="AQ251" i="14"/>
  <c r="BG251" i="14" s="1"/>
  <c r="AP251" i="14"/>
  <c r="BF251" i="14" s="1"/>
  <c r="AO251" i="14"/>
  <c r="BE251" i="14" s="1"/>
  <c r="AN251" i="14"/>
  <c r="BD251" i="14" s="1"/>
  <c r="AM251" i="14"/>
  <c r="BC251" i="14" s="1"/>
  <c r="AL251" i="14"/>
  <c r="BB251" i="14" s="1"/>
  <c r="AK251" i="14"/>
  <c r="BA251" i="14" s="1"/>
  <c r="AX249" i="14"/>
  <c r="BN249" i="14" s="1"/>
  <c r="AW249" i="14"/>
  <c r="BM249" i="14" s="1"/>
  <c r="AV249" i="14"/>
  <c r="BL249" i="14" s="1"/>
  <c r="AU249" i="14"/>
  <c r="BK249" i="14" s="1"/>
  <c r="AT249" i="14"/>
  <c r="BJ249" i="14" s="1"/>
  <c r="AS249" i="14"/>
  <c r="BI249" i="14" s="1"/>
  <c r="AR249" i="14"/>
  <c r="BH249" i="14" s="1"/>
  <c r="AQ249" i="14"/>
  <c r="BG249" i="14" s="1"/>
  <c r="AP249" i="14"/>
  <c r="BF249" i="14" s="1"/>
  <c r="AO249" i="14"/>
  <c r="BE249" i="14" s="1"/>
  <c r="AN249" i="14"/>
  <c r="BD249" i="14" s="1"/>
  <c r="AM249" i="14"/>
  <c r="BC249" i="14" s="1"/>
  <c r="AL249" i="14"/>
  <c r="BB249" i="14" s="1"/>
  <c r="AK249" i="14"/>
  <c r="BA249" i="14" s="1"/>
  <c r="AX247" i="14"/>
  <c r="BN247" i="14" s="1"/>
  <c r="AW247" i="14"/>
  <c r="BM247" i="14" s="1"/>
  <c r="AV247" i="14"/>
  <c r="BL247" i="14" s="1"/>
  <c r="AU247" i="14"/>
  <c r="BK247" i="14" s="1"/>
  <c r="AT247" i="14"/>
  <c r="BJ247" i="14" s="1"/>
  <c r="AS247" i="14"/>
  <c r="BI247" i="14" s="1"/>
  <c r="AR247" i="14"/>
  <c r="BH247" i="14" s="1"/>
  <c r="AQ247" i="14"/>
  <c r="BG247" i="14" s="1"/>
  <c r="AP247" i="14"/>
  <c r="BF247" i="14" s="1"/>
  <c r="AO247" i="14"/>
  <c r="BE247" i="14" s="1"/>
  <c r="AN247" i="14"/>
  <c r="BD247" i="14" s="1"/>
  <c r="AM247" i="14"/>
  <c r="BC247" i="14" s="1"/>
  <c r="AL247" i="14"/>
  <c r="BB247" i="14" s="1"/>
  <c r="AK247" i="14"/>
  <c r="BA247" i="14" s="1"/>
  <c r="AX245" i="14"/>
  <c r="BN245" i="14" s="1"/>
  <c r="AW245" i="14"/>
  <c r="BM245" i="14" s="1"/>
  <c r="AV245" i="14"/>
  <c r="BL245" i="14" s="1"/>
  <c r="AU245" i="14"/>
  <c r="BK245" i="14" s="1"/>
  <c r="AT245" i="14"/>
  <c r="BJ245" i="14" s="1"/>
  <c r="AS245" i="14"/>
  <c r="BI245" i="14" s="1"/>
  <c r="AR245" i="14"/>
  <c r="BH245" i="14" s="1"/>
  <c r="AQ245" i="14"/>
  <c r="BG245" i="14" s="1"/>
  <c r="AP245" i="14"/>
  <c r="BF245" i="14" s="1"/>
  <c r="AO245" i="14"/>
  <c r="BE245" i="14" s="1"/>
  <c r="AN245" i="14"/>
  <c r="BD245" i="14" s="1"/>
  <c r="AM245" i="14"/>
  <c r="BC245" i="14" s="1"/>
  <c r="AL245" i="14"/>
  <c r="BB245" i="14" s="1"/>
  <c r="AK245" i="14"/>
  <c r="BA245" i="14" s="1"/>
  <c r="AX243" i="14"/>
  <c r="BN243" i="14" s="1"/>
  <c r="AW243" i="14"/>
  <c r="BM243" i="14" s="1"/>
  <c r="AV243" i="14"/>
  <c r="BL243" i="14" s="1"/>
  <c r="AU243" i="14"/>
  <c r="BK243" i="14" s="1"/>
  <c r="AT243" i="14"/>
  <c r="BJ243" i="14" s="1"/>
  <c r="AS243" i="14"/>
  <c r="BI243" i="14" s="1"/>
  <c r="AR243" i="14"/>
  <c r="BH243" i="14" s="1"/>
  <c r="AQ243" i="14"/>
  <c r="BG243" i="14" s="1"/>
  <c r="AP243" i="14"/>
  <c r="BF243" i="14" s="1"/>
  <c r="AO243" i="14"/>
  <c r="BE243" i="14" s="1"/>
  <c r="AN243" i="14"/>
  <c r="BD243" i="14" s="1"/>
  <c r="AM243" i="14"/>
  <c r="BC243" i="14" s="1"/>
  <c r="AL243" i="14"/>
  <c r="BB243" i="14" s="1"/>
  <c r="AK243" i="14"/>
  <c r="BA243" i="14" s="1"/>
  <c r="AX241" i="14"/>
  <c r="BN241" i="14" s="1"/>
  <c r="AW241" i="14"/>
  <c r="BM241" i="14" s="1"/>
  <c r="AV241" i="14"/>
  <c r="BL241" i="14" s="1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P241" i="14"/>
  <c r="BF241" i="14" s="1"/>
  <c r="AO241" i="14"/>
  <c r="BE241" i="14" s="1"/>
  <c r="AN241" i="14"/>
  <c r="BD241" i="14" s="1"/>
  <c r="AM241" i="14"/>
  <c r="BC241" i="14" s="1"/>
  <c r="AL241" i="14"/>
  <c r="BB241" i="14" s="1"/>
  <c r="AK241" i="14"/>
  <c r="BA241" i="14" s="1"/>
  <c r="AX236" i="14"/>
  <c r="BN236" i="14" s="1"/>
  <c r="AW236" i="14"/>
  <c r="BM236" i="14" s="1"/>
  <c r="AV236" i="14"/>
  <c r="BL236" i="14" s="1"/>
  <c r="AU236" i="14"/>
  <c r="BK236" i="14" s="1"/>
  <c r="AT236" i="14"/>
  <c r="BJ236" i="14" s="1"/>
  <c r="AS236" i="14"/>
  <c r="BI236" i="14" s="1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BB236" i="14" s="1"/>
  <c r="AK236" i="14"/>
  <c r="BA236" i="14" s="1"/>
  <c r="AK230" i="14"/>
  <c r="BA230" i="14" s="1"/>
  <c r="AL230" i="14"/>
  <c r="BB230" i="14" s="1"/>
  <c r="AM230" i="14"/>
  <c r="BC230" i="14" s="1"/>
  <c r="AN230" i="14"/>
  <c r="BD230" i="14" s="1"/>
  <c r="AO230" i="14"/>
  <c r="BE230" i="14" s="1"/>
  <c r="AP230" i="14"/>
  <c r="BF230" i="14" s="1"/>
  <c r="AQ230" i="14"/>
  <c r="BG230" i="14" s="1"/>
  <c r="AR230" i="14"/>
  <c r="BH230" i="14" s="1"/>
  <c r="AS230" i="14"/>
  <c r="BI230" i="14" s="1"/>
  <c r="AT230" i="14"/>
  <c r="BJ230" i="14" s="1"/>
  <c r="AU230" i="14"/>
  <c r="BK230" i="14" s="1"/>
  <c r="AV230" i="14"/>
  <c r="BL230" i="14" s="1"/>
  <c r="AW230" i="14"/>
  <c r="BM230" i="14" s="1"/>
  <c r="AX230" i="14"/>
  <c r="BN230" i="14" s="1"/>
  <c r="AK231" i="14"/>
  <c r="BA231" i="14" s="1"/>
  <c r="AL231" i="14"/>
  <c r="BB231" i="14" s="1"/>
  <c r="AM231" i="14"/>
  <c r="BC231" i="14" s="1"/>
  <c r="AN231" i="14"/>
  <c r="BD231" i="14" s="1"/>
  <c r="AO231" i="14"/>
  <c r="BE231" i="14" s="1"/>
  <c r="AP231" i="14"/>
  <c r="BF231" i="14" s="1"/>
  <c r="AQ231" i="14"/>
  <c r="BG231" i="14" s="1"/>
  <c r="AR231" i="14"/>
  <c r="BH231" i="14" s="1"/>
  <c r="AS231" i="14"/>
  <c r="BI231" i="14" s="1"/>
  <c r="AT231" i="14"/>
  <c r="BJ231" i="14" s="1"/>
  <c r="AU231" i="14"/>
  <c r="BK231" i="14" s="1"/>
  <c r="AV231" i="14"/>
  <c r="BL231" i="14" s="1"/>
  <c r="AW231" i="14"/>
  <c r="BM231" i="14" s="1"/>
  <c r="AX231" i="14"/>
  <c r="BN231" i="14" s="1"/>
  <c r="AK226" i="14"/>
  <c r="BA226" i="14" s="1"/>
  <c r="AL226" i="14"/>
  <c r="BB226" i="14" s="1"/>
  <c r="AM226" i="14"/>
  <c r="BC226" i="14" s="1"/>
  <c r="AN226" i="14"/>
  <c r="BD226" i="14" s="1"/>
  <c r="AO226" i="14"/>
  <c r="BE226" i="14" s="1"/>
  <c r="AP226" i="14"/>
  <c r="BF226" i="14" s="1"/>
  <c r="AQ226" i="14"/>
  <c r="BG226" i="14" s="1"/>
  <c r="AR226" i="14"/>
  <c r="BH226" i="14" s="1"/>
  <c r="AS226" i="14"/>
  <c r="BI226" i="14" s="1"/>
  <c r="AT226" i="14"/>
  <c r="BJ226" i="14" s="1"/>
  <c r="AU226" i="14"/>
  <c r="BK226" i="14" s="1"/>
  <c r="AV226" i="14"/>
  <c r="BL226" i="14" s="1"/>
  <c r="AW226" i="14"/>
  <c r="BM226" i="14" s="1"/>
  <c r="AX226" i="14"/>
  <c r="BN226" i="14" s="1"/>
  <c r="AK221" i="14"/>
  <c r="BA221" i="14" s="1"/>
  <c r="AL221" i="14"/>
  <c r="BB221" i="14" s="1"/>
  <c r="AM221" i="14"/>
  <c r="BC221" i="14" s="1"/>
  <c r="AN221" i="14"/>
  <c r="BD221" i="14" s="1"/>
  <c r="AO221" i="14"/>
  <c r="BE221" i="14" s="1"/>
  <c r="AP221" i="14"/>
  <c r="BF221" i="14" s="1"/>
  <c r="AQ221" i="14"/>
  <c r="BG221" i="14" s="1"/>
  <c r="AR221" i="14"/>
  <c r="BH221" i="14" s="1"/>
  <c r="AS221" i="14"/>
  <c r="BI221" i="14" s="1"/>
  <c r="AT221" i="14"/>
  <c r="BJ221" i="14" s="1"/>
  <c r="AU221" i="14"/>
  <c r="BK221" i="14" s="1"/>
  <c r="AV221" i="14"/>
  <c r="BL221" i="14" s="1"/>
  <c r="AW221" i="14"/>
  <c r="BM221" i="14" s="1"/>
  <c r="AX221" i="14"/>
  <c r="BN221" i="14" s="1"/>
  <c r="AK222" i="14"/>
  <c r="BA222" i="14" s="1"/>
  <c r="AL222" i="14"/>
  <c r="BB222" i="14" s="1"/>
  <c r="AM222" i="14"/>
  <c r="BC222" i="14" s="1"/>
  <c r="AN222" i="14"/>
  <c r="BD222" i="14" s="1"/>
  <c r="AO222" i="14"/>
  <c r="BE222" i="14" s="1"/>
  <c r="AP222" i="14"/>
  <c r="BF222" i="14" s="1"/>
  <c r="AQ222" i="14"/>
  <c r="BG222" i="14" s="1"/>
  <c r="AR222" i="14"/>
  <c r="BH222" i="14" s="1"/>
  <c r="AS222" i="14"/>
  <c r="BI222" i="14" s="1"/>
  <c r="AT222" i="14"/>
  <c r="BJ222" i="14" s="1"/>
  <c r="AU222" i="14"/>
  <c r="BK222" i="14" s="1"/>
  <c r="AV222" i="14"/>
  <c r="BL222" i="14" s="1"/>
  <c r="AW222" i="14"/>
  <c r="BM222" i="14" s="1"/>
  <c r="AX222" i="14"/>
  <c r="BN222" i="14" s="1"/>
  <c r="AK217" i="14"/>
  <c r="BA217" i="14" s="1"/>
  <c r="AL217" i="14"/>
  <c r="BB217" i="14" s="1"/>
  <c r="AM217" i="14"/>
  <c r="BC217" i="14" s="1"/>
  <c r="AN217" i="14"/>
  <c r="BD217" i="14" s="1"/>
  <c r="AO217" i="14"/>
  <c r="BE217" i="14" s="1"/>
  <c r="AP217" i="14"/>
  <c r="BF217" i="14" s="1"/>
  <c r="AQ217" i="14"/>
  <c r="BG217" i="14" s="1"/>
  <c r="AR217" i="14"/>
  <c r="BH217" i="14" s="1"/>
  <c r="AS217" i="14"/>
  <c r="BI217" i="14" s="1"/>
  <c r="AT217" i="14"/>
  <c r="BJ217" i="14" s="1"/>
  <c r="AU217" i="14"/>
  <c r="BK217" i="14" s="1"/>
  <c r="AV217" i="14"/>
  <c r="BL217" i="14" s="1"/>
  <c r="AW217" i="14"/>
  <c r="BM217" i="14" s="1"/>
  <c r="AX217" i="14"/>
  <c r="BN217" i="14" s="1"/>
  <c r="AK213" i="14"/>
  <c r="BA213" i="14" s="1"/>
  <c r="AL213" i="14"/>
  <c r="BB213" i="14" s="1"/>
  <c r="AM213" i="14"/>
  <c r="BC213" i="14" s="1"/>
  <c r="AN213" i="14"/>
  <c r="BD213" i="14" s="1"/>
  <c r="AO213" i="14"/>
  <c r="BE213" i="14" s="1"/>
  <c r="AP213" i="14"/>
  <c r="BF213" i="14" s="1"/>
  <c r="AQ213" i="14"/>
  <c r="BG213" i="14" s="1"/>
  <c r="AR213" i="14"/>
  <c r="BH213" i="14" s="1"/>
  <c r="AS213" i="14"/>
  <c r="BI213" i="14" s="1"/>
  <c r="AT213" i="14"/>
  <c r="BJ213" i="14" s="1"/>
  <c r="AU213" i="14"/>
  <c r="BK213" i="14" s="1"/>
  <c r="AV213" i="14"/>
  <c r="BL213" i="14" s="1"/>
  <c r="AW213" i="14"/>
  <c r="BM213" i="14" s="1"/>
  <c r="AX213" i="14"/>
  <c r="BN213" i="14" s="1"/>
  <c r="AK208" i="14"/>
  <c r="BA208" i="14" s="1"/>
  <c r="AL208" i="14"/>
  <c r="BB208" i="14" s="1"/>
  <c r="AM208" i="14"/>
  <c r="BC208" i="14" s="1"/>
  <c r="AN208" i="14"/>
  <c r="BD208" i="14" s="1"/>
  <c r="AO208" i="14"/>
  <c r="BE208" i="14" s="1"/>
  <c r="AP208" i="14"/>
  <c r="BF208" i="14" s="1"/>
  <c r="AQ208" i="14"/>
  <c r="BG208" i="14" s="1"/>
  <c r="AR208" i="14"/>
  <c r="BH208" i="14" s="1"/>
  <c r="AS208" i="14"/>
  <c r="BI208" i="14" s="1"/>
  <c r="AT208" i="14"/>
  <c r="BJ208" i="14" s="1"/>
  <c r="AU208" i="14"/>
  <c r="BK208" i="14" s="1"/>
  <c r="AV208" i="14"/>
  <c r="BL208" i="14" s="1"/>
  <c r="AW208" i="14"/>
  <c r="BM208" i="14" s="1"/>
  <c r="AX208" i="14"/>
  <c r="BN208" i="14" s="1"/>
  <c r="AK209" i="14"/>
  <c r="BA209" i="14" s="1"/>
  <c r="AL209" i="14"/>
  <c r="BB209" i="14" s="1"/>
  <c r="AM209" i="14"/>
  <c r="BC209" i="14" s="1"/>
  <c r="AN209" i="14"/>
  <c r="BD209" i="14" s="1"/>
  <c r="AO209" i="14"/>
  <c r="BE209" i="14" s="1"/>
  <c r="AP209" i="14"/>
  <c r="BF209" i="14" s="1"/>
  <c r="AQ209" i="14"/>
  <c r="BG209" i="14" s="1"/>
  <c r="AR209" i="14"/>
  <c r="BH209" i="14" s="1"/>
  <c r="AS209" i="14"/>
  <c r="BI209" i="14" s="1"/>
  <c r="AT209" i="14"/>
  <c r="BJ209" i="14" s="1"/>
  <c r="AU209" i="14"/>
  <c r="BK209" i="14" s="1"/>
  <c r="AV209" i="14"/>
  <c r="BL209" i="14" s="1"/>
  <c r="AW209" i="14"/>
  <c r="BM209" i="14" s="1"/>
  <c r="AX209" i="14"/>
  <c r="BN209" i="14" s="1"/>
  <c r="AK204" i="14"/>
  <c r="BA204" i="14" s="1"/>
  <c r="AL204" i="14"/>
  <c r="BB204" i="14" s="1"/>
  <c r="AM204" i="14"/>
  <c r="BC204" i="14" s="1"/>
  <c r="AN204" i="14"/>
  <c r="BD204" i="14" s="1"/>
  <c r="AO204" i="14"/>
  <c r="BE204" i="14" s="1"/>
  <c r="AP204" i="14"/>
  <c r="BF204" i="14" s="1"/>
  <c r="AQ204" i="14"/>
  <c r="BG204" i="14" s="1"/>
  <c r="AR204" i="14"/>
  <c r="BH204" i="14" s="1"/>
  <c r="AS204" i="14"/>
  <c r="BI204" i="14" s="1"/>
  <c r="AT204" i="14"/>
  <c r="BJ204" i="14" s="1"/>
  <c r="AU204" i="14"/>
  <c r="BK204" i="14" s="1"/>
  <c r="AV204" i="14"/>
  <c r="BL204" i="14" s="1"/>
  <c r="AW204" i="14"/>
  <c r="BM204" i="14" s="1"/>
  <c r="AX204" i="14"/>
  <c r="BN204" i="14" s="1"/>
  <c r="AK200" i="14"/>
  <c r="BA200" i="14" s="1"/>
  <c r="AL200" i="14"/>
  <c r="BB200" i="14" s="1"/>
  <c r="AM200" i="14"/>
  <c r="BC200" i="14" s="1"/>
  <c r="AN200" i="14"/>
  <c r="BD200" i="14" s="1"/>
  <c r="AO200" i="14"/>
  <c r="BE200" i="14" s="1"/>
  <c r="AP200" i="14"/>
  <c r="BF200" i="14" s="1"/>
  <c r="AQ200" i="14"/>
  <c r="BG200" i="14" s="1"/>
  <c r="AR200" i="14"/>
  <c r="BH200" i="14" s="1"/>
  <c r="AS200" i="14"/>
  <c r="BI200" i="14" s="1"/>
  <c r="AT200" i="14"/>
  <c r="BJ200" i="14" s="1"/>
  <c r="AU200" i="14"/>
  <c r="BK200" i="14" s="1"/>
  <c r="AV200" i="14"/>
  <c r="BL200" i="14" s="1"/>
  <c r="AW200" i="14"/>
  <c r="BM200" i="14" s="1"/>
  <c r="AX200" i="14"/>
  <c r="BN200" i="14" s="1"/>
  <c r="AK196" i="14"/>
  <c r="BA196" i="14" s="1"/>
  <c r="AL196" i="14"/>
  <c r="BB196" i="14" s="1"/>
  <c r="AM196" i="14"/>
  <c r="BC196" i="14" s="1"/>
  <c r="AN196" i="14"/>
  <c r="BD196" i="14" s="1"/>
  <c r="AO196" i="14"/>
  <c r="BE196" i="14" s="1"/>
  <c r="AP196" i="14"/>
  <c r="BF196" i="14" s="1"/>
  <c r="AQ196" i="14"/>
  <c r="BG196" i="14" s="1"/>
  <c r="AR196" i="14"/>
  <c r="BH196" i="14" s="1"/>
  <c r="AS196" i="14"/>
  <c r="BI196" i="14" s="1"/>
  <c r="AT196" i="14"/>
  <c r="BJ196" i="14" s="1"/>
  <c r="AU196" i="14"/>
  <c r="BK196" i="14" s="1"/>
  <c r="AV196" i="14"/>
  <c r="BL196" i="14" s="1"/>
  <c r="AW196" i="14"/>
  <c r="BM196" i="14" s="1"/>
  <c r="AX196" i="14"/>
  <c r="BN196" i="14" s="1"/>
  <c r="AK191" i="14"/>
  <c r="BA191" i="14" s="1"/>
  <c r="AL191" i="14"/>
  <c r="BB191" i="14" s="1"/>
  <c r="AM191" i="14"/>
  <c r="BC191" i="14" s="1"/>
  <c r="AN191" i="14"/>
  <c r="BD191" i="14" s="1"/>
  <c r="AO191" i="14"/>
  <c r="BE191" i="14" s="1"/>
  <c r="AP191" i="14"/>
  <c r="BF191" i="14" s="1"/>
  <c r="AQ191" i="14"/>
  <c r="BG191" i="14" s="1"/>
  <c r="AR191" i="14"/>
  <c r="BH191" i="14" s="1"/>
  <c r="AS191" i="14"/>
  <c r="BI191" i="14" s="1"/>
  <c r="AT191" i="14"/>
  <c r="BJ191" i="14" s="1"/>
  <c r="AU191" i="14"/>
  <c r="BK191" i="14" s="1"/>
  <c r="AV191" i="14"/>
  <c r="BL191" i="14" s="1"/>
  <c r="AW191" i="14"/>
  <c r="BM191" i="14" s="1"/>
  <c r="AX191" i="14"/>
  <c r="BN191" i="14" s="1"/>
  <c r="AK192" i="14"/>
  <c r="BA192" i="14" s="1"/>
  <c r="AL192" i="14"/>
  <c r="BB192" i="14" s="1"/>
  <c r="AM192" i="14"/>
  <c r="BC192" i="14" s="1"/>
  <c r="AN192" i="14"/>
  <c r="BD192" i="14" s="1"/>
  <c r="AO192" i="14"/>
  <c r="BE192" i="14" s="1"/>
  <c r="AP192" i="14"/>
  <c r="BF192" i="14" s="1"/>
  <c r="AQ192" i="14"/>
  <c r="BG192" i="14" s="1"/>
  <c r="AR192" i="14"/>
  <c r="BH192" i="14" s="1"/>
  <c r="AS192" i="14"/>
  <c r="BI192" i="14" s="1"/>
  <c r="AT192" i="14"/>
  <c r="BJ192" i="14" s="1"/>
  <c r="AU192" i="14"/>
  <c r="BK192" i="14" s="1"/>
  <c r="AV192" i="14"/>
  <c r="BL192" i="14" s="1"/>
  <c r="AW192" i="14"/>
  <c r="BM192" i="14" s="1"/>
  <c r="AX192" i="14"/>
  <c r="BN192" i="14" s="1"/>
  <c r="AK186" i="14"/>
  <c r="BA186" i="14" s="1"/>
  <c r="AL186" i="14"/>
  <c r="BB186" i="14" s="1"/>
  <c r="AM186" i="14"/>
  <c r="BC186" i="14" s="1"/>
  <c r="AN186" i="14"/>
  <c r="BD186" i="14" s="1"/>
  <c r="AO186" i="14"/>
  <c r="BE186" i="14" s="1"/>
  <c r="AP186" i="14"/>
  <c r="BF186" i="14" s="1"/>
  <c r="AQ186" i="14"/>
  <c r="BG186" i="14" s="1"/>
  <c r="AR186" i="14"/>
  <c r="BH186" i="14" s="1"/>
  <c r="AS186" i="14"/>
  <c r="BI186" i="14" s="1"/>
  <c r="AT186" i="14"/>
  <c r="BJ186" i="14" s="1"/>
  <c r="AU186" i="14"/>
  <c r="BK186" i="14" s="1"/>
  <c r="AV186" i="14"/>
  <c r="BL186" i="14" s="1"/>
  <c r="AW186" i="14"/>
  <c r="BM186" i="14" s="1"/>
  <c r="AX186" i="14"/>
  <c r="BN186" i="14" s="1"/>
  <c r="AK187" i="14"/>
  <c r="BA187" i="14" s="1"/>
  <c r="AL187" i="14"/>
  <c r="BB187" i="14" s="1"/>
  <c r="AM187" i="14"/>
  <c r="BC187" i="14" s="1"/>
  <c r="AN187" i="14"/>
  <c r="BD187" i="14" s="1"/>
  <c r="AO187" i="14"/>
  <c r="BE187" i="14" s="1"/>
  <c r="AP187" i="14"/>
  <c r="BF187" i="14" s="1"/>
  <c r="AQ187" i="14"/>
  <c r="BG187" i="14" s="1"/>
  <c r="AR187" i="14"/>
  <c r="BH187" i="14" s="1"/>
  <c r="AS187" i="14"/>
  <c r="BI187" i="14" s="1"/>
  <c r="AT187" i="14"/>
  <c r="BJ187" i="14" s="1"/>
  <c r="AU187" i="14"/>
  <c r="BK187" i="14" s="1"/>
  <c r="AV187" i="14"/>
  <c r="BL187" i="14" s="1"/>
  <c r="AW187" i="14"/>
  <c r="BM187" i="14" s="1"/>
  <c r="AX187" i="14"/>
  <c r="BN187" i="14" s="1"/>
  <c r="AK182" i="14"/>
  <c r="BA182" i="14" s="1"/>
  <c r="AL182" i="14"/>
  <c r="BB182" i="14" s="1"/>
  <c r="AM182" i="14"/>
  <c r="BC182" i="14" s="1"/>
  <c r="AN182" i="14"/>
  <c r="BD182" i="14" s="1"/>
  <c r="AO182" i="14"/>
  <c r="BE182" i="14" s="1"/>
  <c r="AP182" i="14"/>
  <c r="BF182" i="14" s="1"/>
  <c r="AQ182" i="14"/>
  <c r="BG182" i="14" s="1"/>
  <c r="AR182" i="14"/>
  <c r="BH182" i="14" s="1"/>
  <c r="AS182" i="14"/>
  <c r="BI182" i="14" s="1"/>
  <c r="AT182" i="14"/>
  <c r="BJ182" i="14" s="1"/>
  <c r="AU182" i="14"/>
  <c r="BK182" i="14" s="1"/>
  <c r="AV182" i="14"/>
  <c r="BL182" i="14" s="1"/>
  <c r="AW182" i="14"/>
  <c r="BM182" i="14" s="1"/>
  <c r="AX182" i="14"/>
  <c r="BN182" i="14" s="1"/>
  <c r="AK177" i="14"/>
  <c r="BA177" i="14" s="1"/>
  <c r="AL177" i="14"/>
  <c r="BB177" i="14" s="1"/>
  <c r="AM177" i="14"/>
  <c r="BC177" i="14" s="1"/>
  <c r="AN177" i="14"/>
  <c r="BD177" i="14" s="1"/>
  <c r="AO177" i="14"/>
  <c r="BE177" i="14" s="1"/>
  <c r="AP177" i="14"/>
  <c r="BF177" i="14" s="1"/>
  <c r="AQ177" i="14"/>
  <c r="BG177" i="14" s="1"/>
  <c r="AR177" i="14"/>
  <c r="BH177" i="14" s="1"/>
  <c r="AS177" i="14"/>
  <c r="BI177" i="14" s="1"/>
  <c r="AT177" i="14"/>
  <c r="BJ177" i="14" s="1"/>
  <c r="AU177" i="14"/>
  <c r="BK177" i="14" s="1"/>
  <c r="AV177" i="14"/>
  <c r="BL177" i="14" s="1"/>
  <c r="AW177" i="14"/>
  <c r="BM177" i="14" s="1"/>
  <c r="AX177" i="14"/>
  <c r="BN177" i="14" s="1"/>
  <c r="AK178" i="14"/>
  <c r="BA178" i="14" s="1"/>
  <c r="AL178" i="14"/>
  <c r="BB178" i="14" s="1"/>
  <c r="AM178" i="14"/>
  <c r="BC178" i="14" s="1"/>
  <c r="AN178" i="14"/>
  <c r="BD178" i="14" s="1"/>
  <c r="AO178" i="14"/>
  <c r="BE178" i="14" s="1"/>
  <c r="AP178" i="14"/>
  <c r="BF178" i="14" s="1"/>
  <c r="AQ178" i="14"/>
  <c r="BG178" i="14" s="1"/>
  <c r="AR178" i="14"/>
  <c r="BH178" i="14" s="1"/>
  <c r="AS178" i="14"/>
  <c r="BI178" i="14" s="1"/>
  <c r="AT178" i="14"/>
  <c r="BJ178" i="14" s="1"/>
  <c r="AU178" i="14"/>
  <c r="BK178" i="14" s="1"/>
  <c r="AV178" i="14"/>
  <c r="BL178" i="14" s="1"/>
  <c r="AW178" i="14"/>
  <c r="BM178" i="14" s="1"/>
  <c r="AX178" i="14"/>
  <c r="BN178" i="14" s="1"/>
  <c r="AK173" i="14"/>
  <c r="BA173" i="14" s="1"/>
  <c r="AL173" i="14"/>
  <c r="BB173" i="14" s="1"/>
  <c r="AM173" i="14"/>
  <c r="BC173" i="14" s="1"/>
  <c r="AN173" i="14"/>
  <c r="BD173" i="14" s="1"/>
  <c r="AO173" i="14"/>
  <c r="BE173" i="14" s="1"/>
  <c r="AP173" i="14"/>
  <c r="BF173" i="14" s="1"/>
  <c r="AQ173" i="14"/>
  <c r="BG173" i="14" s="1"/>
  <c r="AR173" i="14"/>
  <c r="BH173" i="14" s="1"/>
  <c r="AS173" i="14"/>
  <c r="BI173" i="14" s="1"/>
  <c r="AT173" i="14"/>
  <c r="BJ173" i="14" s="1"/>
  <c r="AU173" i="14"/>
  <c r="BK173" i="14" s="1"/>
  <c r="AV173" i="14"/>
  <c r="BL173" i="14" s="1"/>
  <c r="AW173" i="14"/>
  <c r="BM173" i="14" s="1"/>
  <c r="AX173" i="14"/>
  <c r="BN173" i="14" s="1"/>
  <c r="AK165" i="14"/>
  <c r="BA165" i="14" s="1"/>
  <c r="AL165" i="14"/>
  <c r="BB165" i="14" s="1"/>
  <c r="AM165" i="14"/>
  <c r="BC165" i="14" s="1"/>
  <c r="AN165" i="14"/>
  <c r="BD165" i="14" s="1"/>
  <c r="AO165" i="14"/>
  <c r="BE165" i="14" s="1"/>
  <c r="AP165" i="14"/>
  <c r="BF165" i="14" s="1"/>
  <c r="AQ165" i="14"/>
  <c r="BG165" i="14" s="1"/>
  <c r="AR165" i="14"/>
  <c r="BH165" i="14" s="1"/>
  <c r="AS165" i="14"/>
  <c r="BI165" i="14" s="1"/>
  <c r="AT165" i="14"/>
  <c r="BJ165" i="14" s="1"/>
  <c r="AU165" i="14"/>
  <c r="BK165" i="14" s="1"/>
  <c r="AV165" i="14"/>
  <c r="BL165" i="14" s="1"/>
  <c r="AW165" i="14"/>
  <c r="BM165" i="14" s="1"/>
  <c r="AX165" i="14"/>
  <c r="BN165" i="14" s="1"/>
  <c r="AK166" i="14"/>
  <c r="BA166" i="14" s="1"/>
  <c r="AL166" i="14"/>
  <c r="BB166" i="14" s="1"/>
  <c r="AM166" i="14"/>
  <c r="BC166" i="14" s="1"/>
  <c r="AN166" i="14"/>
  <c r="BD166" i="14" s="1"/>
  <c r="AO166" i="14"/>
  <c r="BE166" i="14" s="1"/>
  <c r="AP166" i="14"/>
  <c r="BF166" i="14" s="1"/>
  <c r="AQ166" i="14"/>
  <c r="BG166" i="14" s="1"/>
  <c r="AR166" i="14"/>
  <c r="BH166" i="14" s="1"/>
  <c r="AS166" i="14"/>
  <c r="BI166" i="14" s="1"/>
  <c r="AT166" i="14"/>
  <c r="BJ166" i="14" s="1"/>
  <c r="AU166" i="14"/>
  <c r="BK166" i="14" s="1"/>
  <c r="AV166" i="14"/>
  <c r="BL166" i="14" s="1"/>
  <c r="AW166" i="14"/>
  <c r="BM166" i="14" s="1"/>
  <c r="AX166" i="14"/>
  <c r="BN166" i="14" s="1"/>
  <c r="AK167" i="14"/>
  <c r="BA167" i="14" s="1"/>
  <c r="AL167" i="14"/>
  <c r="BB167" i="14" s="1"/>
  <c r="AM167" i="14"/>
  <c r="BC167" i="14" s="1"/>
  <c r="AN167" i="14"/>
  <c r="BD167" i="14" s="1"/>
  <c r="AO167" i="14"/>
  <c r="BE167" i="14" s="1"/>
  <c r="AP167" i="14"/>
  <c r="BF167" i="14" s="1"/>
  <c r="AQ167" i="14"/>
  <c r="BG167" i="14" s="1"/>
  <c r="AR167" i="14"/>
  <c r="BH167" i="14" s="1"/>
  <c r="AS167" i="14"/>
  <c r="BI167" i="14" s="1"/>
  <c r="AT167" i="14"/>
  <c r="BJ167" i="14" s="1"/>
  <c r="AU167" i="14"/>
  <c r="BK167" i="14" s="1"/>
  <c r="AV167" i="14"/>
  <c r="BL167" i="14" s="1"/>
  <c r="AW167" i="14"/>
  <c r="BM167" i="14" s="1"/>
  <c r="AX167" i="14"/>
  <c r="BN167" i="14" s="1"/>
  <c r="AK157" i="14"/>
  <c r="BA157" i="14" s="1"/>
  <c r="AL157" i="14"/>
  <c r="BB157" i="14" s="1"/>
  <c r="AM157" i="14"/>
  <c r="BC157" i="14" s="1"/>
  <c r="AN157" i="14"/>
  <c r="BD157" i="14" s="1"/>
  <c r="AO157" i="14"/>
  <c r="BE157" i="14" s="1"/>
  <c r="AP157" i="14"/>
  <c r="BF157" i="14" s="1"/>
  <c r="AQ157" i="14"/>
  <c r="BG157" i="14" s="1"/>
  <c r="AR157" i="14"/>
  <c r="BH157" i="14" s="1"/>
  <c r="AS157" i="14"/>
  <c r="BI157" i="14" s="1"/>
  <c r="AT157" i="14"/>
  <c r="BJ157" i="14" s="1"/>
  <c r="AU157" i="14"/>
  <c r="BK157" i="14" s="1"/>
  <c r="AV157" i="14"/>
  <c r="BL157" i="14" s="1"/>
  <c r="AW157" i="14"/>
  <c r="BM157" i="14" s="1"/>
  <c r="AX157" i="14"/>
  <c r="BN157" i="14" s="1"/>
  <c r="AK158" i="14"/>
  <c r="BA158" i="14" s="1"/>
  <c r="AL158" i="14"/>
  <c r="BB158" i="14" s="1"/>
  <c r="AM158" i="14"/>
  <c r="BC158" i="14" s="1"/>
  <c r="AN158" i="14"/>
  <c r="BD158" i="14" s="1"/>
  <c r="AO158" i="14"/>
  <c r="BE158" i="14" s="1"/>
  <c r="AP158" i="14"/>
  <c r="BF158" i="14" s="1"/>
  <c r="AQ158" i="14"/>
  <c r="BG158" i="14" s="1"/>
  <c r="AR158" i="14"/>
  <c r="BH158" i="14" s="1"/>
  <c r="AS158" i="14"/>
  <c r="BI158" i="14" s="1"/>
  <c r="AT158" i="14"/>
  <c r="BJ158" i="14" s="1"/>
  <c r="AU158" i="14"/>
  <c r="BK158" i="14" s="1"/>
  <c r="AV158" i="14"/>
  <c r="BL158" i="14" s="1"/>
  <c r="AW158" i="14"/>
  <c r="BM158" i="14" s="1"/>
  <c r="AX158" i="14"/>
  <c r="BN158" i="14" s="1"/>
  <c r="AK270" i="14"/>
  <c r="BA270" i="14" s="1"/>
  <c r="AL270" i="14"/>
  <c r="BB270" i="14" s="1"/>
  <c r="AM270" i="14"/>
  <c r="BC270" i="14" s="1"/>
  <c r="AN270" i="14"/>
  <c r="BD270" i="14" s="1"/>
  <c r="AO270" i="14"/>
  <c r="BE270" i="14" s="1"/>
  <c r="AP270" i="14"/>
  <c r="BF270" i="14" s="1"/>
  <c r="AQ270" i="14"/>
  <c r="BG270" i="14" s="1"/>
  <c r="AR270" i="14"/>
  <c r="BH270" i="14" s="1"/>
  <c r="AS270" i="14"/>
  <c r="BI270" i="14" s="1"/>
  <c r="AT270" i="14"/>
  <c r="BJ270" i="14" s="1"/>
  <c r="AU270" i="14"/>
  <c r="BK270" i="14" s="1"/>
  <c r="AV270" i="14"/>
  <c r="BL270" i="14" s="1"/>
  <c r="AW270" i="14"/>
  <c r="BM270" i="14" s="1"/>
  <c r="AX270" i="14"/>
  <c r="BN270" i="14" s="1"/>
  <c r="AX262" i="14"/>
  <c r="BN262" i="14" s="1"/>
  <c r="AW262" i="14"/>
  <c r="BM262" i="14" s="1"/>
  <c r="AV262" i="14"/>
  <c r="BL262" i="14" s="1"/>
  <c r="AU262" i="14"/>
  <c r="BK262" i="14" s="1"/>
  <c r="AT262" i="14"/>
  <c r="BJ262" i="14" s="1"/>
  <c r="AS262" i="14"/>
  <c r="BI262" i="14" s="1"/>
  <c r="AR262" i="14"/>
  <c r="BH262" i="14" s="1"/>
  <c r="AQ262" i="14"/>
  <c r="BG262" i="14" s="1"/>
  <c r="AP262" i="14"/>
  <c r="BF262" i="14" s="1"/>
  <c r="AO262" i="14"/>
  <c r="BE262" i="14" s="1"/>
  <c r="AN262" i="14"/>
  <c r="BD262" i="14" s="1"/>
  <c r="AM262" i="14"/>
  <c r="BC262" i="14" s="1"/>
  <c r="AL262" i="14"/>
  <c r="BB262" i="14" s="1"/>
  <c r="AK262" i="14"/>
  <c r="BA262" i="14" s="1"/>
  <c r="AX260" i="14"/>
  <c r="BN260" i="14" s="1"/>
  <c r="AW260" i="14"/>
  <c r="BM260" i="14" s="1"/>
  <c r="AV260" i="14"/>
  <c r="BL260" i="14" s="1"/>
  <c r="AU260" i="14"/>
  <c r="BK260" i="14" s="1"/>
  <c r="AT260" i="14"/>
  <c r="BJ260" i="14" s="1"/>
  <c r="AS260" i="14"/>
  <c r="BI260" i="14" s="1"/>
  <c r="AR260" i="14"/>
  <c r="BH260" i="14" s="1"/>
  <c r="AQ260" i="14"/>
  <c r="BG260" i="14" s="1"/>
  <c r="AN260" i="14"/>
  <c r="BD260" i="14" s="1"/>
  <c r="AM260" i="14"/>
  <c r="BC260" i="14" s="1"/>
  <c r="AL260" i="14"/>
  <c r="BB260" i="14" s="1"/>
  <c r="AK260" i="14"/>
  <c r="BA260" i="14" s="1"/>
  <c r="AX268" i="14"/>
  <c r="BN268" i="14" s="1"/>
  <c r="AW268" i="14"/>
  <c r="BM268" i="14" s="1"/>
  <c r="AV268" i="14"/>
  <c r="BL268" i="14" s="1"/>
  <c r="AU268" i="14"/>
  <c r="BK268" i="14" s="1"/>
  <c r="AT268" i="14"/>
  <c r="BJ268" i="14" s="1"/>
  <c r="AS268" i="14"/>
  <c r="BI268" i="14" s="1"/>
  <c r="AR268" i="14"/>
  <c r="BH268" i="14" s="1"/>
  <c r="AQ268" i="14"/>
  <c r="BG268" i="14" s="1"/>
  <c r="AL268" i="14"/>
  <c r="BB268" i="14" s="1"/>
  <c r="AK268" i="14"/>
  <c r="BA268" i="14" s="1"/>
  <c r="AX267" i="14"/>
  <c r="BN267" i="14" s="1"/>
  <c r="AW267" i="14"/>
  <c r="BM267" i="14" s="1"/>
  <c r="AV267" i="14"/>
  <c r="BL267" i="14" s="1"/>
  <c r="AU267" i="14"/>
  <c r="BK267" i="14" s="1"/>
  <c r="AT267" i="14"/>
  <c r="BJ267" i="14" s="1"/>
  <c r="AS267" i="14"/>
  <c r="BI267" i="14" s="1"/>
  <c r="AR267" i="14"/>
  <c r="BH267" i="14" s="1"/>
  <c r="AQ267" i="14"/>
  <c r="BG267" i="14" s="1"/>
  <c r="AL267" i="14"/>
  <c r="BB267" i="14" s="1"/>
  <c r="AK267" i="14"/>
  <c r="BA267" i="14" s="1"/>
  <c r="AX239" i="14"/>
  <c r="BN239" i="14" s="1"/>
  <c r="AW239" i="14"/>
  <c r="BM239" i="14" s="1"/>
  <c r="AV239" i="14"/>
  <c r="BL239" i="14" s="1"/>
  <c r="AU239" i="14"/>
  <c r="BK239" i="14" s="1"/>
  <c r="AT239" i="14"/>
  <c r="BJ239" i="14" s="1"/>
  <c r="AS239" i="14"/>
  <c r="BI239" i="14" s="1"/>
  <c r="AR239" i="14"/>
  <c r="BH239" i="14" s="1"/>
  <c r="AQ239" i="14"/>
  <c r="BG239" i="14" s="1"/>
  <c r="AP239" i="14"/>
  <c r="BF239" i="14" s="1"/>
  <c r="AO239" i="14"/>
  <c r="BE239" i="14" s="1"/>
  <c r="AN239" i="14"/>
  <c r="BD239" i="14" s="1"/>
  <c r="AM239" i="14"/>
  <c r="BC239" i="14" s="1"/>
  <c r="AL239" i="14"/>
  <c r="BB239" i="14" s="1"/>
  <c r="AK239" i="14"/>
  <c r="BA239" i="14" s="1"/>
  <c r="AX238" i="14"/>
  <c r="BN238" i="14" s="1"/>
  <c r="AW238" i="14"/>
  <c r="BM238" i="14" s="1"/>
  <c r="AV238" i="14"/>
  <c r="BL238" i="14" s="1"/>
  <c r="AU238" i="14"/>
  <c r="BK238" i="14" s="1"/>
  <c r="AT238" i="14"/>
  <c r="BJ238" i="14" s="1"/>
  <c r="AS238" i="14"/>
  <c r="BI238" i="14" s="1"/>
  <c r="AR238" i="14"/>
  <c r="BH238" i="14" s="1"/>
  <c r="AQ238" i="14"/>
  <c r="BG238" i="14" s="1"/>
  <c r="AN238" i="14"/>
  <c r="BD238" i="14" s="1"/>
  <c r="AM238" i="14"/>
  <c r="BC238" i="14" s="1"/>
  <c r="AL238" i="14"/>
  <c r="BB238" i="14" s="1"/>
  <c r="AK238" i="14"/>
  <c r="BA238" i="14" s="1"/>
  <c r="AX234" i="14"/>
  <c r="BN234" i="14" s="1"/>
  <c r="AW234" i="14"/>
  <c r="BM234" i="14" s="1"/>
  <c r="AV234" i="14"/>
  <c r="BL234" i="14" s="1"/>
  <c r="AU234" i="14"/>
  <c r="BK234" i="14" s="1"/>
  <c r="AT234" i="14"/>
  <c r="BJ234" i="14" s="1"/>
  <c r="AS234" i="14"/>
  <c r="BI234" i="14" s="1"/>
  <c r="AR234" i="14"/>
  <c r="BH234" i="14" s="1"/>
  <c r="AQ234" i="14"/>
  <c r="BG234" i="14" s="1"/>
  <c r="AP234" i="14"/>
  <c r="BF234" i="14" s="1"/>
  <c r="AO234" i="14"/>
  <c r="BE234" i="14" s="1"/>
  <c r="AN234" i="14"/>
  <c r="BD234" i="14" s="1"/>
  <c r="AM234" i="14"/>
  <c r="BC234" i="14" s="1"/>
  <c r="AL234" i="14"/>
  <c r="BB234" i="14" s="1"/>
  <c r="AK234" i="14"/>
  <c r="BA234" i="14" s="1"/>
  <c r="AX233" i="14"/>
  <c r="BN233" i="14" s="1"/>
  <c r="AW233" i="14"/>
  <c r="BM233" i="14" s="1"/>
  <c r="AV233" i="14"/>
  <c r="BL233" i="14" s="1"/>
  <c r="AU233" i="14"/>
  <c r="BK233" i="14" s="1"/>
  <c r="AT233" i="14"/>
  <c r="BJ233" i="14" s="1"/>
  <c r="AS233" i="14"/>
  <c r="BI233" i="14" s="1"/>
  <c r="AR233" i="14"/>
  <c r="BH233" i="14" s="1"/>
  <c r="AQ233" i="14"/>
  <c r="BG233" i="14" s="1"/>
  <c r="AN233" i="14"/>
  <c r="BD233" i="14" s="1"/>
  <c r="AM233" i="14"/>
  <c r="BC233" i="14" s="1"/>
  <c r="AL233" i="14"/>
  <c r="BB233" i="14" s="1"/>
  <c r="AK233" i="14"/>
  <c r="BA233" i="14" s="1"/>
  <c r="AX229" i="14"/>
  <c r="BN229" i="14" s="1"/>
  <c r="AW229" i="14"/>
  <c r="BM229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BG229" i="14" s="1"/>
  <c r="AP229" i="14"/>
  <c r="BF229" i="14" s="1"/>
  <c r="AO229" i="14"/>
  <c r="BE229" i="14" s="1"/>
  <c r="AN229" i="14"/>
  <c r="BD229" i="14" s="1"/>
  <c r="AM229" i="14"/>
  <c r="BC229" i="14" s="1"/>
  <c r="AL229" i="14"/>
  <c r="BB229" i="14" s="1"/>
  <c r="AK229" i="14"/>
  <c r="BA229" i="14" s="1"/>
  <c r="AX228" i="14"/>
  <c r="BN228" i="14" s="1"/>
  <c r="AW228" i="14"/>
  <c r="BM228" i="14" s="1"/>
  <c r="AV228" i="14"/>
  <c r="BL228" i="14" s="1"/>
  <c r="AU228" i="14"/>
  <c r="BK228" i="14" s="1"/>
  <c r="AT228" i="14"/>
  <c r="BJ228" i="14" s="1"/>
  <c r="AS228" i="14"/>
  <c r="BI228" i="14" s="1"/>
  <c r="AR228" i="14"/>
  <c r="BH228" i="14" s="1"/>
  <c r="AQ228" i="14"/>
  <c r="BG228" i="14" s="1"/>
  <c r="AN228" i="14"/>
  <c r="BD228" i="14" s="1"/>
  <c r="AM228" i="14"/>
  <c r="BC228" i="14" s="1"/>
  <c r="AL228" i="14"/>
  <c r="BB228" i="14" s="1"/>
  <c r="AK228" i="14"/>
  <c r="BA228" i="14" s="1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BC225" i="14" s="1"/>
  <c r="AL225" i="14"/>
  <c r="BB225" i="14" s="1"/>
  <c r="AK225" i="14"/>
  <c r="BA225" i="14" s="1"/>
  <c r="AX224" i="14"/>
  <c r="BN224" i="14" s="1"/>
  <c r="AW224" i="14"/>
  <c r="BM224" i="14" s="1"/>
  <c r="AV224" i="14"/>
  <c r="BL224" i="14" s="1"/>
  <c r="AU224" i="14"/>
  <c r="BK224" i="14" s="1"/>
  <c r="AT224" i="14"/>
  <c r="BJ224" i="14" s="1"/>
  <c r="AS224" i="14"/>
  <c r="BI224" i="14" s="1"/>
  <c r="AR224" i="14"/>
  <c r="BH224" i="14" s="1"/>
  <c r="AQ224" i="14"/>
  <c r="BG224" i="14" s="1"/>
  <c r="AN224" i="14"/>
  <c r="BD224" i="14" s="1"/>
  <c r="AM224" i="14"/>
  <c r="BC224" i="14" s="1"/>
  <c r="AL224" i="14"/>
  <c r="BB224" i="14" s="1"/>
  <c r="AK224" i="14"/>
  <c r="BA224" i="14" s="1"/>
  <c r="AX220" i="14"/>
  <c r="BN220" i="14" s="1"/>
  <c r="AW220" i="14"/>
  <c r="BM220" i="14" s="1"/>
  <c r="AV220" i="14"/>
  <c r="BL220" i="14" s="1"/>
  <c r="AU220" i="14"/>
  <c r="BK220" i="14" s="1"/>
  <c r="AT220" i="14"/>
  <c r="BJ220" i="14" s="1"/>
  <c r="AS220" i="14"/>
  <c r="BI220" i="14" s="1"/>
  <c r="AR220" i="14"/>
  <c r="BH220" i="14" s="1"/>
  <c r="AQ220" i="14"/>
  <c r="BG220" i="14" s="1"/>
  <c r="AP220" i="14"/>
  <c r="BF220" i="14" s="1"/>
  <c r="AO220" i="14"/>
  <c r="BE220" i="14" s="1"/>
  <c r="AN220" i="14"/>
  <c r="BD220" i="14" s="1"/>
  <c r="AM220" i="14"/>
  <c r="BC220" i="14" s="1"/>
  <c r="AL220" i="14"/>
  <c r="BB220" i="14" s="1"/>
  <c r="AK220" i="14"/>
  <c r="BA220" i="14" s="1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BI219" i="14" s="1"/>
  <c r="AR219" i="14"/>
  <c r="BH219" i="14" s="1"/>
  <c r="AQ219" i="14"/>
  <c r="BG219" i="14" s="1"/>
  <c r="AN219" i="14"/>
  <c r="BD219" i="14" s="1"/>
  <c r="AM219" i="14"/>
  <c r="BC219" i="14" s="1"/>
  <c r="AL219" i="14"/>
  <c r="BB219" i="14" s="1"/>
  <c r="AK219" i="14"/>
  <c r="BA219" i="14" s="1"/>
  <c r="AX216" i="14"/>
  <c r="BN216" i="14" s="1"/>
  <c r="AW216" i="14"/>
  <c r="BM216" i="14" s="1"/>
  <c r="AV216" i="14"/>
  <c r="BL216" i="14" s="1"/>
  <c r="AU216" i="14"/>
  <c r="BK216" i="14" s="1"/>
  <c r="AT216" i="14"/>
  <c r="BJ216" i="14" s="1"/>
  <c r="AS216" i="14"/>
  <c r="BI216" i="14" s="1"/>
  <c r="AR216" i="14"/>
  <c r="BH216" i="14" s="1"/>
  <c r="AQ216" i="14"/>
  <c r="BG216" i="14" s="1"/>
  <c r="AP216" i="14"/>
  <c r="BF216" i="14" s="1"/>
  <c r="AO216" i="14"/>
  <c r="BE216" i="14" s="1"/>
  <c r="AN216" i="14"/>
  <c r="BD216" i="14" s="1"/>
  <c r="AM216" i="14"/>
  <c r="BC216" i="14" s="1"/>
  <c r="AL216" i="14"/>
  <c r="BB216" i="14" s="1"/>
  <c r="AK216" i="14"/>
  <c r="BA216" i="14" s="1"/>
  <c r="AX215" i="14"/>
  <c r="BN215" i="14" s="1"/>
  <c r="AW215" i="14"/>
  <c r="BM215" i="14" s="1"/>
  <c r="AV215" i="14"/>
  <c r="BL215" i="14" s="1"/>
  <c r="AU215" i="14"/>
  <c r="BK215" i="14" s="1"/>
  <c r="AT215" i="14"/>
  <c r="BJ215" i="14" s="1"/>
  <c r="AS215" i="14"/>
  <c r="BI215" i="14" s="1"/>
  <c r="AR215" i="14"/>
  <c r="BH215" i="14" s="1"/>
  <c r="AQ215" i="14"/>
  <c r="BG215" i="14" s="1"/>
  <c r="AN215" i="14"/>
  <c r="BD215" i="14" s="1"/>
  <c r="AM215" i="14"/>
  <c r="BC215" i="14" s="1"/>
  <c r="AL215" i="14"/>
  <c r="BB215" i="14" s="1"/>
  <c r="AK215" i="14"/>
  <c r="BA215" i="14" s="1"/>
  <c r="AX212" i="14"/>
  <c r="BN212" i="14" s="1"/>
  <c r="AW212" i="14"/>
  <c r="BM212" i="14" s="1"/>
  <c r="AV212" i="14"/>
  <c r="BL212" i="14" s="1"/>
  <c r="AU212" i="14"/>
  <c r="BK212" i="14" s="1"/>
  <c r="AT212" i="14"/>
  <c r="BJ212" i="14" s="1"/>
  <c r="AS212" i="14"/>
  <c r="BI212" i="14" s="1"/>
  <c r="AR212" i="14"/>
  <c r="BH212" i="14" s="1"/>
  <c r="AQ212" i="14"/>
  <c r="BG212" i="14" s="1"/>
  <c r="AP212" i="14"/>
  <c r="BF212" i="14" s="1"/>
  <c r="AO212" i="14"/>
  <c r="BE212" i="14" s="1"/>
  <c r="AN212" i="14"/>
  <c r="BD212" i="14" s="1"/>
  <c r="AM212" i="14"/>
  <c r="BC212" i="14" s="1"/>
  <c r="AL212" i="14"/>
  <c r="BB212" i="14" s="1"/>
  <c r="AK212" i="14"/>
  <c r="BA212" i="14" s="1"/>
  <c r="AX211" i="14"/>
  <c r="BN211" i="14" s="1"/>
  <c r="AW211" i="14"/>
  <c r="BM211" i="14" s="1"/>
  <c r="AV211" i="14"/>
  <c r="BL211" i="14" s="1"/>
  <c r="AU211" i="14"/>
  <c r="BK211" i="14" s="1"/>
  <c r="AT211" i="14"/>
  <c r="BJ211" i="14" s="1"/>
  <c r="AS211" i="14"/>
  <c r="BI211" i="14" s="1"/>
  <c r="AR211" i="14"/>
  <c r="BH211" i="14" s="1"/>
  <c r="AQ211" i="14"/>
  <c r="BG211" i="14" s="1"/>
  <c r="AN211" i="14"/>
  <c r="BD211" i="14" s="1"/>
  <c r="AM211" i="14"/>
  <c r="BC211" i="14" s="1"/>
  <c r="AL211" i="14"/>
  <c r="BB211" i="14" s="1"/>
  <c r="AK211" i="14"/>
  <c r="BA211" i="14" s="1"/>
  <c r="AX207" i="14"/>
  <c r="BN207" i="14" s="1"/>
  <c r="AW207" i="14"/>
  <c r="BM207" i="14" s="1"/>
  <c r="AV207" i="14"/>
  <c r="BL207" i="14" s="1"/>
  <c r="AU207" i="14"/>
  <c r="BK207" i="14" s="1"/>
  <c r="AT207" i="14"/>
  <c r="BJ207" i="14" s="1"/>
  <c r="AS207" i="14"/>
  <c r="BI207" i="14" s="1"/>
  <c r="AR207" i="14"/>
  <c r="BH207" i="14" s="1"/>
  <c r="AQ207" i="14"/>
  <c r="BG207" i="14" s="1"/>
  <c r="AP207" i="14"/>
  <c r="BF207" i="14" s="1"/>
  <c r="AO207" i="14"/>
  <c r="BE207" i="14" s="1"/>
  <c r="AN207" i="14"/>
  <c r="BD207" i="14" s="1"/>
  <c r="AM207" i="14"/>
  <c r="BC207" i="14" s="1"/>
  <c r="AL207" i="14"/>
  <c r="BB207" i="14" s="1"/>
  <c r="AK207" i="14"/>
  <c r="BA207" i="14" s="1"/>
  <c r="AX206" i="14"/>
  <c r="BN206" i="14" s="1"/>
  <c r="AW206" i="14"/>
  <c r="BM206" i="14" s="1"/>
  <c r="AV206" i="14"/>
  <c r="BL206" i="14" s="1"/>
  <c r="AU206" i="14"/>
  <c r="BK206" i="14" s="1"/>
  <c r="AT206" i="14"/>
  <c r="BJ206" i="14" s="1"/>
  <c r="AS206" i="14"/>
  <c r="BI206" i="14" s="1"/>
  <c r="AR206" i="14"/>
  <c r="BH206" i="14" s="1"/>
  <c r="AQ206" i="14"/>
  <c r="BG206" i="14" s="1"/>
  <c r="AN206" i="14"/>
  <c r="BD206" i="14" s="1"/>
  <c r="AM206" i="14"/>
  <c r="BC206" i="14" s="1"/>
  <c r="AL206" i="14"/>
  <c r="BB206" i="14" s="1"/>
  <c r="AK206" i="14"/>
  <c r="BA206" i="14" s="1"/>
  <c r="AX203" i="14"/>
  <c r="BN203" i="14" s="1"/>
  <c r="AW203" i="14"/>
  <c r="BM203" i="14" s="1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P203" i="14"/>
  <c r="BF203" i="14" s="1"/>
  <c r="AO203" i="14"/>
  <c r="BE203" i="14" s="1"/>
  <c r="AN203" i="14"/>
  <c r="BD203" i="14" s="1"/>
  <c r="AM203" i="14"/>
  <c r="BC203" i="14" s="1"/>
  <c r="AL203" i="14"/>
  <c r="BB203" i="14" s="1"/>
  <c r="AK203" i="14"/>
  <c r="BA203" i="14" s="1"/>
  <c r="AX202" i="14"/>
  <c r="BN202" i="14" s="1"/>
  <c r="AW202" i="14"/>
  <c r="BM202" i="14" s="1"/>
  <c r="AV202" i="14"/>
  <c r="BL202" i="14" s="1"/>
  <c r="AU202" i="14"/>
  <c r="BK202" i="14" s="1"/>
  <c r="AT202" i="14"/>
  <c r="BJ202" i="14" s="1"/>
  <c r="AS202" i="14"/>
  <c r="BI202" i="14" s="1"/>
  <c r="AR202" i="14"/>
  <c r="BH202" i="14" s="1"/>
  <c r="AQ202" i="14"/>
  <c r="BG202" i="14" s="1"/>
  <c r="AN202" i="14"/>
  <c r="BD202" i="14" s="1"/>
  <c r="AM202" i="14"/>
  <c r="BC202" i="14" s="1"/>
  <c r="AL202" i="14"/>
  <c r="BB202" i="14" s="1"/>
  <c r="AK202" i="14"/>
  <c r="BA202" i="14" s="1"/>
  <c r="AX199" i="14"/>
  <c r="BN199" i="14" s="1"/>
  <c r="AW199" i="14"/>
  <c r="BM199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BB199" i="14" s="1"/>
  <c r="AK199" i="14"/>
  <c r="BA199" i="14" s="1"/>
  <c r="AX198" i="14"/>
  <c r="BN198" i="14" s="1"/>
  <c r="AW198" i="14"/>
  <c r="BM198" i="14" s="1"/>
  <c r="AV198" i="14"/>
  <c r="BL198" i="14" s="1"/>
  <c r="AU198" i="14"/>
  <c r="BK198" i="14" s="1"/>
  <c r="AT198" i="14"/>
  <c r="BJ198" i="14" s="1"/>
  <c r="AS198" i="14"/>
  <c r="BI198" i="14" s="1"/>
  <c r="AR198" i="14"/>
  <c r="BH198" i="14" s="1"/>
  <c r="AQ198" i="14"/>
  <c r="BG198" i="14" s="1"/>
  <c r="AN198" i="14"/>
  <c r="BD198" i="14" s="1"/>
  <c r="AM198" i="14"/>
  <c r="BC198" i="14" s="1"/>
  <c r="AL198" i="14"/>
  <c r="BB198" i="14" s="1"/>
  <c r="AK198" i="14"/>
  <c r="BA198" i="14" s="1"/>
  <c r="AX195" i="14"/>
  <c r="BN195" i="14" s="1"/>
  <c r="AW195" i="14"/>
  <c r="BM195" i="14" s="1"/>
  <c r="AV195" i="14"/>
  <c r="BL195" i="14" s="1"/>
  <c r="AU195" i="14"/>
  <c r="BK195" i="14" s="1"/>
  <c r="AT195" i="14"/>
  <c r="BJ195" i="14" s="1"/>
  <c r="AS195" i="14"/>
  <c r="BI195" i="14" s="1"/>
  <c r="AR195" i="14"/>
  <c r="BH195" i="14" s="1"/>
  <c r="AQ195" i="14"/>
  <c r="BG195" i="14" s="1"/>
  <c r="AP195" i="14"/>
  <c r="BF195" i="14" s="1"/>
  <c r="AO195" i="14"/>
  <c r="BE195" i="14" s="1"/>
  <c r="AN195" i="14"/>
  <c r="BD195" i="14" s="1"/>
  <c r="AM195" i="14"/>
  <c r="BC195" i="14" s="1"/>
  <c r="AL195" i="14"/>
  <c r="BB195" i="14" s="1"/>
  <c r="AK195" i="14"/>
  <c r="BA195" i="14" s="1"/>
  <c r="AX194" i="14"/>
  <c r="BN194" i="14" s="1"/>
  <c r="AW194" i="14"/>
  <c r="BM194" i="14" s="1"/>
  <c r="AV194" i="14"/>
  <c r="BL194" i="14" s="1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N194" i="14"/>
  <c r="BD194" i="14" s="1"/>
  <c r="AM194" i="14"/>
  <c r="BC194" i="14" s="1"/>
  <c r="AL194" i="14"/>
  <c r="BB194" i="14" s="1"/>
  <c r="AK194" i="14"/>
  <c r="BA194" i="14" s="1"/>
  <c r="AX190" i="14"/>
  <c r="BN190" i="14" s="1"/>
  <c r="AW190" i="14"/>
  <c r="BM190" i="14" s="1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BD190" i="14" s="1"/>
  <c r="AM190" i="14"/>
  <c r="BC190" i="14" s="1"/>
  <c r="AL190" i="14"/>
  <c r="BB190" i="14" s="1"/>
  <c r="AK190" i="14"/>
  <c r="BA190" i="14" s="1"/>
  <c r="AX189" i="14"/>
  <c r="BN189" i="14" s="1"/>
  <c r="AW189" i="14"/>
  <c r="BM189" i="14" s="1"/>
  <c r="AV189" i="14"/>
  <c r="BL189" i="14" s="1"/>
  <c r="AU189" i="14"/>
  <c r="BK189" i="14" s="1"/>
  <c r="AT189" i="14"/>
  <c r="BJ189" i="14" s="1"/>
  <c r="AS189" i="14"/>
  <c r="BI189" i="14" s="1"/>
  <c r="AR189" i="14"/>
  <c r="BH189" i="14" s="1"/>
  <c r="AQ189" i="14"/>
  <c r="BG189" i="14" s="1"/>
  <c r="AN189" i="14"/>
  <c r="BD189" i="14" s="1"/>
  <c r="AM189" i="14"/>
  <c r="BC189" i="14" s="1"/>
  <c r="AL189" i="14"/>
  <c r="BB189" i="14" s="1"/>
  <c r="AK189" i="14"/>
  <c r="BA189" i="14" s="1"/>
  <c r="AX185" i="14"/>
  <c r="BN185" i="14" s="1"/>
  <c r="AW185" i="14"/>
  <c r="BM185" i="14" s="1"/>
  <c r="AV185" i="14"/>
  <c r="BL185" i="14" s="1"/>
  <c r="AU185" i="14"/>
  <c r="BK185" i="14" s="1"/>
  <c r="AT185" i="14"/>
  <c r="BJ185" i="14" s="1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BB185" i="14" s="1"/>
  <c r="AK185" i="14"/>
  <c r="BA185" i="14" s="1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N184" i="14"/>
  <c r="BD184" i="14" s="1"/>
  <c r="AM184" i="14"/>
  <c r="BC184" i="14" s="1"/>
  <c r="AL184" i="14"/>
  <c r="BB184" i="14" s="1"/>
  <c r="AK184" i="14"/>
  <c r="BA184" i="14" s="1"/>
  <c r="AX181" i="14"/>
  <c r="BN181" i="14" s="1"/>
  <c r="AW181" i="14"/>
  <c r="BM181" i="14" s="1"/>
  <c r="AV181" i="14"/>
  <c r="BL181" i="14" s="1"/>
  <c r="AU181" i="14"/>
  <c r="BK181" i="14" s="1"/>
  <c r="AT181" i="14"/>
  <c r="BJ181" i="14" s="1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BB181" i="14" s="1"/>
  <c r="AK181" i="14"/>
  <c r="BA181" i="14" s="1"/>
  <c r="AX180" i="14"/>
  <c r="BN180" i="14" s="1"/>
  <c r="AW180" i="14"/>
  <c r="BM180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N180" i="14"/>
  <c r="BD180" i="14" s="1"/>
  <c r="AM180" i="14"/>
  <c r="BC180" i="14" s="1"/>
  <c r="AL180" i="14"/>
  <c r="BB180" i="14" s="1"/>
  <c r="AK180" i="14"/>
  <c r="BA180" i="14" s="1"/>
  <c r="AX176" i="14"/>
  <c r="BN176" i="14" s="1"/>
  <c r="AW176" i="14"/>
  <c r="BM176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P176" i="14"/>
  <c r="BF176" i="14" s="1"/>
  <c r="AO176" i="14"/>
  <c r="BE176" i="14" s="1"/>
  <c r="AN176" i="14"/>
  <c r="BD176" i="14" s="1"/>
  <c r="AM176" i="14"/>
  <c r="BC176" i="14" s="1"/>
  <c r="AL176" i="14"/>
  <c r="BB176" i="14" s="1"/>
  <c r="AK176" i="14"/>
  <c r="BA176" i="14" s="1"/>
  <c r="AX175" i="14"/>
  <c r="BN175" i="14" s="1"/>
  <c r="AW175" i="14"/>
  <c r="BM175" i="14" s="1"/>
  <c r="AV175" i="14"/>
  <c r="BL175" i="14" s="1"/>
  <c r="AU175" i="14"/>
  <c r="BK175" i="14" s="1"/>
  <c r="AT175" i="14"/>
  <c r="BJ175" i="14" s="1"/>
  <c r="AS175" i="14"/>
  <c r="BI175" i="14" s="1"/>
  <c r="AR175" i="14"/>
  <c r="BH175" i="14" s="1"/>
  <c r="AQ175" i="14"/>
  <c r="BG175" i="14" s="1"/>
  <c r="AN175" i="14"/>
  <c r="BD175" i="14" s="1"/>
  <c r="AM175" i="14"/>
  <c r="BC175" i="14" s="1"/>
  <c r="AL175" i="14"/>
  <c r="BB175" i="14" s="1"/>
  <c r="AK175" i="14"/>
  <c r="BA175" i="14" s="1"/>
  <c r="AX172" i="14"/>
  <c r="BN172" i="14" s="1"/>
  <c r="AW172" i="14"/>
  <c r="BM172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P172" i="14"/>
  <c r="BF172" i="14" s="1"/>
  <c r="AO172" i="14"/>
  <c r="BE172" i="14" s="1"/>
  <c r="AN172" i="14"/>
  <c r="BD172" i="14" s="1"/>
  <c r="AM172" i="14"/>
  <c r="BC172" i="14" s="1"/>
  <c r="AL172" i="14"/>
  <c r="BB172" i="14" s="1"/>
  <c r="AK172" i="14"/>
  <c r="BA172" i="14" s="1"/>
  <c r="AX171" i="14"/>
  <c r="BN171" i="14" s="1"/>
  <c r="AW171" i="14"/>
  <c r="BM171" i="14" s="1"/>
  <c r="AV171" i="14"/>
  <c r="BL171" i="14" s="1"/>
  <c r="AU171" i="14"/>
  <c r="BK171" i="14" s="1"/>
  <c r="AT171" i="14"/>
  <c r="BJ171" i="14" s="1"/>
  <c r="AS171" i="14"/>
  <c r="BI171" i="14" s="1"/>
  <c r="AR171" i="14"/>
  <c r="BH171" i="14" s="1"/>
  <c r="AQ171" i="14"/>
  <c r="BG171" i="14" s="1"/>
  <c r="AN171" i="14"/>
  <c r="BD171" i="14" s="1"/>
  <c r="AM171" i="14"/>
  <c r="BC171" i="14" s="1"/>
  <c r="AL171" i="14"/>
  <c r="BB171" i="14" s="1"/>
  <c r="AK171" i="14"/>
  <c r="BA171" i="14" s="1"/>
  <c r="AX164" i="14"/>
  <c r="BN164" i="14" s="1"/>
  <c r="AW164" i="14"/>
  <c r="BM164" i="14" s="1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N164" i="14"/>
  <c r="BD164" i="14" s="1"/>
  <c r="AM164" i="14"/>
  <c r="BC164" i="14" s="1"/>
  <c r="AL164" i="14"/>
  <c r="BB164" i="14" s="1"/>
  <c r="AK164" i="14"/>
  <c r="BA164" i="14" s="1"/>
  <c r="AX163" i="14"/>
  <c r="BN163" i="14" s="1"/>
  <c r="AW163" i="14"/>
  <c r="BM163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N163" i="14"/>
  <c r="BD163" i="14" s="1"/>
  <c r="AM163" i="14"/>
  <c r="BC163" i="14" s="1"/>
  <c r="AL163" i="14"/>
  <c r="BB163" i="14" s="1"/>
  <c r="AK163" i="14"/>
  <c r="BA163" i="14" s="1"/>
  <c r="AX161" i="14"/>
  <c r="BN161" i="14" s="1"/>
  <c r="AW161" i="14"/>
  <c r="BM161" i="14" s="1"/>
  <c r="AV161" i="14"/>
  <c r="BL161" i="14" s="1"/>
  <c r="AU161" i="14"/>
  <c r="BK161" i="14" s="1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N161" i="14"/>
  <c r="BD161" i="14" s="1"/>
  <c r="AM161" i="14"/>
  <c r="BC161" i="14" s="1"/>
  <c r="AL161" i="14"/>
  <c r="BB161" i="14" s="1"/>
  <c r="AK161" i="14"/>
  <c r="BA161" i="14" s="1"/>
  <c r="AX160" i="14"/>
  <c r="BN160" i="14" s="1"/>
  <c r="AW160" i="14"/>
  <c r="BM160" i="14" s="1"/>
  <c r="AV160" i="14"/>
  <c r="BL160" i="14" s="1"/>
  <c r="AU160" i="14"/>
  <c r="BK160" i="14" s="1"/>
  <c r="AT160" i="14"/>
  <c r="BJ160" i="14" s="1"/>
  <c r="AS160" i="14"/>
  <c r="BI160" i="14" s="1"/>
  <c r="AR160" i="14"/>
  <c r="BH160" i="14" s="1"/>
  <c r="AQ160" i="14"/>
  <c r="BG160" i="14" s="1"/>
  <c r="AN160" i="14"/>
  <c r="BD160" i="14" s="1"/>
  <c r="AM160" i="14"/>
  <c r="BC160" i="14" s="1"/>
  <c r="AL160" i="14"/>
  <c r="BB160" i="14" s="1"/>
  <c r="AK160" i="14"/>
  <c r="BA160" i="14" s="1"/>
  <c r="AX156" i="14"/>
  <c r="BN156" i="14" s="1"/>
  <c r="AW156" i="14"/>
  <c r="BM156" i="14" s="1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BB156" i="14" s="1"/>
  <c r="AK156" i="14"/>
  <c r="BA156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N155" i="14"/>
  <c r="BD155" i="14" s="1"/>
  <c r="AM155" i="14"/>
  <c r="BC155" i="14" s="1"/>
  <c r="AL155" i="14"/>
  <c r="BB155" i="14" s="1"/>
  <c r="AK155" i="14"/>
  <c r="BA155" i="14" s="1"/>
  <c r="AX153" i="14"/>
  <c r="BN153" i="14" s="1"/>
  <c r="AW153" i="14"/>
  <c r="BM153" i="14" s="1"/>
  <c r="AV153" i="14"/>
  <c r="BL153" i="14" s="1"/>
  <c r="AU153" i="14"/>
  <c r="BK153" i="14" s="1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N153" i="14"/>
  <c r="BD153" i="14" s="1"/>
  <c r="AM153" i="14"/>
  <c r="BC153" i="14" s="1"/>
  <c r="AL153" i="14"/>
  <c r="BB153" i="14" s="1"/>
  <c r="AK153" i="14"/>
  <c r="BA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N152" i="14"/>
  <c r="BD152" i="14" s="1"/>
  <c r="AM152" i="14"/>
  <c r="BC152" i="14" s="1"/>
  <c r="AL152" i="14"/>
  <c r="BB152" i="14" s="1"/>
  <c r="AK152" i="14"/>
  <c r="BA152" i="14" s="1"/>
  <c r="AK150" i="14"/>
  <c r="BA150" i="14" s="1"/>
  <c r="AL150" i="14"/>
  <c r="BB150" i="14" s="1"/>
  <c r="AM150" i="14"/>
  <c r="BC150" i="14" s="1"/>
  <c r="AN150" i="14"/>
  <c r="BD150" i="14" s="1"/>
  <c r="AO150" i="14"/>
  <c r="BE150" i="14" s="1"/>
  <c r="AP150" i="14"/>
  <c r="BF150" i="14" s="1"/>
  <c r="AQ150" i="14"/>
  <c r="BG150" i="14" s="1"/>
  <c r="AR150" i="14"/>
  <c r="BH150" i="14" s="1"/>
  <c r="AS150" i="14"/>
  <c r="BI150" i="14" s="1"/>
  <c r="AT150" i="14"/>
  <c r="BJ150" i="14" s="1"/>
  <c r="AU150" i="14"/>
  <c r="BK150" i="14" s="1"/>
  <c r="AV150" i="14"/>
  <c r="BL150" i="14" s="1"/>
  <c r="AW150" i="14"/>
  <c r="BM150" i="14" s="1"/>
  <c r="AX150" i="14"/>
  <c r="BN150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BB148" i="14" s="1"/>
  <c r="AK148" i="14"/>
  <c r="BA148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L145" i="14"/>
  <c r="BB145" i="14" s="1"/>
  <c r="AK145" i="14"/>
  <c r="BA145" i="14" s="1"/>
  <c r="AX142" i="14"/>
  <c r="AW142" i="14"/>
  <c r="AV142" i="14"/>
  <c r="AU142" i="14"/>
  <c r="AT142" i="14"/>
  <c r="AS142" i="14"/>
  <c r="AR142" i="14"/>
  <c r="AQ142" i="14"/>
  <c r="AP142" i="14"/>
  <c r="AO142" i="14"/>
  <c r="AN142" i="14"/>
  <c r="AM142" i="14"/>
  <c r="AL142" i="14"/>
  <c r="AK142" i="14"/>
  <c r="BA142" i="14" s="1"/>
  <c r="AH142" i="14"/>
  <c r="AG142" i="14"/>
  <c r="AF142" i="14"/>
  <c r="AE142" i="14"/>
  <c r="AD142" i="14"/>
  <c r="AC142" i="14"/>
  <c r="AB142" i="14"/>
  <c r="AA142" i="14"/>
  <c r="Z142" i="14"/>
  <c r="Y142" i="14"/>
  <c r="X142" i="14"/>
  <c r="W142" i="14"/>
  <c r="V142" i="14"/>
  <c r="U142" i="14"/>
  <c r="R142" i="14"/>
  <c r="BN142" i="14" s="1"/>
  <c r="Q142" i="14"/>
  <c r="BM142" i="14" s="1"/>
  <c r="P142" i="14"/>
  <c r="BL142" i="14" s="1"/>
  <c r="O142" i="14"/>
  <c r="BK142" i="14" s="1"/>
  <c r="N142" i="14"/>
  <c r="BJ142" i="14" s="1"/>
  <c r="M142" i="14"/>
  <c r="BI142" i="14" s="1"/>
  <c r="L142" i="14"/>
  <c r="BH142" i="14" s="1"/>
  <c r="K142" i="14"/>
  <c r="BG142" i="14" s="1"/>
  <c r="J142" i="14"/>
  <c r="I142" i="14"/>
  <c r="BE142" i="14" s="1"/>
  <c r="H142" i="14"/>
  <c r="BD142" i="14" s="1"/>
  <c r="G142" i="14"/>
  <c r="BC142" i="14" s="1"/>
  <c r="F142" i="14"/>
  <c r="BB142" i="14" s="1"/>
  <c r="AX141" i="14"/>
  <c r="BN141" i="14" s="1"/>
  <c r="AW141" i="14"/>
  <c r="BM141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N141" i="14"/>
  <c r="BD141" i="14" s="1"/>
  <c r="AM141" i="14"/>
  <c r="BC141" i="14" s="1"/>
  <c r="AL141" i="14"/>
  <c r="BB141" i="14" s="1"/>
  <c r="AK141" i="14"/>
  <c r="BA141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L140" i="14"/>
  <c r="BB140" i="14" s="1"/>
  <c r="AK140" i="14"/>
  <c r="BA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K137" i="14"/>
  <c r="BA137" i="14" s="1"/>
  <c r="AL137" i="14"/>
  <c r="BB137" i="14" s="1"/>
  <c r="AM137" i="14"/>
  <c r="BC137" i="14" s="1"/>
  <c r="AN137" i="14"/>
  <c r="BD137" i="14" s="1"/>
  <c r="AO137" i="14"/>
  <c r="BE137" i="14" s="1"/>
  <c r="AP137" i="14"/>
  <c r="BF137" i="14" s="1"/>
  <c r="AQ137" i="14"/>
  <c r="BG137" i="14" s="1"/>
  <c r="AR137" i="14"/>
  <c r="BH137" i="14" s="1"/>
  <c r="AS137" i="14"/>
  <c r="BI137" i="14" s="1"/>
  <c r="AT137" i="14"/>
  <c r="BJ137" i="14" s="1"/>
  <c r="AU137" i="14"/>
  <c r="BK137" i="14" s="1"/>
  <c r="AV137" i="14"/>
  <c r="BL137" i="14" s="1"/>
  <c r="AW137" i="14"/>
  <c r="BM137" i="14" s="1"/>
  <c r="AX137" i="14"/>
  <c r="BN137" i="14" s="1"/>
  <c r="AK138" i="14"/>
  <c r="BA138" i="14" s="1"/>
  <c r="AL138" i="14"/>
  <c r="BB138" i="14" s="1"/>
  <c r="AM138" i="14"/>
  <c r="BC138" i="14" s="1"/>
  <c r="AN138" i="14"/>
  <c r="BD138" i="14" s="1"/>
  <c r="AO138" i="14"/>
  <c r="BE138" i="14" s="1"/>
  <c r="AP138" i="14"/>
  <c r="BF138" i="14" s="1"/>
  <c r="AQ138" i="14"/>
  <c r="BG138" i="14" s="1"/>
  <c r="AR138" i="14"/>
  <c r="BH138" i="14" s="1"/>
  <c r="AS138" i="14"/>
  <c r="BI138" i="14" s="1"/>
  <c r="AT138" i="14"/>
  <c r="BJ138" i="14" s="1"/>
  <c r="AU138" i="14"/>
  <c r="BK138" i="14" s="1"/>
  <c r="AV138" i="14"/>
  <c r="BL138" i="14" s="1"/>
  <c r="AW138" i="14"/>
  <c r="BM138" i="14" s="1"/>
  <c r="AX138" i="14"/>
  <c r="BN138" i="14" s="1"/>
  <c r="AX136" i="14"/>
  <c r="AW136" i="14"/>
  <c r="AV136" i="14"/>
  <c r="AU136" i="14"/>
  <c r="AT136" i="14"/>
  <c r="AS136" i="14"/>
  <c r="AR136" i="14"/>
  <c r="AQ136" i="14"/>
  <c r="AP136" i="14"/>
  <c r="AO136" i="14"/>
  <c r="AL136" i="14"/>
  <c r="AK136" i="14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N134" i="14"/>
  <c r="BD134" i="14" s="1"/>
  <c r="AM134" i="14"/>
  <c r="BC134" i="14" s="1"/>
  <c r="AL134" i="14"/>
  <c r="BB134" i="14" s="1"/>
  <c r="AK134" i="14"/>
  <c r="BA134" i="14" s="1"/>
  <c r="AX133" i="14"/>
  <c r="BN133" i="14" s="1"/>
  <c r="AW133" i="14"/>
  <c r="BM133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BA131" i="14" s="1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N130" i="14"/>
  <c r="BD130" i="14" s="1"/>
  <c r="AM130" i="14"/>
  <c r="BC130" i="14" s="1"/>
  <c r="AL130" i="14"/>
  <c r="BB130" i="14" s="1"/>
  <c r="AK130" i="14"/>
  <c r="BA130" i="14" s="1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L129" i="14"/>
  <c r="BB129" i="14" s="1"/>
  <c r="AK129" i="14"/>
  <c r="BA129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M127" i="14"/>
  <c r="BC127" i="14" s="1"/>
  <c r="AL127" i="14"/>
  <c r="BB127" i="14" s="1"/>
  <c r="AK127" i="14"/>
  <c r="BA127" i="14" s="1"/>
  <c r="AX126" i="14"/>
  <c r="BN126" i="14" s="1"/>
  <c r="AW126" i="14"/>
  <c r="BM126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BC124" i="14" s="1"/>
  <c r="AL124" i="14"/>
  <c r="BB124" i="14" s="1"/>
  <c r="AK124" i="14"/>
  <c r="BA124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N123" i="14"/>
  <c r="BD123" i="14" s="1"/>
  <c r="AM123" i="14"/>
  <c r="BC123" i="14" s="1"/>
  <c r="AL123" i="14"/>
  <c r="BB123" i="14" s="1"/>
  <c r="AK123" i="14"/>
  <c r="BA123" i="14" s="1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L122" i="14"/>
  <c r="BB122" i="14" s="1"/>
  <c r="AK122" i="14"/>
  <c r="BA122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N120" i="14"/>
  <c r="BD120" i="14" s="1"/>
  <c r="AM120" i="14"/>
  <c r="BC120" i="14" s="1"/>
  <c r="AL120" i="14"/>
  <c r="BB120" i="14" s="1"/>
  <c r="AK120" i="14"/>
  <c r="BA120" i="14" s="1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BB118" i="14" s="1"/>
  <c r="AK118" i="14"/>
  <c r="BA118" i="14" s="1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BB117" i="14" s="1"/>
  <c r="AK117" i="14"/>
  <c r="BA117" i="14" s="1"/>
  <c r="AX116" i="14"/>
  <c r="BN116" i="14" s="1"/>
  <c r="AW116" i="14"/>
  <c r="BM116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N116" i="14"/>
  <c r="BD116" i="14" s="1"/>
  <c r="AM116" i="14"/>
  <c r="BC116" i="14" s="1"/>
  <c r="AL116" i="14"/>
  <c r="BB116" i="14" s="1"/>
  <c r="AK116" i="14"/>
  <c r="BA116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L115" i="14"/>
  <c r="BB115" i="14" s="1"/>
  <c r="AK115" i="14"/>
  <c r="BA115" i="14" s="1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N113" i="14"/>
  <c r="BD113" i="14" s="1"/>
  <c r="AM113" i="14"/>
  <c r="BC113" i="14" s="1"/>
  <c r="AL113" i="14"/>
  <c r="BB113" i="14" s="1"/>
  <c r="AK113" i="14"/>
  <c r="BA113" i="14" s="1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BD110" i="14" s="1"/>
  <c r="AM110" i="14"/>
  <c r="BC110" i="14" s="1"/>
  <c r="AL110" i="14"/>
  <c r="BB110" i="14" s="1"/>
  <c r="AK110" i="14"/>
  <c r="BA110" i="14" s="1"/>
  <c r="AX109" i="14"/>
  <c r="BN109" i="14" s="1"/>
  <c r="AW109" i="14"/>
  <c r="BM109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N109" i="14"/>
  <c r="BD109" i="14" s="1"/>
  <c r="AM109" i="14"/>
  <c r="BC109" i="14" s="1"/>
  <c r="AL109" i="14"/>
  <c r="BB109" i="14" s="1"/>
  <c r="AK109" i="14"/>
  <c r="BA109" i="14" s="1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L108" i="14"/>
  <c r="BB108" i="14" s="1"/>
  <c r="AK108" i="14"/>
  <c r="BA108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N106" i="14"/>
  <c r="BD106" i="14" s="1"/>
  <c r="AM106" i="14"/>
  <c r="BC106" i="14" s="1"/>
  <c r="AL106" i="14"/>
  <c r="BB106" i="14" s="1"/>
  <c r="AK106" i="14"/>
  <c r="BA106" i="14" s="1"/>
  <c r="AX105" i="14"/>
  <c r="BN105" i="14" s="1"/>
  <c r="AW105" i="14"/>
  <c r="BM105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X103" i="14"/>
  <c r="BN103" i="14" s="1"/>
  <c r="AW103" i="14"/>
  <c r="BM103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X102" i="14"/>
  <c r="BN102" i="14" s="1"/>
  <c r="AW102" i="14"/>
  <c r="BM102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N102" i="14"/>
  <c r="BD102" i="14" s="1"/>
  <c r="AM102" i="14"/>
  <c r="BC102" i="14" s="1"/>
  <c r="AL102" i="14"/>
  <c r="BB102" i="14" s="1"/>
  <c r="AK102" i="14"/>
  <c r="BA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L101" i="14"/>
  <c r="BB101" i="14" s="1"/>
  <c r="AK101" i="14"/>
  <c r="BA101" i="14" s="1"/>
  <c r="AX99" i="14"/>
  <c r="BN99" i="14" s="1"/>
  <c r="AW99" i="14"/>
  <c r="BM99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N99" i="14"/>
  <c r="BD99" i="14" s="1"/>
  <c r="AM99" i="14"/>
  <c r="BC99" i="14" s="1"/>
  <c r="AL99" i="14"/>
  <c r="BB99" i="14" s="1"/>
  <c r="AK99" i="14"/>
  <c r="BA99" i="14" s="1"/>
  <c r="AX98" i="14"/>
  <c r="BN98" i="14" s="1"/>
  <c r="AW98" i="14"/>
  <c r="BM98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BC97" i="14" s="1"/>
  <c r="AL97" i="14"/>
  <c r="BB97" i="14" s="1"/>
  <c r="AK97" i="14"/>
  <c r="BA97" i="14" s="1"/>
  <c r="AX96" i="14"/>
  <c r="BN96" i="14" s="1"/>
  <c r="AW96" i="14"/>
  <c r="BM96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BB96" i="14" s="1"/>
  <c r="AK96" i="14"/>
  <c r="BA96" i="14" s="1"/>
  <c r="AX95" i="14"/>
  <c r="BN95" i="14" s="1"/>
  <c r="AW95" i="14"/>
  <c r="BM95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N95" i="14"/>
  <c r="BD95" i="14" s="1"/>
  <c r="AM95" i="14"/>
  <c r="BC95" i="14" s="1"/>
  <c r="AL95" i="14"/>
  <c r="BB95" i="14" s="1"/>
  <c r="AK95" i="14"/>
  <c r="BA95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L94" i="14"/>
  <c r="BB94" i="14" s="1"/>
  <c r="AK94" i="14"/>
  <c r="BA94" i="14" s="1"/>
  <c r="AX92" i="14"/>
  <c r="BN92" i="14" s="1"/>
  <c r="AW92" i="14"/>
  <c r="BM92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N92" i="14"/>
  <c r="BD92" i="14" s="1"/>
  <c r="AM92" i="14"/>
  <c r="BC92" i="14" s="1"/>
  <c r="AL92" i="14"/>
  <c r="BB92" i="14" s="1"/>
  <c r="AK92" i="14"/>
  <c r="BA92" i="14" s="1"/>
  <c r="AX91" i="14"/>
  <c r="BN91" i="14" s="1"/>
  <c r="AW91" i="14"/>
  <c r="BM91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L91" i="14"/>
  <c r="BB91" i="14" s="1"/>
  <c r="AK91" i="14"/>
  <c r="BA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BB90" i="14" s="1"/>
  <c r="AK90" i="14"/>
  <c r="BA90" i="14" s="1"/>
  <c r="AX89" i="14"/>
  <c r="BN89" i="14" s="1"/>
  <c r="AW89" i="14"/>
  <c r="BM89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N89" i="14"/>
  <c r="BD89" i="14" s="1"/>
  <c r="AM89" i="14"/>
  <c r="BC89" i="14" s="1"/>
  <c r="AL89" i="14"/>
  <c r="BB89" i="14" s="1"/>
  <c r="AK89" i="14"/>
  <c r="BA89" i="14" s="1"/>
  <c r="AX88" i="14"/>
  <c r="BN88" i="14" s="1"/>
  <c r="AW88" i="14"/>
  <c r="BM88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N88" i="14"/>
  <c r="BD88" i="14" s="1"/>
  <c r="AM88" i="14"/>
  <c r="BC88" i="14" s="1"/>
  <c r="AL88" i="14"/>
  <c r="BB88" i="14" s="1"/>
  <c r="AK88" i="14"/>
  <c r="BA88" i="14" s="1"/>
  <c r="AX87" i="14"/>
  <c r="BN87" i="14" s="1"/>
  <c r="AW87" i="14"/>
  <c r="BM87" i="14" s="1"/>
  <c r="AV87" i="14"/>
  <c r="BL87" i="14" s="1"/>
  <c r="AU87" i="14"/>
  <c r="BK87" i="14" s="1"/>
  <c r="AT87" i="14"/>
  <c r="BJ87" i="14" s="1"/>
  <c r="AS87" i="14"/>
  <c r="BI87" i="14" s="1"/>
  <c r="AR87" i="14"/>
  <c r="BH87" i="14" s="1"/>
  <c r="AQ87" i="14"/>
  <c r="BG87" i="14" s="1"/>
  <c r="AP87" i="14"/>
  <c r="BF87" i="14" s="1"/>
  <c r="AO87" i="14"/>
  <c r="BE87" i="14" s="1"/>
  <c r="AL87" i="14"/>
  <c r="BB87" i="14" s="1"/>
  <c r="AK87" i="14"/>
  <c r="BA87" i="14" s="1"/>
  <c r="AX85" i="14"/>
  <c r="BN85" i="14" s="1"/>
  <c r="AW85" i="14"/>
  <c r="BM85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N85" i="14"/>
  <c r="BD85" i="14" s="1"/>
  <c r="AM85" i="14"/>
  <c r="BC85" i="14" s="1"/>
  <c r="AL85" i="14"/>
  <c r="BB85" i="14" s="1"/>
  <c r="AK85" i="14"/>
  <c r="BA85" i="14" s="1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L84" i="14"/>
  <c r="BB84" i="14" s="1"/>
  <c r="AK84" i="14"/>
  <c r="BA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N83" i="14"/>
  <c r="BD83" i="14" s="1"/>
  <c r="AM83" i="14"/>
  <c r="BC83" i="14" s="1"/>
  <c r="AL83" i="14"/>
  <c r="BB83" i="14" s="1"/>
  <c r="AK83" i="14"/>
  <c r="BA83" i="14" s="1"/>
  <c r="AX82" i="14"/>
  <c r="BN82" i="14" s="1"/>
  <c r="AW82" i="14"/>
  <c r="BM82" i="14" s="1"/>
  <c r="AV82" i="14"/>
  <c r="BL82" i="14" s="1"/>
  <c r="AU82" i="14"/>
  <c r="BK82" i="14" s="1"/>
  <c r="AT82" i="14"/>
  <c r="BJ82" i="14" s="1"/>
  <c r="AS82" i="14"/>
  <c r="BI82" i="14" s="1"/>
  <c r="AR82" i="14"/>
  <c r="BH82" i="14" s="1"/>
  <c r="AQ82" i="14"/>
  <c r="BG82" i="14" s="1"/>
  <c r="AP82" i="14"/>
  <c r="BF82" i="14" s="1"/>
  <c r="AO82" i="14"/>
  <c r="BE82" i="14" s="1"/>
  <c r="AN82" i="14"/>
  <c r="BD82" i="14" s="1"/>
  <c r="AM82" i="14"/>
  <c r="BC82" i="14" s="1"/>
  <c r="AL82" i="14"/>
  <c r="BB82" i="14" s="1"/>
  <c r="AK82" i="14"/>
  <c r="BA82" i="14" s="1"/>
  <c r="AX81" i="14"/>
  <c r="BN81" i="14" s="1"/>
  <c r="AW81" i="14"/>
  <c r="BM81" i="14" s="1"/>
  <c r="AV81" i="14"/>
  <c r="BL81" i="14" s="1"/>
  <c r="AU81" i="14"/>
  <c r="BK81" i="14" s="1"/>
  <c r="AT81" i="14"/>
  <c r="BJ81" i="14" s="1"/>
  <c r="AS81" i="14"/>
  <c r="BI81" i="14" s="1"/>
  <c r="AR81" i="14"/>
  <c r="BH81" i="14" s="1"/>
  <c r="AQ81" i="14"/>
  <c r="BG81" i="14" s="1"/>
  <c r="AP81" i="14"/>
  <c r="BF81" i="14" s="1"/>
  <c r="AO81" i="14"/>
  <c r="BE81" i="14" s="1"/>
  <c r="AN81" i="14"/>
  <c r="BD81" i="14" s="1"/>
  <c r="AM81" i="14"/>
  <c r="BC81" i="14" s="1"/>
  <c r="AL81" i="14"/>
  <c r="BB81" i="14" s="1"/>
  <c r="AK81" i="14"/>
  <c r="BA81" i="14" s="1"/>
  <c r="AX80" i="14"/>
  <c r="BN80" i="14" s="1"/>
  <c r="AW80" i="14"/>
  <c r="BM80" i="14" s="1"/>
  <c r="AV80" i="14"/>
  <c r="BL80" i="14" s="1"/>
  <c r="AU80" i="14"/>
  <c r="BK80" i="14" s="1"/>
  <c r="AT80" i="14"/>
  <c r="BJ80" i="14" s="1"/>
  <c r="AS80" i="14"/>
  <c r="BI80" i="14" s="1"/>
  <c r="AR80" i="14"/>
  <c r="BH80" i="14" s="1"/>
  <c r="AQ80" i="14"/>
  <c r="BG80" i="14" s="1"/>
  <c r="AP80" i="14"/>
  <c r="BF80" i="14" s="1"/>
  <c r="AO80" i="14"/>
  <c r="BE80" i="14" s="1"/>
  <c r="AL80" i="14"/>
  <c r="BB80" i="14" s="1"/>
  <c r="AK80" i="14"/>
  <c r="BA80" i="14" s="1"/>
  <c r="AX78" i="14"/>
  <c r="BN78" i="14" s="1"/>
  <c r="AW78" i="14"/>
  <c r="BM78" i="14" s="1"/>
  <c r="AV78" i="14"/>
  <c r="BL78" i="14" s="1"/>
  <c r="AU78" i="14"/>
  <c r="BK78" i="14" s="1"/>
  <c r="AT78" i="14"/>
  <c r="BJ78" i="14" s="1"/>
  <c r="AS78" i="14"/>
  <c r="BI78" i="14" s="1"/>
  <c r="AR78" i="14"/>
  <c r="BH78" i="14" s="1"/>
  <c r="AQ78" i="14"/>
  <c r="BG78" i="14" s="1"/>
  <c r="AP78" i="14"/>
  <c r="BF78" i="14" s="1"/>
  <c r="AO78" i="14"/>
  <c r="BE78" i="14" s="1"/>
  <c r="AN78" i="14"/>
  <c r="BD78" i="14" s="1"/>
  <c r="AM78" i="14"/>
  <c r="BC78" i="14" s="1"/>
  <c r="AL78" i="14"/>
  <c r="BB78" i="14" s="1"/>
  <c r="AK78" i="14"/>
  <c r="BA78" i="14" s="1"/>
  <c r="AX77" i="14"/>
  <c r="BN77" i="14" s="1"/>
  <c r="AW77" i="14"/>
  <c r="BM77" i="14" s="1"/>
  <c r="AV77" i="14"/>
  <c r="BL77" i="14" s="1"/>
  <c r="AU77" i="14"/>
  <c r="BK77" i="14" s="1"/>
  <c r="AT77" i="14"/>
  <c r="BJ77" i="14" s="1"/>
  <c r="AS77" i="14"/>
  <c r="BI77" i="14" s="1"/>
  <c r="AR77" i="14"/>
  <c r="BH77" i="14" s="1"/>
  <c r="AQ77" i="14"/>
  <c r="BG77" i="14" s="1"/>
  <c r="AP77" i="14"/>
  <c r="BF77" i="14" s="1"/>
  <c r="AO77" i="14"/>
  <c r="BE77" i="14" s="1"/>
  <c r="AL77" i="14"/>
  <c r="BB77" i="14" s="1"/>
  <c r="AK77" i="14"/>
  <c r="BA77" i="14" s="1"/>
  <c r="AX76" i="14"/>
  <c r="BN76" i="14" s="1"/>
  <c r="AW76" i="14"/>
  <c r="BM76" i="14" s="1"/>
  <c r="AV76" i="14"/>
  <c r="BL76" i="14" s="1"/>
  <c r="AU76" i="14"/>
  <c r="BK76" i="14" s="1"/>
  <c r="AT76" i="14"/>
  <c r="BJ76" i="14" s="1"/>
  <c r="AS76" i="14"/>
  <c r="BI76" i="14" s="1"/>
  <c r="AR76" i="14"/>
  <c r="BH76" i="14" s="1"/>
  <c r="AQ76" i="14"/>
  <c r="BG76" i="14" s="1"/>
  <c r="AP76" i="14"/>
  <c r="BF76" i="14" s="1"/>
  <c r="AO76" i="14"/>
  <c r="BE76" i="14" s="1"/>
  <c r="AN76" i="14"/>
  <c r="BD76" i="14" s="1"/>
  <c r="AM76" i="14"/>
  <c r="BC76" i="14" s="1"/>
  <c r="AL76" i="14"/>
  <c r="BB76" i="14" s="1"/>
  <c r="AK76" i="14"/>
  <c r="BA76" i="14" s="1"/>
  <c r="AX75" i="14"/>
  <c r="BN75" i="14" s="1"/>
  <c r="AW75" i="14"/>
  <c r="BM75" i="14" s="1"/>
  <c r="AV75" i="14"/>
  <c r="BL75" i="14" s="1"/>
  <c r="AU75" i="14"/>
  <c r="BK75" i="14" s="1"/>
  <c r="AT75" i="14"/>
  <c r="BJ75" i="14" s="1"/>
  <c r="AS75" i="14"/>
  <c r="BI75" i="14" s="1"/>
  <c r="AR75" i="14"/>
  <c r="BH75" i="14" s="1"/>
  <c r="AQ75" i="14"/>
  <c r="BG75" i="14" s="1"/>
  <c r="AP75" i="14"/>
  <c r="BF75" i="14" s="1"/>
  <c r="AO75" i="14"/>
  <c r="BE75" i="14" s="1"/>
  <c r="AN75" i="14"/>
  <c r="BD75" i="14" s="1"/>
  <c r="AL75" i="14"/>
  <c r="BB75" i="14" s="1"/>
  <c r="AK75" i="14"/>
  <c r="BA75" i="14" s="1"/>
  <c r="AX74" i="14"/>
  <c r="BN74" i="14" s="1"/>
  <c r="AW74" i="14"/>
  <c r="BM74" i="14" s="1"/>
  <c r="AV74" i="14"/>
  <c r="BL74" i="14" s="1"/>
  <c r="AU74" i="14"/>
  <c r="BK74" i="14" s="1"/>
  <c r="AT74" i="14"/>
  <c r="BJ74" i="14" s="1"/>
  <c r="AS74" i="14"/>
  <c r="BI74" i="14" s="1"/>
  <c r="AR74" i="14"/>
  <c r="BH74" i="14" s="1"/>
  <c r="AQ74" i="14"/>
  <c r="BG74" i="14" s="1"/>
  <c r="AP74" i="14"/>
  <c r="BF74" i="14" s="1"/>
  <c r="AO74" i="14"/>
  <c r="BE74" i="14" s="1"/>
  <c r="AN74" i="14"/>
  <c r="BD74" i="14" s="1"/>
  <c r="AM74" i="14"/>
  <c r="BC74" i="14" s="1"/>
  <c r="AL74" i="14"/>
  <c r="BB74" i="14" s="1"/>
  <c r="AK74" i="14"/>
  <c r="BA74" i="14" s="1"/>
  <c r="AX73" i="14"/>
  <c r="BN73" i="14" s="1"/>
  <c r="AW73" i="14"/>
  <c r="BM73" i="14" s="1"/>
  <c r="AV73" i="14"/>
  <c r="BL73" i="14" s="1"/>
  <c r="AU73" i="14"/>
  <c r="BK73" i="14" s="1"/>
  <c r="AT73" i="14"/>
  <c r="BJ73" i="14" s="1"/>
  <c r="AS73" i="14"/>
  <c r="BI73" i="14" s="1"/>
  <c r="AR73" i="14"/>
  <c r="BH73" i="14" s="1"/>
  <c r="AQ73" i="14"/>
  <c r="BG73" i="14" s="1"/>
  <c r="AP73" i="14"/>
  <c r="BF73" i="14" s="1"/>
  <c r="AO73" i="14"/>
  <c r="BE73" i="14" s="1"/>
  <c r="AL73" i="14"/>
  <c r="BB73" i="14" s="1"/>
  <c r="AK73" i="14"/>
  <c r="BA73" i="14" s="1"/>
  <c r="AX71" i="14"/>
  <c r="BN71" i="14" s="1"/>
  <c r="AW71" i="14"/>
  <c r="BM71" i="14" s="1"/>
  <c r="AV71" i="14"/>
  <c r="BL71" i="14" s="1"/>
  <c r="AU71" i="14"/>
  <c r="BK71" i="14" s="1"/>
  <c r="AT71" i="14"/>
  <c r="BJ71" i="14" s="1"/>
  <c r="AS71" i="14"/>
  <c r="BI71" i="14" s="1"/>
  <c r="AR71" i="14"/>
  <c r="BH71" i="14" s="1"/>
  <c r="AQ71" i="14"/>
  <c r="BG71" i="14" s="1"/>
  <c r="AP71" i="14"/>
  <c r="BF71" i="14" s="1"/>
  <c r="AO71" i="14"/>
  <c r="BE71" i="14" s="1"/>
  <c r="AN71" i="14"/>
  <c r="BD71" i="14" s="1"/>
  <c r="AM71" i="14"/>
  <c r="BC71" i="14" s="1"/>
  <c r="AL71" i="14"/>
  <c r="BB71" i="14" s="1"/>
  <c r="AK71" i="14"/>
  <c r="BA71" i="14" s="1"/>
  <c r="AX70" i="14"/>
  <c r="BN70" i="14" s="1"/>
  <c r="AW70" i="14"/>
  <c r="BM70" i="14" s="1"/>
  <c r="AV70" i="14"/>
  <c r="BL70" i="14" s="1"/>
  <c r="AU70" i="14"/>
  <c r="BK70" i="14" s="1"/>
  <c r="AT70" i="14"/>
  <c r="BJ70" i="14" s="1"/>
  <c r="AS70" i="14"/>
  <c r="BI70" i="14" s="1"/>
  <c r="AR70" i="14"/>
  <c r="BH70" i="14" s="1"/>
  <c r="AQ70" i="14"/>
  <c r="BG70" i="14" s="1"/>
  <c r="AP70" i="14"/>
  <c r="BF70" i="14" s="1"/>
  <c r="AO70" i="14"/>
  <c r="BE70" i="14" s="1"/>
  <c r="AL70" i="14"/>
  <c r="BB70" i="14" s="1"/>
  <c r="AK70" i="14"/>
  <c r="BA70" i="14" s="1"/>
  <c r="AX69" i="14"/>
  <c r="BN69" i="14" s="1"/>
  <c r="AW69" i="14"/>
  <c r="BM69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P69" i="14"/>
  <c r="BF69" i="14" s="1"/>
  <c r="AO69" i="14"/>
  <c r="BE69" i="14" s="1"/>
  <c r="AN69" i="14"/>
  <c r="BD69" i="14" s="1"/>
  <c r="AM69" i="14"/>
  <c r="BC69" i="14" s="1"/>
  <c r="AL69" i="14"/>
  <c r="BB69" i="14" s="1"/>
  <c r="AK69" i="14"/>
  <c r="BA69" i="14" s="1"/>
  <c r="AK68" i="14"/>
  <c r="BA68" i="14" s="1"/>
  <c r="AL68" i="14"/>
  <c r="BB68" i="14" s="1"/>
  <c r="AM68" i="14"/>
  <c r="BC68" i="14" s="1"/>
  <c r="AN68" i="14"/>
  <c r="BD68" i="14" s="1"/>
  <c r="AO68" i="14"/>
  <c r="BE68" i="14" s="1"/>
  <c r="AP68" i="14"/>
  <c r="BF68" i="14" s="1"/>
  <c r="AQ68" i="14"/>
  <c r="BG68" i="14" s="1"/>
  <c r="AR68" i="14"/>
  <c r="BH68" i="14" s="1"/>
  <c r="AS68" i="14"/>
  <c r="BI68" i="14" s="1"/>
  <c r="AT68" i="14"/>
  <c r="BJ68" i="14" s="1"/>
  <c r="AU68" i="14"/>
  <c r="BK68" i="14" s="1"/>
  <c r="AV68" i="14"/>
  <c r="BL68" i="14" s="1"/>
  <c r="AW68" i="14"/>
  <c r="BM68" i="14" s="1"/>
  <c r="AX68" i="14"/>
  <c r="BN68" i="14" s="1"/>
  <c r="AX67" i="14"/>
  <c r="BN67" i="14" s="1"/>
  <c r="AW67" i="14"/>
  <c r="BM67" i="14" s="1"/>
  <c r="AV67" i="14"/>
  <c r="BL67" i="14" s="1"/>
  <c r="AU67" i="14"/>
  <c r="BK67" i="14" s="1"/>
  <c r="AT67" i="14"/>
  <c r="BJ67" i="14" s="1"/>
  <c r="AS67" i="14"/>
  <c r="BI67" i="14" s="1"/>
  <c r="AR67" i="14"/>
  <c r="BH67" i="14" s="1"/>
  <c r="AQ67" i="14"/>
  <c r="BG67" i="14" s="1"/>
  <c r="AP67" i="14"/>
  <c r="BF67" i="14" s="1"/>
  <c r="AO67" i="14"/>
  <c r="BE67" i="14" s="1"/>
  <c r="AN67" i="14"/>
  <c r="BD67" i="14" s="1"/>
  <c r="AM67" i="14"/>
  <c r="BC67" i="14" s="1"/>
  <c r="AL67" i="14"/>
  <c r="BB67" i="14" s="1"/>
  <c r="AK67" i="14"/>
  <c r="BA67" i="14" s="1"/>
  <c r="AX66" i="14"/>
  <c r="BN66" i="14" s="1"/>
  <c r="AW66" i="14"/>
  <c r="BM66" i="14" s="1"/>
  <c r="AV66" i="14"/>
  <c r="BL66" i="14" s="1"/>
  <c r="AU66" i="14"/>
  <c r="BK66" i="14" s="1"/>
  <c r="AT66" i="14"/>
  <c r="BJ66" i="14" s="1"/>
  <c r="AS66" i="14"/>
  <c r="BI66" i="14" s="1"/>
  <c r="AR66" i="14"/>
  <c r="BH66" i="14" s="1"/>
  <c r="AQ66" i="14"/>
  <c r="BG66" i="14" s="1"/>
  <c r="AP66" i="14"/>
  <c r="BF66" i="14" s="1"/>
  <c r="AO66" i="14"/>
  <c r="BE66" i="14" s="1"/>
  <c r="AL66" i="14"/>
  <c r="BB66" i="14" s="1"/>
  <c r="AK66" i="14"/>
  <c r="BA66" i="14" s="1"/>
  <c r="C51" i="14"/>
  <c r="D51" i="14"/>
  <c r="AZ51" i="14" s="1"/>
  <c r="T51" i="14"/>
  <c r="S51" i="14"/>
  <c r="AK55" i="14"/>
  <c r="BA55" i="14" s="1"/>
  <c r="AL55" i="14"/>
  <c r="BB55" i="14" s="1"/>
  <c r="AM55" i="14"/>
  <c r="BC55" i="14" s="1"/>
  <c r="AN55" i="14"/>
  <c r="BD55" i="14" s="1"/>
  <c r="AO55" i="14"/>
  <c r="BE55" i="14" s="1"/>
  <c r="AP55" i="14"/>
  <c r="BF55" i="14" s="1"/>
  <c r="AQ55" i="14"/>
  <c r="BG55" i="14" s="1"/>
  <c r="AR55" i="14"/>
  <c r="BH55" i="14" s="1"/>
  <c r="AS55" i="14"/>
  <c r="BI55" i="14" s="1"/>
  <c r="AT55" i="14"/>
  <c r="BJ55" i="14" s="1"/>
  <c r="AU55" i="14"/>
  <c r="BK55" i="14" s="1"/>
  <c r="AV55" i="14"/>
  <c r="BL55" i="14" s="1"/>
  <c r="AW55" i="14"/>
  <c r="BM55" i="14" s="1"/>
  <c r="AX55" i="14"/>
  <c r="BN55" i="14" s="1"/>
  <c r="AK59" i="14"/>
  <c r="BA59" i="14" s="1"/>
  <c r="AL59" i="14"/>
  <c r="BB59" i="14" s="1"/>
  <c r="AM59" i="14"/>
  <c r="BC59" i="14" s="1"/>
  <c r="AN59" i="14"/>
  <c r="BD59" i="14" s="1"/>
  <c r="AO59" i="14"/>
  <c r="BE59" i="14" s="1"/>
  <c r="AP59" i="14"/>
  <c r="BF59" i="14" s="1"/>
  <c r="AQ59" i="14"/>
  <c r="BG59" i="14" s="1"/>
  <c r="AR59" i="14"/>
  <c r="BH59" i="14" s="1"/>
  <c r="AS59" i="14"/>
  <c r="BI59" i="14" s="1"/>
  <c r="AT59" i="14"/>
  <c r="BJ59" i="14" s="1"/>
  <c r="AU59" i="14"/>
  <c r="BK59" i="14" s="1"/>
  <c r="AV59" i="14"/>
  <c r="BL59" i="14" s="1"/>
  <c r="AW59" i="14"/>
  <c r="BM59" i="14" s="1"/>
  <c r="AX59" i="14"/>
  <c r="BN59" i="14" s="1"/>
  <c r="AK60" i="14"/>
  <c r="BA60" i="14" s="1"/>
  <c r="AL60" i="14"/>
  <c r="BB60" i="14" s="1"/>
  <c r="AM60" i="14"/>
  <c r="BC60" i="14" s="1"/>
  <c r="AN60" i="14"/>
  <c r="BD60" i="14" s="1"/>
  <c r="AO60" i="14"/>
  <c r="BE60" i="14" s="1"/>
  <c r="AP60" i="14"/>
  <c r="BF60" i="14" s="1"/>
  <c r="AQ60" i="14"/>
  <c r="BG60" i="14" s="1"/>
  <c r="AR60" i="14"/>
  <c r="BH60" i="14" s="1"/>
  <c r="AS60" i="14"/>
  <c r="BI60" i="14" s="1"/>
  <c r="AT60" i="14"/>
  <c r="BJ60" i="14" s="1"/>
  <c r="AU60" i="14"/>
  <c r="BK60" i="14" s="1"/>
  <c r="AV60" i="14"/>
  <c r="BL60" i="14" s="1"/>
  <c r="AW60" i="14"/>
  <c r="BM60" i="14" s="1"/>
  <c r="AX60" i="14"/>
  <c r="BN60" i="14" s="1"/>
  <c r="AK61" i="14"/>
  <c r="BA61" i="14" s="1"/>
  <c r="AL61" i="14"/>
  <c r="BB61" i="14" s="1"/>
  <c r="AM61" i="14"/>
  <c r="BC61" i="14" s="1"/>
  <c r="AN61" i="14"/>
  <c r="BD61" i="14" s="1"/>
  <c r="AO61" i="14"/>
  <c r="BE61" i="14" s="1"/>
  <c r="AP61" i="14"/>
  <c r="BF61" i="14" s="1"/>
  <c r="AQ61" i="14"/>
  <c r="BG61" i="14" s="1"/>
  <c r="AR61" i="14"/>
  <c r="BH61" i="14" s="1"/>
  <c r="AS61" i="14"/>
  <c r="BI61" i="14" s="1"/>
  <c r="AT61" i="14"/>
  <c r="BJ61" i="14" s="1"/>
  <c r="AU61" i="14"/>
  <c r="BK61" i="14" s="1"/>
  <c r="AV61" i="14"/>
  <c r="BL61" i="14" s="1"/>
  <c r="AW61" i="14"/>
  <c r="BM61" i="14" s="1"/>
  <c r="AX61" i="14"/>
  <c r="BN61" i="14" s="1"/>
  <c r="AK62" i="14"/>
  <c r="BA62" i="14" s="1"/>
  <c r="AL62" i="14"/>
  <c r="BB62" i="14" s="1"/>
  <c r="AM62" i="14"/>
  <c r="BC62" i="14" s="1"/>
  <c r="AN62" i="14"/>
  <c r="BD62" i="14" s="1"/>
  <c r="AO62" i="14"/>
  <c r="BE62" i="14" s="1"/>
  <c r="AP62" i="14"/>
  <c r="BF62" i="14" s="1"/>
  <c r="AQ62" i="14"/>
  <c r="BG62" i="14" s="1"/>
  <c r="AR62" i="14"/>
  <c r="BH62" i="14" s="1"/>
  <c r="AS62" i="14"/>
  <c r="BI62" i="14" s="1"/>
  <c r="AT62" i="14"/>
  <c r="BJ62" i="14" s="1"/>
  <c r="AU62" i="14"/>
  <c r="BK62" i="14" s="1"/>
  <c r="AV62" i="14"/>
  <c r="BL62" i="14" s="1"/>
  <c r="AW62" i="14"/>
  <c r="BM62" i="14" s="1"/>
  <c r="AX62" i="14"/>
  <c r="BN62" i="14" s="1"/>
  <c r="AK64" i="14"/>
  <c r="BA64" i="14" s="1"/>
  <c r="AL64" i="14"/>
  <c r="BB64" i="14" s="1"/>
  <c r="AM64" i="14"/>
  <c r="BC64" i="14" s="1"/>
  <c r="AN64" i="14"/>
  <c r="BD64" i="14" s="1"/>
  <c r="AO64" i="14"/>
  <c r="BE64" i="14" s="1"/>
  <c r="AP64" i="14"/>
  <c r="BF64" i="14" s="1"/>
  <c r="AQ64" i="14"/>
  <c r="BG64" i="14" s="1"/>
  <c r="AR64" i="14"/>
  <c r="BH64" i="14" s="1"/>
  <c r="AS64" i="14"/>
  <c r="BI64" i="14" s="1"/>
  <c r="AT64" i="14"/>
  <c r="BJ64" i="14" s="1"/>
  <c r="AU64" i="14"/>
  <c r="BK64" i="14" s="1"/>
  <c r="AV64" i="14"/>
  <c r="BL64" i="14" s="1"/>
  <c r="AW64" i="14"/>
  <c r="BM64" i="14" s="1"/>
  <c r="AX64" i="14"/>
  <c r="BN64" i="14" s="1"/>
  <c r="AX53" i="14"/>
  <c r="BN53" i="14" s="1"/>
  <c r="AW53" i="14"/>
  <c r="BM53" i="14" s="1"/>
  <c r="AV53" i="14"/>
  <c r="BL53" i="14" s="1"/>
  <c r="AU53" i="14"/>
  <c r="BK53" i="14" s="1"/>
  <c r="AT53" i="14"/>
  <c r="BJ53" i="14" s="1"/>
  <c r="AS53" i="14"/>
  <c r="BI53" i="14" s="1"/>
  <c r="AR53" i="14"/>
  <c r="BH53" i="14" s="1"/>
  <c r="AQ53" i="14"/>
  <c r="BG53" i="14" s="1"/>
  <c r="AO53" i="14"/>
  <c r="BE53" i="14" s="1"/>
  <c r="AN53" i="14"/>
  <c r="BD53" i="14" s="1"/>
  <c r="AM53" i="14"/>
  <c r="BC53" i="14" s="1"/>
  <c r="AL53" i="14"/>
  <c r="BB53" i="14" s="1"/>
  <c r="AK53" i="14"/>
  <c r="BA53" i="14" s="1"/>
  <c r="AX52" i="14"/>
  <c r="BN52" i="14" s="1"/>
  <c r="AW52" i="14"/>
  <c r="BM52" i="14" s="1"/>
  <c r="AV52" i="14"/>
  <c r="BL52" i="14" s="1"/>
  <c r="AU52" i="14"/>
  <c r="BK52" i="14" s="1"/>
  <c r="AT52" i="14"/>
  <c r="BJ52" i="14" s="1"/>
  <c r="AS52" i="14"/>
  <c r="BI52" i="14" s="1"/>
  <c r="AR52" i="14"/>
  <c r="BH52" i="14" s="1"/>
  <c r="AQ52" i="14"/>
  <c r="BG52" i="14" s="1"/>
  <c r="AL52" i="14"/>
  <c r="BB52" i="14" s="1"/>
  <c r="AK52" i="14"/>
  <c r="BA52" i="14" s="1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BI51" i="14" s="1"/>
  <c r="AR51" i="14"/>
  <c r="BH51" i="14" s="1"/>
  <c r="AQ51" i="14"/>
  <c r="BG51" i="14" s="1"/>
  <c r="AP51" i="14"/>
  <c r="BF51" i="14" s="1"/>
  <c r="AO51" i="14"/>
  <c r="BE51" i="14" s="1"/>
  <c r="AN51" i="14"/>
  <c r="BD51" i="14" s="1"/>
  <c r="AL51" i="14"/>
  <c r="BB51" i="14" s="1"/>
  <c r="AK51" i="14"/>
  <c r="BA51" i="14" s="1"/>
  <c r="AX50" i="14"/>
  <c r="BN50" i="14" s="1"/>
  <c r="AW50" i="14"/>
  <c r="BM50" i="14" s="1"/>
  <c r="AV50" i="14"/>
  <c r="BL50" i="14" s="1"/>
  <c r="AU50" i="14"/>
  <c r="BK50" i="14" s="1"/>
  <c r="AT50" i="14"/>
  <c r="BJ50" i="14" s="1"/>
  <c r="AS50" i="14"/>
  <c r="BI50" i="14" s="1"/>
  <c r="AR50" i="14"/>
  <c r="BH50" i="14" s="1"/>
  <c r="AQ50" i="14"/>
  <c r="BG50" i="14" s="1"/>
  <c r="AN50" i="14"/>
  <c r="BD50" i="14" s="1"/>
  <c r="AM50" i="14"/>
  <c r="BC50" i="14" s="1"/>
  <c r="AL50" i="14"/>
  <c r="BB50" i="14" s="1"/>
  <c r="AK50" i="14"/>
  <c r="BA50" i="14" s="1"/>
  <c r="AX49" i="14"/>
  <c r="BN49" i="14" s="1"/>
  <c r="AW49" i="14"/>
  <c r="BM49" i="14" s="1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BF49" i="14" s="1"/>
  <c r="AO49" i="14"/>
  <c r="BE49" i="14" s="1"/>
  <c r="AN49" i="14"/>
  <c r="BD49" i="14" s="1"/>
  <c r="AM49" i="14"/>
  <c r="BC49" i="14" s="1"/>
  <c r="AL49" i="14"/>
  <c r="BB49" i="14" s="1"/>
  <c r="AK49" i="14"/>
  <c r="BA49" i="14" s="1"/>
  <c r="AX48" i="14"/>
  <c r="BN48" i="14" s="1"/>
  <c r="AW48" i="14"/>
  <c r="BM48" i="14" s="1"/>
  <c r="AV48" i="14"/>
  <c r="BL48" i="14" s="1"/>
  <c r="AU48" i="14"/>
  <c r="BK48" i="14" s="1"/>
  <c r="AT48" i="14"/>
  <c r="BJ48" i="14" s="1"/>
  <c r="AS48" i="14"/>
  <c r="BI48" i="14" s="1"/>
  <c r="AR48" i="14"/>
  <c r="BH48" i="14" s="1"/>
  <c r="AQ48" i="14"/>
  <c r="BG48" i="14" s="1"/>
  <c r="AP48" i="14"/>
  <c r="BF48" i="14" s="1"/>
  <c r="AO48" i="14"/>
  <c r="BE48" i="14" s="1"/>
  <c r="AL48" i="14"/>
  <c r="BB48" i="14" s="1"/>
  <c r="AK48" i="14"/>
  <c r="BA48" i="14" s="1"/>
  <c r="AK44" i="14"/>
  <c r="BA44" i="14" s="1"/>
  <c r="AL44" i="14"/>
  <c r="BB44" i="14" s="1"/>
  <c r="AM44" i="14"/>
  <c r="BC44" i="14" s="1"/>
  <c r="AN44" i="14"/>
  <c r="BD44" i="14" s="1"/>
  <c r="AO44" i="14"/>
  <c r="BE44" i="14" s="1"/>
  <c r="AP44" i="14"/>
  <c r="BF44" i="14" s="1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K45" i="14"/>
  <c r="BA45" i="14" s="1"/>
  <c r="AL45" i="14"/>
  <c r="BB45" i="14" s="1"/>
  <c r="AM45" i="14"/>
  <c r="BC45" i="14" s="1"/>
  <c r="AN45" i="14"/>
  <c r="BD45" i="14" s="1"/>
  <c r="AO45" i="14"/>
  <c r="BE45" i="14" s="1"/>
  <c r="AP45" i="14"/>
  <c r="BF45" i="14" s="1"/>
  <c r="AQ45" i="14"/>
  <c r="BG45" i="14" s="1"/>
  <c r="AR45" i="14"/>
  <c r="BH45" i="14" s="1"/>
  <c r="AS45" i="14"/>
  <c r="BI45" i="14" s="1"/>
  <c r="AT45" i="14"/>
  <c r="BJ45" i="14" s="1"/>
  <c r="AU45" i="14"/>
  <c r="BK45" i="14" s="1"/>
  <c r="AV45" i="14"/>
  <c r="BL45" i="14" s="1"/>
  <c r="AW45" i="14"/>
  <c r="BM45" i="14" s="1"/>
  <c r="AX45" i="14"/>
  <c r="BN45" i="14" s="1"/>
  <c r="AK46" i="14"/>
  <c r="BA46" i="14" s="1"/>
  <c r="AL46" i="14"/>
  <c r="BB46" i="14" s="1"/>
  <c r="AM46" i="14"/>
  <c r="BC46" i="14" s="1"/>
  <c r="AN46" i="14"/>
  <c r="BD46" i="14" s="1"/>
  <c r="AO46" i="14"/>
  <c r="BE46" i="14" s="1"/>
  <c r="AP46" i="14"/>
  <c r="BF46" i="14" s="1"/>
  <c r="AQ46" i="14"/>
  <c r="BG46" i="14" s="1"/>
  <c r="AR46" i="14"/>
  <c r="BH46" i="14" s="1"/>
  <c r="AS46" i="14"/>
  <c r="BI46" i="14" s="1"/>
  <c r="AT46" i="14"/>
  <c r="BJ46" i="14" s="1"/>
  <c r="AU46" i="14"/>
  <c r="BK46" i="14" s="1"/>
  <c r="AV46" i="14"/>
  <c r="BL46" i="14" s="1"/>
  <c r="AW46" i="14"/>
  <c r="BM46" i="14" s="1"/>
  <c r="AX46" i="14"/>
  <c r="BN46" i="14" s="1"/>
  <c r="AK47" i="14"/>
  <c r="BA47" i="14" s="1"/>
  <c r="AL47" i="14"/>
  <c r="BB47" i="14" s="1"/>
  <c r="AM47" i="14"/>
  <c r="BC47" i="14" s="1"/>
  <c r="AN47" i="14"/>
  <c r="BD47" i="14" s="1"/>
  <c r="AO47" i="14"/>
  <c r="BE47" i="14" s="1"/>
  <c r="AP47" i="14"/>
  <c r="BF47" i="14" s="1"/>
  <c r="AQ47" i="14"/>
  <c r="BG47" i="14" s="1"/>
  <c r="AR47" i="14"/>
  <c r="BH47" i="14" s="1"/>
  <c r="AS47" i="14"/>
  <c r="BI47" i="14" s="1"/>
  <c r="AT47" i="14"/>
  <c r="BJ47" i="14" s="1"/>
  <c r="AU47" i="14"/>
  <c r="BK47" i="14" s="1"/>
  <c r="AV47" i="14"/>
  <c r="BL47" i="14" s="1"/>
  <c r="AW47" i="14"/>
  <c r="BM47" i="14" s="1"/>
  <c r="AX47" i="14"/>
  <c r="BN47" i="14" s="1"/>
  <c r="AX43" i="14"/>
  <c r="BN43" i="14" s="1"/>
  <c r="AW43" i="14"/>
  <c r="BM43" i="14" s="1"/>
  <c r="AV43" i="14"/>
  <c r="BL43" i="14" s="1"/>
  <c r="AU43" i="14"/>
  <c r="BK43" i="14" s="1"/>
  <c r="AT43" i="14"/>
  <c r="BJ43" i="14" s="1"/>
  <c r="AS43" i="14"/>
  <c r="BI43" i="14" s="1"/>
  <c r="AR43" i="14"/>
  <c r="BH43" i="14" s="1"/>
  <c r="AQ43" i="14"/>
  <c r="BG43" i="14" s="1"/>
  <c r="AP43" i="14"/>
  <c r="BF43" i="14" s="1"/>
  <c r="AO43" i="14"/>
  <c r="BE43" i="14" s="1"/>
  <c r="AN43" i="14"/>
  <c r="BD43" i="14" s="1"/>
  <c r="AM43" i="14"/>
  <c r="BC43" i="14" s="1"/>
  <c r="AL43" i="14"/>
  <c r="BB43" i="14" s="1"/>
  <c r="AK43" i="14"/>
  <c r="BA43" i="14" s="1"/>
  <c r="AX42" i="14"/>
  <c r="BN42" i="14" s="1"/>
  <c r="AW42" i="14"/>
  <c r="BM42" i="14" s="1"/>
  <c r="AV42" i="14"/>
  <c r="BL42" i="14" s="1"/>
  <c r="AU42" i="14"/>
  <c r="BK42" i="14" s="1"/>
  <c r="AT42" i="14"/>
  <c r="BJ42" i="14" s="1"/>
  <c r="AS42" i="14"/>
  <c r="BI42" i="14" s="1"/>
  <c r="AR42" i="14"/>
  <c r="BH42" i="14" s="1"/>
  <c r="AQ42" i="14"/>
  <c r="BG42" i="14" s="1"/>
  <c r="AN42" i="14"/>
  <c r="BD42" i="14" s="1"/>
  <c r="AM42" i="14"/>
  <c r="BC42" i="14" s="1"/>
  <c r="AL42" i="14"/>
  <c r="BB42" i="14" s="1"/>
  <c r="AK42" i="14"/>
  <c r="BA42" i="14" s="1"/>
  <c r="AX41" i="14"/>
  <c r="BN41" i="14" s="1"/>
  <c r="AW41" i="14"/>
  <c r="BM41" i="14" s="1"/>
  <c r="AV41" i="14"/>
  <c r="BL41" i="14" s="1"/>
  <c r="AU41" i="14"/>
  <c r="BK41" i="14" s="1"/>
  <c r="AT41" i="14"/>
  <c r="BJ41" i="14" s="1"/>
  <c r="AS41" i="14"/>
  <c r="BI41" i="14" s="1"/>
  <c r="AR41" i="14"/>
  <c r="BH41" i="14" s="1"/>
  <c r="AQ41" i="14"/>
  <c r="BG41" i="14" s="1"/>
  <c r="AP41" i="14"/>
  <c r="BF41" i="14" s="1"/>
  <c r="AO41" i="14"/>
  <c r="BE41" i="14" s="1"/>
  <c r="AN41" i="14"/>
  <c r="BD41" i="14" s="1"/>
  <c r="AM41" i="14"/>
  <c r="BC41" i="14" s="1"/>
  <c r="AL41" i="14"/>
  <c r="BB41" i="14" s="1"/>
  <c r="AK41" i="14"/>
  <c r="BA41" i="14" s="1"/>
  <c r="AK38" i="14"/>
  <c r="BA38" i="14" s="1"/>
  <c r="AL38" i="14"/>
  <c r="BB38" i="14" s="1"/>
  <c r="AM38" i="14"/>
  <c r="BC38" i="14" s="1"/>
  <c r="AN38" i="14"/>
  <c r="BD38" i="14" s="1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39" i="14"/>
  <c r="BA39" i="14" s="1"/>
  <c r="AL39" i="14"/>
  <c r="BB39" i="14" s="1"/>
  <c r="AM39" i="14"/>
  <c r="BC39" i="14" s="1"/>
  <c r="AN39" i="14"/>
  <c r="BD39" i="14" s="1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K40" i="14"/>
  <c r="BA40" i="14" s="1"/>
  <c r="AL40" i="14"/>
  <c r="BB40" i="14" s="1"/>
  <c r="AM40" i="14"/>
  <c r="BC40" i="14" s="1"/>
  <c r="AN40" i="14"/>
  <c r="BD40" i="14" s="1"/>
  <c r="AO40" i="14"/>
  <c r="BE40" i="14" s="1"/>
  <c r="AP40" i="14"/>
  <c r="BF40" i="14" s="1"/>
  <c r="AQ40" i="14"/>
  <c r="BG40" i="14" s="1"/>
  <c r="AR40" i="14"/>
  <c r="BH40" i="14" s="1"/>
  <c r="AS40" i="14"/>
  <c r="BI40" i="14" s="1"/>
  <c r="AT40" i="14"/>
  <c r="BJ40" i="14" s="1"/>
  <c r="AU40" i="14"/>
  <c r="BK40" i="14" s="1"/>
  <c r="AV40" i="14"/>
  <c r="BL40" i="14" s="1"/>
  <c r="AW40" i="14"/>
  <c r="BM40" i="14" s="1"/>
  <c r="AX40" i="14"/>
  <c r="BN40" i="14" s="1"/>
  <c r="AX37" i="14"/>
  <c r="BN37" i="14" s="1"/>
  <c r="AW37" i="14"/>
  <c r="BM37" i="14" s="1"/>
  <c r="AV37" i="14"/>
  <c r="BL37" i="14" s="1"/>
  <c r="AU37" i="14"/>
  <c r="BK37" i="14" s="1"/>
  <c r="AT37" i="14"/>
  <c r="BJ37" i="14" s="1"/>
  <c r="AS37" i="14"/>
  <c r="BI37" i="14" s="1"/>
  <c r="AR37" i="14"/>
  <c r="BH37" i="14" s="1"/>
  <c r="AQ37" i="14"/>
  <c r="BG37" i="14" s="1"/>
  <c r="AP37" i="14"/>
  <c r="BF37" i="14" s="1"/>
  <c r="AO37" i="14"/>
  <c r="BE37" i="14" s="1"/>
  <c r="AN37" i="14"/>
  <c r="BD37" i="14" s="1"/>
  <c r="AM37" i="14"/>
  <c r="BC37" i="14" s="1"/>
  <c r="AL37" i="14"/>
  <c r="BB37" i="14" s="1"/>
  <c r="AK37" i="14"/>
  <c r="BA37" i="14" s="1"/>
  <c r="AX36" i="14"/>
  <c r="BN36" i="14" s="1"/>
  <c r="AW36" i="14"/>
  <c r="BM36" i="14" s="1"/>
  <c r="AV36" i="14"/>
  <c r="BL36" i="14" s="1"/>
  <c r="AU36" i="14"/>
  <c r="BK36" i="14" s="1"/>
  <c r="AT36" i="14"/>
  <c r="BJ36" i="14" s="1"/>
  <c r="AR36" i="14"/>
  <c r="BH36" i="14" s="1"/>
  <c r="AQ36" i="14"/>
  <c r="BG36" i="14" s="1"/>
  <c r="AN36" i="14"/>
  <c r="BD36" i="14" s="1"/>
  <c r="AM36" i="14"/>
  <c r="BC36" i="14" s="1"/>
  <c r="AL36" i="14"/>
  <c r="BB36" i="14" s="1"/>
  <c r="AK36" i="14"/>
  <c r="BA36" i="14" s="1"/>
  <c r="AK18" i="14"/>
  <c r="BA18" i="14" s="1"/>
  <c r="AL18" i="14"/>
  <c r="BB18" i="14" s="1"/>
  <c r="AM18" i="14"/>
  <c r="BC18" i="14" s="1"/>
  <c r="AN18" i="14"/>
  <c r="BD18" i="14" s="1"/>
  <c r="AO18" i="14"/>
  <c r="BE18" i="14" s="1"/>
  <c r="AP18" i="14"/>
  <c r="BF18" i="14" s="1"/>
  <c r="AQ18" i="14"/>
  <c r="BG18" i="14" s="1"/>
  <c r="AR18" i="14"/>
  <c r="BH18" i="14" s="1"/>
  <c r="AS18" i="14"/>
  <c r="BI18" i="14" s="1"/>
  <c r="AT18" i="14"/>
  <c r="BJ18" i="14" s="1"/>
  <c r="AU18" i="14"/>
  <c r="BK18" i="14" s="1"/>
  <c r="AV18" i="14"/>
  <c r="BL18" i="14" s="1"/>
  <c r="AW18" i="14"/>
  <c r="BM18" i="14" s="1"/>
  <c r="AX18" i="14"/>
  <c r="BN18" i="14" s="1"/>
  <c r="AK19" i="14"/>
  <c r="BA19" i="14" s="1"/>
  <c r="AL19" i="14"/>
  <c r="BB19" i="14" s="1"/>
  <c r="AM19" i="14"/>
  <c r="BC19" i="14" s="1"/>
  <c r="AN19" i="14"/>
  <c r="BD19" i="14" s="1"/>
  <c r="AO19" i="14"/>
  <c r="BE19" i="14" s="1"/>
  <c r="AP19" i="14"/>
  <c r="BF19" i="14" s="1"/>
  <c r="AQ19" i="14"/>
  <c r="BG19" i="14" s="1"/>
  <c r="AR19" i="14"/>
  <c r="BH19" i="14" s="1"/>
  <c r="AS19" i="14"/>
  <c r="BI19" i="14" s="1"/>
  <c r="AT19" i="14"/>
  <c r="BJ19" i="14" s="1"/>
  <c r="AU19" i="14"/>
  <c r="BK19" i="14" s="1"/>
  <c r="AV19" i="14"/>
  <c r="BL19" i="14" s="1"/>
  <c r="AW19" i="14"/>
  <c r="BM19" i="14" s="1"/>
  <c r="AX19" i="14"/>
  <c r="BN19" i="14" s="1"/>
  <c r="AK20" i="14"/>
  <c r="BA20" i="14" s="1"/>
  <c r="AL20" i="14"/>
  <c r="BB20" i="14" s="1"/>
  <c r="AM20" i="14"/>
  <c r="BC20" i="14" s="1"/>
  <c r="AN20" i="14"/>
  <c r="BD20" i="14" s="1"/>
  <c r="AO20" i="14"/>
  <c r="BE20" i="14" s="1"/>
  <c r="AP20" i="14"/>
  <c r="BF20" i="14" s="1"/>
  <c r="AQ20" i="14"/>
  <c r="BG20" i="14" s="1"/>
  <c r="AR20" i="14"/>
  <c r="BH20" i="14" s="1"/>
  <c r="AS20" i="14"/>
  <c r="BI20" i="14" s="1"/>
  <c r="AT20" i="14"/>
  <c r="BJ20" i="14" s="1"/>
  <c r="AU20" i="14"/>
  <c r="BK20" i="14" s="1"/>
  <c r="AV20" i="14"/>
  <c r="BL20" i="14" s="1"/>
  <c r="AW20" i="14"/>
  <c r="BM20" i="14" s="1"/>
  <c r="AX20" i="14"/>
  <c r="BN20" i="14" s="1"/>
  <c r="AK21" i="14"/>
  <c r="BA21" i="14" s="1"/>
  <c r="AL21" i="14"/>
  <c r="BB21" i="14" s="1"/>
  <c r="AM21" i="14"/>
  <c r="BC21" i="14" s="1"/>
  <c r="AN21" i="14"/>
  <c r="BD21" i="14" s="1"/>
  <c r="AO21" i="14"/>
  <c r="BE21" i="14" s="1"/>
  <c r="AP21" i="14"/>
  <c r="BF21" i="14" s="1"/>
  <c r="AQ21" i="14"/>
  <c r="BG21" i="14" s="1"/>
  <c r="AR21" i="14"/>
  <c r="BH21" i="14" s="1"/>
  <c r="AS21" i="14"/>
  <c r="BI21" i="14" s="1"/>
  <c r="AT21" i="14"/>
  <c r="BJ21" i="14" s="1"/>
  <c r="AU21" i="14"/>
  <c r="BK21" i="14" s="1"/>
  <c r="AV21" i="14"/>
  <c r="BL21" i="14" s="1"/>
  <c r="AW21" i="14"/>
  <c r="BM21" i="14" s="1"/>
  <c r="AX21" i="14"/>
  <c r="BN21" i="14" s="1"/>
  <c r="AK22" i="14"/>
  <c r="BA22" i="14" s="1"/>
  <c r="AL22" i="14"/>
  <c r="BB22" i="14" s="1"/>
  <c r="AM22" i="14"/>
  <c r="BC22" i="14" s="1"/>
  <c r="AN22" i="14"/>
  <c r="BD22" i="14" s="1"/>
  <c r="AO22" i="14"/>
  <c r="BE22" i="14" s="1"/>
  <c r="AP22" i="14"/>
  <c r="BF22" i="14" s="1"/>
  <c r="AQ22" i="14"/>
  <c r="BG22" i="14" s="1"/>
  <c r="AR22" i="14"/>
  <c r="BH22" i="14" s="1"/>
  <c r="AS22" i="14"/>
  <c r="BI22" i="14" s="1"/>
  <c r="AT22" i="14"/>
  <c r="BJ22" i="14" s="1"/>
  <c r="AU22" i="14"/>
  <c r="BK22" i="14" s="1"/>
  <c r="AV22" i="14"/>
  <c r="BL22" i="14" s="1"/>
  <c r="AW22" i="14"/>
  <c r="BM22" i="14" s="1"/>
  <c r="AX22" i="14"/>
  <c r="BN22" i="14" s="1"/>
  <c r="AK23" i="14"/>
  <c r="BA23" i="14" s="1"/>
  <c r="AL23" i="14"/>
  <c r="BB23" i="14" s="1"/>
  <c r="AM23" i="14"/>
  <c r="BC23" i="14" s="1"/>
  <c r="AN23" i="14"/>
  <c r="BD23" i="14" s="1"/>
  <c r="AO23" i="14"/>
  <c r="BE23" i="14" s="1"/>
  <c r="AP23" i="14"/>
  <c r="BF23" i="14" s="1"/>
  <c r="AQ23" i="14"/>
  <c r="BG23" i="14" s="1"/>
  <c r="AR23" i="14"/>
  <c r="BH23" i="14" s="1"/>
  <c r="AS23" i="14"/>
  <c r="BI23" i="14" s="1"/>
  <c r="AT23" i="14"/>
  <c r="BJ23" i="14" s="1"/>
  <c r="AU23" i="14"/>
  <c r="BK23" i="14" s="1"/>
  <c r="AV23" i="14"/>
  <c r="BL23" i="14" s="1"/>
  <c r="AW23" i="14"/>
  <c r="BM23" i="14" s="1"/>
  <c r="AX23" i="14"/>
  <c r="BN23" i="14" s="1"/>
  <c r="AK24" i="14"/>
  <c r="BA24" i="14" s="1"/>
  <c r="AL24" i="14"/>
  <c r="BB24" i="14" s="1"/>
  <c r="AM24" i="14"/>
  <c r="BC24" i="14" s="1"/>
  <c r="AN24" i="14"/>
  <c r="BD24" i="14" s="1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5" i="14"/>
  <c r="BA25" i="14" s="1"/>
  <c r="AL25" i="14"/>
  <c r="BB25" i="14" s="1"/>
  <c r="AM25" i="14"/>
  <c r="BC25" i="14" s="1"/>
  <c r="AN25" i="14"/>
  <c r="BD25" i="14" s="1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BC26" i="14" s="1"/>
  <c r="AN26" i="14"/>
  <c r="BD26" i="14" s="1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BC27" i="14" s="1"/>
  <c r="AN27" i="14"/>
  <c r="BD27" i="14" s="1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BC28" i="14" s="1"/>
  <c r="AN28" i="14"/>
  <c r="BD28" i="14" s="1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BC29" i="14" s="1"/>
  <c r="AN29" i="14"/>
  <c r="BD29" i="14" s="1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BC30" i="14" s="1"/>
  <c r="AN30" i="14"/>
  <c r="BD30" i="14" s="1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BC31" i="14" s="1"/>
  <c r="AN31" i="14"/>
  <c r="BD31" i="14" s="1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BC32" i="14" s="1"/>
  <c r="AN32" i="14"/>
  <c r="BD32" i="14" s="1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BC33" i="14" s="1"/>
  <c r="AN33" i="14"/>
  <c r="BD33" i="14" s="1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BC34" i="14" s="1"/>
  <c r="AN34" i="14"/>
  <c r="BD34" i="14" s="1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BC35" i="14" s="1"/>
  <c r="AN35" i="14"/>
  <c r="BD35" i="14" s="1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X17" i="14"/>
  <c r="BN17" i="14" s="1"/>
  <c r="AW17" i="14"/>
  <c r="BM17" i="14" s="1"/>
  <c r="AV17" i="14"/>
  <c r="BL17" i="14" s="1"/>
  <c r="AU17" i="14"/>
  <c r="BK17" i="14" s="1"/>
  <c r="AT17" i="14"/>
  <c r="BJ17" i="14" s="1"/>
  <c r="AS17" i="14"/>
  <c r="BI17" i="14" s="1"/>
  <c r="AR17" i="14"/>
  <c r="BH17" i="14" s="1"/>
  <c r="AQ17" i="14"/>
  <c r="BG17" i="14" s="1"/>
  <c r="AP17" i="14"/>
  <c r="BF17" i="14" s="1"/>
  <c r="AO17" i="14"/>
  <c r="BE17" i="14" s="1"/>
  <c r="AN17" i="14"/>
  <c r="BD17" i="14" s="1"/>
  <c r="AM17" i="14"/>
  <c r="BC17" i="14" s="1"/>
  <c r="AL17" i="14"/>
  <c r="BB17" i="14" s="1"/>
  <c r="AK17" i="14"/>
  <c r="BA17" i="14" s="1"/>
  <c r="AX16" i="14"/>
  <c r="BN16" i="14" s="1"/>
  <c r="AW16" i="14"/>
  <c r="BM16" i="14" s="1"/>
  <c r="AV16" i="14"/>
  <c r="BL16" i="14" s="1"/>
  <c r="AU16" i="14"/>
  <c r="BK16" i="14" s="1"/>
  <c r="AT16" i="14"/>
  <c r="BJ16" i="14" s="1"/>
  <c r="AS16" i="14"/>
  <c r="BI16" i="14" s="1"/>
  <c r="AR16" i="14"/>
  <c r="BH16" i="14" s="1"/>
  <c r="AQ16" i="14"/>
  <c r="BG16" i="14" s="1"/>
  <c r="AL16" i="14"/>
  <c r="BB16" i="14" s="1"/>
  <c r="AK16" i="14"/>
  <c r="BA16" i="14" s="1"/>
  <c r="AL14" i="14"/>
  <c r="BB14" i="14" s="1"/>
  <c r="AM14" i="14"/>
  <c r="BC14" i="14" s="1"/>
  <c r="AN14" i="14"/>
  <c r="BD14" i="14" s="1"/>
  <c r="AO14" i="14"/>
  <c r="BE14" i="14" s="1"/>
  <c r="AP14" i="14"/>
  <c r="BF14" i="14" s="1"/>
  <c r="AQ14" i="14"/>
  <c r="BG14" i="14" s="1"/>
  <c r="AR14" i="14"/>
  <c r="BH14" i="14" s="1"/>
  <c r="AS14" i="14"/>
  <c r="BI14" i="14" s="1"/>
  <c r="AT14" i="14"/>
  <c r="BJ14" i="14" s="1"/>
  <c r="AU14" i="14"/>
  <c r="BK14" i="14" s="1"/>
  <c r="AV14" i="14"/>
  <c r="BL14" i="14" s="1"/>
  <c r="AW14" i="14"/>
  <c r="BM14" i="14" s="1"/>
  <c r="AX14" i="14"/>
  <c r="BN14" i="14" s="1"/>
  <c r="AK14" i="14"/>
  <c r="BA14" i="14" s="1"/>
  <c r="D272" i="14"/>
  <c r="C272" i="14"/>
  <c r="R271" i="14"/>
  <c r="Q271" i="14"/>
  <c r="P271" i="14"/>
  <c r="O271" i="14"/>
  <c r="N271" i="14"/>
  <c r="M271" i="14"/>
  <c r="L271" i="14"/>
  <c r="K271" i="14"/>
  <c r="J271" i="14"/>
  <c r="I271" i="14"/>
  <c r="H271" i="14"/>
  <c r="G271" i="14"/>
  <c r="F271" i="14"/>
  <c r="D270" i="14"/>
  <c r="C270" i="14"/>
  <c r="D268" i="14"/>
  <c r="C268" i="14"/>
  <c r="H267" i="14"/>
  <c r="G267" i="14"/>
  <c r="R266" i="14"/>
  <c r="Q266" i="14"/>
  <c r="P266" i="14"/>
  <c r="O266" i="14"/>
  <c r="N266" i="14"/>
  <c r="M266" i="14"/>
  <c r="L266" i="14"/>
  <c r="F266" i="14"/>
  <c r="E266" i="14"/>
  <c r="D264" i="14"/>
  <c r="C264" i="14"/>
  <c r="R263" i="14"/>
  <c r="Q263" i="14"/>
  <c r="P263" i="14"/>
  <c r="O263" i="14"/>
  <c r="N263" i="14"/>
  <c r="M263" i="14"/>
  <c r="L263" i="14"/>
  <c r="K263" i="14"/>
  <c r="J263" i="14"/>
  <c r="I263" i="14"/>
  <c r="H263" i="14"/>
  <c r="G263" i="14"/>
  <c r="F263" i="14"/>
  <c r="E263" i="14"/>
  <c r="C263" i="14"/>
  <c r="D262" i="14"/>
  <c r="C262" i="14"/>
  <c r="R259" i="14"/>
  <c r="Q259" i="14"/>
  <c r="P259" i="14"/>
  <c r="O259" i="14"/>
  <c r="N259" i="14"/>
  <c r="M259" i="14"/>
  <c r="L259" i="14"/>
  <c r="K259" i="14"/>
  <c r="H259" i="14"/>
  <c r="G259" i="14"/>
  <c r="F259" i="14"/>
  <c r="E259" i="14"/>
  <c r="D258" i="14"/>
  <c r="C258" i="14"/>
  <c r="R257" i="14"/>
  <c r="Q257" i="14"/>
  <c r="P257" i="14"/>
  <c r="O257" i="14"/>
  <c r="N257" i="14"/>
  <c r="M257" i="14"/>
  <c r="L257" i="14"/>
  <c r="K257" i="14"/>
  <c r="J257" i="14"/>
  <c r="I257" i="14"/>
  <c r="H257" i="14"/>
  <c r="G257" i="14"/>
  <c r="F257" i="14"/>
  <c r="D256" i="14"/>
  <c r="C256" i="14"/>
  <c r="J255" i="14"/>
  <c r="I255" i="14"/>
  <c r="R254" i="14"/>
  <c r="Q254" i="14"/>
  <c r="P254" i="14"/>
  <c r="O254" i="14"/>
  <c r="N254" i="14"/>
  <c r="M254" i="14"/>
  <c r="L254" i="14"/>
  <c r="K254" i="14"/>
  <c r="H254" i="14"/>
  <c r="G254" i="14"/>
  <c r="F254" i="14"/>
  <c r="E254" i="14"/>
  <c r="D253" i="14"/>
  <c r="C253" i="14"/>
  <c r="R252" i="14"/>
  <c r="Q252" i="14"/>
  <c r="P252" i="14"/>
  <c r="O252" i="14"/>
  <c r="N252" i="14"/>
  <c r="M252" i="14"/>
  <c r="L252" i="14"/>
  <c r="K252" i="14"/>
  <c r="J252" i="14"/>
  <c r="I252" i="14"/>
  <c r="H252" i="14"/>
  <c r="G252" i="14"/>
  <c r="F252" i="14"/>
  <c r="E252" i="14"/>
  <c r="D252" i="14"/>
  <c r="D251" i="14"/>
  <c r="C251" i="14"/>
  <c r="C250" i="14" s="1"/>
  <c r="R250" i="14"/>
  <c r="Q250" i="14"/>
  <c r="P250" i="14"/>
  <c r="O250" i="14"/>
  <c r="N250" i="14"/>
  <c r="M250" i="14"/>
  <c r="L250" i="14"/>
  <c r="K250" i="14"/>
  <c r="J250" i="14"/>
  <c r="I250" i="14"/>
  <c r="H250" i="14"/>
  <c r="G250" i="14"/>
  <c r="F250" i="14"/>
  <c r="E250" i="14"/>
  <c r="D250" i="14"/>
  <c r="D249" i="14"/>
  <c r="D248" i="14" s="1"/>
  <c r="C249" i="14"/>
  <c r="R248" i="14"/>
  <c r="Q248" i="14"/>
  <c r="P248" i="14"/>
  <c r="O248" i="14"/>
  <c r="N248" i="14"/>
  <c r="M248" i="14"/>
  <c r="L248" i="14"/>
  <c r="K248" i="14"/>
  <c r="J248" i="14"/>
  <c r="I248" i="14"/>
  <c r="H248" i="14"/>
  <c r="G248" i="14"/>
  <c r="F248" i="14"/>
  <c r="E248" i="14"/>
  <c r="D247" i="14"/>
  <c r="D246" i="14" s="1"/>
  <c r="C247" i="14"/>
  <c r="C246" i="14" s="1"/>
  <c r="R246" i="14"/>
  <c r="Q246" i="14"/>
  <c r="P246" i="14"/>
  <c r="O246" i="14"/>
  <c r="N246" i="14"/>
  <c r="M246" i="14"/>
  <c r="L246" i="14"/>
  <c r="K246" i="14"/>
  <c r="J246" i="14"/>
  <c r="I246" i="14"/>
  <c r="H246" i="14"/>
  <c r="G246" i="14"/>
  <c r="F246" i="14"/>
  <c r="E246" i="14"/>
  <c r="D245" i="14"/>
  <c r="C245" i="14"/>
  <c r="R244" i="14"/>
  <c r="Q244" i="14"/>
  <c r="P244" i="14"/>
  <c r="O244" i="14"/>
  <c r="N244" i="14"/>
  <c r="M244" i="14"/>
  <c r="L244" i="14"/>
  <c r="K244" i="14"/>
  <c r="J244" i="14"/>
  <c r="I244" i="14"/>
  <c r="H244" i="14"/>
  <c r="G244" i="14"/>
  <c r="F244" i="14"/>
  <c r="E244" i="14"/>
  <c r="D244" i="14"/>
  <c r="D243" i="14"/>
  <c r="C243" i="14"/>
  <c r="R242" i="14"/>
  <c r="Q242" i="14"/>
  <c r="P242" i="14"/>
  <c r="O242" i="14"/>
  <c r="N242" i="14"/>
  <c r="M242" i="14"/>
  <c r="L242" i="14"/>
  <c r="K242" i="14"/>
  <c r="J242" i="14"/>
  <c r="I242" i="14"/>
  <c r="H242" i="14"/>
  <c r="G242" i="14"/>
  <c r="F242" i="14"/>
  <c r="E242" i="14"/>
  <c r="D242" i="14"/>
  <c r="D241" i="14"/>
  <c r="C241" i="14"/>
  <c r="R240" i="14"/>
  <c r="Q240" i="14"/>
  <c r="P240" i="14"/>
  <c r="O240" i="14"/>
  <c r="N240" i="14"/>
  <c r="M240" i="14"/>
  <c r="L240" i="14"/>
  <c r="K240" i="14"/>
  <c r="J240" i="14"/>
  <c r="I240" i="14"/>
  <c r="H240" i="14"/>
  <c r="G240" i="14"/>
  <c r="F240" i="14"/>
  <c r="E240" i="14"/>
  <c r="D239" i="14"/>
  <c r="C239" i="14"/>
  <c r="J238" i="14"/>
  <c r="I238" i="14"/>
  <c r="R237" i="14"/>
  <c r="Q237" i="14"/>
  <c r="P237" i="14"/>
  <c r="O237" i="14"/>
  <c r="N237" i="14"/>
  <c r="M237" i="14"/>
  <c r="L237" i="14"/>
  <c r="K237" i="14"/>
  <c r="H237" i="14"/>
  <c r="G237" i="14"/>
  <c r="F237" i="14"/>
  <c r="E237" i="14"/>
  <c r="D236" i="14"/>
  <c r="D235" i="14" s="1"/>
  <c r="C236" i="14"/>
  <c r="R235" i="14"/>
  <c r="Q235" i="14"/>
  <c r="P235" i="14"/>
  <c r="O235" i="14"/>
  <c r="N235" i="14"/>
  <c r="M235" i="14"/>
  <c r="L235" i="14"/>
  <c r="K235" i="14"/>
  <c r="J235" i="14"/>
  <c r="I235" i="14"/>
  <c r="H235" i="14"/>
  <c r="G235" i="14"/>
  <c r="F235" i="14"/>
  <c r="E235" i="14"/>
  <c r="D234" i="14"/>
  <c r="C234" i="14"/>
  <c r="J233" i="14"/>
  <c r="I233" i="14"/>
  <c r="R232" i="14"/>
  <c r="Q232" i="14"/>
  <c r="P232" i="14"/>
  <c r="O232" i="14"/>
  <c r="N232" i="14"/>
  <c r="M232" i="14"/>
  <c r="L232" i="14"/>
  <c r="K232" i="14"/>
  <c r="H232" i="14"/>
  <c r="G232" i="14"/>
  <c r="F232" i="14"/>
  <c r="E232" i="14"/>
  <c r="D231" i="14"/>
  <c r="C231" i="14"/>
  <c r="D230" i="14"/>
  <c r="C230" i="14"/>
  <c r="D229" i="14"/>
  <c r="C229" i="14"/>
  <c r="J228" i="14"/>
  <c r="I228" i="14"/>
  <c r="R227" i="14"/>
  <c r="Q227" i="14"/>
  <c r="P227" i="14"/>
  <c r="O227" i="14"/>
  <c r="N227" i="14"/>
  <c r="M227" i="14"/>
  <c r="L227" i="14"/>
  <c r="K227" i="14"/>
  <c r="H227" i="14"/>
  <c r="G227" i="14"/>
  <c r="F227" i="14"/>
  <c r="E227" i="14"/>
  <c r="D226" i="14"/>
  <c r="C226" i="14"/>
  <c r="D225" i="14"/>
  <c r="C225" i="14"/>
  <c r="J224" i="14"/>
  <c r="I224" i="14"/>
  <c r="R223" i="14"/>
  <c r="Q223" i="14"/>
  <c r="P223" i="14"/>
  <c r="O223" i="14"/>
  <c r="N223" i="14"/>
  <c r="M223" i="14"/>
  <c r="L223" i="14"/>
  <c r="K223" i="14"/>
  <c r="H223" i="14"/>
  <c r="G223" i="14"/>
  <c r="F223" i="14"/>
  <c r="E223" i="14"/>
  <c r="D222" i="14"/>
  <c r="C222" i="14"/>
  <c r="D221" i="14"/>
  <c r="C221" i="14"/>
  <c r="D220" i="14"/>
  <c r="C220" i="14"/>
  <c r="R218" i="14"/>
  <c r="Q218" i="14"/>
  <c r="P218" i="14"/>
  <c r="O218" i="14"/>
  <c r="N218" i="14"/>
  <c r="M218" i="14"/>
  <c r="L218" i="14"/>
  <c r="K218" i="14"/>
  <c r="H218" i="14"/>
  <c r="G218" i="14"/>
  <c r="F218" i="14"/>
  <c r="E218" i="14"/>
  <c r="D217" i="14"/>
  <c r="C217" i="14"/>
  <c r="D216" i="14"/>
  <c r="C216" i="14"/>
  <c r="J215" i="14"/>
  <c r="I215" i="14"/>
  <c r="R214" i="14"/>
  <c r="Q214" i="14"/>
  <c r="P214" i="14"/>
  <c r="O214" i="14"/>
  <c r="N214" i="14"/>
  <c r="M214" i="14"/>
  <c r="L214" i="14"/>
  <c r="K214" i="14"/>
  <c r="H214" i="14"/>
  <c r="G214" i="14"/>
  <c r="F214" i="14"/>
  <c r="E214" i="14"/>
  <c r="D213" i="14"/>
  <c r="C213" i="14"/>
  <c r="D212" i="14"/>
  <c r="C212" i="14"/>
  <c r="J211" i="14"/>
  <c r="I211" i="14"/>
  <c r="R210" i="14"/>
  <c r="Q210" i="14"/>
  <c r="P210" i="14"/>
  <c r="O210" i="14"/>
  <c r="N210" i="14"/>
  <c r="M210" i="14"/>
  <c r="L210" i="14"/>
  <c r="K210" i="14"/>
  <c r="H210" i="14"/>
  <c r="G210" i="14"/>
  <c r="F210" i="14"/>
  <c r="E210" i="14"/>
  <c r="D209" i="14"/>
  <c r="C209" i="14"/>
  <c r="D208" i="14"/>
  <c r="C208" i="14"/>
  <c r="D207" i="14"/>
  <c r="C207" i="14"/>
  <c r="J206" i="14"/>
  <c r="I206" i="14"/>
  <c r="R205" i="14"/>
  <c r="Q205" i="14"/>
  <c r="P205" i="14"/>
  <c r="O205" i="14"/>
  <c r="N205" i="14"/>
  <c r="M205" i="14"/>
  <c r="L205" i="14"/>
  <c r="K205" i="14"/>
  <c r="H205" i="14"/>
  <c r="G205" i="14"/>
  <c r="F205" i="14"/>
  <c r="E205" i="14"/>
  <c r="D204" i="14"/>
  <c r="C204" i="14"/>
  <c r="D203" i="14"/>
  <c r="C203" i="14"/>
  <c r="J202" i="14"/>
  <c r="I202" i="14"/>
  <c r="R201" i="14"/>
  <c r="Q201" i="14"/>
  <c r="P201" i="14"/>
  <c r="O201" i="14"/>
  <c r="N201" i="14"/>
  <c r="M201" i="14"/>
  <c r="L201" i="14"/>
  <c r="K201" i="14"/>
  <c r="H201" i="14"/>
  <c r="G201" i="14"/>
  <c r="F201" i="14"/>
  <c r="D200" i="14"/>
  <c r="C200" i="14"/>
  <c r="D199" i="14"/>
  <c r="C199" i="14"/>
  <c r="J198" i="14"/>
  <c r="I198" i="14"/>
  <c r="R197" i="14"/>
  <c r="Q197" i="14"/>
  <c r="P197" i="14"/>
  <c r="O197" i="14"/>
  <c r="N197" i="14"/>
  <c r="M197" i="14"/>
  <c r="L197" i="14"/>
  <c r="K197" i="14"/>
  <c r="H197" i="14"/>
  <c r="G197" i="14"/>
  <c r="F197" i="14"/>
  <c r="E197" i="14"/>
  <c r="D196" i="14"/>
  <c r="C196" i="14"/>
  <c r="D195" i="14"/>
  <c r="C195" i="14"/>
  <c r="J194" i="14"/>
  <c r="I194" i="14"/>
  <c r="R193" i="14"/>
  <c r="Q193" i="14"/>
  <c r="P193" i="14"/>
  <c r="O193" i="14"/>
  <c r="N193" i="14"/>
  <c r="M193" i="14"/>
  <c r="L193" i="14"/>
  <c r="K193" i="14"/>
  <c r="H193" i="14"/>
  <c r="G193" i="14"/>
  <c r="F193" i="14"/>
  <c r="E193" i="14"/>
  <c r="D192" i="14"/>
  <c r="C192" i="14"/>
  <c r="D191" i="14"/>
  <c r="C191" i="14"/>
  <c r="D190" i="14"/>
  <c r="C190" i="14"/>
  <c r="R188" i="14"/>
  <c r="Q188" i="14"/>
  <c r="P188" i="14"/>
  <c r="O188" i="14"/>
  <c r="N188" i="14"/>
  <c r="M188" i="14"/>
  <c r="L188" i="14"/>
  <c r="K188" i="14"/>
  <c r="H188" i="14"/>
  <c r="G188" i="14"/>
  <c r="F188" i="14"/>
  <c r="E188" i="14"/>
  <c r="D187" i="14"/>
  <c r="C187" i="14"/>
  <c r="D186" i="14"/>
  <c r="C186" i="14"/>
  <c r="D185" i="14"/>
  <c r="C185" i="14"/>
  <c r="J184" i="14"/>
  <c r="I184" i="14"/>
  <c r="R183" i="14"/>
  <c r="Q183" i="14"/>
  <c r="P183" i="14"/>
  <c r="O183" i="14"/>
  <c r="N183" i="14"/>
  <c r="M183" i="14"/>
  <c r="L183" i="14"/>
  <c r="K183" i="14"/>
  <c r="H183" i="14"/>
  <c r="G183" i="14"/>
  <c r="F183" i="14"/>
  <c r="E183" i="14"/>
  <c r="D182" i="14"/>
  <c r="C182" i="14"/>
  <c r="D181" i="14"/>
  <c r="C181" i="14"/>
  <c r="J180" i="14"/>
  <c r="I180" i="14"/>
  <c r="R179" i="14"/>
  <c r="Q179" i="14"/>
  <c r="P179" i="14"/>
  <c r="O179" i="14"/>
  <c r="N179" i="14"/>
  <c r="M179" i="14"/>
  <c r="L179" i="14"/>
  <c r="K179" i="14"/>
  <c r="H179" i="14"/>
  <c r="G179" i="14"/>
  <c r="F179" i="14"/>
  <c r="E179" i="14"/>
  <c r="D178" i="14"/>
  <c r="C178" i="14"/>
  <c r="D177" i="14"/>
  <c r="C177" i="14"/>
  <c r="D176" i="14"/>
  <c r="C176" i="14"/>
  <c r="J175" i="14"/>
  <c r="I175" i="14"/>
  <c r="R174" i="14"/>
  <c r="Q174" i="14"/>
  <c r="P174" i="14"/>
  <c r="O174" i="14"/>
  <c r="N174" i="14"/>
  <c r="M174" i="14"/>
  <c r="L174" i="14"/>
  <c r="K174" i="14"/>
  <c r="H174" i="14"/>
  <c r="G174" i="14"/>
  <c r="F174" i="14"/>
  <c r="E174" i="14"/>
  <c r="D173" i="14"/>
  <c r="C173" i="14"/>
  <c r="D172" i="14"/>
  <c r="C172" i="14"/>
  <c r="J171" i="14"/>
  <c r="I171" i="14"/>
  <c r="R170" i="14"/>
  <c r="Q170" i="14"/>
  <c r="P170" i="14"/>
  <c r="O170" i="14"/>
  <c r="N170" i="14"/>
  <c r="M170" i="14"/>
  <c r="L170" i="14"/>
  <c r="K170" i="14"/>
  <c r="H170" i="14"/>
  <c r="G170" i="14"/>
  <c r="F170" i="14"/>
  <c r="E170" i="14"/>
  <c r="D169" i="14"/>
  <c r="C169" i="14"/>
  <c r="R168" i="14"/>
  <c r="Q168" i="14"/>
  <c r="P168" i="14"/>
  <c r="O168" i="14"/>
  <c r="N168" i="14"/>
  <c r="M168" i="14"/>
  <c r="L168" i="14"/>
  <c r="K168" i="14"/>
  <c r="J168" i="14"/>
  <c r="I168" i="14"/>
  <c r="H168" i="14"/>
  <c r="G168" i="14"/>
  <c r="F168" i="14"/>
  <c r="E168" i="14"/>
  <c r="D168" i="14"/>
  <c r="D167" i="14"/>
  <c r="C167" i="14"/>
  <c r="D166" i="14"/>
  <c r="C166" i="14"/>
  <c r="D165" i="14"/>
  <c r="C165" i="14"/>
  <c r="D164" i="14"/>
  <c r="C164" i="14"/>
  <c r="J163" i="14"/>
  <c r="C163" i="14"/>
  <c r="R162" i="14"/>
  <c r="Q162" i="14"/>
  <c r="P162" i="14"/>
  <c r="O162" i="14"/>
  <c r="N162" i="14"/>
  <c r="M162" i="14"/>
  <c r="L162" i="14"/>
  <c r="K162" i="14"/>
  <c r="H162" i="14"/>
  <c r="G162" i="14"/>
  <c r="F162" i="14"/>
  <c r="E162" i="14"/>
  <c r="D161" i="14"/>
  <c r="C161" i="14"/>
  <c r="J160" i="14"/>
  <c r="I160" i="14"/>
  <c r="R159" i="14"/>
  <c r="Q159" i="14"/>
  <c r="P159" i="14"/>
  <c r="O159" i="14"/>
  <c r="N159" i="14"/>
  <c r="M159" i="14"/>
  <c r="L159" i="14"/>
  <c r="K159" i="14"/>
  <c r="H159" i="14"/>
  <c r="G159" i="14"/>
  <c r="F159" i="14"/>
  <c r="E159" i="14"/>
  <c r="D158" i="14"/>
  <c r="C158" i="14"/>
  <c r="D157" i="14"/>
  <c r="C157" i="14"/>
  <c r="D156" i="14"/>
  <c r="C156" i="14"/>
  <c r="J155" i="14"/>
  <c r="I155" i="14"/>
  <c r="R154" i="14"/>
  <c r="Q154" i="14"/>
  <c r="P154" i="14"/>
  <c r="O154" i="14"/>
  <c r="N154" i="14"/>
  <c r="M154" i="14"/>
  <c r="L154" i="14"/>
  <c r="K154" i="14"/>
  <c r="H154" i="14"/>
  <c r="G154" i="14"/>
  <c r="F154" i="14"/>
  <c r="E154" i="14"/>
  <c r="D153" i="14"/>
  <c r="C153" i="14"/>
  <c r="J152" i="14"/>
  <c r="I152" i="14"/>
  <c r="R151" i="14"/>
  <c r="Q151" i="14"/>
  <c r="P151" i="14"/>
  <c r="O151" i="14"/>
  <c r="N151" i="14"/>
  <c r="M151" i="14"/>
  <c r="L151" i="14"/>
  <c r="K151" i="14"/>
  <c r="H151" i="14"/>
  <c r="G151" i="14"/>
  <c r="F151" i="14"/>
  <c r="E151" i="14"/>
  <c r="D150" i="14"/>
  <c r="C150" i="14"/>
  <c r="D149" i="14"/>
  <c r="C149" i="14"/>
  <c r="R147" i="14"/>
  <c r="Q147" i="14"/>
  <c r="P147" i="14"/>
  <c r="O147" i="14"/>
  <c r="N147" i="14"/>
  <c r="M147" i="14"/>
  <c r="L147" i="14"/>
  <c r="K147" i="14"/>
  <c r="J147" i="14"/>
  <c r="I147" i="14"/>
  <c r="F147" i="14"/>
  <c r="E147" i="14"/>
  <c r="D146" i="14"/>
  <c r="C146" i="14"/>
  <c r="H145" i="14"/>
  <c r="G145" i="14"/>
  <c r="R144" i="14"/>
  <c r="Q144" i="14"/>
  <c r="P144" i="14"/>
  <c r="O144" i="14"/>
  <c r="N144" i="14"/>
  <c r="M144" i="14"/>
  <c r="L144" i="14"/>
  <c r="K144" i="14"/>
  <c r="J144" i="14"/>
  <c r="I144" i="14"/>
  <c r="H144" i="14"/>
  <c r="F144" i="14"/>
  <c r="E144" i="14"/>
  <c r="D143" i="14"/>
  <c r="D142" i="14" s="1"/>
  <c r="C143" i="14"/>
  <c r="D141" i="14"/>
  <c r="C141" i="14"/>
  <c r="H140" i="14"/>
  <c r="G140" i="14"/>
  <c r="G135" i="14" s="1"/>
  <c r="D139" i="14"/>
  <c r="D138" i="14"/>
  <c r="D137" i="14"/>
  <c r="R135" i="14"/>
  <c r="Q135" i="14"/>
  <c r="P135" i="14"/>
  <c r="O135" i="14"/>
  <c r="N135" i="14"/>
  <c r="M135" i="14"/>
  <c r="L135" i="14"/>
  <c r="K135" i="14"/>
  <c r="J135" i="14"/>
  <c r="I135" i="14"/>
  <c r="D134" i="14"/>
  <c r="C134" i="14"/>
  <c r="H133" i="14"/>
  <c r="G133" i="14"/>
  <c r="D132" i="14"/>
  <c r="C132" i="14"/>
  <c r="D131" i="14"/>
  <c r="C131" i="14"/>
  <c r="D130" i="14"/>
  <c r="C130" i="14"/>
  <c r="H129" i="14"/>
  <c r="G129" i="14"/>
  <c r="R128" i="14"/>
  <c r="Q128" i="14"/>
  <c r="P128" i="14"/>
  <c r="O128" i="14"/>
  <c r="N128" i="14"/>
  <c r="M128" i="14"/>
  <c r="L128" i="14"/>
  <c r="K128" i="14"/>
  <c r="J128" i="14"/>
  <c r="I128" i="14"/>
  <c r="F128" i="14"/>
  <c r="E128" i="14"/>
  <c r="D127" i="14"/>
  <c r="C127" i="14"/>
  <c r="H126" i="14"/>
  <c r="G126" i="14"/>
  <c r="D125" i="14"/>
  <c r="C125" i="14"/>
  <c r="D124" i="14"/>
  <c r="C124" i="14"/>
  <c r="D123" i="14"/>
  <c r="C123" i="14"/>
  <c r="H122" i="14"/>
  <c r="G122" i="14"/>
  <c r="R121" i="14"/>
  <c r="Q121" i="14"/>
  <c r="P121" i="14"/>
  <c r="O121" i="14"/>
  <c r="N121" i="14"/>
  <c r="M121" i="14"/>
  <c r="L121" i="14"/>
  <c r="K121" i="14"/>
  <c r="J121" i="14"/>
  <c r="I121" i="14"/>
  <c r="F121" i="14"/>
  <c r="E121" i="14"/>
  <c r="D120" i="14"/>
  <c r="C120" i="14"/>
  <c r="H119" i="14"/>
  <c r="G119" i="14"/>
  <c r="D118" i="14"/>
  <c r="C118" i="14"/>
  <c r="D117" i="14"/>
  <c r="C117" i="14"/>
  <c r="D116" i="14"/>
  <c r="C116" i="14"/>
  <c r="H115" i="14"/>
  <c r="G115" i="14"/>
  <c r="R114" i="14"/>
  <c r="Q114" i="14"/>
  <c r="P114" i="14"/>
  <c r="O114" i="14"/>
  <c r="N114" i="14"/>
  <c r="M114" i="14"/>
  <c r="L114" i="14"/>
  <c r="K114" i="14"/>
  <c r="J114" i="14"/>
  <c r="I114" i="14"/>
  <c r="F114" i="14"/>
  <c r="E114" i="14"/>
  <c r="D113" i="14"/>
  <c r="C113" i="14"/>
  <c r="H112" i="14"/>
  <c r="G112" i="14"/>
  <c r="D111" i="14"/>
  <c r="C111" i="14"/>
  <c r="D110" i="14"/>
  <c r="C110" i="14"/>
  <c r="D109" i="14"/>
  <c r="C109" i="14"/>
  <c r="H108" i="14"/>
  <c r="G108" i="14"/>
  <c r="R107" i="14"/>
  <c r="Q107" i="14"/>
  <c r="P107" i="14"/>
  <c r="O107" i="14"/>
  <c r="N107" i="14"/>
  <c r="M107" i="14"/>
  <c r="L107" i="14"/>
  <c r="K107" i="14"/>
  <c r="J107" i="14"/>
  <c r="I107" i="14"/>
  <c r="F107" i="14"/>
  <c r="E107" i="14"/>
  <c r="D106" i="14"/>
  <c r="C106" i="14"/>
  <c r="H105" i="14"/>
  <c r="G105" i="14"/>
  <c r="D104" i="14"/>
  <c r="C104" i="14"/>
  <c r="D103" i="14"/>
  <c r="C103" i="14"/>
  <c r="D102" i="14"/>
  <c r="C102" i="14"/>
  <c r="H101" i="14"/>
  <c r="G101" i="14"/>
  <c r="R100" i="14"/>
  <c r="Q100" i="14"/>
  <c r="P100" i="14"/>
  <c r="O100" i="14"/>
  <c r="N100" i="14"/>
  <c r="M100" i="14"/>
  <c r="L100" i="14"/>
  <c r="K100" i="14"/>
  <c r="J100" i="14"/>
  <c r="I100" i="14"/>
  <c r="F100" i="14"/>
  <c r="E100" i="14"/>
  <c r="D99" i="14"/>
  <c r="C99" i="14"/>
  <c r="H98" i="14"/>
  <c r="G98" i="14"/>
  <c r="D97" i="14"/>
  <c r="C97" i="14"/>
  <c r="D96" i="14"/>
  <c r="C96" i="14"/>
  <c r="D95" i="14"/>
  <c r="C95" i="14"/>
  <c r="H94" i="14"/>
  <c r="G94" i="14"/>
  <c r="R93" i="14"/>
  <c r="Q93" i="14"/>
  <c r="P93" i="14"/>
  <c r="O93" i="14"/>
  <c r="N93" i="14"/>
  <c r="M93" i="14"/>
  <c r="L93" i="14"/>
  <c r="K93" i="14"/>
  <c r="J93" i="14"/>
  <c r="I93" i="14"/>
  <c r="F93" i="14"/>
  <c r="E93" i="14"/>
  <c r="D92" i="14"/>
  <c r="C92" i="14"/>
  <c r="H91" i="14"/>
  <c r="G91" i="14"/>
  <c r="D90" i="14"/>
  <c r="C90" i="14"/>
  <c r="D89" i="14"/>
  <c r="C89" i="14"/>
  <c r="D88" i="14"/>
  <c r="C88" i="14"/>
  <c r="H87" i="14"/>
  <c r="G87" i="14"/>
  <c r="R86" i="14"/>
  <c r="Q86" i="14"/>
  <c r="P86" i="14"/>
  <c r="O86" i="14"/>
  <c r="N86" i="14"/>
  <c r="M86" i="14"/>
  <c r="L86" i="14"/>
  <c r="K86" i="14"/>
  <c r="J86" i="14"/>
  <c r="I86" i="14"/>
  <c r="F86" i="14"/>
  <c r="E86" i="14"/>
  <c r="D85" i="14"/>
  <c r="C85" i="14"/>
  <c r="H84" i="14"/>
  <c r="G84" i="14"/>
  <c r="D83" i="14"/>
  <c r="C83" i="14"/>
  <c r="D82" i="14"/>
  <c r="C82" i="14"/>
  <c r="D81" i="14"/>
  <c r="C81" i="14"/>
  <c r="H80" i="14"/>
  <c r="G80" i="14"/>
  <c r="R79" i="14"/>
  <c r="Q79" i="14"/>
  <c r="P79" i="14"/>
  <c r="O79" i="14"/>
  <c r="N79" i="14"/>
  <c r="M79" i="14"/>
  <c r="L79" i="14"/>
  <c r="K79" i="14"/>
  <c r="J79" i="14"/>
  <c r="I79" i="14"/>
  <c r="F79" i="14"/>
  <c r="E79" i="14"/>
  <c r="D78" i="14"/>
  <c r="C78" i="14"/>
  <c r="H77" i="14"/>
  <c r="G77" i="14"/>
  <c r="D76" i="14"/>
  <c r="C76" i="14"/>
  <c r="D75" i="14"/>
  <c r="C75" i="14"/>
  <c r="D74" i="14"/>
  <c r="C74" i="14"/>
  <c r="H73" i="14"/>
  <c r="G73" i="14"/>
  <c r="R72" i="14"/>
  <c r="Q72" i="14"/>
  <c r="P72" i="14"/>
  <c r="O72" i="14"/>
  <c r="N72" i="14"/>
  <c r="M72" i="14"/>
  <c r="L72" i="14"/>
  <c r="K72" i="14"/>
  <c r="J72" i="14"/>
  <c r="I72" i="14"/>
  <c r="F72" i="14"/>
  <c r="E72" i="14"/>
  <c r="D71" i="14"/>
  <c r="C71" i="14"/>
  <c r="H70" i="14"/>
  <c r="G70" i="14"/>
  <c r="D69" i="14"/>
  <c r="D68" i="14"/>
  <c r="C68" i="14"/>
  <c r="D67" i="14"/>
  <c r="C67" i="14"/>
  <c r="H66" i="14"/>
  <c r="G66" i="14"/>
  <c r="R65" i="14"/>
  <c r="Q65" i="14"/>
  <c r="P65" i="14"/>
  <c r="O65" i="14"/>
  <c r="N65" i="14"/>
  <c r="M65" i="14"/>
  <c r="L65" i="14"/>
  <c r="K65" i="14"/>
  <c r="J65" i="14"/>
  <c r="I65" i="14"/>
  <c r="F65" i="14"/>
  <c r="E65" i="14"/>
  <c r="D64" i="14"/>
  <c r="C64" i="14"/>
  <c r="D62" i="14"/>
  <c r="C62" i="14"/>
  <c r="D61" i="14"/>
  <c r="C61" i="14"/>
  <c r="D60" i="14"/>
  <c r="C60" i="14"/>
  <c r="D59" i="14"/>
  <c r="C59" i="14"/>
  <c r="D55" i="14"/>
  <c r="C55" i="14"/>
  <c r="D53" i="14"/>
  <c r="C53" i="14"/>
  <c r="H52" i="14"/>
  <c r="G52" i="14"/>
  <c r="J50" i="14"/>
  <c r="I50" i="14"/>
  <c r="D49" i="14"/>
  <c r="C49" i="14"/>
  <c r="H48" i="14"/>
  <c r="G48" i="14"/>
  <c r="D47" i="14"/>
  <c r="C47" i="14"/>
  <c r="D46" i="14"/>
  <c r="C46" i="14"/>
  <c r="D45" i="14"/>
  <c r="C45" i="14"/>
  <c r="D44" i="14"/>
  <c r="C44" i="14"/>
  <c r="C42" i="14"/>
  <c r="D41" i="14"/>
  <c r="C41" i="14"/>
  <c r="D40" i="14"/>
  <c r="C40" i="14"/>
  <c r="D39" i="14"/>
  <c r="C39" i="14"/>
  <c r="D38" i="14"/>
  <c r="C38" i="14"/>
  <c r="D37" i="14"/>
  <c r="C37" i="14"/>
  <c r="J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D22" i="14"/>
  <c r="C22" i="14"/>
  <c r="D21" i="14"/>
  <c r="C21" i="14"/>
  <c r="D20" i="14"/>
  <c r="C20" i="14"/>
  <c r="D19" i="14"/>
  <c r="C19" i="14"/>
  <c r="D18" i="14"/>
  <c r="C18" i="14"/>
  <c r="D17" i="14"/>
  <c r="C17" i="14"/>
  <c r="J16" i="14"/>
  <c r="I16" i="14"/>
  <c r="H16" i="14"/>
  <c r="G16" i="14"/>
  <c r="R15" i="14"/>
  <c r="Q15" i="14"/>
  <c r="P15" i="14"/>
  <c r="O15" i="14"/>
  <c r="N15" i="14"/>
  <c r="M15" i="14"/>
  <c r="L15" i="14"/>
  <c r="K15" i="14"/>
  <c r="F15" i="14"/>
  <c r="E15" i="14"/>
  <c r="D14" i="14"/>
  <c r="C14" i="14"/>
  <c r="C13" i="14" s="1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T272" i="14"/>
  <c r="S272" i="14"/>
  <c r="S271" i="14" s="1"/>
  <c r="AH271" i="14"/>
  <c r="AG271" i="14"/>
  <c r="AF271" i="14"/>
  <c r="AE271" i="14"/>
  <c r="AD271" i="14"/>
  <c r="AC271" i="14"/>
  <c r="AB271" i="14"/>
  <c r="AA271" i="14"/>
  <c r="Z271" i="14"/>
  <c r="Y271" i="14"/>
  <c r="X271" i="14"/>
  <c r="W271" i="14"/>
  <c r="V271" i="14"/>
  <c r="U271" i="14"/>
  <c r="T271" i="14"/>
  <c r="T270" i="14"/>
  <c r="S270" i="14"/>
  <c r="T268" i="14"/>
  <c r="S268" i="14"/>
  <c r="Z267" i="14"/>
  <c r="Z266" i="14" s="1"/>
  <c r="Y267" i="14"/>
  <c r="X267" i="14"/>
  <c r="W267" i="14"/>
  <c r="W266" i="14" s="1"/>
  <c r="AH266" i="14"/>
  <c r="AG266" i="14"/>
  <c r="AF266" i="14"/>
  <c r="AE266" i="14"/>
  <c r="AD266" i="14"/>
  <c r="AC266" i="14"/>
  <c r="AB266" i="14"/>
  <c r="AA266" i="14"/>
  <c r="V266" i="14"/>
  <c r="U266" i="14"/>
  <c r="T264" i="14"/>
  <c r="S264" i="14"/>
  <c r="S263" i="14" s="1"/>
  <c r="AH263" i="14"/>
  <c r="AG263" i="14"/>
  <c r="AF263" i="14"/>
  <c r="AE263" i="14"/>
  <c r="AD263" i="14"/>
  <c r="AC263" i="14"/>
  <c r="AB263" i="14"/>
  <c r="AA263" i="14"/>
  <c r="Z263" i="14"/>
  <c r="Y263" i="14"/>
  <c r="X263" i="14"/>
  <c r="W263" i="14"/>
  <c r="V263" i="14"/>
  <c r="U263" i="14"/>
  <c r="T263" i="14"/>
  <c r="T262" i="14"/>
  <c r="S262" i="14"/>
  <c r="Z260" i="14"/>
  <c r="T260" i="14" s="1"/>
  <c r="T259" i="14" s="1"/>
  <c r="Y260" i="14"/>
  <c r="AH259" i="14"/>
  <c r="AG259" i="14"/>
  <c r="AF259" i="14"/>
  <c r="AE259" i="14"/>
  <c r="AD259" i="14"/>
  <c r="AC259" i="14"/>
  <c r="AB259" i="14"/>
  <c r="AA259" i="14"/>
  <c r="X259" i="14"/>
  <c r="W259" i="14"/>
  <c r="V259" i="14"/>
  <c r="U259" i="14"/>
  <c r="T258" i="14"/>
  <c r="S258" i="14"/>
  <c r="S257" i="14" s="1"/>
  <c r="AH257" i="14"/>
  <c r="AG257" i="14"/>
  <c r="AF257" i="14"/>
  <c r="AE257" i="14"/>
  <c r="AD257" i="14"/>
  <c r="AC257" i="14"/>
  <c r="AB257" i="14"/>
  <c r="AA257" i="14"/>
  <c r="Z257" i="14"/>
  <c r="Y257" i="14"/>
  <c r="X257" i="14"/>
  <c r="W257" i="14"/>
  <c r="V257" i="14"/>
  <c r="U257" i="14"/>
  <c r="T257" i="14"/>
  <c r="T256" i="14"/>
  <c r="S256" i="14"/>
  <c r="Z255" i="14"/>
  <c r="Y255" i="14"/>
  <c r="AH254" i="14"/>
  <c r="AG254" i="14"/>
  <c r="AF254" i="14"/>
  <c r="AE254" i="14"/>
  <c r="AD254" i="14"/>
  <c r="AC254" i="14"/>
  <c r="AB254" i="14"/>
  <c r="AA254" i="14"/>
  <c r="X254" i="14"/>
  <c r="W254" i="14"/>
  <c r="V254" i="14"/>
  <c r="U254" i="14"/>
  <c r="T253" i="14"/>
  <c r="T252" i="14" s="1"/>
  <c r="S253" i="14"/>
  <c r="S252" i="14" s="1"/>
  <c r="AH252" i="14"/>
  <c r="AG252" i="14"/>
  <c r="AF252" i="14"/>
  <c r="AE252" i="14"/>
  <c r="AD252" i="14"/>
  <c r="AC252" i="14"/>
  <c r="AB252" i="14"/>
  <c r="AA252" i="14"/>
  <c r="Z252" i="14"/>
  <c r="Y252" i="14"/>
  <c r="X252" i="14"/>
  <c r="W252" i="14"/>
  <c r="V252" i="14"/>
  <c r="U252" i="14"/>
  <c r="T251" i="14"/>
  <c r="T250" i="14" s="1"/>
  <c r="S251" i="14"/>
  <c r="S250" i="14" s="1"/>
  <c r="AH250" i="14"/>
  <c r="AG250" i="14"/>
  <c r="AF250" i="14"/>
  <c r="AE250" i="14"/>
  <c r="AD250" i="14"/>
  <c r="AC250" i="14"/>
  <c r="AB250" i="14"/>
  <c r="AA250" i="14"/>
  <c r="Z250" i="14"/>
  <c r="Y250" i="14"/>
  <c r="X250" i="14"/>
  <c r="W250" i="14"/>
  <c r="V250" i="14"/>
  <c r="U250" i="14"/>
  <c r="T249" i="14"/>
  <c r="T248" i="14" s="1"/>
  <c r="S249" i="14"/>
  <c r="S248" i="14" s="1"/>
  <c r="AH248" i="14"/>
  <c r="AG248" i="14"/>
  <c r="AF248" i="14"/>
  <c r="AE248" i="14"/>
  <c r="AD248" i="14"/>
  <c r="AC248" i="14"/>
  <c r="AB248" i="14"/>
  <c r="AA248" i="14"/>
  <c r="Z248" i="14"/>
  <c r="Y248" i="14"/>
  <c r="X248" i="14"/>
  <c r="W248" i="14"/>
  <c r="V248" i="14"/>
  <c r="U248" i="14"/>
  <c r="T247" i="14"/>
  <c r="T246" i="14" s="1"/>
  <c r="S247" i="14"/>
  <c r="AH246" i="14"/>
  <c r="AG246" i="14"/>
  <c r="AF246" i="14"/>
  <c r="AE246" i="14"/>
  <c r="AD246" i="14"/>
  <c r="AC246" i="14"/>
  <c r="AB246" i="14"/>
  <c r="AA246" i="14"/>
  <c r="Z246" i="14"/>
  <c r="Y246" i="14"/>
  <c r="X246" i="14"/>
  <c r="W246" i="14"/>
  <c r="V246" i="14"/>
  <c r="U246" i="14"/>
  <c r="S246" i="14"/>
  <c r="T245" i="14"/>
  <c r="T244" i="14" s="1"/>
  <c r="S245" i="14"/>
  <c r="S244" i="14" s="1"/>
  <c r="AH244" i="14"/>
  <c r="AG244" i="14"/>
  <c r="AF244" i="14"/>
  <c r="AE244" i="14"/>
  <c r="AD244" i="14"/>
  <c r="AC244" i="14"/>
  <c r="AB244" i="14"/>
  <c r="AA244" i="14"/>
  <c r="Z244" i="14"/>
  <c r="Y244" i="14"/>
  <c r="X244" i="14"/>
  <c r="W244" i="14"/>
  <c r="V244" i="14"/>
  <c r="U244" i="14"/>
  <c r="T243" i="14"/>
  <c r="T242" i="14" s="1"/>
  <c r="S243" i="14"/>
  <c r="S242" i="14" s="1"/>
  <c r="AH242" i="14"/>
  <c r="AG242" i="14"/>
  <c r="AF242" i="14"/>
  <c r="AE242" i="14"/>
  <c r="AD242" i="14"/>
  <c r="AC242" i="14"/>
  <c r="AB242" i="14"/>
  <c r="AA242" i="14"/>
  <c r="Z242" i="14"/>
  <c r="Y242" i="14"/>
  <c r="X242" i="14"/>
  <c r="W242" i="14"/>
  <c r="V242" i="14"/>
  <c r="U242" i="14"/>
  <c r="T241" i="14"/>
  <c r="T240" i="14" s="1"/>
  <c r="S241" i="14"/>
  <c r="S240" i="14" s="1"/>
  <c r="AH240" i="14"/>
  <c r="AG240" i="14"/>
  <c r="AF240" i="14"/>
  <c r="AE240" i="14"/>
  <c r="AD240" i="14"/>
  <c r="AC240" i="14"/>
  <c r="AB240" i="14"/>
  <c r="AA240" i="14"/>
  <c r="Z240" i="14"/>
  <c r="Y240" i="14"/>
  <c r="X240" i="14"/>
  <c r="W240" i="14"/>
  <c r="V240" i="14"/>
  <c r="U240" i="14"/>
  <c r="T239" i="14"/>
  <c r="S239" i="14"/>
  <c r="Z238" i="14"/>
  <c r="T238" i="14" s="1"/>
  <c r="T237" i="14" s="1"/>
  <c r="Y238" i="14"/>
  <c r="AH237" i="14"/>
  <c r="AG237" i="14"/>
  <c r="AF237" i="14"/>
  <c r="AE237" i="14"/>
  <c r="AD237" i="14"/>
  <c r="AC237" i="14"/>
  <c r="AB237" i="14"/>
  <c r="AA237" i="14"/>
  <c r="X237" i="14"/>
  <c r="W237" i="14"/>
  <c r="V237" i="14"/>
  <c r="U237" i="14"/>
  <c r="T236" i="14"/>
  <c r="T235" i="14" s="1"/>
  <c r="S236" i="14"/>
  <c r="AH235" i="14"/>
  <c r="AG235" i="14"/>
  <c r="AF235" i="14"/>
  <c r="AE235" i="14"/>
  <c r="AD235" i="14"/>
  <c r="AC235" i="14"/>
  <c r="AB235" i="14"/>
  <c r="AA235" i="14"/>
  <c r="Z235" i="14"/>
  <c r="Y235" i="14"/>
  <c r="X235" i="14"/>
  <c r="W235" i="14"/>
  <c r="V235" i="14"/>
  <c r="U235" i="14"/>
  <c r="S235" i="14"/>
  <c r="T234" i="14"/>
  <c r="S234" i="14"/>
  <c r="Z233" i="14"/>
  <c r="T233" i="14" s="1"/>
  <c r="T232" i="14" s="1"/>
  <c r="Y233" i="14"/>
  <c r="AH232" i="14"/>
  <c r="AG232" i="14"/>
  <c r="AF232" i="14"/>
  <c r="AE232" i="14"/>
  <c r="AD232" i="14"/>
  <c r="AC232" i="14"/>
  <c r="AB232" i="14"/>
  <c r="AA232" i="14"/>
  <c r="X232" i="14"/>
  <c r="W232" i="14"/>
  <c r="V232" i="14"/>
  <c r="U232" i="14"/>
  <c r="T231" i="14"/>
  <c r="S231" i="14"/>
  <c r="T230" i="14"/>
  <c r="S230" i="14"/>
  <c r="T229" i="14"/>
  <c r="S229" i="14"/>
  <c r="Z228" i="14"/>
  <c r="Y228" i="14"/>
  <c r="S228" i="14" s="1"/>
  <c r="AH227" i="14"/>
  <c r="AG227" i="14"/>
  <c r="AF227" i="14"/>
  <c r="AE227" i="14"/>
  <c r="AD227" i="14"/>
  <c r="AC227" i="14"/>
  <c r="AB227" i="14"/>
  <c r="AA227" i="14"/>
  <c r="X227" i="14"/>
  <c r="W227" i="14"/>
  <c r="V227" i="14"/>
  <c r="U227" i="14"/>
  <c r="T226" i="14"/>
  <c r="S226" i="14"/>
  <c r="T225" i="14"/>
  <c r="S225" i="14"/>
  <c r="Z224" i="14"/>
  <c r="T224" i="14" s="1"/>
  <c r="T223" i="14" s="1"/>
  <c r="Y224" i="14"/>
  <c r="S224" i="14" s="1"/>
  <c r="AH223" i="14"/>
  <c r="AG223" i="14"/>
  <c r="AF223" i="14"/>
  <c r="AE223" i="14"/>
  <c r="AD223" i="14"/>
  <c r="AC223" i="14"/>
  <c r="AB223" i="14"/>
  <c r="AA223" i="14"/>
  <c r="X223" i="14"/>
  <c r="W223" i="14"/>
  <c r="V223" i="14"/>
  <c r="U223" i="14"/>
  <c r="T222" i="14"/>
  <c r="S222" i="14"/>
  <c r="T221" i="14"/>
  <c r="S221" i="14"/>
  <c r="T220" i="14"/>
  <c r="S220" i="14"/>
  <c r="Z219" i="14"/>
  <c r="Y219" i="14"/>
  <c r="AH218" i="14"/>
  <c r="AG218" i="14"/>
  <c r="AF218" i="14"/>
  <c r="AE218" i="14"/>
  <c r="AD218" i="14"/>
  <c r="AC218" i="14"/>
  <c r="AB218" i="14"/>
  <c r="AA218" i="14"/>
  <c r="X218" i="14"/>
  <c r="W218" i="14"/>
  <c r="V218" i="14"/>
  <c r="U218" i="14"/>
  <c r="T217" i="14"/>
  <c r="S217" i="14"/>
  <c r="T216" i="14"/>
  <c r="S216" i="14"/>
  <c r="Z215" i="14"/>
  <c r="T215" i="14" s="1"/>
  <c r="T214" i="14" s="1"/>
  <c r="Y215" i="14"/>
  <c r="S215" i="14" s="1"/>
  <c r="AH214" i="14"/>
  <c r="AG214" i="14"/>
  <c r="AF214" i="14"/>
  <c r="AE214" i="14"/>
  <c r="AD214" i="14"/>
  <c r="AC214" i="14"/>
  <c r="AB214" i="14"/>
  <c r="AA214" i="14"/>
  <c r="X214" i="14"/>
  <c r="W214" i="14"/>
  <c r="V214" i="14"/>
  <c r="U214" i="14"/>
  <c r="T213" i="14"/>
  <c r="S213" i="14"/>
  <c r="T212" i="14"/>
  <c r="S212" i="14"/>
  <c r="Z211" i="14"/>
  <c r="T211" i="14" s="1"/>
  <c r="T210" i="14" s="1"/>
  <c r="Y211" i="14"/>
  <c r="AH210" i="14"/>
  <c r="AG210" i="14"/>
  <c r="AF210" i="14"/>
  <c r="AE210" i="14"/>
  <c r="AD210" i="14"/>
  <c r="AC210" i="14"/>
  <c r="AB210" i="14"/>
  <c r="AA210" i="14"/>
  <c r="X210" i="14"/>
  <c r="W210" i="14"/>
  <c r="V210" i="14"/>
  <c r="U210" i="14"/>
  <c r="T209" i="14"/>
  <c r="S209" i="14"/>
  <c r="T208" i="14"/>
  <c r="S208" i="14"/>
  <c r="T207" i="14"/>
  <c r="S207" i="14"/>
  <c r="Z206" i="14"/>
  <c r="Y206" i="14"/>
  <c r="S206" i="14" s="1"/>
  <c r="AH205" i="14"/>
  <c r="AG205" i="14"/>
  <c r="AF205" i="14"/>
  <c r="AE205" i="14"/>
  <c r="AD205" i="14"/>
  <c r="AC205" i="14"/>
  <c r="AB205" i="14"/>
  <c r="AA205" i="14"/>
  <c r="X205" i="14"/>
  <c r="W205" i="14"/>
  <c r="V205" i="14"/>
  <c r="U205" i="14"/>
  <c r="T204" i="14"/>
  <c r="S204" i="14"/>
  <c r="T203" i="14"/>
  <c r="S203" i="14"/>
  <c r="Z202" i="14"/>
  <c r="T202" i="14" s="1"/>
  <c r="T201" i="14" s="1"/>
  <c r="Y202" i="14"/>
  <c r="S202" i="14" s="1"/>
  <c r="AH201" i="14"/>
  <c r="AG201" i="14"/>
  <c r="AF201" i="14"/>
  <c r="AE201" i="14"/>
  <c r="AD201" i="14"/>
  <c r="AC201" i="14"/>
  <c r="AB201" i="14"/>
  <c r="AA201" i="14"/>
  <c r="X201" i="14"/>
  <c r="W201" i="14"/>
  <c r="V201" i="14"/>
  <c r="U201" i="14"/>
  <c r="T200" i="14"/>
  <c r="S200" i="14"/>
  <c r="T199" i="14"/>
  <c r="S199" i="14"/>
  <c r="Z198" i="14"/>
  <c r="Y198" i="14"/>
  <c r="S198" i="14" s="1"/>
  <c r="AH197" i="14"/>
  <c r="AG197" i="14"/>
  <c r="AF197" i="14"/>
  <c r="AE197" i="14"/>
  <c r="AD197" i="14"/>
  <c r="AC197" i="14"/>
  <c r="AB197" i="14"/>
  <c r="AA197" i="14"/>
  <c r="X197" i="14"/>
  <c r="W197" i="14"/>
  <c r="V197" i="14"/>
  <c r="U197" i="14"/>
  <c r="T196" i="14"/>
  <c r="S196" i="14"/>
  <c r="T195" i="14"/>
  <c r="S195" i="14"/>
  <c r="Z194" i="14"/>
  <c r="Y194" i="14"/>
  <c r="S194" i="14" s="1"/>
  <c r="AH193" i="14"/>
  <c r="AG193" i="14"/>
  <c r="AF193" i="14"/>
  <c r="AE193" i="14"/>
  <c r="AD193" i="14"/>
  <c r="AC193" i="14"/>
  <c r="AB193" i="14"/>
  <c r="AA193" i="14"/>
  <c r="X193" i="14"/>
  <c r="W193" i="14"/>
  <c r="V193" i="14"/>
  <c r="U193" i="14"/>
  <c r="T192" i="14"/>
  <c r="S192" i="14"/>
  <c r="T191" i="14"/>
  <c r="S191" i="14"/>
  <c r="T190" i="14"/>
  <c r="S190" i="14"/>
  <c r="Z189" i="14"/>
  <c r="Y189" i="14"/>
  <c r="AH188" i="14"/>
  <c r="AG188" i="14"/>
  <c r="AF188" i="14"/>
  <c r="AE188" i="14"/>
  <c r="AD188" i="14"/>
  <c r="AC188" i="14"/>
  <c r="AB188" i="14"/>
  <c r="AA188" i="14"/>
  <c r="X188" i="14"/>
  <c r="W188" i="14"/>
  <c r="V188" i="14"/>
  <c r="U188" i="14"/>
  <c r="T187" i="14"/>
  <c r="S187" i="14"/>
  <c r="T186" i="14"/>
  <c r="S186" i="14"/>
  <c r="T185" i="14"/>
  <c r="S185" i="14"/>
  <c r="Z184" i="14"/>
  <c r="Y184" i="14"/>
  <c r="S184" i="14" s="1"/>
  <c r="AH183" i="14"/>
  <c r="AG183" i="14"/>
  <c r="AF183" i="14"/>
  <c r="AE183" i="14"/>
  <c r="AD183" i="14"/>
  <c r="AC183" i="14"/>
  <c r="AB183" i="14"/>
  <c r="AA183" i="14"/>
  <c r="X183" i="14"/>
  <c r="W183" i="14"/>
  <c r="V183" i="14"/>
  <c r="U183" i="14"/>
  <c r="T182" i="14"/>
  <c r="S182" i="14"/>
  <c r="T181" i="14"/>
  <c r="S181" i="14"/>
  <c r="Z180" i="14"/>
  <c r="T180" i="14" s="1"/>
  <c r="T179" i="14" s="1"/>
  <c r="Y180" i="14"/>
  <c r="S180" i="14" s="1"/>
  <c r="AH179" i="14"/>
  <c r="AG179" i="14"/>
  <c r="AF179" i="14"/>
  <c r="AE179" i="14"/>
  <c r="AD179" i="14"/>
  <c r="AC179" i="14"/>
  <c r="AB179" i="14"/>
  <c r="AA179" i="14"/>
  <c r="X179" i="14"/>
  <c r="W179" i="14"/>
  <c r="V179" i="14"/>
  <c r="U179" i="14"/>
  <c r="T178" i="14"/>
  <c r="S178" i="14"/>
  <c r="T177" i="14"/>
  <c r="S177" i="14"/>
  <c r="T176" i="14"/>
  <c r="S176" i="14"/>
  <c r="Z175" i="14"/>
  <c r="Y175" i="14"/>
  <c r="AH174" i="14"/>
  <c r="AG174" i="14"/>
  <c r="AF174" i="14"/>
  <c r="AE174" i="14"/>
  <c r="AD174" i="14"/>
  <c r="AC174" i="14"/>
  <c r="AB174" i="14"/>
  <c r="AA174" i="14"/>
  <c r="X174" i="14"/>
  <c r="W174" i="14"/>
  <c r="V174" i="14"/>
  <c r="U174" i="14"/>
  <c r="T173" i="14"/>
  <c r="S173" i="14"/>
  <c r="T172" i="14"/>
  <c r="S172" i="14"/>
  <c r="Z171" i="14"/>
  <c r="T171" i="14" s="1"/>
  <c r="T170" i="14" s="1"/>
  <c r="Y171" i="14"/>
  <c r="S171" i="14" s="1"/>
  <c r="AH170" i="14"/>
  <c r="AG170" i="14"/>
  <c r="AF170" i="14"/>
  <c r="AE170" i="14"/>
  <c r="AD170" i="14"/>
  <c r="AC170" i="14"/>
  <c r="AB170" i="14"/>
  <c r="AA170" i="14"/>
  <c r="X170" i="14"/>
  <c r="W170" i="14"/>
  <c r="V170" i="14"/>
  <c r="U170" i="14"/>
  <c r="T169" i="14"/>
  <c r="S169" i="14"/>
  <c r="AH168" i="14"/>
  <c r="AG168" i="14"/>
  <c r="AF168" i="14"/>
  <c r="AE168" i="14"/>
  <c r="AD168" i="14"/>
  <c r="AC168" i="14"/>
  <c r="AB168" i="14"/>
  <c r="AA168" i="14"/>
  <c r="Z168" i="14"/>
  <c r="Y168" i="14"/>
  <c r="X168" i="14"/>
  <c r="W168" i="14"/>
  <c r="V168" i="14"/>
  <c r="U168" i="14"/>
  <c r="T168" i="14"/>
  <c r="S168" i="14"/>
  <c r="T167" i="14"/>
  <c r="S167" i="14"/>
  <c r="T166" i="14"/>
  <c r="S166" i="14"/>
  <c r="T165" i="14"/>
  <c r="S165" i="14"/>
  <c r="T164" i="14"/>
  <c r="S164" i="14"/>
  <c r="Z163" i="14"/>
  <c r="Y163" i="14"/>
  <c r="S163" i="14" s="1"/>
  <c r="AH162" i="14"/>
  <c r="AG162" i="14"/>
  <c r="AF162" i="14"/>
  <c r="AE162" i="14"/>
  <c r="AD162" i="14"/>
  <c r="AC162" i="14"/>
  <c r="AB162" i="14"/>
  <c r="AA162" i="14"/>
  <c r="X162" i="14"/>
  <c r="W162" i="14"/>
  <c r="V162" i="14"/>
  <c r="U162" i="14"/>
  <c r="T161" i="14"/>
  <c r="S161" i="14"/>
  <c r="Z160" i="14"/>
  <c r="T160" i="14" s="1"/>
  <c r="T159" i="14" s="1"/>
  <c r="Y160" i="14"/>
  <c r="S160" i="14" s="1"/>
  <c r="AH159" i="14"/>
  <c r="AG159" i="14"/>
  <c r="AF159" i="14"/>
  <c r="AE159" i="14"/>
  <c r="AD159" i="14"/>
  <c r="AC159" i="14"/>
  <c r="AB159" i="14"/>
  <c r="AA159" i="14"/>
  <c r="X159" i="14"/>
  <c r="W159" i="14"/>
  <c r="V159" i="14"/>
  <c r="U159" i="14"/>
  <c r="T158" i="14"/>
  <c r="S158" i="14"/>
  <c r="T157" i="14"/>
  <c r="S157" i="14"/>
  <c r="T156" i="14"/>
  <c r="S156" i="14"/>
  <c r="Z155" i="14"/>
  <c r="T155" i="14" s="1"/>
  <c r="T154" i="14" s="1"/>
  <c r="Y155" i="14"/>
  <c r="S155" i="14" s="1"/>
  <c r="AH154" i="14"/>
  <c r="AG154" i="14"/>
  <c r="AF154" i="14"/>
  <c r="AE154" i="14"/>
  <c r="AD154" i="14"/>
  <c r="AC154" i="14"/>
  <c r="AB154" i="14"/>
  <c r="AA154" i="14"/>
  <c r="X154" i="14"/>
  <c r="W154" i="14"/>
  <c r="V154" i="14"/>
  <c r="U154" i="14"/>
  <c r="T153" i="14"/>
  <c r="S153" i="14"/>
  <c r="Z152" i="14"/>
  <c r="T152" i="14" s="1"/>
  <c r="T151" i="14" s="1"/>
  <c r="Y152" i="14"/>
  <c r="S152" i="14" s="1"/>
  <c r="AH151" i="14"/>
  <c r="AG151" i="14"/>
  <c r="AF151" i="14"/>
  <c r="AE151" i="14"/>
  <c r="AD151" i="14"/>
  <c r="AC151" i="14"/>
  <c r="AB151" i="14"/>
  <c r="AA151" i="14"/>
  <c r="X151" i="14"/>
  <c r="W151" i="14"/>
  <c r="V151" i="14"/>
  <c r="U151" i="14"/>
  <c r="T150" i="14"/>
  <c r="S150" i="14"/>
  <c r="T149" i="14"/>
  <c r="S149" i="14"/>
  <c r="X148" i="14"/>
  <c r="X15" i="17" s="1"/>
  <c r="W148" i="14"/>
  <c r="W15" i="17" s="1"/>
  <c r="AH147" i="14"/>
  <c r="AG147" i="14"/>
  <c r="AF147" i="14"/>
  <c r="AE147" i="14"/>
  <c r="AD147" i="14"/>
  <c r="AC147" i="14"/>
  <c r="AB147" i="14"/>
  <c r="AA147" i="14"/>
  <c r="Z147" i="14"/>
  <c r="Y147" i="14"/>
  <c r="V147" i="14"/>
  <c r="U147" i="14"/>
  <c r="T146" i="14"/>
  <c r="S146" i="14"/>
  <c r="X145" i="14"/>
  <c r="T145" i="14" s="1"/>
  <c r="T144" i="14" s="1"/>
  <c r="W145" i="14"/>
  <c r="AH144" i="14"/>
  <c r="AG144" i="14"/>
  <c r="AF144" i="14"/>
  <c r="AE144" i="14"/>
  <c r="AD144" i="14"/>
  <c r="AC144" i="14"/>
  <c r="AB144" i="14"/>
  <c r="AA144" i="14"/>
  <c r="Z144" i="14"/>
  <c r="Y144" i="14"/>
  <c r="V144" i="14"/>
  <c r="U144" i="14"/>
  <c r="T143" i="14"/>
  <c r="T142" i="14" s="1"/>
  <c r="S143" i="14"/>
  <c r="T141" i="14"/>
  <c r="S141" i="14"/>
  <c r="X140" i="14"/>
  <c r="T140" i="14" s="1"/>
  <c r="W140" i="14"/>
  <c r="S140" i="14" s="1"/>
  <c r="T139" i="14"/>
  <c r="S139" i="14"/>
  <c r="T138" i="14"/>
  <c r="S138" i="14"/>
  <c r="T137" i="14"/>
  <c r="S137" i="14"/>
  <c r="T134" i="14"/>
  <c r="S134" i="14"/>
  <c r="X133" i="14"/>
  <c r="T133" i="14" s="1"/>
  <c r="W133" i="14"/>
  <c r="S133" i="14" s="1"/>
  <c r="T132" i="14"/>
  <c r="S132" i="14"/>
  <c r="T131" i="14"/>
  <c r="S131" i="14"/>
  <c r="T130" i="14"/>
  <c r="S130" i="14"/>
  <c r="X129" i="14"/>
  <c r="X128" i="14" s="1"/>
  <c r="W129" i="14"/>
  <c r="S129" i="14" s="1"/>
  <c r="AH128" i="14"/>
  <c r="AG128" i="14"/>
  <c r="AF128" i="14"/>
  <c r="AE128" i="14"/>
  <c r="AD128" i="14"/>
  <c r="AC128" i="14"/>
  <c r="AB128" i="14"/>
  <c r="AA128" i="14"/>
  <c r="Z128" i="14"/>
  <c r="Y128" i="14"/>
  <c r="V128" i="14"/>
  <c r="U128" i="14"/>
  <c r="T127" i="14"/>
  <c r="S127" i="14"/>
  <c r="X126" i="14"/>
  <c r="T126" i="14" s="1"/>
  <c r="W126" i="14"/>
  <c r="S126" i="14" s="1"/>
  <c r="T125" i="14"/>
  <c r="S125" i="14"/>
  <c r="T124" i="14"/>
  <c r="S124" i="14"/>
  <c r="T123" i="14"/>
  <c r="S123" i="14"/>
  <c r="X122" i="14"/>
  <c r="X121" i="14" s="1"/>
  <c r="W122" i="14"/>
  <c r="S122" i="14" s="1"/>
  <c r="AH121" i="14"/>
  <c r="AG121" i="14"/>
  <c r="AF121" i="14"/>
  <c r="AE121" i="14"/>
  <c r="AD121" i="14"/>
  <c r="AC121" i="14"/>
  <c r="AB121" i="14"/>
  <c r="AA121" i="14"/>
  <c r="Z121" i="14"/>
  <c r="Y121" i="14"/>
  <c r="V121" i="14"/>
  <c r="U121" i="14"/>
  <c r="T120" i="14"/>
  <c r="S120" i="14"/>
  <c r="X119" i="14"/>
  <c r="T119" i="14" s="1"/>
  <c r="W119" i="14"/>
  <c r="S119" i="14" s="1"/>
  <c r="T118" i="14"/>
  <c r="S118" i="14"/>
  <c r="T117" i="14"/>
  <c r="S117" i="14"/>
  <c r="T116" i="14"/>
  <c r="S116" i="14"/>
  <c r="X115" i="14"/>
  <c r="T115" i="14" s="1"/>
  <c r="W115" i="14"/>
  <c r="S115" i="14" s="1"/>
  <c r="AH114" i="14"/>
  <c r="AG114" i="14"/>
  <c r="AF114" i="14"/>
  <c r="AE114" i="14"/>
  <c r="AD114" i="14"/>
  <c r="AC114" i="14"/>
  <c r="AB114" i="14"/>
  <c r="AA114" i="14"/>
  <c r="Z114" i="14"/>
  <c r="Y114" i="14"/>
  <c r="X114" i="14"/>
  <c r="V114" i="14"/>
  <c r="U114" i="14"/>
  <c r="T113" i="14"/>
  <c r="S113" i="14"/>
  <c r="X112" i="14"/>
  <c r="T112" i="14" s="1"/>
  <c r="W112" i="14"/>
  <c r="S112" i="14" s="1"/>
  <c r="T111" i="14"/>
  <c r="S111" i="14"/>
  <c r="T110" i="14"/>
  <c r="S110" i="14"/>
  <c r="T109" i="14"/>
  <c r="S109" i="14"/>
  <c r="X108" i="14"/>
  <c r="X107" i="14" s="1"/>
  <c r="W108" i="14"/>
  <c r="S108" i="14" s="1"/>
  <c r="AH107" i="14"/>
  <c r="AG107" i="14"/>
  <c r="AF107" i="14"/>
  <c r="AE107" i="14"/>
  <c r="AD107" i="14"/>
  <c r="AC107" i="14"/>
  <c r="AB107" i="14"/>
  <c r="AA107" i="14"/>
  <c r="Z107" i="14"/>
  <c r="Y107" i="14"/>
  <c r="V107" i="14"/>
  <c r="U107" i="14"/>
  <c r="T106" i="14"/>
  <c r="S106" i="14"/>
  <c r="X105" i="14"/>
  <c r="T105" i="14" s="1"/>
  <c r="W105" i="14"/>
  <c r="S105" i="14" s="1"/>
  <c r="T104" i="14"/>
  <c r="S104" i="14"/>
  <c r="T103" i="14"/>
  <c r="S103" i="14"/>
  <c r="T102" i="14"/>
  <c r="S102" i="14"/>
  <c r="X101" i="14"/>
  <c r="T101" i="14" s="1"/>
  <c r="W101" i="14"/>
  <c r="S101" i="14" s="1"/>
  <c r="AH100" i="14"/>
  <c r="AG100" i="14"/>
  <c r="AF100" i="14"/>
  <c r="AE100" i="14"/>
  <c r="AD100" i="14"/>
  <c r="AC100" i="14"/>
  <c r="AB100" i="14"/>
  <c r="AA100" i="14"/>
  <c r="Z100" i="14"/>
  <c r="Y100" i="14"/>
  <c r="X100" i="14"/>
  <c r="V100" i="14"/>
  <c r="U100" i="14"/>
  <c r="T99" i="14"/>
  <c r="S99" i="14"/>
  <c r="X98" i="14"/>
  <c r="T98" i="14" s="1"/>
  <c r="W98" i="14"/>
  <c r="S98" i="14" s="1"/>
  <c r="T97" i="14"/>
  <c r="S97" i="14"/>
  <c r="T96" i="14"/>
  <c r="S96" i="14"/>
  <c r="T95" i="14"/>
  <c r="S95" i="14"/>
  <c r="X94" i="14"/>
  <c r="W94" i="14"/>
  <c r="S94" i="14" s="1"/>
  <c r="AH93" i="14"/>
  <c r="AG93" i="14"/>
  <c r="AF93" i="14"/>
  <c r="AE93" i="14"/>
  <c r="AD93" i="14"/>
  <c r="AC93" i="14"/>
  <c r="AB93" i="14"/>
  <c r="AA93" i="14"/>
  <c r="Z93" i="14"/>
  <c r="Y93" i="14"/>
  <c r="V93" i="14"/>
  <c r="U93" i="14"/>
  <c r="T92" i="14"/>
  <c r="S92" i="14"/>
  <c r="X91" i="14"/>
  <c r="T91" i="14" s="1"/>
  <c r="W91" i="14"/>
  <c r="S91" i="14" s="1"/>
  <c r="T90" i="14"/>
  <c r="S90" i="14"/>
  <c r="T89" i="14"/>
  <c r="S89" i="14"/>
  <c r="T88" i="14"/>
  <c r="S88" i="14"/>
  <c r="X87" i="14"/>
  <c r="W87" i="14"/>
  <c r="S87" i="14" s="1"/>
  <c r="AH86" i="14"/>
  <c r="AG86" i="14"/>
  <c r="AF86" i="14"/>
  <c r="AE86" i="14"/>
  <c r="AD86" i="14"/>
  <c r="AC86" i="14"/>
  <c r="AB86" i="14"/>
  <c r="AA86" i="14"/>
  <c r="Z86" i="14"/>
  <c r="Y86" i="14"/>
  <c r="V86" i="14"/>
  <c r="U86" i="14"/>
  <c r="T85" i="14"/>
  <c r="S85" i="14"/>
  <c r="X84" i="14"/>
  <c r="T84" i="14" s="1"/>
  <c r="W84" i="14"/>
  <c r="S84" i="14" s="1"/>
  <c r="T83" i="14"/>
  <c r="S83" i="14"/>
  <c r="T82" i="14"/>
  <c r="S82" i="14"/>
  <c r="T81" i="14"/>
  <c r="S81" i="14"/>
  <c r="X80" i="14"/>
  <c r="W80" i="14"/>
  <c r="S80" i="14" s="1"/>
  <c r="AH79" i="14"/>
  <c r="AG79" i="14"/>
  <c r="AF79" i="14"/>
  <c r="AE79" i="14"/>
  <c r="AD79" i="14"/>
  <c r="AC79" i="14"/>
  <c r="AB79" i="14"/>
  <c r="AA79" i="14"/>
  <c r="Z79" i="14"/>
  <c r="Y79" i="14"/>
  <c r="V79" i="14"/>
  <c r="U79" i="14"/>
  <c r="T78" i="14"/>
  <c r="S78" i="14"/>
  <c r="X77" i="14"/>
  <c r="T77" i="14" s="1"/>
  <c r="W77" i="14"/>
  <c r="S77" i="14" s="1"/>
  <c r="T76" i="14"/>
  <c r="S76" i="14"/>
  <c r="T75" i="14"/>
  <c r="S75" i="14"/>
  <c r="T74" i="14"/>
  <c r="S74" i="14"/>
  <c r="X73" i="14"/>
  <c r="W73" i="14"/>
  <c r="S73" i="14" s="1"/>
  <c r="AH72" i="14"/>
  <c r="AG72" i="14"/>
  <c r="AF72" i="14"/>
  <c r="AE72" i="14"/>
  <c r="AD72" i="14"/>
  <c r="AC72" i="14"/>
  <c r="AB72" i="14"/>
  <c r="AA72" i="14"/>
  <c r="Z72" i="14"/>
  <c r="Y72" i="14"/>
  <c r="V72" i="14"/>
  <c r="U72" i="14"/>
  <c r="T71" i="14"/>
  <c r="S71" i="14"/>
  <c r="X70" i="14"/>
  <c r="T70" i="14" s="1"/>
  <c r="W70" i="14"/>
  <c r="S70" i="14" s="1"/>
  <c r="T69" i="14"/>
  <c r="S69" i="14"/>
  <c r="T68" i="14"/>
  <c r="S68" i="14"/>
  <c r="T67" i="14"/>
  <c r="S67" i="14"/>
  <c r="X66" i="14"/>
  <c r="W66" i="14"/>
  <c r="S66" i="14" s="1"/>
  <c r="AH65" i="14"/>
  <c r="AG65" i="14"/>
  <c r="AF65" i="14"/>
  <c r="AE65" i="14"/>
  <c r="AD65" i="14"/>
  <c r="AC65" i="14"/>
  <c r="AB65" i="14"/>
  <c r="AA65" i="14"/>
  <c r="Z65" i="14"/>
  <c r="Y65" i="14"/>
  <c r="V65" i="14"/>
  <c r="U65" i="14"/>
  <c r="T64" i="14"/>
  <c r="S64" i="14"/>
  <c r="T62" i="14"/>
  <c r="S62" i="14"/>
  <c r="T55" i="14"/>
  <c r="S55" i="14"/>
  <c r="T53" i="14"/>
  <c r="S53" i="14"/>
  <c r="Z52" i="14"/>
  <c r="Y52" i="14"/>
  <c r="AO52" i="14" s="1"/>
  <c r="BE52" i="14" s="1"/>
  <c r="X52" i="14"/>
  <c r="X19" i="17" s="1"/>
  <c r="W52" i="14"/>
  <c r="Z50" i="14"/>
  <c r="Y50" i="14"/>
  <c r="T49" i="14"/>
  <c r="S49" i="14"/>
  <c r="X48" i="14"/>
  <c r="W48" i="14"/>
  <c r="T47" i="14"/>
  <c r="S47" i="14"/>
  <c r="T46" i="14"/>
  <c r="S46" i="14"/>
  <c r="T45" i="14"/>
  <c r="S45" i="14"/>
  <c r="T44" i="14"/>
  <c r="S44" i="14"/>
  <c r="Z42" i="14"/>
  <c r="Y42" i="14"/>
  <c r="T41" i="14"/>
  <c r="S41" i="14"/>
  <c r="T40" i="14"/>
  <c r="S40" i="14"/>
  <c r="T39" i="14"/>
  <c r="S39" i="14"/>
  <c r="T38" i="14"/>
  <c r="S38" i="14"/>
  <c r="T37" i="14"/>
  <c r="S37" i="14"/>
  <c r="Z36" i="14"/>
  <c r="Z14" i="17" s="1"/>
  <c r="Y36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T23" i="14"/>
  <c r="S23" i="14"/>
  <c r="T22" i="14"/>
  <c r="S22" i="14"/>
  <c r="T21" i="14"/>
  <c r="S21" i="14"/>
  <c r="T20" i="14"/>
  <c r="S20" i="14"/>
  <c r="T19" i="14"/>
  <c r="S19" i="14"/>
  <c r="T18" i="14"/>
  <c r="S18" i="14"/>
  <c r="T17" i="14"/>
  <c r="S17" i="14"/>
  <c r="Z16" i="14"/>
  <c r="Z13" i="17" s="1"/>
  <c r="Y16" i="14"/>
  <c r="Y13" i="17" s="1"/>
  <c r="X16" i="14"/>
  <c r="W16" i="14"/>
  <c r="AH15" i="14"/>
  <c r="AG15" i="14"/>
  <c r="AF15" i="14"/>
  <c r="AE15" i="14"/>
  <c r="AD15" i="14"/>
  <c r="AC15" i="14"/>
  <c r="AB15" i="14"/>
  <c r="AA15" i="14"/>
  <c r="V15" i="14"/>
  <c r="U15" i="14"/>
  <c r="T14" i="14"/>
  <c r="T13" i="14" s="1"/>
  <c r="S14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AN271" i="14"/>
  <c r="AP263" i="14"/>
  <c r="AR266" i="14"/>
  <c r="AT259" i="14"/>
  <c r="AN259" i="14"/>
  <c r="AV252" i="14"/>
  <c r="AR252" i="14"/>
  <c r="AN248" i="14"/>
  <c r="AX246" i="14"/>
  <c r="AT242" i="14"/>
  <c r="AP242" i="14"/>
  <c r="AP235" i="14"/>
  <c r="AL237" i="14"/>
  <c r="AN232" i="14"/>
  <c r="AM232" i="14"/>
  <c r="AV223" i="14"/>
  <c r="AT223" i="14"/>
  <c r="AN223" i="14"/>
  <c r="AT214" i="14"/>
  <c r="AN214" i="14"/>
  <c r="AR210" i="14"/>
  <c r="AQ201" i="14"/>
  <c r="AX197" i="14"/>
  <c r="AW197" i="14"/>
  <c r="AN197" i="14"/>
  <c r="AM197" i="14"/>
  <c r="AK193" i="14"/>
  <c r="AV218" i="14"/>
  <c r="AL218" i="14"/>
  <c r="AN205" i="14"/>
  <c r="AM205" i="14"/>
  <c r="AN188" i="14"/>
  <c r="AM188" i="14"/>
  <c r="AN179" i="14"/>
  <c r="AR174" i="14"/>
  <c r="AT170" i="14"/>
  <c r="AN170" i="14"/>
  <c r="AR162" i="14"/>
  <c r="AN159" i="14"/>
  <c r="AM159" i="14"/>
  <c r="AR154" i="14"/>
  <c r="AQ154" i="14"/>
  <c r="AT151" i="14"/>
  <c r="AX147" i="14"/>
  <c r="AW147" i="14"/>
  <c r="AP147" i="14"/>
  <c r="AO147" i="14"/>
  <c r="AR144" i="14"/>
  <c r="AQ144" i="14"/>
  <c r="AL111" i="16"/>
  <c r="AK111" i="16"/>
  <c r="AK110" i="16" s="1"/>
  <c r="AJ111" i="16"/>
  <c r="AI111" i="16"/>
  <c r="AH111" i="16"/>
  <c r="AG111" i="16"/>
  <c r="AG110" i="16" s="1"/>
  <c r="AF111" i="16"/>
  <c r="AE111" i="16"/>
  <c r="AD111" i="16"/>
  <c r="AB111" i="16" s="1"/>
  <c r="AC111" i="16"/>
  <c r="AC110" i="16" s="1"/>
  <c r="AL109" i="16"/>
  <c r="AL108" i="16" s="1"/>
  <c r="AK109" i="16"/>
  <c r="AJ109" i="16"/>
  <c r="AI109" i="16"/>
  <c r="AI108" i="16" s="1"/>
  <c r="AH109" i="16"/>
  <c r="AH108" i="16" s="1"/>
  <c r="AG109" i="16"/>
  <c r="AF109" i="16"/>
  <c r="AE109" i="16"/>
  <c r="AE108" i="16" s="1"/>
  <c r="AD109" i="16"/>
  <c r="AD108" i="16" s="1"/>
  <c r="AC109" i="16"/>
  <c r="AC108" i="16" s="1"/>
  <c r="AL107" i="16"/>
  <c r="AB107" i="16" s="1"/>
  <c r="AK107" i="16"/>
  <c r="AK106" i="16" s="1"/>
  <c r="AJ107" i="16"/>
  <c r="AI107" i="16"/>
  <c r="AI106" i="16" s="1"/>
  <c r="AH107" i="16"/>
  <c r="AG107" i="16"/>
  <c r="AF107" i="16"/>
  <c r="AE107" i="16"/>
  <c r="AD107" i="16"/>
  <c r="AC107" i="16"/>
  <c r="AL105" i="16"/>
  <c r="AK105" i="16"/>
  <c r="AK104" i="16" s="1"/>
  <c r="AJ105" i="16"/>
  <c r="AB105" i="16" s="1"/>
  <c r="AI105" i="16"/>
  <c r="AI104" i="16" s="1"/>
  <c r="AH105" i="16"/>
  <c r="AG105" i="16"/>
  <c r="AG104" i="16" s="1"/>
  <c r="AF105" i="16"/>
  <c r="AE105" i="16"/>
  <c r="AE104" i="16" s="1"/>
  <c r="AD105" i="16"/>
  <c r="AC105" i="16"/>
  <c r="AL103" i="16"/>
  <c r="AK103" i="16"/>
  <c r="AK102" i="16" s="1"/>
  <c r="AJ103" i="16"/>
  <c r="AI103" i="16"/>
  <c r="AI102" i="16" s="1"/>
  <c r="AH103" i="16"/>
  <c r="AB103" i="16" s="1"/>
  <c r="AG103" i="16"/>
  <c r="AG102" i="16" s="1"/>
  <c r="AF103" i="16"/>
  <c r="AD103" i="16"/>
  <c r="AC103" i="16"/>
  <c r="AL101" i="16"/>
  <c r="AL100" i="16" s="1"/>
  <c r="AK101" i="16"/>
  <c r="AJ101" i="16"/>
  <c r="AI101" i="16"/>
  <c r="AI100" i="16" s="1"/>
  <c r="AH101" i="16"/>
  <c r="AH100" i="16" s="1"/>
  <c r="AG101" i="16"/>
  <c r="AF101" i="16"/>
  <c r="AF100" i="16" s="1"/>
  <c r="AE100" i="16"/>
  <c r="AD101" i="16"/>
  <c r="AC101" i="16"/>
  <c r="AL99" i="16"/>
  <c r="AK99" i="16"/>
  <c r="AJ99" i="16"/>
  <c r="AJ98" i="16" s="1"/>
  <c r="AI99" i="16"/>
  <c r="AI98" i="16" s="1"/>
  <c r="AH99" i="16"/>
  <c r="AG99" i="16"/>
  <c r="AF99" i="16"/>
  <c r="AE99" i="16"/>
  <c r="AE98" i="16" s="1"/>
  <c r="AD99" i="16"/>
  <c r="AD98" i="16" s="1"/>
  <c r="AC99" i="16"/>
  <c r="AA99" i="16" s="1"/>
  <c r="AN99" i="16" s="1"/>
  <c r="AL97" i="16"/>
  <c r="AL96" i="16" s="1"/>
  <c r="AK97" i="16"/>
  <c r="AJ97" i="16"/>
  <c r="AI97" i="16"/>
  <c r="AI96" i="16" s="1"/>
  <c r="AH97" i="16"/>
  <c r="AG97" i="16"/>
  <c r="AF97" i="16"/>
  <c r="AE97" i="16"/>
  <c r="AE96" i="16" s="1"/>
  <c r="AD97" i="16"/>
  <c r="AD96" i="16" s="1"/>
  <c r="AC97" i="16"/>
  <c r="AL95" i="16"/>
  <c r="AL94" i="16" s="1"/>
  <c r="AK95" i="16"/>
  <c r="AA95" i="16" s="1"/>
  <c r="AN95" i="16" s="1"/>
  <c r="AJ95" i="16"/>
  <c r="AJ94" i="16" s="1"/>
  <c r="AI95" i="16"/>
  <c r="AH95" i="16"/>
  <c r="AH94" i="16" s="1"/>
  <c r="AG95" i="16"/>
  <c r="AF95" i="16"/>
  <c r="AF94" i="16" s="1"/>
  <c r="AE95" i="16"/>
  <c r="AD95" i="16"/>
  <c r="AD94" i="16" s="1"/>
  <c r="AC95" i="16"/>
  <c r="AL93" i="16"/>
  <c r="AL92" i="16" s="1"/>
  <c r="AK93" i="16"/>
  <c r="AJ93" i="16"/>
  <c r="AI93" i="16"/>
  <c r="AI92" i="16" s="1"/>
  <c r="AH93" i="16"/>
  <c r="AH92" i="16" s="1"/>
  <c r="AG93" i="16"/>
  <c r="AF93" i="16"/>
  <c r="AE93" i="16"/>
  <c r="AE92" i="16" s="1"/>
  <c r="AD93" i="16"/>
  <c r="AD92" i="16" s="1"/>
  <c r="AC93" i="16"/>
  <c r="AL91" i="16"/>
  <c r="AK91" i="16"/>
  <c r="AJ91" i="16"/>
  <c r="AJ90" i="16" s="1"/>
  <c r="AI91" i="16"/>
  <c r="AH91" i="16"/>
  <c r="AH90" i="16" s="1"/>
  <c r="AG91" i="16"/>
  <c r="AG90" i="16" s="1"/>
  <c r="AF91" i="16"/>
  <c r="AF90" i="16" s="1"/>
  <c r="AE91" i="16"/>
  <c r="AD91" i="16"/>
  <c r="AC91" i="16"/>
  <c r="AL89" i="16"/>
  <c r="AL88" i="16" s="1"/>
  <c r="AK89" i="16"/>
  <c r="AJ89" i="16"/>
  <c r="AI89" i="16"/>
  <c r="AH89" i="16"/>
  <c r="AH88" i="16" s="1"/>
  <c r="AG89" i="16"/>
  <c r="AF89" i="16"/>
  <c r="AF88" i="16" s="1"/>
  <c r="AE89" i="16"/>
  <c r="AA89" i="16" s="1"/>
  <c r="AN89" i="16" s="1"/>
  <c r="AD89" i="16"/>
  <c r="AC89" i="16"/>
  <c r="AL87" i="16"/>
  <c r="AK87" i="16"/>
  <c r="AJ87" i="16"/>
  <c r="AI87" i="16"/>
  <c r="AH87" i="16"/>
  <c r="AG87" i="16"/>
  <c r="AF87" i="16"/>
  <c r="AE87" i="16"/>
  <c r="AD87" i="16"/>
  <c r="AD86" i="16" s="1"/>
  <c r="AC87" i="16"/>
  <c r="AA87" i="16" s="1"/>
  <c r="AN87" i="16" s="1"/>
  <c r="AL85" i="16"/>
  <c r="AK85" i="16"/>
  <c r="AJ85" i="16"/>
  <c r="AI85" i="16"/>
  <c r="AH85" i="16"/>
  <c r="AG85" i="16"/>
  <c r="AF85" i="16"/>
  <c r="AE85" i="16"/>
  <c r="AD85" i="16"/>
  <c r="AC85" i="16"/>
  <c r="AL83" i="16"/>
  <c r="AL82" i="16" s="1"/>
  <c r="AK83" i="16"/>
  <c r="AK82" i="16" s="1"/>
  <c r="AJ83" i="16"/>
  <c r="AI83" i="16"/>
  <c r="AH83" i="16"/>
  <c r="AG83" i="16"/>
  <c r="AF83" i="16"/>
  <c r="AE83" i="16"/>
  <c r="AD83" i="16"/>
  <c r="AC83" i="16"/>
  <c r="AL81" i="16"/>
  <c r="AK81" i="16"/>
  <c r="AJ81" i="16"/>
  <c r="AJ80" i="16" s="1"/>
  <c r="AI81" i="16"/>
  <c r="AI80" i="16" s="1"/>
  <c r="AH81" i="16"/>
  <c r="AH80" i="16" s="1"/>
  <c r="AG81" i="16"/>
  <c r="AF81" i="16"/>
  <c r="AE81" i="16"/>
  <c r="AE80" i="16" s="1"/>
  <c r="AD81" i="16"/>
  <c r="AC81" i="16"/>
  <c r="AL79" i="16"/>
  <c r="AK79" i="16"/>
  <c r="AJ79" i="16"/>
  <c r="AJ78" i="16" s="1"/>
  <c r="AI79" i="16"/>
  <c r="AI78" i="16" s="1"/>
  <c r="AH79" i="16"/>
  <c r="AH78" i="16" s="1"/>
  <c r="AG79" i="16"/>
  <c r="AG78" i="16" s="1"/>
  <c r="AF79" i="16"/>
  <c r="AF78" i="16" s="1"/>
  <c r="AE79" i="16"/>
  <c r="AE78" i="16" s="1"/>
  <c r="AD79" i="16"/>
  <c r="AC79" i="16"/>
  <c r="AC78" i="16" s="1"/>
  <c r="AL77" i="16"/>
  <c r="AL76" i="16" s="1"/>
  <c r="AK77" i="16"/>
  <c r="AJ77" i="16"/>
  <c r="AJ76" i="16" s="1"/>
  <c r="AI77" i="16"/>
  <c r="AI76" i="16" s="1"/>
  <c r="AH77" i="16"/>
  <c r="AG77" i="16"/>
  <c r="AF77" i="16"/>
  <c r="AF76" i="16" s="1"/>
  <c r="AE77" i="16"/>
  <c r="AE76" i="16" s="1"/>
  <c r="AD77" i="16"/>
  <c r="AD76" i="16" s="1"/>
  <c r="AC77" i="16"/>
  <c r="AL75" i="16"/>
  <c r="AK75" i="16"/>
  <c r="AJ75" i="16"/>
  <c r="AJ74" i="16" s="1"/>
  <c r="AI75" i="16"/>
  <c r="AI74" i="16" s="1"/>
  <c r="AH75" i="16"/>
  <c r="AG75" i="16"/>
  <c r="AF75" i="16"/>
  <c r="AE75" i="16"/>
  <c r="AD75" i="16"/>
  <c r="AD74" i="16" s="1"/>
  <c r="AC75" i="16"/>
  <c r="AC74" i="16" s="1"/>
  <c r="AL73" i="16"/>
  <c r="AL72" i="16" s="1"/>
  <c r="AK73" i="16"/>
  <c r="AJ73" i="16"/>
  <c r="AI73" i="16"/>
  <c r="AI72" i="16" s="1"/>
  <c r="AH73" i="16"/>
  <c r="AH72" i="16" s="1"/>
  <c r="AG73" i="16"/>
  <c r="AF73" i="16"/>
  <c r="AE73" i="16"/>
  <c r="AE72" i="16" s="1"/>
  <c r="AD73" i="16"/>
  <c r="AC73" i="16"/>
  <c r="AL71" i="16"/>
  <c r="AL70" i="16" s="1"/>
  <c r="AK71" i="16"/>
  <c r="AK70" i="16" s="1"/>
  <c r="AJ71" i="16"/>
  <c r="AJ70" i="16" s="1"/>
  <c r="AI71" i="16"/>
  <c r="AI70" i="16" s="1"/>
  <c r="AH71" i="16"/>
  <c r="AG71" i="16"/>
  <c r="AF71" i="16"/>
  <c r="AE71" i="16"/>
  <c r="AE70" i="16" s="1"/>
  <c r="AD71" i="16"/>
  <c r="AC71" i="16"/>
  <c r="AC70" i="16" s="1"/>
  <c r="AL69" i="16"/>
  <c r="AL68" i="16" s="1"/>
  <c r="AK69" i="16"/>
  <c r="AJ69" i="16"/>
  <c r="AJ68" i="16" s="1"/>
  <c r="AI69" i="16"/>
  <c r="AI68" i="16" s="1"/>
  <c r="AH69" i="16"/>
  <c r="AH68" i="16" s="1"/>
  <c r="AG69" i="16"/>
  <c r="AF69" i="16"/>
  <c r="AE69" i="16"/>
  <c r="AE68" i="16" s="1"/>
  <c r="AD69" i="16"/>
  <c r="AC69" i="16"/>
  <c r="AL67" i="16"/>
  <c r="AK67" i="16"/>
  <c r="AJ67" i="16"/>
  <c r="AJ66" i="16" s="1"/>
  <c r="AI67" i="16"/>
  <c r="AI66" i="16" s="1"/>
  <c r="AH67" i="16"/>
  <c r="AH66" i="16" s="1"/>
  <c r="AG67" i="16"/>
  <c r="AG66" i="16" s="1"/>
  <c r="AF67" i="16"/>
  <c r="AE67" i="16"/>
  <c r="AE66" i="16" s="1"/>
  <c r="AD67" i="16"/>
  <c r="AC67" i="16"/>
  <c r="AL65" i="16"/>
  <c r="AL64" i="16" s="1"/>
  <c r="AK65" i="16"/>
  <c r="AJ65" i="16"/>
  <c r="AI65" i="16"/>
  <c r="AH65" i="16"/>
  <c r="AH64" i="16" s="1"/>
  <c r="AG65" i="16"/>
  <c r="AF65" i="16"/>
  <c r="AB65" i="16" s="1"/>
  <c r="AE65" i="16"/>
  <c r="AA65" i="16" s="1"/>
  <c r="AN65" i="16" s="1"/>
  <c r="AD65" i="16"/>
  <c r="AD64" i="16" s="1"/>
  <c r="AC65" i="16"/>
  <c r="AL63" i="16"/>
  <c r="AK63" i="16"/>
  <c r="AJ63" i="16"/>
  <c r="AJ62" i="16" s="1"/>
  <c r="AI63" i="16"/>
  <c r="AI62" i="16" s="1"/>
  <c r="AH63" i="16"/>
  <c r="AG63" i="16"/>
  <c r="AF63" i="16"/>
  <c r="AF62" i="16" s="1"/>
  <c r="AE63" i="16"/>
  <c r="AD63" i="16"/>
  <c r="AD62" i="16" s="1"/>
  <c r="AC63" i="16"/>
  <c r="AC62" i="16" s="1"/>
  <c r="AL61" i="16"/>
  <c r="AK61" i="16"/>
  <c r="AJ61" i="16"/>
  <c r="AJ60" i="16" s="1"/>
  <c r="AI61" i="16"/>
  <c r="AH61" i="16"/>
  <c r="AH60" i="16" s="1"/>
  <c r="AG61" i="16"/>
  <c r="AF61" i="16"/>
  <c r="AF60" i="16" s="1"/>
  <c r="AE61" i="16"/>
  <c r="AE60" i="16" s="1"/>
  <c r="AD61" i="16"/>
  <c r="AD60" i="16" s="1"/>
  <c r="AC61" i="16"/>
  <c r="AL59" i="16"/>
  <c r="AL58" i="16" s="1"/>
  <c r="AK59" i="16"/>
  <c r="AK58" i="16" s="1"/>
  <c r="AJ59" i="16"/>
  <c r="AJ58" i="16" s="1"/>
  <c r="AI59" i="16"/>
  <c r="AH59" i="16"/>
  <c r="AG59" i="16"/>
  <c r="AF59" i="16"/>
  <c r="AE59" i="16"/>
  <c r="AD59" i="16"/>
  <c r="AC59" i="16"/>
  <c r="AL57" i="16"/>
  <c r="AL56" i="16" s="1"/>
  <c r="AK57" i="16"/>
  <c r="AJ57" i="16"/>
  <c r="AJ56" i="16" s="1"/>
  <c r="AI57" i="16"/>
  <c r="AH57" i="16"/>
  <c r="AH56" i="16" s="1"/>
  <c r="AG57" i="16"/>
  <c r="AF57" i="16"/>
  <c r="AE57" i="16"/>
  <c r="AD57" i="16"/>
  <c r="AC57" i="16"/>
  <c r="AL55" i="16"/>
  <c r="AK55" i="16"/>
  <c r="AJ55" i="16"/>
  <c r="AJ54" i="16" s="1"/>
  <c r="AI55" i="16"/>
  <c r="AH55" i="16"/>
  <c r="AH54" i="16" s="1"/>
  <c r="AG55" i="16"/>
  <c r="AG54" i="16" s="1"/>
  <c r="AF55" i="16"/>
  <c r="AF54" i="16" s="1"/>
  <c r="AE55" i="16"/>
  <c r="AD55" i="16"/>
  <c r="AC55" i="16"/>
  <c r="AC54" i="16" s="1"/>
  <c r="AL53" i="16"/>
  <c r="AL52" i="16" s="1"/>
  <c r="AK53" i="16"/>
  <c r="AJ53" i="16"/>
  <c r="AI53" i="16"/>
  <c r="AH53" i="16"/>
  <c r="AH52" i="16" s="1"/>
  <c r="AG53" i="16"/>
  <c r="AF53" i="16"/>
  <c r="AF52" i="16" s="1"/>
  <c r="AE53" i="16"/>
  <c r="AA53" i="16" s="1"/>
  <c r="AN53" i="16" s="1"/>
  <c r="AD53" i="16"/>
  <c r="AC53" i="16"/>
  <c r="AC52" i="16" s="1"/>
  <c r="AL51" i="16"/>
  <c r="AK51" i="16"/>
  <c r="AJ51" i="16"/>
  <c r="AJ50" i="16" s="1"/>
  <c r="AI51" i="16"/>
  <c r="AH51" i="16"/>
  <c r="AG51" i="16"/>
  <c r="AG50" i="16" s="1"/>
  <c r="AF51" i="16"/>
  <c r="AF50" i="16" s="1"/>
  <c r="AE51" i="16"/>
  <c r="AD51" i="16"/>
  <c r="AC51" i="16"/>
  <c r="AA51" i="16" s="1"/>
  <c r="AN51" i="16" s="1"/>
  <c r="AL49" i="16"/>
  <c r="AL48" i="16" s="1"/>
  <c r="AK49" i="16"/>
  <c r="AJ49" i="16"/>
  <c r="AI49" i="16"/>
  <c r="AI48" i="16" s="1"/>
  <c r="AH49" i="16"/>
  <c r="AH48" i="16" s="1"/>
  <c r="AG49" i="16"/>
  <c r="AF49" i="16"/>
  <c r="AE49" i="16"/>
  <c r="AE48" i="16" s="1"/>
  <c r="AD49" i="16"/>
  <c r="AD48" i="16" s="1"/>
  <c r="AC49" i="16"/>
  <c r="AL47" i="16"/>
  <c r="AL46" i="16" s="1"/>
  <c r="AK47" i="16"/>
  <c r="AK46" i="16" s="1"/>
  <c r="AJ47" i="16"/>
  <c r="AJ46" i="16" s="1"/>
  <c r="AI47" i="16"/>
  <c r="AH47" i="16"/>
  <c r="AG47" i="16"/>
  <c r="AF47" i="16"/>
  <c r="AE47" i="16"/>
  <c r="AD47" i="16"/>
  <c r="AC47" i="16"/>
  <c r="AL45" i="16"/>
  <c r="AL44" i="16" s="1"/>
  <c r="AK45" i="16"/>
  <c r="AJ45" i="16"/>
  <c r="AJ44" i="16" s="1"/>
  <c r="AI45" i="16"/>
  <c r="AI44" i="16" s="1"/>
  <c r="AH45" i="16"/>
  <c r="AH44" i="16" s="1"/>
  <c r="AG45" i="16"/>
  <c r="AG44" i="16" s="1"/>
  <c r="AF45" i="16"/>
  <c r="AE45" i="16"/>
  <c r="AD45" i="16"/>
  <c r="AC45" i="16"/>
  <c r="AL43" i="16"/>
  <c r="AK43" i="16"/>
  <c r="AJ43" i="16"/>
  <c r="AJ42" i="16" s="1"/>
  <c r="AI43" i="16"/>
  <c r="AH43" i="16"/>
  <c r="AG43" i="16"/>
  <c r="AA43" i="16" s="1"/>
  <c r="AN43" i="16" s="1"/>
  <c r="AF43" i="16"/>
  <c r="AF42" i="16" s="1"/>
  <c r="AE43" i="16"/>
  <c r="AE42" i="16" s="1"/>
  <c r="AD43" i="16"/>
  <c r="AC43" i="16"/>
  <c r="AL41" i="16"/>
  <c r="AL40" i="16" s="1"/>
  <c r="AK41" i="16"/>
  <c r="AK40" i="16" s="1"/>
  <c r="AJ41" i="16"/>
  <c r="AI41" i="16"/>
  <c r="AI40" i="16" s="1"/>
  <c r="AH41" i="16"/>
  <c r="AH40" i="16" s="1"/>
  <c r="AG41" i="16"/>
  <c r="AG40" i="16" s="1"/>
  <c r="AF41" i="16"/>
  <c r="AF40" i="16" s="1"/>
  <c r="AE41" i="16"/>
  <c r="AE40" i="16" s="1"/>
  <c r="AD41" i="16"/>
  <c r="AC41" i="16"/>
  <c r="AC40" i="16" s="1"/>
  <c r="AL39" i="16"/>
  <c r="AK39" i="16"/>
  <c r="AJ39" i="16"/>
  <c r="AJ38" i="16" s="1"/>
  <c r="AI39" i="16"/>
  <c r="AH39" i="16"/>
  <c r="AG39" i="16"/>
  <c r="AF39" i="16"/>
  <c r="AF38" i="16" s="1"/>
  <c r="AE39" i="16"/>
  <c r="AD39" i="16"/>
  <c r="AD38" i="16" s="1"/>
  <c r="AC39" i="16"/>
  <c r="AA39" i="16" s="1"/>
  <c r="AN39" i="16" s="1"/>
  <c r="AL37" i="16"/>
  <c r="AL36" i="16" s="1"/>
  <c r="AK37" i="16"/>
  <c r="AK36" i="16" s="1"/>
  <c r="AJ37" i="16"/>
  <c r="AI37" i="16"/>
  <c r="AI36" i="16" s="1"/>
  <c r="AH37" i="16"/>
  <c r="AH36" i="16" s="1"/>
  <c r="AG37" i="16"/>
  <c r="AF37" i="16"/>
  <c r="AE37" i="16"/>
  <c r="AE36" i="16" s="1"/>
  <c r="AD37" i="16"/>
  <c r="AD36" i="16" s="1"/>
  <c r="AC37" i="16"/>
  <c r="AL35" i="16"/>
  <c r="AL34" i="16" s="1"/>
  <c r="AK35" i="16"/>
  <c r="AK34" i="16" s="1"/>
  <c r="AJ35" i="16"/>
  <c r="AJ34" i="16" s="1"/>
  <c r="AI35" i="16"/>
  <c r="AI34" i="16" s="1"/>
  <c r="AH35" i="16"/>
  <c r="AG35" i="16"/>
  <c r="AF35" i="16"/>
  <c r="AE35" i="16"/>
  <c r="AE34" i="16" s="1"/>
  <c r="AD35" i="16"/>
  <c r="AC35" i="16"/>
  <c r="AL33" i="16"/>
  <c r="AL31" i="16" s="1"/>
  <c r="AK33" i="16"/>
  <c r="AJ33" i="16"/>
  <c r="AI33" i="16"/>
  <c r="AA33" i="16" s="1"/>
  <c r="AN33" i="16" s="1"/>
  <c r="AH33" i="16"/>
  <c r="AG33" i="16"/>
  <c r="AF33" i="16"/>
  <c r="AE33" i="16"/>
  <c r="AD33" i="16"/>
  <c r="AC33" i="16"/>
  <c r="AL32" i="16"/>
  <c r="AK32" i="16"/>
  <c r="AK31" i="16" s="1"/>
  <c r="AJ32" i="16"/>
  <c r="AI32" i="16"/>
  <c r="AH32" i="16"/>
  <c r="AG32" i="16"/>
  <c r="AG31" i="16" s="1"/>
  <c r="AF32" i="16"/>
  <c r="AE32" i="16"/>
  <c r="AD32" i="16"/>
  <c r="AC32" i="16"/>
  <c r="AC31" i="16" s="1"/>
  <c r="AL30" i="16"/>
  <c r="AL28" i="16" s="1"/>
  <c r="AK30" i="16"/>
  <c r="AJ30" i="16"/>
  <c r="AI30" i="16"/>
  <c r="AH30" i="16"/>
  <c r="AH28" i="16" s="1"/>
  <c r="AG30" i="16"/>
  <c r="AF30" i="16"/>
  <c r="AE30" i="16"/>
  <c r="AA30" i="16" s="1"/>
  <c r="AN30" i="16" s="1"/>
  <c r="AD30" i="16"/>
  <c r="AC30" i="16"/>
  <c r="AL29" i="16"/>
  <c r="AK29" i="16"/>
  <c r="AK28" i="16" s="1"/>
  <c r="AJ29" i="16"/>
  <c r="AI29" i="16"/>
  <c r="AH29" i="16"/>
  <c r="AG29" i="16"/>
  <c r="AF29" i="16"/>
  <c r="AE29" i="16"/>
  <c r="AD29" i="16"/>
  <c r="AC29" i="16"/>
  <c r="AC28" i="16" s="1"/>
  <c r="AL27" i="16"/>
  <c r="AK27" i="16"/>
  <c r="AJ27" i="16"/>
  <c r="AI27" i="16"/>
  <c r="AH27" i="16"/>
  <c r="AG27" i="16"/>
  <c r="AF27" i="16"/>
  <c r="AE27" i="16"/>
  <c r="AD27" i="16"/>
  <c r="AD25" i="16" s="1"/>
  <c r="AC27" i="16"/>
  <c r="AL26" i="16"/>
  <c r="AK26" i="16"/>
  <c r="AK25" i="16" s="1"/>
  <c r="AJ26" i="16"/>
  <c r="AI26" i="16"/>
  <c r="AH26" i="16"/>
  <c r="AG26" i="16"/>
  <c r="AF26" i="16"/>
  <c r="AF25" i="16" s="1"/>
  <c r="AE26" i="16"/>
  <c r="AD26" i="16"/>
  <c r="AC26" i="16"/>
  <c r="AC25" i="16" s="1"/>
  <c r="AL24" i="16"/>
  <c r="AL23" i="16" s="1"/>
  <c r="AK24" i="16"/>
  <c r="AK23" i="16" s="1"/>
  <c r="AJ24" i="16"/>
  <c r="AJ23" i="16" s="1"/>
  <c r="AI24" i="16"/>
  <c r="AI23" i="16" s="1"/>
  <c r="AH24" i="16"/>
  <c r="AH23" i="16" s="1"/>
  <c r="AG24" i="16"/>
  <c r="AG23" i="16" s="1"/>
  <c r="AF24" i="16"/>
  <c r="AE24" i="16"/>
  <c r="AE23" i="16" s="1"/>
  <c r="AD24" i="16"/>
  <c r="AC24" i="16"/>
  <c r="AL22" i="16"/>
  <c r="AK22" i="16"/>
  <c r="AJ22" i="16"/>
  <c r="AJ20" i="16" s="1"/>
  <c r="AI22" i="16"/>
  <c r="AH22" i="16"/>
  <c r="AG22" i="16"/>
  <c r="AF22" i="16"/>
  <c r="AE22" i="16"/>
  <c r="AD22" i="16"/>
  <c r="AC22" i="16"/>
  <c r="AL21" i="16"/>
  <c r="AK21" i="16"/>
  <c r="AJ21" i="16"/>
  <c r="AI21" i="16"/>
  <c r="AH21" i="16"/>
  <c r="AG21" i="16"/>
  <c r="AF21" i="16"/>
  <c r="AE21" i="16"/>
  <c r="AD21" i="16"/>
  <c r="AC21" i="16"/>
  <c r="AC15" i="16"/>
  <c r="AD15" i="16"/>
  <c r="AE15" i="16"/>
  <c r="AF15" i="16"/>
  <c r="AG15" i="16"/>
  <c r="AH15" i="16"/>
  <c r="AI15" i="16"/>
  <c r="AJ15" i="16"/>
  <c r="AK15" i="16"/>
  <c r="AL15" i="16"/>
  <c r="AC16" i="16"/>
  <c r="AD16" i="16"/>
  <c r="AE16" i="16"/>
  <c r="AF16" i="16"/>
  <c r="AG16" i="16"/>
  <c r="AH16" i="16"/>
  <c r="AI16" i="16"/>
  <c r="AJ16" i="16"/>
  <c r="AK16" i="16"/>
  <c r="AL16" i="16"/>
  <c r="AC17" i="16"/>
  <c r="AD17" i="16"/>
  <c r="AE17" i="16"/>
  <c r="AF17" i="16"/>
  <c r="AG17" i="16"/>
  <c r="AH17" i="16"/>
  <c r="AI17" i="16"/>
  <c r="AJ17" i="16"/>
  <c r="AK17" i="16"/>
  <c r="AL17" i="16"/>
  <c r="AC18" i="16"/>
  <c r="AD18" i="16"/>
  <c r="AE18" i="16"/>
  <c r="AA18" i="16" s="1"/>
  <c r="AN18" i="16" s="1"/>
  <c r="AF18" i="16"/>
  <c r="AB18" i="16" s="1"/>
  <c r="AG18" i="16"/>
  <c r="AH18" i="16"/>
  <c r="AI18" i="16"/>
  <c r="AJ18" i="16"/>
  <c r="AK18" i="16"/>
  <c r="AL18" i="16"/>
  <c r="AC19" i="16"/>
  <c r="AD19" i="16"/>
  <c r="AE19" i="16"/>
  <c r="AF19" i="16"/>
  <c r="AG19" i="16"/>
  <c r="AH19" i="16"/>
  <c r="AI19" i="16"/>
  <c r="AJ19" i="16"/>
  <c r="AK19" i="16"/>
  <c r="AL19" i="16"/>
  <c r="AD14" i="16"/>
  <c r="AE14" i="16"/>
  <c r="AF14" i="16"/>
  <c r="AG14" i="16"/>
  <c r="AH14" i="16"/>
  <c r="AI14" i="16"/>
  <c r="AJ14" i="16"/>
  <c r="AJ13" i="16" s="1"/>
  <c r="AK14" i="16"/>
  <c r="AL14" i="16"/>
  <c r="AC14" i="16"/>
  <c r="D111" i="16"/>
  <c r="C111" i="16"/>
  <c r="N110" i="16"/>
  <c r="M110" i="16"/>
  <c r="L110" i="16"/>
  <c r="K110" i="16"/>
  <c r="J110" i="16"/>
  <c r="I110" i="16"/>
  <c r="H110" i="16"/>
  <c r="G110" i="16"/>
  <c r="F110" i="16"/>
  <c r="E110" i="16"/>
  <c r="D109" i="16"/>
  <c r="C109" i="16"/>
  <c r="N108" i="16"/>
  <c r="M108" i="16"/>
  <c r="L108" i="16"/>
  <c r="K108" i="16"/>
  <c r="J108" i="16"/>
  <c r="I108" i="16"/>
  <c r="H108" i="16"/>
  <c r="G108" i="16"/>
  <c r="F108" i="16"/>
  <c r="E108" i="16"/>
  <c r="D107" i="16"/>
  <c r="C107" i="16"/>
  <c r="N106" i="16"/>
  <c r="M106" i="16"/>
  <c r="L106" i="16"/>
  <c r="K106" i="16"/>
  <c r="J106" i="16"/>
  <c r="I106" i="16"/>
  <c r="H106" i="16"/>
  <c r="D106" i="16" s="1"/>
  <c r="G106" i="16"/>
  <c r="F106" i="16"/>
  <c r="E106" i="16"/>
  <c r="D105" i="16"/>
  <c r="C105" i="16"/>
  <c r="N104" i="16"/>
  <c r="M104" i="16"/>
  <c r="L104" i="16"/>
  <c r="K104" i="16"/>
  <c r="J104" i="16"/>
  <c r="I104" i="16"/>
  <c r="H104" i="16"/>
  <c r="G104" i="16"/>
  <c r="F104" i="16"/>
  <c r="E104" i="16"/>
  <c r="D103" i="16"/>
  <c r="C103" i="16"/>
  <c r="N102" i="16"/>
  <c r="M102" i="16"/>
  <c r="L102" i="16"/>
  <c r="K102" i="16"/>
  <c r="J102" i="16"/>
  <c r="I102" i="16"/>
  <c r="H102" i="16"/>
  <c r="G102" i="16"/>
  <c r="F102" i="16"/>
  <c r="D102" i="16" s="1"/>
  <c r="E102" i="16"/>
  <c r="D101" i="16"/>
  <c r="C101" i="16"/>
  <c r="N100" i="16"/>
  <c r="M100" i="16"/>
  <c r="L100" i="16"/>
  <c r="K100" i="16"/>
  <c r="J100" i="16"/>
  <c r="I100" i="16"/>
  <c r="H100" i="16"/>
  <c r="G100" i="16"/>
  <c r="F100" i="16"/>
  <c r="E100" i="16"/>
  <c r="D99" i="16"/>
  <c r="C99" i="16"/>
  <c r="N98" i="16"/>
  <c r="M98" i="16"/>
  <c r="L98" i="16"/>
  <c r="K98" i="16"/>
  <c r="J98" i="16"/>
  <c r="I98" i="16"/>
  <c r="H98" i="16"/>
  <c r="G98" i="16"/>
  <c r="F98" i="16"/>
  <c r="E98" i="16"/>
  <c r="D97" i="16"/>
  <c r="C97" i="16"/>
  <c r="N96" i="16"/>
  <c r="M96" i="16"/>
  <c r="L96" i="16"/>
  <c r="K96" i="16"/>
  <c r="J96" i="16"/>
  <c r="I96" i="16"/>
  <c r="H96" i="16"/>
  <c r="G96" i="16"/>
  <c r="F96" i="16"/>
  <c r="E96" i="16"/>
  <c r="D95" i="16"/>
  <c r="C95" i="16"/>
  <c r="N94" i="16"/>
  <c r="M94" i="16"/>
  <c r="L94" i="16"/>
  <c r="K94" i="16"/>
  <c r="J94" i="16"/>
  <c r="I94" i="16"/>
  <c r="H94" i="16"/>
  <c r="G94" i="16"/>
  <c r="F94" i="16"/>
  <c r="E94" i="16"/>
  <c r="D93" i="16"/>
  <c r="C93" i="16"/>
  <c r="N92" i="16"/>
  <c r="M92" i="16"/>
  <c r="L92" i="16"/>
  <c r="K92" i="16"/>
  <c r="J92" i="16"/>
  <c r="I92" i="16"/>
  <c r="H92" i="16"/>
  <c r="G92" i="16"/>
  <c r="F92" i="16"/>
  <c r="E92" i="16"/>
  <c r="D91" i="16"/>
  <c r="C91" i="16"/>
  <c r="N90" i="16"/>
  <c r="M90" i="16"/>
  <c r="L90" i="16"/>
  <c r="K90" i="16"/>
  <c r="J90" i="16"/>
  <c r="D90" i="16" s="1"/>
  <c r="I90" i="16"/>
  <c r="H90" i="16"/>
  <c r="G90" i="16"/>
  <c r="F90" i="16"/>
  <c r="E90" i="16"/>
  <c r="D89" i="16"/>
  <c r="C89" i="16"/>
  <c r="N88" i="16"/>
  <c r="M88" i="16"/>
  <c r="L88" i="16"/>
  <c r="K88" i="16"/>
  <c r="J88" i="16"/>
  <c r="I88" i="16"/>
  <c r="H88" i="16"/>
  <c r="G88" i="16"/>
  <c r="F88" i="16"/>
  <c r="E88" i="16"/>
  <c r="D87" i="16"/>
  <c r="C87" i="16"/>
  <c r="N86" i="16"/>
  <c r="M86" i="16"/>
  <c r="L86" i="16"/>
  <c r="K86" i="16"/>
  <c r="J86" i="16"/>
  <c r="I86" i="16"/>
  <c r="H86" i="16"/>
  <c r="D86" i="16" s="1"/>
  <c r="G86" i="16"/>
  <c r="F86" i="16"/>
  <c r="E86" i="16"/>
  <c r="D85" i="16"/>
  <c r="C85" i="16"/>
  <c r="N84" i="16"/>
  <c r="M84" i="16"/>
  <c r="L84" i="16"/>
  <c r="K84" i="16"/>
  <c r="J84" i="16"/>
  <c r="I84" i="16"/>
  <c r="H84" i="16"/>
  <c r="G84" i="16"/>
  <c r="F84" i="16"/>
  <c r="E84" i="16"/>
  <c r="D83" i="16"/>
  <c r="C83" i="16"/>
  <c r="N82" i="16"/>
  <c r="M82" i="16"/>
  <c r="L82" i="16"/>
  <c r="K82" i="16"/>
  <c r="J82" i="16"/>
  <c r="I82" i="16"/>
  <c r="H82" i="16"/>
  <c r="G82" i="16"/>
  <c r="F82" i="16"/>
  <c r="E82" i="16"/>
  <c r="D81" i="16"/>
  <c r="C81" i="16"/>
  <c r="N80" i="16"/>
  <c r="M80" i="16"/>
  <c r="L80" i="16"/>
  <c r="K80" i="16"/>
  <c r="J80" i="16"/>
  <c r="I80" i="16"/>
  <c r="H80" i="16"/>
  <c r="G80" i="16"/>
  <c r="F80" i="16"/>
  <c r="E80" i="16"/>
  <c r="D79" i="16"/>
  <c r="C79" i="16"/>
  <c r="N78" i="16"/>
  <c r="M78" i="16"/>
  <c r="L78" i="16"/>
  <c r="K78" i="16"/>
  <c r="J78" i="16"/>
  <c r="I78" i="16"/>
  <c r="H78" i="16"/>
  <c r="G78" i="16"/>
  <c r="F78" i="16"/>
  <c r="E78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5" i="16"/>
  <c r="C75" i="16"/>
  <c r="N74" i="16"/>
  <c r="M74" i="16"/>
  <c r="L74" i="16"/>
  <c r="K74" i="16"/>
  <c r="J74" i="16"/>
  <c r="I74" i="16"/>
  <c r="H74" i="16"/>
  <c r="G74" i="16"/>
  <c r="F74" i="16"/>
  <c r="D74" i="16" s="1"/>
  <c r="E74" i="16"/>
  <c r="D73" i="16"/>
  <c r="C73" i="16"/>
  <c r="N72" i="16"/>
  <c r="M72" i="16"/>
  <c r="L72" i="16"/>
  <c r="K72" i="16"/>
  <c r="J72" i="16"/>
  <c r="I72" i="16"/>
  <c r="H72" i="16"/>
  <c r="G72" i="16"/>
  <c r="F72" i="16"/>
  <c r="E72" i="16"/>
  <c r="D71" i="16"/>
  <c r="C71" i="16"/>
  <c r="N70" i="16"/>
  <c r="M70" i="16"/>
  <c r="L70" i="16"/>
  <c r="D70" i="16" s="1"/>
  <c r="K70" i="16"/>
  <c r="J70" i="16"/>
  <c r="I70" i="16"/>
  <c r="H70" i="16"/>
  <c r="G70" i="16"/>
  <c r="C70" i="16" s="1"/>
  <c r="F70" i="16"/>
  <c r="D69" i="16"/>
  <c r="C69" i="16"/>
  <c r="N68" i="16"/>
  <c r="M68" i="16"/>
  <c r="L68" i="16"/>
  <c r="K68" i="16"/>
  <c r="J68" i="16"/>
  <c r="I68" i="16"/>
  <c r="H68" i="16"/>
  <c r="G68" i="16"/>
  <c r="F68" i="16"/>
  <c r="E68" i="16"/>
  <c r="D67" i="16"/>
  <c r="C67" i="16"/>
  <c r="N66" i="16"/>
  <c r="M66" i="16"/>
  <c r="L66" i="16"/>
  <c r="K66" i="16"/>
  <c r="J66" i="16"/>
  <c r="I66" i="16"/>
  <c r="H66" i="16"/>
  <c r="G66" i="16"/>
  <c r="F66" i="16"/>
  <c r="E66" i="16"/>
  <c r="D65" i="16"/>
  <c r="C65" i="16"/>
  <c r="N64" i="16"/>
  <c r="M64" i="16"/>
  <c r="L64" i="16"/>
  <c r="K64" i="16"/>
  <c r="J64" i="16"/>
  <c r="I64" i="16"/>
  <c r="H64" i="16"/>
  <c r="G64" i="16"/>
  <c r="F64" i="16"/>
  <c r="E64" i="16"/>
  <c r="D63" i="16"/>
  <c r="C63" i="16"/>
  <c r="N62" i="16"/>
  <c r="M62" i="16"/>
  <c r="L62" i="16"/>
  <c r="K62" i="16"/>
  <c r="J62" i="16"/>
  <c r="I62" i="16"/>
  <c r="H62" i="16"/>
  <c r="G62" i="16"/>
  <c r="F62" i="16"/>
  <c r="E62" i="16"/>
  <c r="D61" i="16"/>
  <c r="C61" i="16"/>
  <c r="N60" i="16"/>
  <c r="M60" i="16"/>
  <c r="L60" i="16"/>
  <c r="K60" i="16"/>
  <c r="J60" i="16"/>
  <c r="I60" i="16"/>
  <c r="H60" i="16"/>
  <c r="G60" i="16"/>
  <c r="F60" i="16"/>
  <c r="E60" i="16"/>
  <c r="D59" i="16"/>
  <c r="C59" i="16"/>
  <c r="N58" i="16"/>
  <c r="M58" i="16"/>
  <c r="L58" i="16"/>
  <c r="K58" i="16"/>
  <c r="J58" i="16"/>
  <c r="I58" i="16"/>
  <c r="H58" i="16"/>
  <c r="D58" i="16" s="1"/>
  <c r="G58" i="16"/>
  <c r="F58" i="16"/>
  <c r="E58" i="16"/>
  <c r="D57" i="16"/>
  <c r="C57" i="16"/>
  <c r="N56" i="16"/>
  <c r="M56" i="16"/>
  <c r="L56" i="16"/>
  <c r="K56" i="16"/>
  <c r="J56" i="16"/>
  <c r="I56" i="16"/>
  <c r="H56" i="16"/>
  <c r="G56" i="16"/>
  <c r="F56" i="16"/>
  <c r="E56" i="16"/>
  <c r="D55" i="16"/>
  <c r="C55" i="16"/>
  <c r="N54" i="16"/>
  <c r="M54" i="16"/>
  <c r="L54" i="16"/>
  <c r="K54" i="16"/>
  <c r="J54" i="16"/>
  <c r="I54" i="16"/>
  <c r="H54" i="16"/>
  <c r="G54" i="16"/>
  <c r="F54" i="16"/>
  <c r="D54" i="16" s="1"/>
  <c r="E54" i="16"/>
  <c r="D53" i="16"/>
  <c r="C53" i="16"/>
  <c r="N52" i="16"/>
  <c r="M52" i="16"/>
  <c r="L52" i="16"/>
  <c r="K52" i="16"/>
  <c r="J52" i="16"/>
  <c r="I52" i="16"/>
  <c r="H52" i="16"/>
  <c r="G52" i="16"/>
  <c r="F52" i="16"/>
  <c r="E52" i="16"/>
  <c r="D51" i="16"/>
  <c r="C51" i="16"/>
  <c r="N50" i="16"/>
  <c r="M50" i="16"/>
  <c r="L50" i="16"/>
  <c r="K50" i="16"/>
  <c r="J50" i="16"/>
  <c r="I50" i="16"/>
  <c r="H50" i="16"/>
  <c r="G50" i="16"/>
  <c r="F50" i="16"/>
  <c r="E50" i="16"/>
  <c r="D49" i="16"/>
  <c r="C49" i="16"/>
  <c r="N48" i="16"/>
  <c r="M48" i="16"/>
  <c r="L48" i="16"/>
  <c r="K48" i="16"/>
  <c r="J48" i="16"/>
  <c r="I48" i="16"/>
  <c r="H48" i="16"/>
  <c r="G48" i="16"/>
  <c r="F48" i="16"/>
  <c r="E48" i="16"/>
  <c r="D47" i="16"/>
  <c r="C47" i="16"/>
  <c r="N46" i="16"/>
  <c r="M46" i="16"/>
  <c r="L46" i="16"/>
  <c r="K46" i="16"/>
  <c r="J46" i="16"/>
  <c r="I46" i="16"/>
  <c r="H46" i="16"/>
  <c r="G46" i="16"/>
  <c r="F46" i="16"/>
  <c r="E46" i="16"/>
  <c r="D45" i="16"/>
  <c r="C45" i="16"/>
  <c r="N44" i="16"/>
  <c r="M44" i="16"/>
  <c r="L44" i="16"/>
  <c r="K44" i="16"/>
  <c r="J44" i="16"/>
  <c r="I44" i="16"/>
  <c r="H44" i="16"/>
  <c r="G44" i="16"/>
  <c r="F44" i="16"/>
  <c r="E44" i="16"/>
  <c r="D43" i="16"/>
  <c r="C43" i="16"/>
  <c r="N42" i="16"/>
  <c r="M42" i="16"/>
  <c r="L42" i="16"/>
  <c r="K42" i="16"/>
  <c r="J42" i="16"/>
  <c r="I42" i="16"/>
  <c r="H42" i="16"/>
  <c r="G42" i="16"/>
  <c r="F42" i="16"/>
  <c r="E42" i="16"/>
  <c r="D42" i="16"/>
  <c r="D41" i="16"/>
  <c r="C41" i="16"/>
  <c r="N40" i="16"/>
  <c r="M40" i="16"/>
  <c r="L40" i="16"/>
  <c r="K40" i="16"/>
  <c r="J40" i="16"/>
  <c r="I40" i="16"/>
  <c r="H40" i="16"/>
  <c r="G40" i="16"/>
  <c r="F40" i="16"/>
  <c r="E40" i="16"/>
  <c r="D39" i="16"/>
  <c r="C39" i="16"/>
  <c r="N38" i="16"/>
  <c r="M38" i="16"/>
  <c r="L38" i="16"/>
  <c r="K38" i="16"/>
  <c r="J38" i="16"/>
  <c r="I38" i="16"/>
  <c r="H38" i="16"/>
  <c r="G38" i="16"/>
  <c r="F38" i="16"/>
  <c r="E38" i="16"/>
  <c r="C38" i="16" s="1"/>
  <c r="D38" i="16"/>
  <c r="D37" i="16"/>
  <c r="C37" i="16"/>
  <c r="N36" i="16"/>
  <c r="M36" i="16"/>
  <c r="L36" i="16"/>
  <c r="K36" i="16"/>
  <c r="J36" i="16"/>
  <c r="I36" i="16"/>
  <c r="H36" i="16"/>
  <c r="G36" i="16"/>
  <c r="F36" i="16"/>
  <c r="D36" i="16" s="1"/>
  <c r="E36" i="16"/>
  <c r="D35" i="16"/>
  <c r="C35" i="16"/>
  <c r="N34" i="16"/>
  <c r="M34" i="16"/>
  <c r="L34" i="16"/>
  <c r="K34" i="16"/>
  <c r="J34" i="16"/>
  <c r="I34" i="16"/>
  <c r="H34" i="16"/>
  <c r="G34" i="16"/>
  <c r="F34" i="16"/>
  <c r="D34" i="16" s="1"/>
  <c r="E34" i="16"/>
  <c r="D33" i="16"/>
  <c r="C33" i="16"/>
  <c r="D32" i="16"/>
  <c r="C32" i="16"/>
  <c r="N31" i="16"/>
  <c r="M31" i="16"/>
  <c r="L31" i="16"/>
  <c r="K31" i="16"/>
  <c r="J31" i="16"/>
  <c r="I31" i="16"/>
  <c r="H31" i="16"/>
  <c r="D31" i="16" s="1"/>
  <c r="G31" i="16"/>
  <c r="F31" i="16"/>
  <c r="E31" i="16"/>
  <c r="D30" i="16"/>
  <c r="C30" i="16"/>
  <c r="D29" i="16"/>
  <c r="C29" i="16"/>
  <c r="N28" i="16"/>
  <c r="M28" i="16"/>
  <c r="L28" i="16"/>
  <c r="K28" i="16"/>
  <c r="J28" i="16"/>
  <c r="I28" i="16"/>
  <c r="H28" i="16"/>
  <c r="D28" i="16" s="1"/>
  <c r="G28" i="16"/>
  <c r="F28" i="16"/>
  <c r="E28" i="16"/>
  <c r="D27" i="16"/>
  <c r="C27" i="16"/>
  <c r="D26" i="16"/>
  <c r="C26" i="16"/>
  <c r="N25" i="16"/>
  <c r="M25" i="16"/>
  <c r="L25" i="16"/>
  <c r="K25" i="16"/>
  <c r="J25" i="16"/>
  <c r="I25" i="16"/>
  <c r="H25" i="16"/>
  <c r="G25" i="16"/>
  <c r="F25" i="16"/>
  <c r="E25" i="16"/>
  <c r="D24" i="16"/>
  <c r="C24" i="16"/>
  <c r="N23" i="16"/>
  <c r="M23" i="16"/>
  <c r="L23" i="16"/>
  <c r="K23" i="16"/>
  <c r="J23" i="16"/>
  <c r="I23" i="16"/>
  <c r="H23" i="16"/>
  <c r="G23" i="16"/>
  <c r="F23" i="16"/>
  <c r="E23" i="16"/>
  <c r="D22" i="16"/>
  <c r="C22" i="16"/>
  <c r="D21" i="16"/>
  <c r="C21" i="16"/>
  <c r="N20" i="16"/>
  <c r="M20" i="16"/>
  <c r="L20" i="16"/>
  <c r="K20" i="16"/>
  <c r="J20" i="16"/>
  <c r="I20" i="16"/>
  <c r="H20" i="16"/>
  <c r="G20" i="16"/>
  <c r="F20" i="16"/>
  <c r="E20" i="16"/>
  <c r="D19" i="16"/>
  <c r="C19" i="16"/>
  <c r="D18" i="16"/>
  <c r="C18" i="16"/>
  <c r="D17" i="16"/>
  <c r="C17" i="16"/>
  <c r="D16" i="16"/>
  <c r="C16" i="16"/>
  <c r="D15" i="16"/>
  <c r="C15" i="16"/>
  <c r="D14" i="16"/>
  <c r="C14" i="16"/>
  <c r="N13" i="16"/>
  <c r="M13" i="16"/>
  <c r="L13" i="16"/>
  <c r="K13" i="16"/>
  <c r="J13" i="16"/>
  <c r="I13" i="16"/>
  <c r="H13" i="16"/>
  <c r="G13" i="16"/>
  <c r="F13" i="16"/>
  <c r="P111" i="16"/>
  <c r="O111" i="16"/>
  <c r="Z110" i="16"/>
  <c r="Y110" i="16"/>
  <c r="X110" i="16"/>
  <c r="W110" i="16"/>
  <c r="V110" i="16"/>
  <c r="U110" i="16"/>
  <c r="T110" i="16"/>
  <c r="S110" i="16"/>
  <c r="R110" i="16"/>
  <c r="Q110" i="16"/>
  <c r="P109" i="16"/>
  <c r="O109" i="16"/>
  <c r="Z108" i="16"/>
  <c r="Y108" i="16"/>
  <c r="X108" i="16"/>
  <c r="W108" i="16"/>
  <c r="V108" i="16"/>
  <c r="U108" i="16"/>
  <c r="T108" i="16"/>
  <c r="S108" i="16"/>
  <c r="R108" i="16"/>
  <c r="Q108" i="16"/>
  <c r="P107" i="16"/>
  <c r="O107" i="16"/>
  <c r="Z106" i="16"/>
  <c r="Y106" i="16"/>
  <c r="X106" i="16"/>
  <c r="W106" i="16"/>
  <c r="V106" i="16"/>
  <c r="U106" i="16"/>
  <c r="T106" i="16"/>
  <c r="S106" i="16"/>
  <c r="R106" i="16"/>
  <c r="Q106" i="16"/>
  <c r="P105" i="16"/>
  <c r="O105" i="16"/>
  <c r="Z104" i="16"/>
  <c r="Y104" i="16"/>
  <c r="X104" i="16"/>
  <c r="P104" i="16" s="1"/>
  <c r="W104" i="16"/>
  <c r="V104" i="16"/>
  <c r="U104" i="16"/>
  <c r="T104" i="16"/>
  <c r="S104" i="16"/>
  <c r="R104" i="16"/>
  <c r="Q104" i="16"/>
  <c r="P103" i="16"/>
  <c r="O103" i="16"/>
  <c r="Z102" i="16"/>
  <c r="Y102" i="16"/>
  <c r="X102" i="16"/>
  <c r="W102" i="16"/>
  <c r="V102" i="16"/>
  <c r="U102" i="16"/>
  <c r="T102" i="16"/>
  <c r="S102" i="16"/>
  <c r="R102" i="16"/>
  <c r="Q102" i="16"/>
  <c r="P101" i="16"/>
  <c r="O101" i="16"/>
  <c r="Z100" i="16"/>
  <c r="Y100" i="16"/>
  <c r="X100" i="16"/>
  <c r="W100" i="16"/>
  <c r="V100" i="16"/>
  <c r="U100" i="16"/>
  <c r="T100" i="16"/>
  <c r="S100" i="16"/>
  <c r="R100" i="16"/>
  <c r="Q100" i="16"/>
  <c r="P99" i="16"/>
  <c r="O99" i="16"/>
  <c r="Z98" i="16"/>
  <c r="Y98" i="16"/>
  <c r="X98" i="16"/>
  <c r="W98" i="16"/>
  <c r="V98" i="16"/>
  <c r="U98" i="16"/>
  <c r="T98" i="16"/>
  <c r="S98" i="16"/>
  <c r="R98" i="16"/>
  <c r="Q98" i="16"/>
  <c r="P97" i="16"/>
  <c r="O97" i="16"/>
  <c r="Z96" i="16"/>
  <c r="Y96" i="16"/>
  <c r="X96" i="16"/>
  <c r="W96" i="16"/>
  <c r="V96" i="16"/>
  <c r="U96" i="16"/>
  <c r="T96" i="16"/>
  <c r="S96" i="16"/>
  <c r="R96" i="16"/>
  <c r="Q96" i="16"/>
  <c r="P95" i="16"/>
  <c r="O95" i="16"/>
  <c r="Z94" i="16"/>
  <c r="Y94" i="16"/>
  <c r="X94" i="16"/>
  <c r="W94" i="16"/>
  <c r="V94" i="16"/>
  <c r="U94" i="16"/>
  <c r="T94" i="16"/>
  <c r="S94" i="16"/>
  <c r="R94" i="16"/>
  <c r="Q94" i="16"/>
  <c r="P93" i="16"/>
  <c r="O93" i="16"/>
  <c r="Z92" i="16"/>
  <c r="Y92" i="16"/>
  <c r="X92" i="16"/>
  <c r="W92" i="16"/>
  <c r="V92" i="16"/>
  <c r="U92" i="16"/>
  <c r="T92" i="16"/>
  <c r="S92" i="16"/>
  <c r="R92" i="16"/>
  <c r="Q92" i="16"/>
  <c r="P91" i="16"/>
  <c r="O91" i="16"/>
  <c r="Z90" i="16"/>
  <c r="Y90" i="16"/>
  <c r="X90" i="16"/>
  <c r="W90" i="16"/>
  <c r="V90" i="16"/>
  <c r="U90" i="16"/>
  <c r="T90" i="16"/>
  <c r="S90" i="16"/>
  <c r="R90" i="16"/>
  <c r="Q90" i="16"/>
  <c r="P89" i="16"/>
  <c r="O89" i="16"/>
  <c r="Z88" i="16"/>
  <c r="Y88" i="16"/>
  <c r="X88" i="16"/>
  <c r="W88" i="16"/>
  <c r="V88" i="16"/>
  <c r="U88" i="16"/>
  <c r="T88" i="16"/>
  <c r="S88" i="16"/>
  <c r="R88" i="16"/>
  <c r="Q88" i="16"/>
  <c r="P87" i="16"/>
  <c r="O87" i="16"/>
  <c r="Z86" i="16"/>
  <c r="Y86" i="16"/>
  <c r="X86" i="16"/>
  <c r="W86" i="16"/>
  <c r="V86" i="16"/>
  <c r="U86" i="16"/>
  <c r="T86" i="16"/>
  <c r="S86" i="16"/>
  <c r="R86" i="16"/>
  <c r="Q86" i="16"/>
  <c r="P85" i="16"/>
  <c r="O85" i="16"/>
  <c r="Z84" i="16"/>
  <c r="Y84" i="16"/>
  <c r="X84" i="16"/>
  <c r="W84" i="16"/>
  <c r="V84" i="16"/>
  <c r="U84" i="16"/>
  <c r="T84" i="16"/>
  <c r="S84" i="16"/>
  <c r="R84" i="16"/>
  <c r="Q84" i="16"/>
  <c r="P83" i="16"/>
  <c r="O83" i="16"/>
  <c r="Z82" i="16"/>
  <c r="Y82" i="16"/>
  <c r="X82" i="16"/>
  <c r="W82" i="16"/>
  <c r="V82" i="16"/>
  <c r="U82" i="16"/>
  <c r="T82" i="16"/>
  <c r="S82" i="16"/>
  <c r="R82" i="16"/>
  <c r="Q82" i="16"/>
  <c r="P81" i="16"/>
  <c r="O81" i="16"/>
  <c r="Z80" i="16"/>
  <c r="Y80" i="16"/>
  <c r="X80" i="16"/>
  <c r="W80" i="16"/>
  <c r="V80" i="16"/>
  <c r="U80" i="16"/>
  <c r="T80" i="16"/>
  <c r="S80" i="16"/>
  <c r="R80" i="16"/>
  <c r="Q80" i="16"/>
  <c r="P79" i="16"/>
  <c r="O79" i="16"/>
  <c r="Z78" i="16"/>
  <c r="Y78" i="16"/>
  <c r="X78" i="16"/>
  <c r="W78" i="16"/>
  <c r="V78" i="16"/>
  <c r="U78" i="16"/>
  <c r="T78" i="16"/>
  <c r="S78" i="16"/>
  <c r="R78" i="16"/>
  <c r="Q78" i="16"/>
  <c r="P77" i="16"/>
  <c r="O77" i="16"/>
  <c r="Z76" i="16"/>
  <c r="Y76" i="16"/>
  <c r="X76" i="16"/>
  <c r="W76" i="16"/>
  <c r="V76" i="16"/>
  <c r="U76" i="16"/>
  <c r="T76" i="16"/>
  <c r="S76" i="16"/>
  <c r="R76" i="16"/>
  <c r="Q76" i="16"/>
  <c r="P75" i="16"/>
  <c r="O75" i="16"/>
  <c r="Z74" i="16"/>
  <c r="Y74" i="16"/>
  <c r="X74" i="16"/>
  <c r="W74" i="16"/>
  <c r="V74" i="16"/>
  <c r="U74" i="16"/>
  <c r="T74" i="16"/>
  <c r="S74" i="16"/>
  <c r="R74" i="16"/>
  <c r="Q74" i="16"/>
  <c r="P73" i="16"/>
  <c r="O73" i="16"/>
  <c r="Z72" i="16"/>
  <c r="Y72" i="16"/>
  <c r="X72" i="16"/>
  <c r="W72" i="16"/>
  <c r="V72" i="16"/>
  <c r="U72" i="16"/>
  <c r="T72" i="16"/>
  <c r="S72" i="16"/>
  <c r="R72" i="16"/>
  <c r="Q72" i="16"/>
  <c r="P71" i="16"/>
  <c r="O71" i="16"/>
  <c r="Z70" i="16"/>
  <c r="Y70" i="16"/>
  <c r="X70" i="16"/>
  <c r="W70" i="16"/>
  <c r="V70" i="16"/>
  <c r="U70" i="16"/>
  <c r="T70" i="16"/>
  <c r="S70" i="16"/>
  <c r="R70" i="16"/>
  <c r="Q70" i="16"/>
  <c r="P69" i="16"/>
  <c r="O69" i="16"/>
  <c r="Z68" i="16"/>
  <c r="Y68" i="16"/>
  <c r="X68" i="16"/>
  <c r="W68" i="16"/>
  <c r="V68" i="16"/>
  <c r="U68" i="16"/>
  <c r="T68" i="16"/>
  <c r="S68" i="16"/>
  <c r="R68" i="16"/>
  <c r="Q68" i="16"/>
  <c r="P67" i="16"/>
  <c r="O67" i="16"/>
  <c r="Z66" i="16"/>
  <c r="Y66" i="16"/>
  <c r="X66" i="16"/>
  <c r="W66" i="16"/>
  <c r="V66" i="16"/>
  <c r="U66" i="16"/>
  <c r="T66" i="16"/>
  <c r="S66" i="16"/>
  <c r="R66" i="16"/>
  <c r="Q66" i="16"/>
  <c r="P65" i="16"/>
  <c r="O65" i="16"/>
  <c r="Z64" i="16"/>
  <c r="Y64" i="16"/>
  <c r="X64" i="16"/>
  <c r="W64" i="16"/>
  <c r="V64" i="16"/>
  <c r="U64" i="16"/>
  <c r="T64" i="16"/>
  <c r="S64" i="16"/>
  <c r="R64" i="16"/>
  <c r="Q64" i="16"/>
  <c r="P63" i="16"/>
  <c r="O63" i="16"/>
  <c r="Z62" i="16"/>
  <c r="Y62" i="16"/>
  <c r="X62" i="16"/>
  <c r="W62" i="16"/>
  <c r="V62" i="16"/>
  <c r="U62" i="16"/>
  <c r="T62" i="16"/>
  <c r="S62" i="16"/>
  <c r="R62" i="16"/>
  <c r="Q62" i="16"/>
  <c r="P61" i="16"/>
  <c r="O61" i="16"/>
  <c r="Z60" i="16"/>
  <c r="Y60" i="16"/>
  <c r="X60" i="16"/>
  <c r="W60" i="16"/>
  <c r="V60" i="16"/>
  <c r="U60" i="16"/>
  <c r="T60" i="16"/>
  <c r="S60" i="16"/>
  <c r="R60" i="16"/>
  <c r="Q60" i="16"/>
  <c r="P59" i="16"/>
  <c r="O59" i="16"/>
  <c r="Z58" i="16"/>
  <c r="Y58" i="16"/>
  <c r="X58" i="16"/>
  <c r="W58" i="16"/>
  <c r="V58" i="16"/>
  <c r="U58" i="16"/>
  <c r="T58" i="16"/>
  <c r="S58" i="16"/>
  <c r="R58" i="16"/>
  <c r="Q58" i="16"/>
  <c r="P57" i="16"/>
  <c r="O57" i="16"/>
  <c r="Z56" i="16"/>
  <c r="Y56" i="16"/>
  <c r="X56" i="16"/>
  <c r="W56" i="16"/>
  <c r="V56" i="16"/>
  <c r="U56" i="16"/>
  <c r="T56" i="16"/>
  <c r="S56" i="16"/>
  <c r="R56" i="16"/>
  <c r="Q56" i="16"/>
  <c r="P55" i="16"/>
  <c r="O55" i="16"/>
  <c r="Z54" i="16"/>
  <c r="Y54" i="16"/>
  <c r="X54" i="16"/>
  <c r="W54" i="16"/>
  <c r="V54" i="16"/>
  <c r="U54" i="16"/>
  <c r="T54" i="16"/>
  <c r="S54" i="16"/>
  <c r="R54" i="16"/>
  <c r="Q54" i="16"/>
  <c r="P53" i="16"/>
  <c r="O53" i="16"/>
  <c r="Z52" i="16"/>
  <c r="Y52" i="16"/>
  <c r="X52" i="16"/>
  <c r="W52" i="16"/>
  <c r="V52" i="16"/>
  <c r="U52" i="16"/>
  <c r="T52" i="16"/>
  <c r="S52" i="16"/>
  <c r="R52" i="16"/>
  <c r="Q52" i="16"/>
  <c r="P51" i="16"/>
  <c r="O51" i="16"/>
  <c r="Z50" i="16"/>
  <c r="Y50" i="16"/>
  <c r="X50" i="16"/>
  <c r="W50" i="16"/>
  <c r="V50" i="16"/>
  <c r="U50" i="16"/>
  <c r="T50" i="16"/>
  <c r="S50" i="16"/>
  <c r="R50" i="16"/>
  <c r="Q50" i="16"/>
  <c r="P49" i="16"/>
  <c r="O49" i="16"/>
  <c r="Z48" i="16"/>
  <c r="Y48" i="16"/>
  <c r="X48" i="16"/>
  <c r="W48" i="16"/>
  <c r="V48" i="16"/>
  <c r="U48" i="16"/>
  <c r="T48" i="16"/>
  <c r="S48" i="16"/>
  <c r="R48" i="16"/>
  <c r="Q48" i="16"/>
  <c r="P47" i="16"/>
  <c r="O47" i="16"/>
  <c r="Z46" i="16"/>
  <c r="Y46" i="16"/>
  <c r="X46" i="16"/>
  <c r="W46" i="16"/>
  <c r="V46" i="16"/>
  <c r="U46" i="16"/>
  <c r="T46" i="16"/>
  <c r="S46" i="16"/>
  <c r="R46" i="16"/>
  <c r="Q46" i="16"/>
  <c r="P45" i="16"/>
  <c r="O45" i="16"/>
  <c r="Z44" i="16"/>
  <c r="Y44" i="16"/>
  <c r="X44" i="16"/>
  <c r="W44" i="16"/>
  <c r="V44" i="16"/>
  <c r="U44" i="16"/>
  <c r="T44" i="16"/>
  <c r="S44" i="16"/>
  <c r="R44" i="16"/>
  <c r="Q44" i="16"/>
  <c r="P43" i="16"/>
  <c r="O43" i="16"/>
  <c r="Z42" i="16"/>
  <c r="Y42" i="16"/>
  <c r="X42" i="16"/>
  <c r="W42" i="16"/>
  <c r="V42" i="16"/>
  <c r="U42" i="16"/>
  <c r="T42" i="16"/>
  <c r="S42" i="16"/>
  <c r="R42" i="16"/>
  <c r="Q42" i="16"/>
  <c r="P41" i="16"/>
  <c r="O41" i="16"/>
  <c r="Z40" i="16"/>
  <c r="Y40" i="16"/>
  <c r="X40" i="16"/>
  <c r="W40" i="16"/>
  <c r="V40" i="16"/>
  <c r="U40" i="16"/>
  <c r="T40" i="16"/>
  <c r="S40" i="16"/>
  <c r="R40" i="16"/>
  <c r="Q40" i="16"/>
  <c r="P39" i="16"/>
  <c r="O39" i="16"/>
  <c r="Z38" i="16"/>
  <c r="Y38" i="16"/>
  <c r="X38" i="16"/>
  <c r="W38" i="16"/>
  <c r="V38" i="16"/>
  <c r="U38" i="16"/>
  <c r="T38" i="16"/>
  <c r="S38" i="16"/>
  <c r="R38" i="16"/>
  <c r="Q38" i="16"/>
  <c r="P37" i="16"/>
  <c r="O37" i="16"/>
  <c r="Z36" i="16"/>
  <c r="Y36" i="16"/>
  <c r="X36" i="16"/>
  <c r="W36" i="16"/>
  <c r="V36" i="16"/>
  <c r="U36" i="16"/>
  <c r="T36" i="16"/>
  <c r="S36" i="16"/>
  <c r="R36" i="16"/>
  <c r="Q36" i="16"/>
  <c r="P35" i="16"/>
  <c r="O35" i="16"/>
  <c r="Z34" i="16"/>
  <c r="Y34" i="16"/>
  <c r="X34" i="16"/>
  <c r="W34" i="16"/>
  <c r="V34" i="16"/>
  <c r="U34" i="16"/>
  <c r="T34" i="16"/>
  <c r="S34" i="16"/>
  <c r="R34" i="16"/>
  <c r="Q34" i="16"/>
  <c r="P33" i="16"/>
  <c r="O33" i="16"/>
  <c r="P32" i="16"/>
  <c r="O32" i="16"/>
  <c r="Z31" i="16"/>
  <c r="Y31" i="16"/>
  <c r="X31" i="16"/>
  <c r="W31" i="16"/>
  <c r="V31" i="16"/>
  <c r="U31" i="16"/>
  <c r="T31" i="16"/>
  <c r="S31" i="16"/>
  <c r="R31" i="16"/>
  <c r="Q31" i="16"/>
  <c r="P30" i="16"/>
  <c r="O30" i="16"/>
  <c r="P29" i="16"/>
  <c r="O29" i="16"/>
  <c r="Z28" i="16"/>
  <c r="Y28" i="16"/>
  <c r="X28" i="16"/>
  <c r="W28" i="16"/>
  <c r="V28" i="16"/>
  <c r="U28" i="16"/>
  <c r="T28" i="16"/>
  <c r="S28" i="16"/>
  <c r="R28" i="16"/>
  <c r="Q28" i="16"/>
  <c r="P27" i="16"/>
  <c r="O27" i="16"/>
  <c r="P26" i="16"/>
  <c r="O26" i="16"/>
  <c r="Z25" i="16"/>
  <c r="Y25" i="16"/>
  <c r="X25" i="16"/>
  <c r="W25" i="16"/>
  <c r="V25" i="16"/>
  <c r="U25" i="16"/>
  <c r="T25" i="16"/>
  <c r="S25" i="16"/>
  <c r="R25" i="16"/>
  <c r="Q25" i="16"/>
  <c r="P24" i="16"/>
  <c r="O24" i="16"/>
  <c r="Z23" i="16"/>
  <c r="Y23" i="16"/>
  <c r="X23" i="16"/>
  <c r="W23" i="16"/>
  <c r="V23" i="16"/>
  <c r="U23" i="16"/>
  <c r="T23" i="16"/>
  <c r="S23" i="16"/>
  <c r="R23" i="16"/>
  <c r="Q23" i="16"/>
  <c r="P22" i="16"/>
  <c r="O22" i="16"/>
  <c r="P21" i="16"/>
  <c r="O21" i="16"/>
  <c r="Z20" i="16"/>
  <c r="Y20" i="16"/>
  <c r="X20" i="16"/>
  <c r="W20" i="16"/>
  <c r="V20" i="16"/>
  <c r="U20" i="16"/>
  <c r="T20" i="16"/>
  <c r="S20" i="16"/>
  <c r="R20" i="16"/>
  <c r="Q20" i="16"/>
  <c r="P19" i="16"/>
  <c r="O19" i="16"/>
  <c r="P18" i="16"/>
  <c r="O18" i="16"/>
  <c r="P17" i="16"/>
  <c r="O17" i="16"/>
  <c r="P16" i="16"/>
  <c r="O16" i="16"/>
  <c r="P15" i="16"/>
  <c r="O15" i="16"/>
  <c r="P14" i="16"/>
  <c r="O14" i="16"/>
  <c r="Z13" i="16"/>
  <c r="Y13" i="16"/>
  <c r="X13" i="16"/>
  <c r="W13" i="16"/>
  <c r="V13" i="16"/>
  <c r="U13" i="16"/>
  <c r="T13" i="16"/>
  <c r="S13" i="16"/>
  <c r="R13" i="16"/>
  <c r="Q13" i="16"/>
  <c r="AC36" i="16"/>
  <c r="AF36" i="16"/>
  <c r="AG36" i="16"/>
  <c r="AJ36" i="16"/>
  <c r="AE38" i="16"/>
  <c r="AG38" i="16"/>
  <c r="AH38" i="16"/>
  <c r="AI38" i="16"/>
  <c r="AK38" i="16"/>
  <c r="AL38" i="16"/>
  <c r="AJ40" i="16"/>
  <c r="AC42" i="16"/>
  <c r="AD42" i="16"/>
  <c r="AH42" i="16"/>
  <c r="AI42" i="16"/>
  <c r="AK42" i="16"/>
  <c r="AL42" i="16"/>
  <c r="AC44" i="16"/>
  <c r="AF44" i="16"/>
  <c r="AK44" i="16"/>
  <c r="AC46" i="16"/>
  <c r="AD46" i="16"/>
  <c r="AE46" i="16"/>
  <c r="AG46" i="16"/>
  <c r="AH46" i="16"/>
  <c r="AI46" i="16"/>
  <c r="AC48" i="16"/>
  <c r="AF48" i="16"/>
  <c r="AG48" i="16"/>
  <c r="AJ48" i="16"/>
  <c r="AK48" i="16"/>
  <c r="AD50" i="16"/>
  <c r="AE50" i="16"/>
  <c r="AH50" i="16"/>
  <c r="AI50" i="16"/>
  <c r="AK50" i="16"/>
  <c r="AL50" i="16"/>
  <c r="AG52" i="16"/>
  <c r="AI52" i="16"/>
  <c r="AJ52" i="16"/>
  <c r="AK52" i="16"/>
  <c r="AD54" i="16"/>
  <c r="AE54" i="16"/>
  <c r="AI54" i="16"/>
  <c r="AK54" i="16"/>
  <c r="AL54" i="16"/>
  <c r="AC56" i="16"/>
  <c r="AE56" i="16"/>
  <c r="AF56" i="16"/>
  <c r="AG56" i="16"/>
  <c r="AI56" i="16"/>
  <c r="AK56" i="16"/>
  <c r="AC58" i="16"/>
  <c r="AD58" i="16"/>
  <c r="AE58" i="16"/>
  <c r="AG58" i="16"/>
  <c r="AH58" i="16"/>
  <c r="AI58" i="16"/>
  <c r="AC60" i="16"/>
  <c r="AG60" i="16"/>
  <c r="AI60" i="16"/>
  <c r="AK60" i="16"/>
  <c r="AL60" i="16"/>
  <c r="AG62" i="16"/>
  <c r="AH62" i="16"/>
  <c r="AK62" i="16"/>
  <c r="AL62" i="16"/>
  <c r="AC64" i="16"/>
  <c r="AF64" i="16"/>
  <c r="AG64" i="16"/>
  <c r="AI64" i="16"/>
  <c r="AJ64" i="16"/>
  <c r="AK64" i="16"/>
  <c r="AC66" i="16"/>
  <c r="AD66" i="16"/>
  <c r="AK66" i="16"/>
  <c r="AL66" i="16"/>
  <c r="AC68" i="16"/>
  <c r="AF68" i="16"/>
  <c r="AG68" i="16"/>
  <c r="AK68" i="16"/>
  <c r="AD70" i="16"/>
  <c r="AF70" i="16"/>
  <c r="AG70" i="16"/>
  <c r="AH70" i="16"/>
  <c r="AC72" i="16"/>
  <c r="AF72" i="16"/>
  <c r="AG72" i="16"/>
  <c r="AJ72" i="16"/>
  <c r="AK72" i="16"/>
  <c r="AG74" i="16"/>
  <c r="AH74" i="16"/>
  <c r="AK74" i="16"/>
  <c r="AL74" i="16"/>
  <c r="AC76" i="16"/>
  <c r="AG76" i="16"/>
  <c r="AH76" i="16"/>
  <c r="AK76" i="16"/>
  <c r="AD78" i="16"/>
  <c r="AK78" i="16"/>
  <c r="AL78" i="16"/>
  <c r="AC80" i="16"/>
  <c r="AF80" i="16"/>
  <c r="AG80" i="16"/>
  <c r="AK80" i="16"/>
  <c r="AL80" i="16"/>
  <c r="AC82" i="16"/>
  <c r="AD82" i="16"/>
  <c r="AE82" i="16"/>
  <c r="AF82" i="16"/>
  <c r="AG82" i="16"/>
  <c r="AH82" i="16"/>
  <c r="AI82" i="16"/>
  <c r="AJ82" i="16"/>
  <c r="AC84" i="16"/>
  <c r="AD84" i="16"/>
  <c r="AE84" i="16"/>
  <c r="AF84" i="16"/>
  <c r="AG84" i="16"/>
  <c r="AH84" i="16"/>
  <c r="AI84" i="16"/>
  <c r="AJ84" i="16"/>
  <c r="AK84" i="16"/>
  <c r="AL84" i="16"/>
  <c r="AE86" i="16"/>
  <c r="AF86" i="16"/>
  <c r="AG86" i="16"/>
  <c r="AH86" i="16"/>
  <c r="AI86" i="16"/>
  <c r="AJ86" i="16"/>
  <c r="AK86" i="16"/>
  <c r="AL86" i="16"/>
  <c r="AC88" i="16"/>
  <c r="AD88" i="16"/>
  <c r="AG88" i="16"/>
  <c r="AI88" i="16"/>
  <c r="AJ88" i="16"/>
  <c r="AK88" i="16"/>
  <c r="AC90" i="16"/>
  <c r="AD90" i="16"/>
  <c r="AE90" i="16"/>
  <c r="AI90" i="16"/>
  <c r="AK90" i="16"/>
  <c r="AL90" i="16"/>
  <c r="AC92" i="16"/>
  <c r="AF92" i="16"/>
  <c r="AG92" i="16"/>
  <c r="AJ92" i="16"/>
  <c r="AK92" i="16"/>
  <c r="AC94" i="16"/>
  <c r="AE94" i="16"/>
  <c r="AG94" i="16"/>
  <c r="AI94" i="16"/>
  <c r="AC96" i="16"/>
  <c r="AF96" i="16"/>
  <c r="AG96" i="16"/>
  <c r="AH96" i="16"/>
  <c r="AJ96" i="16"/>
  <c r="AK96" i="16"/>
  <c r="AF98" i="16"/>
  <c r="AG98" i="16"/>
  <c r="AH98" i="16"/>
  <c r="AK98" i="16"/>
  <c r="AL98" i="16"/>
  <c r="AC100" i="16"/>
  <c r="AG100" i="16"/>
  <c r="AJ100" i="16"/>
  <c r="AK100" i="16"/>
  <c r="AC102" i="16"/>
  <c r="AD102" i="16"/>
  <c r="AF102" i="16"/>
  <c r="AJ102" i="16"/>
  <c r="AL102" i="16"/>
  <c r="AD104" i="16"/>
  <c r="AF104" i="16"/>
  <c r="AH104" i="16"/>
  <c r="AL104" i="16"/>
  <c r="AC106" i="16"/>
  <c r="AD106" i="16"/>
  <c r="AE106" i="16"/>
  <c r="AF106" i="16"/>
  <c r="AG106" i="16"/>
  <c r="AH106" i="16"/>
  <c r="AJ106" i="16"/>
  <c r="AF108" i="16"/>
  <c r="AG108" i="16"/>
  <c r="AJ108" i="16"/>
  <c r="AK108" i="16"/>
  <c r="AD110" i="16"/>
  <c r="AF110" i="16"/>
  <c r="AH110" i="16"/>
  <c r="AI110" i="16"/>
  <c r="AJ110" i="16"/>
  <c r="AL110" i="16"/>
  <c r="AH34" i="16"/>
  <c r="AG34" i="16"/>
  <c r="AD34" i="16"/>
  <c r="AC34" i="16"/>
  <c r="AJ28" i="16"/>
  <c r="AH25" i="16"/>
  <c r="AG25" i="16"/>
  <c r="AF23" i="16"/>
  <c r="AC23" i="16"/>
  <c r="AL20" i="16"/>
  <c r="AB16" i="16"/>
  <c r="AA24" i="16"/>
  <c r="AN24" i="16" s="1"/>
  <c r="AB27" i="16"/>
  <c r="AA73" i="16"/>
  <c r="AN73" i="16" s="1"/>
  <c r="AB97" i="16"/>
  <c r="AB109" i="16"/>
  <c r="L47" i="18"/>
  <c r="L46" i="18" s="1"/>
  <c r="M47" i="18"/>
  <c r="M46" i="18" s="1"/>
  <c r="N47" i="18"/>
  <c r="N46" i="18" s="1"/>
  <c r="L49" i="18"/>
  <c r="L48" i="18" s="1"/>
  <c r="M49" i="18"/>
  <c r="M48" i="18" s="1"/>
  <c r="N49" i="18"/>
  <c r="N48" i="18" s="1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N45" i="18"/>
  <c r="M45" i="18"/>
  <c r="M44" i="18" s="1"/>
  <c r="L45" i="18"/>
  <c r="L44" i="18" s="1"/>
  <c r="N34" i="18"/>
  <c r="N33" i="18" s="1"/>
  <c r="M34" i="18"/>
  <c r="M33" i="18" s="1"/>
  <c r="L34" i="18"/>
  <c r="L33" i="18" s="1"/>
  <c r="N29" i="18"/>
  <c r="N28" i="18" s="1"/>
  <c r="M29" i="18"/>
  <c r="L29" i="18"/>
  <c r="L28" i="18" s="1"/>
  <c r="N43" i="18"/>
  <c r="M43" i="18"/>
  <c r="L43" i="18"/>
  <c r="N42" i="18"/>
  <c r="N41" i="18" s="1"/>
  <c r="M42" i="18"/>
  <c r="L42" i="18"/>
  <c r="L41" i="18" s="1"/>
  <c r="N40" i="18"/>
  <c r="M40" i="18"/>
  <c r="M38" i="18" s="1"/>
  <c r="L40" i="18"/>
  <c r="N39" i="18"/>
  <c r="N38" i="18" s="1"/>
  <c r="M39" i="18"/>
  <c r="L39" i="18"/>
  <c r="L38" i="18" s="1"/>
  <c r="N37" i="18"/>
  <c r="M37" i="18"/>
  <c r="L37" i="18"/>
  <c r="N36" i="18"/>
  <c r="N35" i="18" s="1"/>
  <c r="M36" i="18"/>
  <c r="L36" i="18"/>
  <c r="L35" i="18" s="1"/>
  <c r="N32" i="18"/>
  <c r="M32" i="18"/>
  <c r="M30" i="18" s="1"/>
  <c r="L32" i="18"/>
  <c r="N31" i="18"/>
  <c r="N30" i="18" s="1"/>
  <c r="M31" i="18"/>
  <c r="L31" i="18"/>
  <c r="L30" i="18" s="1"/>
  <c r="N27" i="18"/>
  <c r="M27" i="18"/>
  <c r="L27" i="18"/>
  <c r="N26" i="18"/>
  <c r="N25" i="18" s="1"/>
  <c r="M26" i="18"/>
  <c r="L26" i="18"/>
  <c r="L25" i="18" s="1"/>
  <c r="N24" i="18"/>
  <c r="M24" i="18"/>
  <c r="M22" i="18" s="1"/>
  <c r="L24" i="18"/>
  <c r="N23" i="18"/>
  <c r="N22" i="18" s="1"/>
  <c r="M23" i="18"/>
  <c r="L23" i="18"/>
  <c r="L22" i="18" s="1"/>
  <c r="L21" i="18"/>
  <c r="M21" i="18"/>
  <c r="N21" i="18"/>
  <c r="N20" i="18"/>
  <c r="N19" i="18" s="1"/>
  <c r="M20" i="18"/>
  <c r="L20" i="18"/>
  <c r="L19" i="18" s="1"/>
  <c r="N18" i="18"/>
  <c r="N17" i="18" s="1"/>
  <c r="M18" i="18"/>
  <c r="M17" i="18" s="1"/>
  <c r="L18" i="18"/>
  <c r="L17" i="18" s="1"/>
  <c r="L15" i="18"/>
  <c r="M15" i="18"/>
  <c r="N15" i="18"/>
  <c r="L16" i="18"/>
  <c r="M16" i="18"/>
  <c r="N16" i="18"/>
  <c r="L14" i="18"/>
  <c r="N14" i="18"/>
  <c r="N13" i="18" s="1"/>
  <c r="H68" i="18"/>
  <c r="I68" i="18"/>
  <c r="J68" i="18"/>
  <c r="H70" i="18"/>
  <c r="I70" i="18"/>
  <c r="J70" i="18"/>
  <c r="H72" i="18"/>
  <c r="I72" i="18"/>
  <c r="J72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3" i="18"/>
  <c r="H120" i="18" s="1"/>
  <c r="I13" i="18"/>
  <c r="J13" i="18"/>
  <c r="J120" i="18" s="1"/>
  <c r="G14" i="18"/>
  <c r="G15" i="18"/>
  <c r="G16" i="18"/>
  <c r="H17" i="18"/>
  <c r="I17" i="18"/>
  <c r="J17" i="18"/>
  <c r="G18" i="18"/>
  <c r="H19" i="18"/>
  <c r="I19" i="18"/>
  <c r="J19" i="18"/>
  <c r="G20" i="18"/>
  <c r="G21" i="18"/>
  <c r="H22" i="18"/>
  <c r="I22" i="18"/>
  <c r="J22" i="18"/>
  <c r="G23" i="18"/>
  <c r="G24" i="18"/>
  <c r="H25" i="18"/>
  <c r="I25" i="18"/>
  <c r="J25" i="18"/>
  <c r="G26" i="18"/>
  <c r="G27" i="18"/>
  <c r="H28" i="18"/>
  <c r="I28" i="18"/>
  <c r="J28" i="18"/>
  <c r="G29" i="18"/>
  <c r="H30" i="18"/>
  <c r="I30" i="18"/>
  <c r="J30" i="18"/>
  <c r="G31" i="18"/>
  <c r="G32" i="18"/>
  <c r="H33" i="18"/>
  <c r="G33" i="18" s="1"/>
  <c r="I33" i="18"/>
  <c r="J33" i="18"/>
  <c r="G34" i="18"/>
  <c r="H35" i="18"/>
  <c r="I35" i="18"/>
  <c r="J35" i="18"/>
  <c r="G36" i="18"/>
  <c r="G37" i="18"/>
  <c r="H38" i="18"/>
  <c r="I38" i="18"/>
  <c r="J38" i="18"/>
  <c r="G39" i="18"/>
  <c r="G40" i="18"/>
  <c r="H41" i="18"/>
  <c r="I41" i="18"/>
  <c r="J41" i="18"/>
  <c r="G42" i="18"/>
  <c r="G43" i="18"/>
  <c r="H44" i="18"/>
  <c r="I44" i="18"/>
  <c r="J44" i="18"/>
  <c r="G45" i="18"/>
  <c r="H46" i="18"/>
  <c r="I46" i="18"/>
  <c r="J46" i="18"/>
  <c r="G47" i="18"/>
  <c r="H48" i="18"/>
  <c r="G48" i="18" s="1"/>
  <c r="I48" i="18"/>
  <c r="J48" i="18"/>
  <c r="G49" i="18"/>
  <c r="H50" i="18"/>
  <c r="G50" i="18" s="1"/>
  <c r="I50" i="18"/>
  <c r="J50" i="18"/>
  <c r="G51" i="18"/>
  <c r="H52" i="18"/>
  <c r="I52" i="18"/>
  <c r="J52" i="18"/>
  <c r="G53" i="18"/>
  <c r="H54" i="18"/>
  <c r="I54" i="18"/>
  <c r="J54" i="18"/>
  <c r="G54" i="18" s="1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D48" i="18"/>
  <c r="E48" i="18"/>
  <c r="F48" i="18"/>
  <c r="C49" i="18"/>
  <c r="D50" i="18"/>
  <c r="E50" i="18"/>
  <c r="F50" i="18"/>
  <c r="C51" i="18"/>
  <c r="D52" i="18"/>
  <c r="E52" i="18"/>
  <c r="F52" i="18"/>
  <c r="C53" i="18"/>
  <c r="K53" i="18" s="1"/>
  <c r="C54" i="18"/>
  <c r="E54" i="18"/>
  <c r="F54" i="18"/>
  <c r="C55" i="18"/>
  <c r="K55" i="18" s="1"/>
  <c r="D56" i="18"/>
  <c r="E56" i="18"/>
  <c r="F56" i="18"/>
  <c r="C57" i="18"/>
  <c r="K57" i="18" s="1"/>
  <c r="D58" i="18"/>
  <c r="E58" i="18"/>
  <c r="F58" i="18"/>
  <c r="C59" i="18"/>
  <c r="K59" i="18" s="1"/>
  <c r="D60" i="18"/>
  <c r="C60" i="18" s="1"/>
  <c r="E60" i="18"/>
  <c r="F60" i="18"/>
  <c r="C61" i="18"/>
  <c r="D62" i="18"/>
  <c r="E62" i="18"/>
  <c r="F62" i="18"/>
  <c r="C63" i="18"/>
  <c r="K63" i="18" s="1"/>
  <c r="D64" i="18"/>
  <c r="E64" i="18"/>
  <c r="F64" i="18"/>
  <c r="C65" i="18"/>
  <c r="K65" i="18" s="1"/>
  <c r="D66" i="18"/>
  <c r="E66" i="18"/>
  <c r="F66" i="18"/>
  <c r="C67" i="18"/>
  <c r="K67" i="18" s="1"/>
  <c r="D68" i="18"/>
  <c r="E68" i="18"/>
  <c r="F68" i="18"/>
  <c r="C69" i="18"/>
  <c r="K69" i="18" s="1"/>
  <c r="D70" i="18"/>
  <c r="C70" i="18" s="1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C76" i="18" s="1"/>
  <c r="E76" i="18"/>
  <c r="F76" i="18"/>
  <c r="C77" i="18"/>
  <c r="K77" i="18" s="1"/>
  <c r="C78" i="18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8" i="18" s="1"/>
  <c r="C89" i="18"/>
  <c r="K89" i="18" s="1"/>
  <c r="D90" i="18"/>
  <c r="E90" i="18"/>
  <c r="F90" i="18"/>
  <c r="C91" i="18"/>
  <c r="K91" i="18" s="1"/>
  <c r="D92" i="18"/>
  <c r="C92" i="18" s="1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2" i="18" s="1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8" i="18" s="1"/>
  <c r="C119" i="18"/>
  <c r="K119" i="18" s="1"/>
  <c r="F46" i="18"/>
  <c r="E46" i="18"/>
  <c r="D46" i="18"/>
  <c r="E44" i="18"/>
  <c r="F44" i="18"/>
  <c r="D44" i="18"/>
  <c r="F41" i="18"/>
  <c r="E41" i="18"/>
  <c r="D41" i="18"/>
  <c r="E38" i="18"/>
  <c r="F38" i="18"/>
  <c r="D38" i="18"/>
  <c r="E35" i="18"/>
  <c r="F35" i="18"/>
  <c r="D35" i="18"/>
  <c r="E33" i="18"/>
  <c r="F33" i="18"/>
  <c r="D33" i="18"/>
  <c r="E30" i="18"/>
  <c r="F30" i="18"/>
  <c r="D30" i="18"/>
  <c r="E28" i="18"/>
  <c r="F28" i="18"/>
  <c r="D28" i="18"/>
  <c r="E25" i="18"/>
  <c r="F25" i="18"/>
  <c r="D25" i="18"/>
  <c r="E22" i="18"/>
  <c r="F22" i="18"/>
  <c r="D22" i="18"/>
  <c r="E19" i="18"/>
  <c r="F19" i="18"/>
  <c r="D19" i="18"/>
  <c r="E17" i="18"/>
  <c r="F17" i="18"/>
  <c r="D17" i="18"/>
  <c r="C14" i="18"/>
  <c r="K14" i="18" s="1"/>
  <c r="C15" i="18"/>
  <c r="C16" i="18"/>
  <c r="C18" i="18"/>
  <c r="K18" i="18" s="1"/>
  <c r="C20" i="18"/>
  <c r="K20" i="18" s="1"/>
  <c r="C21" i="18"/>
  <c r="C23" i="18"/>
  <c r="K23" i="18" s="1"/>
  <c r="C24" i="18"/>
  <c r="K24" i="18" s="1"/>
  <c r="C26" i="18"/>
  <c r="K26" i="18" s="1"/>
  <c r="C27" i="18"/>
  <c r="K27" i="18" s="1"/>
  <c r="C29" i="18"/>
  <c r="K29" i="18" s="1"/>
  <c r="C31" i="18"/>
  <c r="K31" i="18" s="1"/>
  <c r="C32" i="18"/>
  <c r="K32" i="18" s="1"/>
  <c r="C34" i="18"/>
  <c r="K34" i="18" s="1"/>
  <c r="C36" i="18"/>
  <c r="C37" i="18"/>
  <c r="K37" i="18" s="1"/>
  <c r="C39" i="18"/>
  <c r="K39" i="18" s="1"/>
  <c r="C40" i="18"/>
  <c r="K40" i="18" s="1"/>
  <c r="C42" i="18"/>
  <c r="K42" i="18" s="1"/>
  <c r="C43" i="18"/>
  <c r="C45" i="18"/>
  <c r="C47" i="18"/>
  <c r="K47" i="18" s="1"/>
  <c r="D13" i="18"/>
  <c r="D120" i="18" s="1"/>
  <c r="E13" i="18"/>
  <c r="F13" i="18"/>
  <c r="G120" i="18" l="1"/>
  <c r="K28" i="18"/>
  <c r="BH136" i="14"/>
  <c r="AR135" i="14"/>
  <c r="BH135" i="14" s="1"/>
  <c r="K112" i="18"/>
  <c r="AE64" i="16"/>
  <c r="C106" i="18"/>
  <c r="C94" i="18"/>
  <c r="G22" i="18"/>
  <c r="G114" i="18"/>
  <c r="G106" i="18"/>
  <c r="G98" i="18"/>
  <c r="G90" i="18"/>
  <c r="G82" i="18"/>
  <c r="G74" i="18"/>
  <c r="K48" i="18"/>
  <c r="AB79" i="16"/>
  <c r="AC50" i="16"/>
  <c r="C52" i="16"/>
  <c r="BJ259" i="14"/>
  <c r="BJ271" i="14"/>
  <c r="BI136" i="14"/>
  <c r="AS135" i="14"/>
  <c r="AV13" i="17"/>
  <c r="BG136" i="14"/>
  <c r="AQ135" i="14"/>
  <c r="K45" i="18"/>
  <c r="C41" i="18"/>
  <c r="C100" i="18"/>
  <c r="C58" i="18"/>
  <c r="G66" i="18"/>
  <c r="G35" i="18"/>
  <c r="M19" i="18"/>
  <c r="K19" i="18" s="1"/>
  <c r="M25" i="18"/>
  <c r="K25" i="18" s="1"/>
  <c r="M41" i="18"/>
  <c r="K41" i="18" s="1"/>
  <c r="K118" i="18"/>
  <c r="AJ104" i="16"/>
  <c r="D20" i="16"/>
  <c r="D46" i="16"/>
  <c r="D48" i="16"/>
  <c r="D50" i="16"/>
  <c r="D52" i="16"/>
  <c r="C54" i="16"/>
  <c r="C56" i="16"/>
  <c r="AH20" i="16"/>
  <c r="AJ31" i="16"/>
  <c r="AJ112" i="16" s="1"/>
  <c r="AB75" i="16"/>
  <c r="AB85" i="16"/>
  <c r="AB87" i="16"/>
  <c r="AB99" i="16"/>
  <c r="BA266" i="14"/>
  <c r="BJ136" i="14"/>
  <c r="AT135" i="14"/>
  <c r="S136" i="14"/>
  <c r="S135" i="14" s="1"/>
  <c r="W135" i="14"/>
  <c r="AC86" i="16"/>
  <c r="AC38" i="16"/>
  <c r="O74" i="16"/>
  <c r="O96" i="16"/>
  <c r="AA27" i="16"/>
  <c r="AN27" i="16" s="1"/>
  <c r="AA59" i="16"/>
  <c r="AN59" i="16" s="1"/>
  <c r="AA85" i="16"/>
  <c r="AN85" i="16" s="1"/>
  <c r="BF263" i="14"/>
  <c r="BL271" i="14"/>
  <c r="BK136" i="14"/>
  <c r="AU135" i="14"/>
  <c r="BK135" i="14" s="1"/>
  <c r="X135" i="14"/>
  <c r="BJ257" i="14"/>
  <c r="K44" i="18"/>
  <c r="L13" i="18"/>
  <c r="L120" i="18" s="1"/>
  <c r="C30" i="18"/>
  <c r="C80" i="18"/>
  <c r="K51" i="18"/>
  <c r="G112" i="18"/>
  <c r="G104" i="18"/>
  <c r="G96" i="18"/>
  <c r="G88" i="18"/>
  <c r="G80" i="18"/>
  <c r="G72" i="18"/>
  <c r="K54" i="18"/>
  <c r="AA55" i="16"/>
  <c r="AE52" i="16"/>
  <c r="P36" i="16"/>
  <c r="P44" i="16"/>
  <c r="P48" i="16"/>
  <c r="P50" i="16"/>
  <c r="P56" i="16"/>
  <c r="P60" i="16"/>
  <c r="P62" i="16"/>
  <c r="P64" i="16"/>
  <c r="P68" i="16"/>
  <c r="P70" i="16"/>
  <c r="P72" i="16"/>
  <c r="D25" i="16"/>
  <c r="D62" i="16"/>
  <c r="D64" i="16"/>
  <c r="D66" i="16"/>
  <c r="D68" i="16"/>
  <c r="C72" i="16"/>
  <c r="AY258" i="14"/>
  <c r="BH266" i="14"/>
  <c r="BL136" i="14"/>
  <c r="AV135" i="14"/>
  <c r="K21" i="18"/>
  <c r="C98" i="18"/>
  <c r="K116" i="18"/>
  <c r="K46" i="18"/>
  <c r="AL106" i="16"/>
  <c r="AK94" i="16"/>
  <c r="O40" i="16"/>
  <c r="C23" i="16"/>
  <c r="BN271" i="14"/>
  <c r="BM136" i="14"/>
  <c r="AW135" i="14"/>
  <c r="AG42" i="16"/>
  <c r="K43" i="18"/>
  <c r="P76" i="16"/>
  <c r="H112" i="16"/>
  <c r="D78" i="16"/>
  <c r="D80" i="16"/>
  <c r="D82" i="16"/>
  <c r="D84" i="16"/>
  <c r="C88" i="16"/>
  <c r="AB24" i="16"/>
  <c r="AB35" i="16"/>
  <c r="AB69" i="16"/>
  <c r="AB71" i="16"/>
  <c r="AB83" i="16"/>
  <c r="AY272" i="14"/>
  <c r="BN136" i="14"/>
  <c r="AX135" i="14"/>
  <c r="K92" i="18"/>
  <c r="C22" i="18"/>
  <c r="C44" i="18"/>
  <c r="C68" i="18"/>
  <c r="G52" i="18"/>
  <c r="G46" i="18"/>
  <c r="G118" i="18"/>
  <c r="G110" i="18"/>
  <c r="G102" i="18"/>
  <c r="G94" i="18"/>
  <c r="G86" i="18"/>
  <c r="G78" i="18"/>
  <c r="G70" i="18"/>
  <c r="K60" i="18"/>
  <c r="AA41" i="16"/>
  <c r="C76" i="16"/>
  <c r="C80" i="16"/>
  <c r="C98" i="16"/>
  <c r="AA22" i="16"/>
  <c r="AN22" i="16" s="1"/>
  <c r="AA45" i="16"/>
  <c r="AN45" i="16" s="1"/>
  <c r="AA91" i="16"/>
  <c r="AN91" i="16" s="1"/>
  <c r="BD271" i="14"/>
  <c r="BA136" i="14"/>
  <c r="AK135" i="14"/>
  <c r="BF142" i="14"/>
  <c r="D94" i="16"/>
  <c r="D96" i="16"/>
  <c r="D98" i="16"/>
  <c r="D100" i="16"/>
  <c r="C102" i="16"/>
  <c r="C104" i="16"/>
  <c r="BL266" i="14"/>
  <c r="BB136" i="14"/>
  <c r="AL135" i="14"/>
  <c r="K16" i="18"/>
  <c r="K30" i="18"/>
  <c r="C48" i="18"/>
  <c r="C31" i="16"/>
  <c r="BH257" i="14"/>
  <c r="BD259" i="14"/>
  <c r="D263" i="14"/>
  <c r="BE136" i="14"/>
  <c r="AO135" i="14"/>
  <c r="AV19" i="17"/>
  <c r="K36" i="18"/>
  <c r="K61" i="18"/>
  <c r="K49" i="18"/>
  <c r="K22" i="18"/>
  <c r="K38" i="18"/>
  <c r="AH102" i="16"/>
  <c r="K15" i="18"/>
  <c r="P15" i="18" s="1"/>
  <c r="G62" i="18"/>
  <c r="K33" i="18"/>
  <c r="C108" i="18"/>
  <c r="C96" i="18"/>
  <c r="C84" i="18"/>
  <c r="G116" i="18"/>
  <c r="G108" i="18"/>
  <c r="G100" i="18"/>
  <c r="G92" i="18"/>
  <c r="G84" i="18"/>
  <c r="G76" i="18"/>
  <c r="G68" i="18"/>
  <c r="K74" i="18"/>
  <c r="L112" i="16"/>
  <c r="D110" i="16"/>
  <c r="AA16" i="16"/>
  <c r="AN16" i="16" s="1"/>
  <c r="AF20" i="16"/>
  <c r="AJ25" i="16"/>
  <c r="AL25" i="16"/>
  <c r="AB25" i="16" s="1"/>
  <c r="AD28" i="16"/>
  <c r="AF31" i="16"/>
  <c r="AB31" i="16" s="1"/>
  <c r="AH31" i="16"/>
  <c r="AB41" i="16"/>
  <c r="AB53" i="16"/>
  <c r="AB89" i="16"/>
  <c r="AB101" i="16"/>
  <c r="BA263" i="14"/>
  <c r="BN266" i="14"/>
  <c r="BF136" i="14"/>
  <c r="AP135" i="14"/>
  <c r="AR244" i="14"/>
  <c r="BH244" i="14" s="1"/>
  <c r="AV257" i="14"/>
  <c r="BL257" i="14" s="1"/>
  <c r="AX235" i="14"/>
  <c r="BN235" i="14" s="1"/>
  <c r="AP250" i="14"/>
  <c r="AR271" i="14"/>
  <c r="BH271" i="14" s="1"/>
  <c r="AN240" i="14"/>
  <c r="BD240" i="14" s="1"/>
  <c r="AV244" i="14"/>
  <c r="BL244" i="14" s="1"/>
  <c r="AT250" i="14"/>
  <c r="AR254" i="14"/>
  <c r="BH254" i="14" s="1"/>
  <c r="AL263" i="14"/>
  <c r="BB263" i="14" s="1"/>
  <c r="AI95" i="14"/>
  <c r="AY95" i="14" s="1"/>
  <c r="BO95" i="14" s="1"/>
  <c r="AT235" i="14"/>
  <c r="AR240" i="14"/>
  <c r="BH240" i="14" s="1"/>
  <c r="AX242" i="14"/>
  <c r="BN242" i="14" s="1"/>
  <c r="AP246" i="14"/>
  <c r="BF246" i="14" s="1"/>
  <c r="AR248" i="14"/>
  <c r="AX250" i="14"/>
  <c r="BN250" i="14" s="1"/>
  <c r="AN257" i="14"/>
  <c r="BD257" i="14" s="1"/>
  <c r="AV254" i="14"/>
  <c r="BL254" i="14" s="1"/>
  <c r="AX259" i="14"/>
  <c r="BN259" i="14" s="1"/>
  <c r="AT263" i="14"/>
  <c r="BJ263" i="14" s="1"/>
  <c r="AV271" i="14"/>
  <c r="Y18" i="17"/>
  <c r="S18" i="17" s="1"/>
  <c r="BF235" i="14"/>
  <c r="BJ235" i="14"/>
  <c r="AJ138" i="14"/>
  <c r="AZ138" i="14" s="1"/>
  <c r="AW235" i="14"/>
  <c r="BM235" i="14" s="1"/>
  <c r="AV240" i="14"/>
  <c r="BL240" i="14" s="1"/>
  <c r="AN244" i="14"/>
  <c r="BD244" i="14" s="1"/>
  <c r="AT246" i="14"/>
  <c r="BJ246" i="14" s="1"/>
  <c r="AV248" i="14"/>
  <c r="BL248" i="14" s="1"/>
  <c r="AN252" i="14"/>
  <c r="BD252" i="14" s="1"/>
  <c r="AR257" i="14"/>
  <c r="AJ256" i="14"/>
  <c r="AZ256" i="14" s="1"/>
  <c r="AX263" i="14"/>
  <c r="BN263" i="14" s="1"/>
  <c r="AL18" i="17"/>
  <c r="AO235" i="14"/>
  <c r="AS250" i="14"/>
  <c r="BI250" i="14" s="1"/>
  <c r="AW263" i="14"/>
  <c r="BM263" i="14" s="1"/>
  <c r="BL223" i="14"/>
  <c r="BF242" i="14"/>
  <c r="BJ242" i="14"/>
  <c r="BN246" i="14"/>
  <c r="AK242" i="14"/>
  <c r="BA242" i="14" s="1"/>
  <c r="AS246" i="14"/>
  <c r="BI246" i="14" s="1"/>
  <c r="AO263" i="14"/>
  <c r="BE263" i="14" s="1"/>
  <c r="AQ240" i="14"/>
  <c r="BG240" i="14" s="1"/>
  <c r="Y266" i="14"/>
  <c r="AO267" i="14"/>
  <c r="BE267" i="14" s="1"/>
  <c r="BG201" i="14"/>
  <c r="BC205" i="14"/>
  <c r="AU162" i="14"/>
  <c r="BK162" i="14" s="1"/>
  <c r="AU174" i="14"/>
  <c r="BK174" i="14" s="1"/>
  <c r="AQ218" i="14"/>
  <c r="BG218" i="14" s="1"/>
  <c r="AQ193" i="14"/>
  <c r="BG193" i="14" s="1"/>
  <c r="AU201" i="14"/>
  <c r="BK201" i="14" s="1"/>
  <c r="BH154" i="14"/>
  <c r="BH162" i="14"/>
  <c r="BA193" i="14"/>
  <c r="BC197" i="14"/>
  <c r="BM197" i="14"/>
  <c r="BD232" i="14"/>
  <c r="AU144" i="14"/>
  <c r="BK144" i="14" s="1"/>
  <c r="AX151" i="14"/>
  <c r="AX170" i="14"/>
  <c r="BN170" i="14" s="1"/>
  <c r="AT188" i="14"/>
  <c r="BJ188" i="14" s="1"/>
  <c r="AU193" i="14"/>
  <c r="BK193" i="14" s="1"/>
  <c r="AV201" i="14"/>
  <c r="BL201" i="14" s="1"/>
  <c r="AV266" i="14"/>
  <c r="D136" i="14"/>
  <c r="BE147" i="14"/>
  <c r="BM147" i="14"/>
  <c r="BC159" i="14"/>
  <c r="BD170" i="14"/>
  <c r="BJ170" i="14"/>
  <c r="BH174" i="14"/>
  <c r="BD188" i="14"/>
  <c r="BD197" i="14"/>
  <c r="BN197" i="14"/>
  <c r="BH252" i="14"/>
  <c r="BL252" i="14"/>
  <c r="BG144" i="14"/>
  <c r="BG154" i="14"/>
  <c r="BD179" i="14"/>
  <c r="BC232" i="14"/>
  <c r="BB237" i="14"/>
  <c r="AW151" i="14"/>
  <c r="BM151" i="14" s="1"/>
  <c r="AQ183" i="14"/>
  <c r="BG183" i="14" s="1"/>
  <c r="AQ227" i="14"/>
  <c r="BG227" i="14" s="1"/>
  <c r="AU210" i="14"/>
  <c r="BK210" i="14" s="1"/>
  <c r="AQ237" i="14"/>
  <c r="BG237" i="14" s="1"/>
  <c r="BH144" i="14"/>
  <c r="BC188" i="14"/>
  <c r="BD205" i="14"/>
  <c r="AK144" i="14"/>
  <c r="BA144" i="14" s="1"/>
  <c r="AS147" i="14"/>
  <c r="BI147" i="14" s="1"/>
  <c r="AM151" i="14"/>
  <c r="BC151" i="14" s="1"/>
  <c r="AU154" i="14"/>
  <c r="BK154" i="14" s="1"/>
  <c r="AK162" i="14"/>
  <c r="BA162" i="14" s="1"/>
  <c r="AV162" i="14"/>
  <c r="BL162" i="14" s="1"/>
  <c r="AV174" i="14"/>
  <c r="BL174" i="14" s="1"/>
  <c r="AU183" i="14"/>
  <c r="BK183" i="14" s="1"/>
  <c r="AT205" i="14"/>
  <c r="BJ205" i="14" s="1"/>
  <c r="AR218" i="14"/>
  <c r="BH218" i="14" s="1"/>
  <c r="AU227" i="14"/>
  <c r="BK227" i="14" s="1"/>
  <c r="AS197" i="14"/>
  <c r="BI197" i="14" s="1"/>
  <c r="AK201" i="14"/>
  <c r="BA201" i="14" s="1"/>
  <c r="AV210" i="14"/>
  <c r="BL210" i="14" s="1"/>
  <c r="AX214" i="14"/>
  <c r="BN214" i="14" s="1"/>
  <c r="AT232" i="14"/>
  <c r="BJ232" i="14" s="1"/>
  <c r="AU237" i="14"/>
  <c r="BK237" i="14" s="1"/>
  <c r="AX257" i="14"/>
  <c r="BN257" i="14" s="1"/>
  <c r="AI25" i="14"/>
  <c r="AY25" i="14" s="1"/>
  <c r="BO25" i="14" s="1"/>
  <c r="AL144" i="14"/>
  <c r="BB144" i="14" s="1"/>
  <c r="AV144" i="14"/>
  <c r="BL144" i="14" s="1"/>
  <c r="AT147" i="14"/>
  <c r="BJ147" i="14" s="1"/>
  <c r="AS151" i="14"/>
  <c r="BI151" i="14" s="1"/>
  <c r="AK154" i="14"/>
  <c r="BA154" i="14" s="1"/>
  <c r="AV154" i="14"/>
  <c r="BL154" i="14" s="1"/>
  <c r="AQ162" i="14"/>
  <c r="BG162" i="14" s="1"/>
  <c r="AM170" i="14"/>
  <c r="BC170" i="14" s="1"/>
  <c r="AQ174" i="14"/>
  <c r="BG174" i="14" s="1"/>
  <c r="AM179" i="14"/>
  <c r="BC179" i="14" s="1"/>
  <c r="AV183" i="14"/>
  <c r="BL183" i="14" s="1"/>
  <c r="AX188" i="14"/>
  <c r="BN188" i="14" s="1"/>
  <c r="AX205" i="14"/>
  <c r="BN205" i="14" s="1"/>
  <c r="AU218" i="14"/>
  <c r="BK218" i="14" s="1"/>
  <c r="AV227" i="14"/>
  <c r="BL227" i="14" s="1"/>
  <c r="AV193" i="14"/>
  <c r="BL193" i="14" s="1"/>
  <c r="AT197" i="14"/>
  <c r="BJ197" i="14" s="1"/>
  <c r="AL201" i="14"/>
  <c r="BB201" i="14" s="1"/>
  <c r="AQ210" i="14"/>
  <c r="BG210" i="14" s="1"/>
  <c r="AM214" i="14"/>
  <c r="BC214" i="14" s="1"/>
  <c r="AM223" i="14"/>
  <c r="BC223" i="14" s="1"/>
  <c r="AX223" i="14"/>
  <c r="BN223" i="14" s="1"/>
  <c r="AK237" i="14"/>
  <c r="BA237" i="14" s="1"/>
  <c r="AV237" i="14"/>
  <c r="BL237" i="14" s="1"/>
  <c r="AK252" i="14"/>
  <c r="BA252" i="14" s="1"/>
  <c r="BF147" i="14"/>
  <c r="BN147" i="14"/>
  <c r="BJ151" i="14"/>
  <c r="BN151" i="14"/>
  <c r="BD159" i="14"/>
  <c r="BH210" i="14"/>
  <c r="BD214" i="14"/>
  <c r="BJ214" i="14"/>
  <c r="BB218" i="14"/>
  <c r="BL218" i="14"/>
  <c r="BD223" i="14"/>
  <c r="BJ223" i="14"/>
  <c r="BE235" i="14"/>
  <c r="BD248" i="14"/>
  <c r="BH248" i="14"/>
  <c r="BF250" i="14"/>
  <c r="BJ250" i="14"/>
  <c r="AG13" i="16"/>
  <c r="AD31" i="16"/>
  <c r="AB33" i="16"/>
  <c r="AB45" i="16"/>
  <c r="AD44" i="16"/>
  <c r="AF46" i="16"/>
  <c r="AB47" i="16"/>
  <c r="AF66" i="16"/>
  <c r="AB66" i="16" s="1"/>
  <c r="AB67" i="16"/>
  <c r="AB73" i="16"/>
  <c r="AD72" i="16"/>
  <c r="AB51" i="16"/>
  <c r="AB26" i="16"/>
  <c r="AD100" i="16"/>
  <c r="T112" i="16"/>
  <c r="P42" i="16"/>
  <c r="AA17" i="16"/>
  <c r="AN17" i="16" s="1"/>
  <c r="AI13" i="16"/>
  <c r="AD20" i="16"/>
  <c r="AB21" i="16"/>
  <c r="AB29" i="16"/>
  <c r="AF28" i="16"/>
  <c r="AB57" i="16"/>
  <c r="AD56" i="16"/>
  <c r="AB56" i="16" s="1"/>
  <c r="AB59" i="16"/>
  <c r="AF58" i="16"/>
  <c r="AB63" i="16"/>
  <c r="AB32" i="16"/>
  <c r="X112" i="16"/>
  <c r="AB55" i="16"/>
  <c r="AB49" i="16"/>
  <c r="AB37" i="16"/>
  <c r="AB30" i="16"/>
  <c r="AD23" i="16"/>
  <c r="AF34" i="16"/>
  <c r="AD68" i="16"/>
  <c r="AB81" i="16"/>
  <c r="AD80" i="16"/>
  <c r="AB77" i="16"/>
  <c r="AB43" i="16"/>
  <c r="AF74" i="16"/>
  <c r="AD52" i="16"/>
  <c r="AD40" i="16"/>
  <c r="AB40" i="16" s="1"/>
  <c r="I112" i="16"/>
  <c r="M112" i="16"/>
  <c r="AA14" i="16"/>
  <c r="AN14" i="16" s="1"/>
  <c r="AA60" i="16"/>
  <c r="Q112" i="16"/>
  <c r="U112" i="16"/>
  <c r="Y112" i="16"/>
  <c r="P13" i="16"/>
  <c r="R112" i="16"/>
  <c r="V112" i="16"/>
  <c r="Z112" i="16"/>
  <c r="P23" i="16"/>
  <c r="P88" i="16"/>
  <c r="P96" i="16"/>
  <c r="P100" i="16"/>
  <c r="P102" i="16"/>
  <c r="O104" i="16"/>
  <c r="O108" i="16"/>
  <c r="O110" i="16"/>
  <c r="F112" i="16"/>
  <c r="J112" i="16"/>
  <c r="N112" i="16"/>
  <c r="C28" i="16"/>
  <c r="C42" i="16"/>
  <c r="C44" i="16"/>
  <c r="D56" i="16"/>
  <c r="C58" i="16"/>
  <c r="C60" i="16"/>
  <c r="C68" i="16"/>
  <c r="D72" i="16"/>
  <c r="C84" i="16"/>
  <c r="D88" i="16"/>
  <c r="C90" i="16"/>
  <c r="D104" i="16"/>
  <c r="C106" i="16"/>
  <c r="C108" i="16"/>
  <c r="AF13" i="16"/>
  <c r="AA19" i="16"/>
  <c r="AN19" i="16" s="1"/>
  <c r="AK13" i="16"/>
  <c r="AB93" i="16"/>
  <c r="AC104" i="16"/>
  <c r="AN105" i="16"/>
  <c r="S112" i="16"/>
  <c r="W112" i="16"/>
  <c r="O56" i="16"/>
  <c r="O64" i="16"/>
  <c r="O70" i="16"/>
  <c r="O76" i="16"/>
  <c r="K112" i="16"/>
  <c r="E112" i="16"/>
  <c r="D23" i="16"/>
  <c r="C40" i="16"/>
  <c r="D44" i="16"/>
  <c r="C46" i="16"/>
  <c r="C48" i="16"/>
  <c r="D60" i="16"/>
  <c r="D76" i="16"/>
  <c r="C78" i="16"/>
  <c r="D92" i="16"/>
  <c r="C96" i="16"/>
  <c r="D108" i="16"/>
  <c r="AB19" i="16"/>
  <c r="AB17" i="16"/>
  <c r="AH13" i="16"/>
  <c r="AD13" i="16"/>
  <c r="AG20" i="16"/>
  <c r="AK20" i="16"/>
  <c r="AG28" i="16"/>
  <c r="AA47" i="16"/>
  <c r="AN47" i="16" s="1"/>
  <c r="AA57" i="16"/>
  <c r="AN57" i="16"/>
  <c r="AS248" i="14"/>
  <c r="BI248" i="14" s="1"/>
  <c r="AS271" i="14"/>
  <c r="BI271" i="14" s="1"/>
  <c r="C219" i="14"/>
  <c r="D148" i="14"/>
  <c r="D257" i="14"/>
  <c r="AL240" i="14"/>
  <c r="BB240" i="14" s="1"/>
  <c r="D189" i="14"/>
  <c r="J266" i="14"/>
  <c r="J193" i="14"/>
  <c r="C242" i="14"/>
  <c r="AS154" i="14"/>
  <c r="BI154" i="14" s="1"/>
  <c r="AS162" i="14"/>
  <c r="BI162" i="14" s="1"/>
  <c r="AS235" i="14"/>
  <c r="BI235" i="14" s="1"/>
  <c r="AM240" i="14"/>
  <c r="BC240" i="14" s="1"/>
  <c r="AO242" i="14"/>
  <c r="BE242" i="14" s="1"/>
  <c r="AS242" i="14"/>
  <c r="BI242" i="14" s="1"/>
  <c r="AM244" i="14"/>
  <c r="BC244" i="14" s="1"/>
  <c r="AQ244" i="14"/>
  <c r="BG244" i="14" s="1"/>
  <c r="AK246" i="14"/>
  <c r="BA246" i="14" s="1"/>
  <c r="AO246" i="14"/>
  <c r="BE246" i="14" s="1"/>
  <c r="AQ248" i="14"/>
  <c r="BG248" i="14" s="1"/>
  <c r="AK250" i="14"/>
  <c r="BA250" i="14" s="1"/>
  <c r="AO250" i="14"/>
  <c r="BE250" i="14" s="1"/>
  <c r="AM252" i="14"/>
  <c r="BC252" i="14" s="1"/>
  <c r="AQ252" i="14"/>
  <c r="BG252" i="14" s="1"/>
  <c r="AK254" i="14"/>
  <c r="BA254" i="14" s="1"/>
  <c r="AM257" i="14"/>
  <c r="BC257" i="14" s="1"/>
  <c r="AK263" i="14"/>
  <c r="AS263" i="14"/>
  <c r="BI263" i="14" s="1"/>
  <c r="AS121" i="14"/>
  <c r="BI121" i="14" s="1"/>
  <c r="AS128" i="14"/>
  <c r="BI128" i="14" s="1"/>
  <c r="D219" i="14"/>
  <c r="D218" i="14" s="1"/>
  <c r="AW242" i="14"/>
  <c r="BM242" i="14" s="1"/>
  <c r="AU252" i="14"/>
  <c r="BK252" i="14" s="1"/>
  <c r="AU240" i="14"/>
  <c r="BK240" i="14" s="1"/>
  <c r="AW246" i="14"/>
  <c r="BM246" i="14" s="1"/>
  <c r="AW250" i="14"/>
  <c r="BM250" i="14" s="1"/>
  <c r="AU257" i="14"/>
  <c r="BK257" i="14" s="1"/>
  <c r="U20" i="17"/>
  <c r="AG20" i="17"/>
  <c r="AU244" i="14"/>
  <c r="BK244" i="14" s="1"/>
  <c r="AU248" i="14"/>
  <c r="BK248" i="14" s="1"/>
  <c r="AM52" i="14"/>
  <c r="BC52" i="14" s="1"/>
  <c r="AR13" i="17"/>
  <c r="AT13" i="17"/>
  <c r="AK235" i="14"/>
  <c r="BA235" i="14" s="1"/>
  <c r="AB14" i="16"/>
  <c r="AE13" i="16"/>
  <c r="AX13" i="17"/>
  <c r="I35" i="19"/>
  <c r="AQ79" i="14"/>
  <c r="BG79" i="14" s="1"/>
  <c r="AQ114" i="14"/>
  <c r="BG114" i="14" s="1"/>
  <c r="AL151" i="14"/>
  <c r="BB151" i="14" s="1"/>
  <c r="AI158" i="14"/>
  <c r="AI226" i="14"/>
  <c r="AK240" i="14"/>
  <c r="BA240" i="14" s="1"/>
  <c r="AO240" i="14"/>
  <c r="BE240" i="14" s="1"/>
  <c r="AS240" i="14"/>
  <c r="BI240" i="14" s="1"/>
  <c r="AW240" i="14"/>
  <c r="BM240" i="14" s="1"/>
  <c r="AT257" i="14"/>
  <c r="AJ17" i="14"/>
  <c r="AZ17" i="14" s="1"/>
  <c r="AJ109" i="14"/>
  <c r="AZ109" i="14" s="1"/>
  <c r="AI156" i="14"/>
  <c r="AY156" i="14" s="1"/>
  <c r="AI33" i="14"/>
  <c r="AY33" i="14" s="1"/>
  <c r="AV86" i="14"/>
  <c r="BL86" i="14" s="1"/>
  <c r="AU128" i="14"/>
  <c r="BK128" i="14" s="1"/>
  <c r="AO144" i="14"/>
  <c r="BE144" i="14" s="1"/>
  <c r="AI208" i="14"/>
  <c r="AY208" i="14" s="1"/>
  <c r="AL214" i="14"/>
  <c r="BB214" i="14" s="1"/>
  <c r="AU223" i="14"/>
  <c r="BK223" i="14" s="1"/>
  <c r="AP240" i="14"/>
  <c r="BF240" i="14" s="1"/>
  <c r="AT240" i="14"/>
  <c r="BJ240" i="14" s="1"/>
  <c r="AX240" i="14"/>
  <c r="BN240" i="14" s="1"/>
  <c r="AJ264" i="14"/>
  <c r="AJ263" i="14" s="1"/>
  <c r="AF20" i="17"/>
  <c r="C29" i="19"/>
  <c r="AI30" i="14"/>
  <c r="AY30" i="14" s="1"/>
  <c r="BO30" i="14" s="1"/>
  <c r="AJ78" i="14"/>
  <c r="AZ78" i="14" s="1"/>
  <c r="AM250" i="14"/>
  <c r="BC250" i="14" s="1"/>
  <c r="AI22" i="14"/>
  <c r="AY22" i="14" s="1"/>
  <c r="AP114" i="14"/>
  <c r="BF114" i="14" s="1"/>
  <c r="AK147" i="14"/>
  <c r="BA147" i="14" s="1"/>
  <c r="AM237" i="14"/>
  <c r="BC237" i="14" s="1"/>
  <c r="AI46" i="14"/>
  <c r="AY46" i="14" s="1"/>
  <c r="AI21" i="14"/>
  <c r="AY21" i="14" s="1"/>
  <c r="BO21" i="14" s="1"/>
  <c r="AL100" i="14"/>
  <c r="BB100" i="14" s="1"/>
  <c r="AU188" i="14"/>
  <c r="BK188" i="14" s="1"/>
  <c r="AU214" i="14"/>
  <c r="BK214" i="14" s="1"/>
  <c r="AW257" i="14"/>
  <c r="BM257" i="14" s="1"/>
  <c r="AB274" i="14"/>
  <c r="AI29" i="14"/>
  <c r="AY29" i="14" s="1"/>
  <c r="BO29" i="14" s="1"/>
  <c r="AI164" i="14"/>
  <c r="AK188" i="14"/>
  <c r="BA188" i="14" s="1"/>
  <c r="AI220" i="14"/>
  <c r="AY220" i="14" s="1"/>
  <c r="AJ196" i="14"/>
  <c r="AZ196" i="14" s="1"/>
  <c r="AS257" i="14"/>
  <c r="BI257" i="14" s="1"/>
  <c r="AW271" i="14"/>
  <c r="BM271" i="14" s="1"/>
  <c r="AF274" i="14"/>
  <c r="AI34" i="14"/>
  <c r="AY34" i="14" s="1"/>
  <c r="AI26" i="14"/>
  <c r="AY26" i="14" s="1"/>
  <c r="BO26" i="14" s="1"/>
  <c r="AI18" i="14"/>
  <c r="AY18" i="14" s="1"/>
  <c r="AJ83" i="14"/>
  <c r="AZ83" i="14" s="1"/>
  <c r="AO100" i="14"/>
  <c r="BE100" i="14" s="1"/>
  <c r="AI167" i="14"/>
  <c r="AY167" i="14" s="1"/>
  <c r="AU170" i="14"/>
  <c r="BK170" i="14" s="1"/>
  <c r="AV214" i="14"/>
  <c r="BL214" i="14" s="1"/>
  <c r="AI245" i="14"/>
  <c r="AI244" i="14" s="1"/>
  <c r="AO271" i="14"/>
  <c r="BE271" i="14" s="1"/>
  <c r="W86" i="14"/>
  <c r="T108" i="14"/>
  <c r="T107" i="14" s="1"/>
  <c r="L274" i="14"/>
  <c r="P274" i="14"/>
  <c r="AL14" i="17"/>
  <c r="AB20" i="17"/>
  <c r="AB23" i="17" s="1"/>
  <c r="T15" i="17"/>
  <c r="AR15" i="17"/>
  <c r="AV15" i="17"/>
  <c r="AR17" i="17"/>
  <c r="AV17" i="17"/>
  <c r="AX18" i="17"/>
  <c r="AT18" i="17"/>
  <c r="AX19" i="17"/>
  <c r="AR19" i="17"/>
  <c r="AL168" i="14"/>
  <c r="BB168" i="14" s="1"/>
  <c r="S93" i="14"/>
  <c r="D66" i="14"/>
  <c r="F274" i="14"/>
  <c r="AP180" i="14"/>
  <c r="BF180" i="14" s="1"/>
  <c r="C235" i="14"/>
  <c r="C240" i="14"/>
  <c r="C260" i="14"/>
  <c r="AI51" i="14"/>
  <c r="AY51" i="14" s="1"/>
  <c r="AJ53" i="14"/>
  <c r="AZ53" i="14" s="1"/>
  <c r="P47" i="18"/>
  <c r="AK151" i="14"/>
  <c r="BA151" i="14" s="1"/>
  <c r="AQ151" i="14"/>
  <c r="BG151" i="14" s="1"/>
  <c r="P57" i="18"/>
  <c r="AK170" i="14"/>
  <c r="BA170" i="14" s="1"/>
  <c r="AQ170" i="14"/>
  <c r="BG170" i="14" s="1"/>
  <c r="AS174" i="14"/>
  <c r="BI174" i="14" s="1"/>
  <c r="AW174" i="14"/>
  <c r="BM174" i="14" s="1"/>
  <c r="AK179" i="14"/>
  <c r="BA179" i="14" s="1"/>
  <c r="AQ179" i="14"/>
  <c r="BG179" i="14" s="1"/>
  <c r="AU179" i="14"/>
  <c r="BK179" i="14" s="1"/>
  <c r="AS183" i="14"/>
  <c r="BI183" i="14" s="1"/>
  <c r="AW183" i="14"/>
  <c r="BM183" i="14" s="1"/>
  <c r="AQ188" i="14"/>
  <c r="BG188" i="14" s="1"/>
  <c r="P71" i="18"/>
  <c r="AQ197" i="14"/>
  <c r="BG197" i="14" s="1"/>
  <c r="AS201" i="14"/>
  <c r="BI201" i="14" s="1"/>
  <c r="AW201" i="14"/>
  <c r="BM201" i="14" s="1"/>
  <c r="AK205" i="14"/>
  <c r="BA205" i="14" s="1"/>
  <c r="AQ205" i="14"/>
  <c r="BG205" i="14" s="1"/>
  <c r="AW210" i="14"/>
  <c r="BM210" i="14" s="1"/>
  <c r="AW218" i="14"/>
  <c r="BM218" i="14" s="1"/>
  <c r="AW227" i="14"/>
  <c r="BM227" i="14" s="1"/>
  <c r="AS237" i="14"/>
  <c r="BI237" i="14" s="1"/>
  <c r="P117" i="18"/>
  <c r="AQ235" i="14"/>
  <c r="BG235" i="14" s="1"/>
  <c r="P99" i="18"/>
  <c r="P107" i="18"/>
  <c r="P109" i="18"/>
  <c r="AQ263" i="14"/>
  <c r="BG263" i="14" s="1"/>
  <c r="AU263" i="14"/>
  <c r="BK263" i="14" s="1"/>
  <c r="C189" i="14"/>
  <c r="AV128" i="14"/>
  <c r="BL128" i="14" s="1"/>
  <c r="AM162" i="14"/>
  <c r="BC162" i="14" s="1"/>
  <c r="AJ165" i="14"/>
  <c r="AZ165" i="14" s="1"/>
  <c r="AJ222" i="14"/>
  <c r="AZ222" i="14" s="1"/>
  <c r="AM193" i="14"/>
  <c r="BC193" i="14" s="1"/>
  <c r="AU232" i="14"/>
  <c r="BK232" i="14" s="1"/>
  <c r="AQ242" i="14"/>
  <c r="BG242" i="14" s="1"/>
  <c r="AI243" i="14"/>
  <c r="AY243" i="14" s="1"/>
  <c r="AW252" i="14"/>
  <c r="BM252" i="14" s="1"/>
  <c r="AS254" i="14"/>
  <c r="BI254" i="14" s="1"/>
  <c r="AU259" i="14"/>
  <c r="BK259" i="14" s="1"/>
  <c r="AS266" i="14"/>
  <c r="BI266" i="14" s="1"/>
  <c r="AC274" i="14"/>
  <c r="S197" i="14"/>
  <c r="M274" i="14"/>
  <c r="AN60" i="16"/>
  <c r="C184" i="14"/>
  <c r="I232" i="14"/>
  <c r="D240" i="14"/>
  <c r="C252" i="14"/>
  <c r="C257" i="14"/>
  <c r="D260" i="14"/>
  <c r="P24" i="18"/>
  <c r="AI99" i="14"/>
  <c r="AY99" i="14" s="1"/>
  <c r="P40" i="18"/>
  <c r="P45" i="18"/>
  <c r="AT144" i="14"/>
  <c r="BJ144" i="14" s="1"/>
  <c r="AJ146" i="14"/>
  <c r="AZ146" i="14" s="1"/>
  <c r="AR147" i="14"/>
  <c r="BH147" i="14" s="1"/>
  <c r="AR151" i="14"/>
  <c r="BH151" i="14" s="1"/>
  <c r="AV151" i="14"/>
  <c r="BL151" i="14" s="1"/>
  <c r="AJ153" i="14"/>
  <c r="AZ153" i="14" s="1"/>
  <c r="AN154" i="14"/>
  <c r="BD154" i="14" s="1"/>
  <c r="AX154" i="14"/>
  <c r="BN154" i="14" s="1"/>
  <c r="AR159" i="14"/>
  <c r="BH159" i="14" s="1"/>
  <c r="AN162" i="14"/>
  <c r="BD162" i="14" s="1"/>
  <c r="AX162" i="14"/>
  <c r="BN162" i="14" s="1"/>
  <c r="AL170" i="14"/>
  <c r="BB170" i="14" s="1"/>
  <c r="AV170" i="14"/>
  <c r="BL170" i="14" s="1"/>
  <c r="AJ172" i="14"/>
  <c r="AZ172" i="14" s="1"/>
  <c r="AT174" i="14"/>
  <c r="BJ174" i="14" s="1"/>
  <c r="AT183" i="14"/>
  <c r="BJ183" i="14" s="1"/>
  <c r="AX183" i="14"/>
  <c r="BN183" i="14" s="1"/>
  <c r="AL188" i="14"/>
  <c r="BB188" i="14" s="1"/>
  <c r="AV188" i="14"/>
  <c r="BL188" i="14" s="1"/>
  <c r="AN193" i="14"/>
  <c r="BD193" i="14" s="1"/>
  <c r="AX193" i="14"/>
  <c r="BN193" i="14" s="1"/>
  <c r="AR197" i="14"/>
  <c r="BH197" i="14" s="1"/>
  <c r="AT201" i="14"/>
  <c r="BJ201" i="14" s="1"/>
  <c r="AX201" i="14"/>
  <c r="BN201" i="14" s="1"/>
  <c r="AL205" i="14"/>
  <c r="BB205" i="14" s="1"/>
  <c r="AT210" i="14"/>
  <c r="BJ210" i="14" s="1"/>
  <c r="AR214" i="14"/>
  <c r="BH214" i="14" s="1"/>
  <c r="AJ216" i="14"/>
  <c r="AZ216" i="14" s="1"/>
  <c r="AR223" i="14"/>
  <c r="BH223" i="14" s="1"/>
  <c r="AT227" i="14"/>
  <c r="BJ227" i="14" s="1"/>
  <c r="AL232" i="14"/>
  <c r="BB232" i="14" s="1"/>
  <c r="AV232" i="14"/>
  <c r="BL232" i="14" s="1"/>
  <c r="AJ234" i="14"/>
  <c r="AZ234" i="14" s="1"/>
  <c r="AJ239" i="14"/>
  <c r="AZ239" i="14" s="1"/>
  <c r="AT266" i="14"/>
  <c r="BJ266" i="14" s="1"/>
  <c r="AJ268" i="14"/>
  <c r="AZ268" i="14" s="1"/>
  <c r="AR235" i="14"/>
  <c r="BH235" i="14" s="1"/>
  <c r="AJ241" i="14"/>
  <c r="AZ241" i="14" s="1"/>
  <c r="AT252" i="14"/>
  <c r="BJ252" i="14" s="1"/>
  <c r="AX254" i="14"/>
  <c r="BN254" i="14" s="1"/>
  <c r="AV263" i="14"/>
  <c r="BL263" i="14" s="1"/>
  <c r="AJ272" i="14"/>
  <c r="AZ272" i="14" s="1"/>
  <c r="AT271" i="14"/>
  <c r="AM168" i="14"/>
  <c r="BC168" i="14" s="1"/>
  <c r="L20" i="17"/>
  <c r="AI55" i="14"/>
  <c r="AY55" i="14" s="1"/>
  <c r="AI32" i="14"/>
  <c r="AY32" i="14" s="1"/>
  <c r="AI28" i="14"/>
  <c r="AY28" i="14" s="1"/>
  <c r="AI24" i="14"/>
  <c r="AY24" i="14" s="1"/>
  <c r="AI20" i="14"/>
  <c r="AY20" i="14" s="1"/>
  <c r="AR72" i="14"/>
  <c r="BH72" i="14" s="1"/>
  <c r="AU79" i="14"/>
  <c r="BK79" i="14" s="1"/>
  <c r="AX86" i="14"/>
  <c r="BN86" i="14" s="1"/>
  <c r="AI97" i="14"/>
  <c r="AY97" i="14" s="1"/>
  <c r="AR100" i="14"/>
  <c r="BH100" i="14" s="1"/>
  <c r="AI113" i="14"/>
  <c r="AJ116" i="14"/>
  <c r="AZ116" i="14" s="1"/>
  <c r="AI124" i="14"/>
  <c r="AY124" i="14" s="1"/>
  <c r="AW144" i="14"/>
  <c r="BM144" i="14" s="1"/>
  <c r="AU147" i="14"/>
  <c r="BK147" i="14" s="1"/>
  <c r="AJ157" i="14"/>
  <c r="AZ157" i="14" s="1"/>
  <c r="AQ159" i="14"/>
  <c r="BG159" i="14" s="1"/>
  <c r="AI166" i="14"/>
  <c r="AY166" i="14" s="1"/>
  <c r="BO166" i="14" s="1"/>
  <c r="AM174" i="14"/>
  <c r="BC174" i="14" s="1"/>
  <c r="AM183" i="14"/>
  <c r="BC183" i="14" s="1"/>
  <c r="AI192" i="14"/>
  <c r="AY192" i="14" s="1"/>
  <c r="AU205" i="14"/>
  <c r="BK205" i="14" s="1"/>
  <c r="AM218" i="14"/>
  <c r="BC218" i="14" s="1"/>
  <c r="AM227" i="14"/>
  <c r="BC227" i="14" s="1"/>
  <c r="AX227" i="14"/>
  <c r="BN227" i="14" s="1"/>
  <c r="AW193" i="14"/>
  <c r="BM193" i="14" s="1"/>
  <c r="AM201" i="14"/>
  <c r="BC201" i="14" s="1"/>
  <c r="AM210" i="14"/>
  <c r="BC210" i="14" s="1"/>
  <c r="AQ223" i="14"/>
  <c r="BG223" i="14" s="1"/>
  <c r="AT237" i="14"/>
  <c r="BJ237" i="14" s="1"/>
  <c r="AI241" i="14"/>
  <c r="AY241" i="14" s="1"/>
  <c r="AN242" i="14"/>
  <c r="BD242" i="14" s="1"/>
  <c r="AR242" i="14"/>
  <c r="BH242" i="14" s="1"/>
  <c r="AV242" i="14"/>
  <c r="BL242" i="14" s="1"/>
  <c r="AK244" i="14"/>
  <c r="BA244" i="14" s="1"/>
  <c r="AO244" i="14"/>
  <c r="BE244" i="14" s="1"/>
  <c r="AS244" i="14"/>
  <c r="BI244" i="14" s="1"/>
  <c r="AW244" i="14"/>
  <c r="BM244" i="14" s="1"/>
  <c r="AM246" i="14"/>
  <c r="BC246" i="14" s="1"/>
  <c r="AQ246" i="14"/>
  <c r="BG246" i="14" s="1"/>
  <c r="AU246" i="14"/>
  <c r="BK246" i="14" s="1"/>
  <c r="AI247" i="14"/>
  <c r="AY247" i="14" s="1"/>
  <c r="AP248" i="14"/>
  <c r="BF248" i="14" s="1"/>
  <c r="AT248" i="14"/>
  <c r="BJ248" i="14" s="1"/>
  <c r="AX248" i="14"/>
  <c r="BN248" i="14" s="1"/>
  <c r="AS252" i="14"/>
  <c r="BI252" i="14" s="1"/>
  <c r="AI253" i="14"/>
  <c r="AY253" i="14" s="1"/>
  <c r="AO257" i="14"/>
  <c r="BE257" i="14" s="1"/>
  <c r="AV259" i="14"/>
  <c r="BL259" i="14" s="1"/>
  <c r="AN263" i="14"/>
  <c r="BD263" i="14" s="1"/>
  <c r="AK271" i="14"/>
  <c r="BA271" i="14" s="1"/>
  <c r="V274" i="14"/>
  <c r="AD274" i="14"/>
  <c r="AH274" i="14"/>
  <c r="W79" i="14"/>
  <c r="S142" i="14"/>
  <c r="W147" i="14"/>
  <c r="N274" i="14"/>
  <c r="R274" i="14"/>
  <c r="J13" i="17"/>
  <c r="AP13" i="17" s="1"/>
  <c r="AP50" i="14"/>
  <c r="BF50" i="14" s="1"/>
  <c r="C70" i="14"/>
  <c r="G72" i="14"/>
  <c r="C80" i="14"/>
  <c r="C79" i="14" s="1"/>
  <c r="G79" i="14"/>
  <c r="C84" i="14"/>
  <c r="C87" i="14"/>
  <c r="G86" i="14"/>
  <c r="C94" i="14"/>
  <c r="G93" i="14"/>
  <c r="G100" i="14"/>
  <c r="C108" i="14"/>
  <c r="G107" i="14"/>
  <c r="C122" i="14"/>
  <c r="G121" i="14"/>
  <c r="C133" i="14"/>
  <c r="C140" i="14"/>
  <c r="C135" i="14" s="1"/>
  <c r="C142" i="14"/>
  <c r="D145" i="14"/>
  <c r="C160" i="14"/>
  <c r="C162" i="14"/>
  <c r="D194" i="14"/>
  <c r="C206" i="14"/>
  <c r="J218" i="14"/>
  <c r="D233" i="14"/>
  <c r="C248" i="14"/>
  <c r="AN104" i="16"/>
  <c r="C271" i="14"/>
  <c r="P16" i="18"/>
  <c r="P18" i="18"/>
  <c r="AJ75" i="14"/>
  <c r="AZ75" i="14" s="1"/>
  <c r="AJ76" i="14"/>
  <c r="AZ76" i="14" s="1"/>
  <c r="AP72" i="14"/>
  <c r="BF72" i="14" s="1"/>
  <c r="AT72" i="14"/>
  <c r="BJ72" i="14" s="1"/>
  <c r="AX72" i="14"/>
  <c r="BN72" i="14" s="1"/>
  <c r="AL79" i="14"/>
  <c r="BB79" i="14" s="1"/>
  <c r="AR79" i="14"/>
  <c r="BH79" i="14" s="1"/>
  <c r="AV79" i="14"/>
  <c r="BL79" i="14" s="1"/>
  <c r="AJ81" i="14"/>
  <c r="AZ81" i="14" s="1"/>
  <c r="AJ82" i="14"/>
  <c r="AZ82" i="14" s="1"/>
  <c r="AT79" i="14"/>
  <c r="BJ79" i="14" s="1"/>
  <c r="AJ88" i="14"/>
  <c r="AZ88" i="14" s="1"/>
  <c r="AJ90" i="14"/>
  <c r="AZ90" i="14" s="1"/>
  <c r="AP86" i="14"/>
  <c r="BF86" i="14" s="1"/>
  <c r="AV93" i="14"/>
  <c r="BL93" i="14" s="1"/>
  <c r="AJ95" i="14"/>
  <c r="AZ95" i="14" s="1"/>
  <c r="AJ97" i="14"/>
  <c r="AZ97" i="14" s="1"/>
  <c r="AT93" i="14"/>
  <c r="BJ93" i="14" s="1"/>
  <c r="AJ99" i="14"/>
  <c r="AZ99" i="14" s="1"/>
  <c r="AJ103" i="14"/>
  <c r="AZ103" i="14" s="1"/>
  <c r="AT100" i="14"/>
  <c r="BJ100" i="14" s="1"/>
  <c r="AL107" i="14"/>
  <c r="BB107" i="14" s="1"/>
  <c r="AR107" i="14"/>
  <c r="BH107" i="14" s="1"/>
  <c r="AV107" i="14"/>
  <c r="BL107" i="14" s="1"/>
  <c r="AJ110" i="14"/>
  <c r="AZ110" i="14" s="1"/>
  <c r="AP107" i="14"/>
  <c r="BF107" i="14" s="1"/>
  <c r="AT107" i="14"/>
  <c r="BJ107" i="14" s="1"/>
  <c r="AX107" i="14"/>
  <c r="BN107" i="14" s="1"/>
  <c r="AL114" i="14"/>
  <c r="BB114" i="14" s="1"/>
  <c r="AR114" i="14"/>
  <c r="BH114" i="14" s="1"/>
  <c r="AV114" i="14"/>
  <c r="BL114" i="14" s="1"/>
  <c r="AJ117" i="14"/>
  <c r="AZ117" i="14" s="1"/>
  <c r="AT114" i="14"/>
  <c r="BJ114" i="14" s="1"/>
  <c r="AX114" i="14"/>
  <c r="BN114" i="14" s="1"/>
  <c r="AL121" i="14"/>
  <c r="BB121" i="14" s="1"/>
  <c r="AJ123" i="14"/>
  <c r="AZ123" i="14" s="1"/>
  <c r="AJ124" i="14"/>
  <c r="AZ124" i="14" s="1"/>
  <c r="AJ125" i="14"/>
  <c r="AZ125" i="14" s="1"/>
  <c r="AP121" i="14"/>
  <c r="BF121" i="14" s="1"/>
  <c r="AT121" i="14"/>
  <c r="BJ121" i="14" s="1"/>
  <c r="AL128" i="14"/>
  <c r="BB128" i="14" s="1"/>
  <c r="AR128" i="14"/>
  <c r="BH128" i="14" s="1"/>
  <c r="AJ130" i="14"/>
  <c r="AZ130" i="14" s="1"/>
  <c r="AJ131" i="14"/>
  <c r="AZ131" i="14" s="1"/>
  <c r="AJ132" i="14"/>
  <c r="AZ132" i="14" s="1"/>
  <c r="AP128" i="14"/>
  <c r="BF128" i="14" s="1"/>
  <c r="AT128" i="14"/>
  <c r="BJ128" i="14" s="1"/>
  <c r="AX128" i="14"/>
  <c r="BN128" i="14" s="1"/>
  <c r="BB135" i="14"/>
  <c r="BM135" i="14"/>
  <c r="BI135" i="14"/>
  <c r="BE135" i="14"/>
  <c r="P49" i="18"/>
  <c r="P51" i="18"/>
  <c r="AS159" i="14"/>
  <c r="BI159" i="14" s="1"/>
  <c r="AW159" i="14"/>
  <c r="BM159" i="14" s="1"/>
  <c r="AS170" i="14"/>
  <c r="BI170" i="14" s="1"/>
  <c r="AW170" i="14"/>
  <c r="BM170" i="14" s="1"/>
  <c r="AK174" i="14"/>
  <c r="BA174" i="14" s="1"/>
  <c r="AW179" i="14"/>
  <c r="BM179" i="14" s="1"/>
  <c r="AK183" i="14"/>
  <c r="BA183" i="14" s="1"/>
  <c r="AS188" i="14"/>
  <c r="BI188" i="14" s="1"/>
  <c r="AW188" i="14"/>
  <c r="BM188" i="14" s="1"/>
  <c r="P73" i="18"/>
  <c r="AS205" i="14"/>
  <c r="BI205" i="14" s="1"/>
  <c r="AW205" i="14"/>
  <c r="BM205" i="14" s="1"/>
  <c r="AK210" i="14"/>
  <c r="BA210" i="14" s="1"/>
  <c r="AW214" i="14"/>
  <c r="BM214" i="14" s="1"/>
  <c r="AS223" i="14"/>
  <c r="BI223" i="14" s="1"/>
  <c r="AW223" i="14"/>
  <c r="BM223" i="14" s="1"/>
  <c r="AK227" i="14"/>
  <c r="BA227" i="14" s="1"/>
  <c r="AW232" i="14"/>
  <c r="BM232" i="14" s="1"/>
  <c r="AQ266" i="14"/>
  <c r="BG266" i="14" s="1"/>
  <c r="AU266" i="14"/>
  <c r="BK266" i="14" s="1"/>
  <c r="AM259" i="14"/>
  <c r="BC259" i="14" s="1"/>
  <c r="AS259" i="14"/>
  <c r="BI259" i="14" s="1"/>
  <c r="AW259" i="14"/>
  <c r="BM259" i="14" s="1"/>
  <c r="P91" i="18"/>
  <c r="P97" i="18"/>
  <c r="P101" i="18"/>
  <c r="P105" i="18"/>
  <c r="AQ254" i="14"/>
  <c r="BG254" i="14" s="1"/>
  <c r="AU254" i="14"/>
  <c r="BK254" i="14" s="1"/>
  <c r="P115" i="18"/>
  <c r="AQ271" i="14"/>
  <c r="BG271" i="14" s="1"/>
  <c r="AU271" i="14"/>
  <c r="BK271" i="14" s="1"/>
  <c r="AX168" i="14"/>
  <c r="BN168" i="14" s="1"/>
  <c r="AN168" i="14"/>
  <c r="BD168" i="14" s="1"/>
  <c r="AR168" i="14"/>
  <c r="BH168" i="14" s="1"/>
  <c r="AV168" i="14"/>
  <c r="BL168" i="14" s="1"/>
  <c r="P111" i="18"/>
  <c r="AV16" i="17"/>
  <c r="AR16" i="17"/>
  <c r="AL16" i="17"/>
  <c r="I218" i="14"/>
  <c r="G15" i="17"/>
  <c r="C15" i="17" s="1"/>
  <c r="S128" i="14"/>
  <c r="D198" i="14"/>
  <c r="AO72" i="14"/>
  <c r="BE72" i="14" s="1"/>
  <c r="AW72" i="14"/>
  <c r="BM72" i="14" s="1"/>
  <c r="AI74" i="14"/>
  <c r="AY74" i="14" s="1"/>
  <c r="AI75" i="14"/>
  <c r="AY75" i="14" s="1"/>
  <c r="P53" i="18"/>
  <c r="AS210" i="14"/>
  <c r="BI210" i="14" s="1"/>
  <c r="AQ214" i="14"/>
  <c r="BG214" i="14" s="1"/>
  <c r="AS227" i="14"/>
  <c r="BI227" i="14" s="1"/>
  <c r="AW237" i="14"/>
  <c r="BM237" i="14" s="1"/>
  <c r="AK266" i="14"/>
  <c r="AU235" i="14"/>
  <c r="BK235" i="14" s="1"/>
  <c r="P103" i="18"/>
  <c r="P119" i="18"/>
  <c r="AT168" i="14"/>
  <c r="BJ168" i="14" s="1"/>
  <c r="AJ85" i="14"/>
  <c r="AZ85" i="14" s="1"/>
  <c r="AJ111" i="14"/>
  <c r="AZ111" i="14" s="1"/>
  <c r="AX121" i="14"/>
  <c r="BN121" i="14" s="1"/>
  <c r="AI146" i="14"/>
  <c r="AY146" i="14" s="1"/>
  <c r="BO146" i="14" s="1"/>
  <c r="AU151" i="14"/>
  <c r="BK151" i="14" s="1"/>
  <c r="AM154" i="14"/>
  <c r="BC154" i="14" s="1"/>
  <c r="AU197" i="14"/>
  <c r="BK197" i="14" s="1"/>
  <c r="AM242" i="14"/>
  <c r="BC242" i="14" s="1"/>
  <c r="AU242" i="14"/>
  <c r="BK242" i="14" s="1"/>
  <c r="AO248" i="14"/>
  <c r="BE248" i="14" s="1"/>
  <c r="AW248" i="14"/>
  <c r="BM248" i="14" s="1"/>
  <c r="AU250" i="14"/>
  <c r="BK250" i="14" s="1"/>
  <c r="AK259" i="14"/>
  <c r="BA259" i="14" s="1"/>
  <c r="U274" i="14"/>
  <c r="AG274" i="14"/>
  <c r="S179" i="14"/>
  <c r="S205" i="14"/>
  <c r="S223" i="14"/>
  <c r="E274" i="14"/>
  <c r="Q274" i="14"/>
  <c r="C50" i="14"/>
  <c r="AN56" i="16"/>
  <c r="I170" i="14"/>
  <c r="C228" i="14"/>
  <c r="AJ43" i="14"/>
  <c r="AZ43" i="14" s="1"/>
  <c r="P21" i="18"/>
  <c r="AI85" i="14"/>
  <c r="AY85" i="14" s="1"/>
  <c r="P27" i="18"/>
  <c r="P29" i="18"/>
  <c r="P32" i="18"/>
  <c r="P34" i="18"/>
  <c r="P37" i="18"/>
  <c r="AI127" i="14"/>
  <c r="AY127" i="14" s="1"/>
  <c r="P43" i="18"/>
  <c r="AP144" i="14"/>
  <c r="BF144" i="14" s="1"/>
  <c r="AX144" i="14"/>
  <c r="BN144" i="14" s="1"/>
  <c r="AL147" i="14"/>
  <c r="BB147" i="14" s="1"/>
  <c r="AV147" i="14"/>
  <c r="BL147" i="14" s="1"/>
  <c r="AJ149" i="14"/>
  <c r="AZ149" i="14" s="1"/>
  <c r="AT154" i="14"/>
  <c r="BJ154" i="14" s="1"/>
  <c r="AJ156" i="14"/>
  <c r="AZ156" i="14" s="1"/>
  <c r="AL159" i="14"/>
  <c r="BB159" i="14" s="1"/>
  <c r="AV159" i="14"/>
  <c r="BL159" i="14" s="1"/>
  <c r="AJ161" i="14"/>
  <c r="AZ161" i="14" s="1"/>
  <c r="AT162" i="14"/>
  <c r="BJ162" i="14" s="1"/>
  <c r="AJ164" i="14"/>
  <c r="AZ164" i="14" s="1"/>
  <c r="AR170" i="14"/>
  <c r="BH170" i="14" s="1"/>
  <c r="AX174" i="14"/>
  <c r="BN174" i="14" s="1"/>
  <c r="AR179" i="14"/>
  <c r="BH179" i="14" s="1"/>
  <c r="AV179" i="14"/>
  <c r="BL179" i="14" s="1"/>
  <c r="AR188" i="14"/>
  <c r="BH188" i="14" s="1"/>
  <c r="AT193" i="14"/>
  <c r="BJ193" i="14" s="1"/>
  <c r="AL197" i="14"/>
  <c r="BB197" i="14" s="1"/>
  <c r="AV197" i="14"/>
  <c r="BL197" i="14" s="1"/>
  <c r="AJ199" i="14"/>
  <c r="AZ199" i="14" s="1"/>
  <c r="AN201" i="14"/>
  <c r="BD201" i="14" s="1"/>
  <c r="AR205" i="14"/>
  <c r="BH205" i="14" s="1"/>
  <c r="AV205" i="14"/>
  <c r="BL205" i="14" s="1"/>
  <c r="AJ207" i="14"/>
  <c r="AZ207" i="14" s="1"/>
  <c r="AN210" i="14"/>
  <c r="BD210" i="14" s="1"/>
  <c r="AX210" i="14"/>
  <c r="BN210" i="14" s="1"/>
  <c r="AJ212" i="14"/>
  <c r="AZ212" i="14" s="1"/>
  <c r="AT218" i="14"/>
  <c r="BJ218" i="14" s="1"/>
  <c r="AX218" i="14"/>
  <c r="BN218" i="14" s="1"/>
  <c r="AL223" i="14"/>
  <c r="BB223" i="14" s="1"/>
  <c r="AJ225" i="14"/>
  <c r="AZ225" i="14" s="1"/>
  <c r="AN227" i="14"/>
  <c r="BD227" i="14" s="1"/>
  <c r="AR232" i="14"/>
  <c r="BH232" i="14" s="1"/>
  <c r="AN237" i="14"/>
  <c r="BD237" i="14" s="1"/>
  <c r="AX237" i="14"/>
  <c r="BN237" i="14" s="1"/>
  <c r="AL266" i="14"/>
  <c r="BB266" i="14" s="1"/>
  <c r="AX266" i="14"/>
  <c r="AL259" i="14"/>
  <c r="BB259" i="14" s="1"/>
  <c r="AR259" i="14"/>
  <c r="BH259" i="14" s="1"/>
  <c r="AJ262" i="14"/>
  <c r="AZ262" i="14" s="1"/>
  <c r="AI178" i="14"/>
  <c r="AY178" i="14" s="1"/>
  <c r="AV235" i="14"/>
  <c r="BL235" i="14" s="1"/>
  <c r="AJ245" i="14"/>
  <c r="AZ245" i="14" s="1"/>
  <c r="AR250" i="14"/>
  <c r="BH250" i="14" s="1"/>
  <c r="AV250" i="14"/>
  <c r="BL250" i="14" s="1"/>
  <c r="AP252" i="14"/>
  <c r="BF252" i="14" s="1"/>
  <c r="AX252" i="14"/>
  <c r="BN252" i="14" s="1"/>
  <c r="AT254" i="14"/>
  <c r="BJ254" i="14" s="1"/>
  <c r="AP257" i="14"/>
  <c r="BF257" i="14" s="1"/>
  <c r="AR263" i="14"/>
  <c r="BH263" i="14" s="1"/>
  <c r="AP271" i="14"/>
  <c r="BF271" i="14" s="1"/>
  <c r="AX271" i="14"/>
  <c r="AP168" i="14"/>
  <c r="BF168" i="14" s="1"/>
  <c r="AQ168" i="14"/>
  <c r="BG168" i="14" s="1"/>
  <c r="AU168" i="14"/>
  <c r="BK168" i="14" s="1"/>
  <c r="P95" i="18"/>
  <c r="AI39" i="14"/>
  <c r="AY39" i="14" s="1"/>
  <c r="AI35" i="14"/>
  <c r="AY35" i="14" s="1"/>
  <c r="AI31" i="14"/>
  <c r="AY31" i="14" s="1"/>
  <c r="BO31" i="14" s="1"/>
  <c r="AI27" i="14"/>
  <c r="AY27" i="14" s="1"/>
  <c r="AI23" i="14"/>
  <c r="AY23" i="14" s="1"/>
  <c r="AI19" i="14"/>
  <c r="AY19" i="14" s="1"/>
  <c r="AJ74" i="14"/>
  <c r="AZ74" i="14" s="1"/>
  <c r="AI83" i="14"/>
  <c r="AY83" i="14" s="1"/>
  <c r="AU86" i="14"/>
  <c r="BK86" i="14" s="1"/>
  <c r="AS93" i="14"/>
  <c r="BI93" i="14" s="1"/>
  <c r="AW100" i="14"/>
  <c r="BM100" i="14" s="1"/>
  <c r="AJ113" i="14"/>
  <c r="AZ113" i="14" s="1"/>
  <c r="AJ118" i="14"/>
  <c r="AZ118" i="14" s="1"/>
  <c r="AJ127" i="14"/>
  <c r="AZ127" i="14" s="1"/>
  <c r="AJ134" i="14"/>
  <c r="AZ134" i="14" s="1"/>
  <c r="AS144" i="14"/>
  <c r="BI144" i="14" s="1"/>
  <c r="AI149" i="14"/>
  <c r="AY149" i="14" s="1"/>
  <c r="AQ147" i="14"/>
  <c r="BG147" i="14" s="1"/>
  <c r="AW154" i="14"/>
  <c r="BM154" i="14" s="1"/>
  <c r="AI157" i="14"/>
  <c r="AU159" i="14"/>
  <c r="BK159" i="14" s="1"/>
  <c r="AW162" i="14"/>
  <c r="BM162" i="14" s="1"/>
  <c r="AJ166" i="14"/>
  <c r="AZ166" i="14" s="1"/>
  <c r="AN174" i="14"/>
  <c r="BD174" i="14" s="1"/>
  <c r="AN183" i="14"/>
  <c r="BD183" i="14" s="1"/>
  <c r="AI186" i="14"/>
  <c r="AY186" i="14" s="1"/>
  <c r="AN218" i="14"/>
  <c r="BD218" i="14" s="1"/>
  <c r="AI231" i="14"/>
  <c r="AY231" i="14" s="1"/>
  <c r="AS193" i="14"/>
  <c r="BI193" i="14" s="1"/>
  <c r="AI195" i="14"/>
  <c r="AY195" i="14" s="1"/>
  <c r="AK214" i="14"/>
  <c r="BA214" i="14" s="1"/>
  <c r="AJ217" i="14"/>
  <c r="AZ217" i="14" s="1"/>
  <c r="AI225" i="14"/>
  <c r="AY225" i="14" s="1"/>
  <c r="AQ232" i="14"/>
  <c r="BG232" i="14" s="1"/>
  <c r="AL244" i="14"/>
  <c r="BB244" i="14" s="1"/>
  <c r="AP244" i="14"/>
  <c r="BF244" i="14" s="1"/>
  <c r="AT244" i="14"/>
  <c r="BJ244" i="14" s="1"/>
  <c r="AX244" i="14"/>
  <c r="BN244" i="14" s="1"/>
  <c r="AN246" i="14"/>
  <c r="BD246" i="14" s="1"/>
  <c r="AR246" i="14"/>
  <c r="BH246" i="14" s="1"/>
  <c r="AV246" i="14"/>
  <c r="BL246" i="14" s="1"/>
  <c r="AK248" i="14"/>
  <c r="BA248" i="14" s="1"/>
  <c r="AO252" i="14"/>
  <c r="BE252" i="14" s="1"/>
  <c r="AK257" i="14"/>
  <c r="BA257" i="14" s="1"/>
  <c r="AN254" i="14"/>
  <c r="BD254" i="14" s="1"/>
  <c r="AW254" i="14"/>
  <c r="BM254" i="14" s="1"/>
  <c r="AQ259" i="14"/>
  <c r="BG259" i="14" s="1"/>
  <c r="AW266" i="14"/>
  <c r="BM266" i="14" s="1"/>
  <c r="AA274" i="14"/>
  <c r="AE274" i="14"/>
  <c r="S13" i="14"/>
  <c r="T129" i="14"/>
  <c r="T128" i="14" s="1"/>
  <c r="S151" i="14"/>
  <c r="S154" i="14"/>
  <c r="S159" i="14"/>
  <c r="S162" i="14"/>
  <c r="S170" i="14"/>
  <c r="S183" i="14"/>
  <c r="S193" i="14"/>
  <c r="S201" i="14"/>
  <c r="S214" i="14"/>
  <c r="S227" i="14"/>
  <c r="K274" i="14"/>
  <c r="O274" i="14"/>
  <c r="C16" i="14"/>
  <c r="C66" i="14"/>
  <c r="G65" i="14"/>
  <c r="AN70" i="14"/>
  <c r="BD70" i="14" s="1"/>
  <c r="D73" i="14"/>
  <c r="D80" i="14"/>
  <c r="AN84" i="14"/>
  <c r="BD84" i="14" s="1"/>
  <c r="D87" i="14"/>
  <c r="D91" i="14"/>
  <c r="D94" i="14"/>
  <c r="D98" i="14"/>
  <c r="D101" i="14"/>
  <c r="D105" i="14"/>
  <c r="D108" i="14"/>
  <c r="D112" i="14"/>
  <c r="D115" i="14"/>
  <c r="D122" i="14"/>
  <c r="D126" i="14"/>
  <c r="D129" i="14"/>
  <c r="D140" i="14"/>
  <c r="D155" i="14"/>
  <c r="D163" i="14"/>
  <c r="C168" i="14"/>
  <c r="C175" i="14"/>
  <c r="C180" i="14"/>
  <c r="D206" i="14"/>
  <c r="C218" i="14"/>
  <c r="C224" i="14"/>
  <c r="C244" i="14"/>
  <c r="C255" i="14"/>
  <c r="I259" i="14"/>
  <c r="D271" i="14"/>
  <c r="AV72" i="14"/>
  <c r="BL72" i="14" s="1"/>
  <c r="AQ72" i="14"/>
  <c r="BG72" i="14" s="1"/>
  <c r="AU72" i="14"/>
  <c r="BK72" i="14" s="1"/>
  <c r="AO79" i="14"/>
  <c r="BE79" i="14" s="1"/>
  <c r="P23" i="18"/>
  <c r="AI81" i="14"/>
  <c r="AY81" i="14" s="1"/>
  <c r="P26" i="18"/>
  <c r="P39" i="18"/>
  <c r="P42" i="18"/>
  <c r="AL154" i="14"/>
  <c r="BB154" i="14" s="1"/>
  <c r="AT159" i="14"/>
  <c r="BJ159" i="14" s="1"/>
  <c r="AX159" i="14"/>
  <c r="BN159" i="14" s="1"/>
  <c r="AL162" i="14"/>
  <c r="BB162" i="14" s="1"/>
  <c r="AL174" i="14"/>
  <c r="BB174" i="14" s="1"/>
  <c r="AT179" i="14"/>
  <c r="BJ179" i="14" s="1"/>
  <c r="AX179" i="14"/>
  <c r="BN179" i="14" s="1"/>
  <c r="AR183" i="14"/>
  <c r="BH183" i="14" s="1"/>
  <c r="AL193" i="14"/>
  <c r="BB193" i="14" s="1"/>
  <c r="AR193" i="14"/>
  <c r="BH193" i="14" s="1"/>
  <c r="AR201" i="14"/>
  <c r="BH201" i="14" s="1"/>
  <c r="AL210" i="14"/>
  <c r="BB210" i="14" s="1"/>
  <c r="AL227" i="14"/>
  <c r="BB227" i="14" s="1"/>
  <c r="AR227" i="14"/>
  <c r="BH227" i="14" s="1"/>
  <c r="AX232" i="14"/>
  <c r="BN232" i="14" s="1"/>
  <c r="AR237" i="14"/>
  <c r="BH237" i="14" s="1"/>
  <c r="AL235" i="14"/>
  <c r="BB235" i="14" s="1"/>
  <c r="AJ243" i="14"/>
  <c r="AJ242" i="14" s="1"/>
  <c r="AZ242" i="14" s="1"/>
  <c r="AJ247" i="14"/>
  <c r="AZ247" i="14" s="1"/>
  <c r="AL250" i="14"/>
  <c r="BB250" i="14" s="1"/>
  <c r="AL254" i="14"/>
  <c r="BB254" i="14" s="1"/>
  <c r="O20" i="17"/>
  <c r="AK19" i="17"/>
  <c r="AK168" i="14"/>
  <c r="BA168" i="14" s="1"/>
  <c r="AO168" i="14"/>
  <c r="BE168" i="14" s="1"/>
  <c r="P59" i="18"/>
  <c r="AW168" i="14"/>
  <c r="BM168" i="14" s="1"/>
  <c r="AX16" i="17"/>
  <c r="J188" i="14"/>
  <c r="H135" i="14"/>
  <c r="AJ120" i="14"/>
  <c r="AZ120" i="14" s="1"/>
  <c r="D119" i="14"/>
  <c r="D114" i="14" s="1"/>
  <c r="C119" i="14"/>
  <c r="G114" i="14"/>
  <c r="AI82" i="14"/>
  <c r="AY82" i="14" s="1"/>
  <c r="AL246" i="14"/>
  <c r="BB246" i="14" s="1"/>
  <c r="AL242" i="14"/>
  <c r="BB242" i="14" s="1"/>
  <c r="AL13" i="17"/>
  <c r="AW79" i="14"/>
  <c r="BM79" i="14" s="1"/>
  <c r="AI76" i="14"/>
  <c r="AY76" i="14" s="1"/>
  <c r="T255" i="14"/>
  <c r="T254" i="14" s="1"/>
  <c r="Z254" i="14"/>
  <c r="AI137" i="14"/>
  <c r="AY137" i="14" s="1"/>
  <c r="AI150" i="14"/>
  <c r="AY150" i="14" s="1"/>
  <c r="AI177" i="14"/>
  <c r="AY177" i="14" s="1"/>
  <c r="AI191" i="14"/>
  <c r="AY191" i="14" s="1"/>
  <c r="AI200" i="14"/>
  <c r="AY200" i="14" s="1"/>
  <c r="AI209" i="14"/>
  <c r="AY209" i="14" s="1"/>
  <c r="AI222" i="14"/>
  <c r="AY222" i="14" s="1"/>
  <c r="AI230" i="14"/>
  <c r="AY230" i="14" s="1"/>
  <c r="AJ251" i="14"/>
  <c r="AZ251" i="14" s="1"/>
  <c r="AN250" i="14"/>
  <c r="BD250" i="14" s="1"/>
  <c r="AJ253" i="14"/>
  <c r="AZ253" i="14" s="1"/>
  <c r="AL252" i="14"/>
  <c r="BB252" i="14" s="1"/>
  <c r="AJ258" i="14"/>
  <c r="AZ258" i="14" s="1"/>
  <c r="AL257" i="14"/>
  <c r="BB257" i="14" s="1"/>
  <c r="S79" i="14"/>
  <c r="C215" i="14"/>
  <c r="I214" i="14"/>
  <c r="Y188" i="14"/>
  <c r="S189" i="14"/>
  <c r="T94" i="14"/>
  <c r="T93" i="14" s="1"/>
  <c r="X93" i="14"/>
  <c r="T184" i="14"/>
  <c r="T183" i="14" s="1"/>
  <c r="Z183" i="14"/>
  <c r="AL271" i="14"/>
  <c r="BB271" i="14" s="1"/>
  <c r="T175" i="14"/>
  <c r="T174" i="14" s="1"/>
  <c r="Z174" i="14"/>
  <c r="T206" i="14"/>
  <c r="T205" i="14" s="1"/>
  <c r="Z205" i="14"/>
  <c r="Y159" i="14"/>
  <c r="I188" i="14"/>
  <c r="I254" i="14"/>
  <c r="S267" i="14"/>
  <c r="AM101" i="14"/>
  <c r="BC101" i="14" s="1"/>
  <c r="AP228" i="14"/>
  <c r="BF228" i="14" s="1"/>
  <c r="AI17" i="14"/>
  <c r="AY17" i="14" s="1"/>
  <c r="AJ39" i="14"/>
  <c r="AZ39" i="14" s="1"/>
  <c r="AJ46" i="14"/>
  <c r="AZ46" i="14" s="1"/>
  <c r="AI53" i="14"/>
  <c r="AY53" i="14" s="1"/>
  <c r="AJ195" i="14"/>
  <c r="AZ195" i="14" s="1"/>
  <c r="AI196" i="14"/>
  <c r="AY196" i="14" s="1"/>
  <c r="AI204" i="14"/>
  <c r="AY204" i="14" s="1"/>
  <c r="AI217" i="14"/>
  <c r="AY217" i="14" s="1"/>
  <c r="AI221" i="14"/>
  <c r="AY221" i="14" s="1"/>
  <c r="F20" i="17"/>
  <c r="AN14" i="17"/>
  <c r="AL15" i="17"/>
  <c r="AP15" i="17"/>
  <c r="AC20" i="17"/>
  <c r="AS168" i="14"/>
  <c r="BI168" i="14" s="1"/>
  <c r="AK16" i="17"/>
  <c r="K20" i="17"/>
  <c r="S107" i="14"/>
  <c r="Z18" i="17"/>
  <c r="T18" i="17" s="1"/>
  <c r="Z179" i="14"/>
  <c r="Z237" i="14"/>
  <c r="AK121" i="14"/>
  <c r="BA121" i="14" s="1"/>
  <c r="AI134" i="14"/>
  <c r="AY134" i="14" s="1"/>
  <c r="AI141" i="14"/>
  <c r="AY141" i="14" s="1"/>
  <c r="AI161" i="14"/>
  <c r="AY161" i="14" s="1"/>
  <c r="AI199" i="14"/>
  <c r="AY199" i="14" s="1"/>
  <c r="AI212" i="14"/>
  <c r="AY212" i="14" s="1"/>
  <c r="AI239" i="14"/>
  <c r="AY239" i="14" s="1"/>
  <c r="AJ167" i="14"/>
  <c r="AZ167" i="14" s="1"/>
  <c r="AJ182" i="14"/>
  <c r="AZ182" i="14" s="1"/>
  <c r="AJ213" i="14"/>
  <c r="AZ213" i="14" s="1"/>
  <c r="AX17" i="17"/>
  <c r="AV18" i="17"/>
  <c r="AR18" i="17"/>
  <c r="P69" i="18"/>
  <c r="AQ16" i="17"/>
  <c r="AL13" i="16"/>
  <c r="AL112" i="16" s="1"/>
  <c r="AB15" i="16"/>
  <c r="C110" i="16"/>
  <c r="AA101" i="16"/>
  <c r="AN101" i="16" s="1"/>
  <c r="C100" i="16"/>
  <c r="C94" i="16"/>
  <c r="AA93" i="16"/>
  <c r="AN93" i="16" s="1"/>
  <c r="AE88" i="16"/>
  <c r="AA88" i="16" s="1"/>
  <c r="AN88" i="16" s="1"/>
  <c r="C82" i="16"/>
  <c r="C74" i="16"/>
  <c r="C66" i="16"/>
  <c r="C62" i="16"/>
  <c r="AA61" i="16"/>
  <c r="AN61" i="16" s="1"/>
  <c r="C50" i="16"/>
  <c r="C36" i="16"/>
  <c r="C34" i="16"/>
  <c r="G112" i="16"/>
  <c r="C112" i="16" s="1"/>
  <c r="C25" i="16"/>
  <c r="C20" i="16"/>
  <c r="P40" i="16"/>
  <c r="D40" i="16"/>
  <c r="AA26" i="16"/>
  <c r="AN26" i="16" s="1"/>
  <c r="AC20" i="16"/>
  <c r="AC13" i="16"/>
  <c r="AA15" i="16"/>
  <c r="AN15" i="16" s="1"/>
  <c r="AA111" i="16"/>
  <c r="AN111" i="16" s="1"/>
  <c r="AA107" i="16"/>
  <c r="AN107" i="16" s="1"/>
  <c r="AA103" i="16"/>
  <c r="AN103" i="16" s="1"/>
  <c r="AC98" i="16"/>
  <c r="C92" i="16"/>
  <c r="AA92" i="16"/>
  <c r="AN92" i="16" s="1"/>
  <c r="C86" i="16"/>
  <c r="AA83" i="16"/>
  <c r="AN83" i="16" s="1"/>
  <c r="AA75" i="16"/>
  <c r="AN75" i="16" s="1"/>
  <c r="C64" i="16"/>
  <c r="AA63" i="16"/>
  <c r="AN63" i="16" s="1"/>
  <c r="AJ203" i="14"/>
  <c r="AZ203" i="14" s="1"/>
  <c r="S260" i="14"/>
  <c r="Y259" i="14"/>
  <c r="AO219" i="14"/>
  <c r="BE219" i="14" s="1"/>
  <c r="Y218" i="14"/>
  <c r="D202" i="14"/>
  <c r="J201" i="14"/>
  <c r="Y210" i="14"/>
  <c r="S211" i="14"/>
  <c r="S255" i="14"/>
  <c r="Y254" i="14"/>
  <c r="AO171" i="14"/>
  <c r="BE171" i="14" s="1"/>
  <c r="AS15" i="14"/>
  <c r="BI15" i="14" s="1"/>
  <c r="P14" i="18"/>
  <c r="AM94" i="14"/>
  <c r="BC94" i="14" s="1"/>
  <c r="S114" i="14"/>
  <c r="Y151" i="14"/>
  <c r="Y170" i="14"/>
  <c r="Z232" i="14"/>
  <c r="S238" i="14"/>
  <c r="Y237" i="14"/>
  <c r="C152" i="14"/>
  <c r="I151" i="14"/>
  <c r="D171" i="14"/>
  <c r="J170" i="14"/>
  <c r="D255" i="14"/>
  <c r="J254" i="14"/>
  <c r="C91" i="14"/>
  <c r="S175" i="14"/>
  <c r="Y174" i="14"/>
  <c r="AS79" i="14"/>
  <c r="BI79" i="14" s="1"/>
  <c r="S100" i="14"/>
  <c r="S148" i="14"/>
  <c r="Z170" i="14"/>
  <c r="T194" i="14"/>
  <c r="T193" i="14" s="1"/>
  <c r="Z193" i="14"/>
  <c r="Y214" i="14"/>
  <c r="S219" i="14"/>
  <c r="S233" i="14"/>
  <c r="Y232" i="14"/>
  <c r="Z259" i="14"/>
  <c r="D36" i="14"/>
  <c r="AP36" i="14"/>
  <c r="BF36" i="14" s="1"/>
  <c r="J14" i="17"/>
  <c r="AP14" i="17" s="1"/>
  <c r="AP42" i="14"/>
  <c r="BF42" i="14" s="1"/>
  <c r="D42" i="14"/>
  <c r="I159" i="14"/>
  <c r="I174" i="14"/>
  <c r="D211" i="14"/>
  <c r="J210" i="14"/>
  <c r="D215" i="14"/>
  <c r="J214" i="14"/>
  <c r="J232" i="14"/>
  <c r="D238" i="14"/>
  <c r="J237" i="14"/>
  <c r="AJ44" i="14"/>
  <c r="AZ44" i="14" s="1"/>
  <c r="AP79" i="14"/>
  <c r="BF79" i="14" s="1"/>
  <c r="AX79" i="14"/>
  <c r="BN79" i="14" s="1"/>
  <c r="AI173" i="14"/>
  <c r="AY173" i="14" s="1"/>
  <c r="AI213" i="14"/>
  <c r="AY213" i="14" s="1"/>
  <c r="AJ249" i="14"/>
  <c r="AZ249" i="14" s="1"/>
  <c r="AL248" i="14"/>
  <c r="BB248" i="14" s="1"/>
  <c r="AO93" i="14"/>
  <c r="BE93" i="14" s="1"/>
  <c r="AW93" i="14"/>
  <c r="BM93" i="14" s="1"/>
  <c r="AS100" i="14"/>
  <c r="BI100" i="14" s="1"/>
  <c r="AI102" i="14"/>
  <c r="AY102" i="14" s="1"/>
  <c r="AI103" i="14"/>
  <c r="AY103" i="14" s="1"/>
  <c r="AI104" i="14"/>
  <c r="AY104" i="14" s="1"/>
  <c r="AO107" i="14"/>
  <c r="BE107" i="14" s="1"/>
  <c r="AS107" i="14"/>
  <c r="BI107" i="14" s="1"/>
  <c r="AW107" i="14"/>
  <c r="BM107" i="14" s="1"/>
  <c r="AI109" i="14"/>
  <c r="AY109" i="14" s="1"/>
  <c r="AI110" i="14"/>
  <c r="AY110" i="14" s="1"/>
  <c r="AI111" i="14"/>
  <c r="AY111" i="14" s="1"/>
  <c r="AQ107" i="14"/>
  <c r="BG107" i="14" s="1"/>
  <c r="AU107" i="14"/>
  <c r="BK107" i="14" s="1"/>
  <c r="AI130" i="14"/>
  <c r="AY130" i="14" s="1"/>
  <c r="AI131" i="14"/>
  <c r="AY131" i="14" s="1"/>
  <c r="AI132" i="14"/>
  <c r="AY132" i="14" s="1"/>
  <c r="AQ128" i="14"/>
  <c r="BG128" i="14" s="1"/>
  <c r="AI172" i="14"/>
  <c r="AY172" i="14" s="1"/>
  <c r="AI207" i="14"/>
  <c r="AY207" i="14" s="1"/>
  <c r="AI216" i="14"/>
  <c r="AY216" i="14" s="1"/>
  <c r="AI234" i="14"/>
  <c r="AY234" i="14" s="1"/>
  <c r="R20" i="17"/>
  <c r="AT14" i="17"/>
  <c r="AQ15" i="17"/>
  <c r="AU15" i="17"/>
  <c r="AN16" i="17"/>
  <c r="AM73" i="14"/>
  <c r="BC73" i="14" s="1"/>
  <c r="AM115" i="14"/>
  <c r="BC115" i="14" s="1"/>
  <c r="AI43" i="14"/>
  <c r="AY43" i="14" s="1"/>
  <c r="AT86" i="14"/>
  <c r="BJ86" i="14" s="1"/>
  <c r="AJ89" i="14"/>
  <c r="AZ89" i="14" s="1"/>
  <c r="AP100" i="14"/>
  <c r="BF100" i="14" s="1"/>
  <c r="AX100" i="14"/>
  <c r="BN100" i="14" s="1"/>
  <c r="AJ102" i="14"/>
  <c r="AZ102" i="14" s="1"/>
  <c r="AR121" i="14"/>
  <c r="BH121" i="14" s="1"/>
  <c r="AV121" i="14"/>
  <c r="BL121" i="14" s="1"/>
  <c r="BG135" i="14"/>
  <c r="AI138" i="14"/>
  <c r="AY138" i="14" s="1"/>
  <c r="AJ139" i="14"/>
  <c r="AZ139" i="14" s="1"/>
  <c r="BL135" i="14"/>
  <c r="AI270" i="14"/>
  <c r="AY270" i="14" s="1"/>
  <c r="AR14" i="17"/>
  <c r="AV14" i="17"/>
  <c r="AQ19" i="17"/>
  <c r="P79" i="18"/>
  <c r="AI44" i="14"/>
  <c r="AY44" i="14" s="1"/>
  <c r="AI78" i="14"/>
  <c r="AY78" i="14" s="1"/>
  <c r="AL17" i="17"/>
  <c r="AN18" i="17"/>
  <c r="P63" i="18"/>
  <c r="P85" i="18"/>
  <c r="J19" i="17"/>
  <c r="J259" i="14"/>
  <c r="C4" i="19"/>
  <c r="AO36" i="14"/>
  <c r="BE36" i="14" s="1"/>
  <c r="I14" i="17"/>
  <c r="C14" i="17" s="1"/>
  <c r="C48" i="14"/>
  <c r="G17" i="17"/>
  <c r="C17" i="17" s="1"/>
  <c r="AM48" i="14"/>
  <c r="BC48" i="14" s="1"/>
  <c r="D52" i="14"/>
  <c r="AN52" i="14"/>
  <c r="BD52" i="14" s="1"/>
  <c r="C77" i="14"/>
  <c r="AM77" i="14"/>
  <c r="BC77" i="14" s="1"/>
  <c r="N20" i="17"/>
  <c r="S16" i="14"/>
  <c r="W13" i="17"/>
  <c r="S13" i="17" s="1"/>
  <c r="T42" i="14"/>
  <c r="Z16" i="17"/>
  <c r="Y19" i="17"/>
  <c r="S65" i="14"/>
  <c r="Z159" i="14"/>
  <c r="AM16" i="14"/>
  <c r="BC16" i="14" s="1"/>
  <c r="H17" i="17"/>
  <c r="AN48" i="14"/>
  <c r="BD48" i="14" s="1"/>
  <c r="AO50" i="14"/>
  <c r="BE50" i="14" s="1"/>
  <c r="I18" i="17"/>
  <c r="C52" i="14"/>
  <c r="I19" i="17"/>
  <c r="AN77" i="14"/>
  <c r="AJ77" i="14" s="1"/>
  <c r="D77" i="14"/>
  <c r="AM87" i="14"/>
  <c r="BC87" i="14" s="1"/>
  <c r="C105" i="14"/>
  <c r="AM105" i="14"/>
  <c r="BC105" i="14" s="1"/>
  <c r="AM129" i="14"/>
  <c r="BC129" i="14" s="1"/>
  <c r="C129" i="14"/>
  <c r="D152" i="14"/>
  <c r="J151" i="14"/>
  <c r="C155" i="14"/>
  <c r="AO155" i="14"/>
  <c r="BE155" i="14" s="1"/>
  <c r="D175" i="14"/>
  <c r="J174" i="14"/>
  <c r="AO215" i="14"/>
  <c r="BE215" i="14" s="1"/>
  <c r="AO233" i="14"/>
  <c r="C238" i="14"/>
  <c r="AO238" i="14"/>
  <c r="BE238" i="14" s="1"/>
  <c r="I237" i="14"/>
  <c r="AP16" i="14"/>
  <c r="BF16" i="14" s="1"/>
  <c r="AP52" i="14"/>
  <c r="BF52" i="14" s="1"/>
  <c r="AS72" i="14"/>
  <c r="BI72" i="14" s="1"/>
  <c r="P20" i="18"/>
  <c r="AN98" i="14"/>
  <c r="AM122" i="14"/>
  <c r="BC122" i="14" s="1"/>
  <c r="AP152" i="14"/>
  <c r="BF152" i="14" s="1"/>
  <c r="S36" i="14"/>
  <c r="Y14" i="17"/>
  <c r="S14" i="17" s="1"/>
  <c r="S42" i="14"/>
  <c r="AO42" i="14"/>
  <c r="BE42" i="14" s="1"/>
  <c r="Y16" i="17"/>
  <c r="S16" i="17" s="1"/>
  <c r="AX14" i="17"/>
  <c r="X13" i="17"/>
  <c r="T13" i="17" s="1"/>
  <c r="W17" i="17"/>
  <c r="S50" i="14"/>
  <c r="T52" i="14"/>
  <c r="Z19" i="17"/>
  <c r="T19" i="17" s="1"/>
  <c r="S72" i="14"/>
  <c r="S86" i="14"/>
  <c r="T122" i="14"/>
  <c r="T121" i="14" s="1"/>
  <c r="Z154" i="14"/>
  <c r="T189" i="14"/>
  <c r="T188" i="14" s="1"/>
  <c r="AP189" i="14"/>
  <c r="BF189" i="14" s="1"/>
  <c r="Z201" i="14"/>
  <c r="T267" i="14"/>
  <c r="T266" i="14" s="1"/>
  <c r="D16" i="14"/>
  <c r="AN16" i="14"/>
  <c r="BD16" i="14" s="1"/>
  <c r="D50" i="14"/>
  <c r="J18" i="17"/>
  <c r="AM66" i="14"/>
  <c r="BC66" i="14" s="1"/>
  <c r="D70" i="14"/>
  <c r="AM80" i="14"/>
  <c r="BC80" i="14" s="1"/>
  <c r="D84" i="14"/>
  <c r="AN105" i="14"/>
  <c r="AJ105" i="14" s="1"/>
  <c r="C112" i="14"/>
  <c r="AM112" i="14"/>
  <c r="BC112" i="14" s="1"/>
  <c r="AN119" i="14"/>
  <c r="BD119" i="14" s="1"/>
  <c r="G128" i="14"/>
  <c r="AN133" i="14"/>
  <c r="AJ133" i="14" s="1"/>
  <c r="D133" i="14"/>
  <c r="C194" i="14"/>
  <c r="AO194" i="14"/>
  <c r="BE194" i="14" s="1"/>
  <c r="AP267" i="14"/>
  <c r="BF267" i="14" s="1"/>
  <c r="AM70" i="14"/>
  <c r="BC70" i="14" s="1"/>
  <c r="AN112" i="14"/>
  <c r="BD112" i="14" s="1"/>
  <c r="T219" i="14"/>
  <c r="T218" i="14" s="1"/>
  <c r="AP219" i="14"/>
  <c r="BF219" i="14" s="1"/>
  <c r="C126" i="14"/>
  <c r="AM126" i="14"/>
  <c r="BC126" i="14" s="1"/>
  <c r="C211" i="14"/>
  <c r="AO211" i="14"/>
  <c r="BE211" i="14" s="1"/>
  <c r="I210" i="14"/>
  <c r="D267" i="14"/>
  <c r="AN267" i="14"/>
  <c r="BD267" i="14" s="1"/>
  <c r="AN126" i="14"/>
  <c r="BD126" i="14" s="1"/>
  <c r="T36" i="14"/>
  <c r="T48" i="14"/>
  <c r="X17" i="17"/>
  <c r="T17" i="17" s="1"/>
  <c r="T50" i="14"/>
  <c r="S52" i="14"/>
  <c r="W19" i="17"/>
  <c r="W107" i="14"/>
  <c r="W114" i="14"/>
  <c r="S121" i="14"/>
  <c r="Z188" i="14"/>
  <c r="Z223" i="14"/>
  <c r="J15" i="14"/>
  <c r="I13" i="17"/>
  <c r="AO13" i="17" s="1"/>
  <c r="AO16" i="14"/>
  <c r="BE16" i="14" s="1"/>
  <c r="C36" i="14"/>
  <c r="D48" i="14"/>
  <c r="AN91" i="14"/>
  <c r="BD91" i="14" s="1"/>
  <c r="C98" i="14"/>
  <c r="AM98" i="14"/>
  <c r="BC98" i="14" s="1"/>
  <c r="C115" i="14"/>
  <c r="D160" i="14"/>
  <c r="AP160" i="14"/>
  <c r="BF160" i="14" s="1"/>
  <c r="J159" i="14"/>
  <c r="AP184" i="14"/>
  <c r="BF184" i="14" s="1"/>
  <c r="D184" i="14"/>
  <c r="J183" i="14"/>
  <c r="AM91" i="14"/>
  <c r="BC91" i="14" s="1"/>
  <c r="AO128" i="14"/>
  <c r="BE128" i="14" s="1"/>
  <c r="AW128" i="14"/>
  <c r="BM128" i="14" s="1"/>
  <c r="AJ190" i="14"/>
  <c r="AZ190" i="14" s="1"/>
  <c r="AM136" i="14"/>
  <c r="AI136" i="14" s="1"/>
  <c r="AP155" i="14"/>
  <c r="BF155" i="14" s="1"/>
  <c r="C171" i="14"/>
  <c r="AP194" i="14"/>
  <c r="BF194" i="14" s="1"/>
  <c r="C198" i="14"/>
  <c r="AO198" i="14"/>
  <c r="BE198" i="14" s="1"/>
  <c r="C233" i="14"/>
  <c r="AO255" i="14"/>
  <c r="BE255" i="14" s="1"/>
  <c r="I266" i="14"/>
  <c r="AM84" i="14"/>
  <c r="BC84" i="14" s="1"/>
  <c r="AI96" i="14"/>
  <c r="AY96" i="14" s="1"/>
  <c r="AQ93" i="14"/>
  <c r="BG93" i="14" s="1"/>
  <c r="AU93" i="14"/>
  <c r="BK93" i="14" s="1"/>
  <c r="AM108" i="14"/>
  <c r="BC108" i="14" s="1"/>
  <c r="AM119" i="14"/>
  <c r="BC119" i="14" s="1"/>
  <c r="AN140" i="14"/>
  <c r="BD140" i="14" s="1"/>
  <c r="AS179" i="14"/>
  <c r="BI179" i="14" s="1"/>
  <c r="P65" i="18"/>
  <c r="AS214" i="14"/>
  <c r="BI214" i="14" s="1"/>
  <c r="P81" i="18"/>
  <c r="AS218" i="14"/>
  <c r="BI218" i="14" s="1"/>
  <c r="P83" i="18"/>
  <c r="AS232" i="14"/>
  <c r="BI232" i="14" s="1"/>
  <c r="P89" i="18"/>
  <c r="AJ270" i="14"/>
  <c r="AZ270" i="14" s="1"/>
  <c r="AP255" i="14"/>
  <c r="BF255" i="14" s="1"/>
  <c r="AW14" i="17"/>
  <c r="P31" i="18"/>
  <c r="AT16" i="17"/>
  <c r="AO189" i="14"/>
  <c r="BE189" i="14" s="1"/>
  <c r="AM140" i="14"/>
  <c r="BC140" i="14" s="1"/>
  <c r="AP198" i="14"/>
  <c r="C202" i="14"/>
  <c r="AO202" i="14"/>
  <c r="BE202" i="14" s="1"/>
  <c r="AP206" i="14"/>
  <c r="AJ206" i="14" s="1"/>
  <c r="AJ205" i="14" s="1"/>
  <c r="AP224" i="14"/>
  <c r="BF224" i="14" s="1"/>
  <c r="AO260" i="14"/>
  <c r="BE260" i="14" s="1"/>
  <c r="AO86" i="14"/>
  <c r="BE86" i="14" s="1"/>
  <c r="AS86" i="14"/>
  <c r="BI86" i="14" s="1"/>
  <c r="AW86" i="14"/>
  <c r="BM86" i="14" s="1"/>
  <c r="AI88" i="14"/>
  <c r="AY88" i="14" s="1"/>
  <c r="AI89" i="14"/>
  <c r="AY89" i="14" s="1"/>
  <c r="AI90" i="14"/>
  <c r="AY90" i="14" s="1"/>
  <c r="AQ86" i="14"/>
  <c r="BG86" i="14" s="1"/>
  <c r="AI92" i="14"/>
  <c r="AY92" i="14" s="1"/>
  <c r="AP93" i="14"/>
  <c r="BF93" i="14" s="1"/>
  <c r="AX93" i="14"/>
  <c r="BN93" i="14" s="1"/>
  <c r="AJ96" i="14"/>
  <c r="AZ96" i="14" s="1"/>
  <c r="AR93" i="14"/>
  <c r="BH93" i="14" s="1"/>
  <c r="AI120" i="14"/>
  <c r="AY120" i="14" s="1"/>
  <c r="AM133" i="14"/>
  <c r="BC133" i="14" s="1"/>
  <c r="AN136" i="14"/>
  <c r="AP171" i="14"/>
  <c r="BF171" i="14" s="1"/>
  <c r="AJ176" i="14"/>
  <c r="AZ176" i="14" s="1"/>
  <c r="AP211" i="14"/>
  <c r="BF211" i="14" s="1"/>
  <c r="AP215" i="14"/>
  <c r="BF215" i="14" s="1"/>
  <c r="AP233" i="14"/>
  <c r="BF233" i="14" s="1"/>
  <c r="AP238" i="14"/>
  <c r="BF238" i="14" s="1"/>
  <c r="AP260" i="14"/>
  <c r="BF260" i="14" s="1"/>
  <c r="AI182" i="14"/>
  <c r="AY182" i="14" s="1"/>
  <c r="AI187" i="14"/>
  <c r="AY187" i="14" s="1"/>
  <c r="P87" i="18"/>
  <c r="AO152" i="14"/>
  <c r="BE152" i="14" s="1"/>
  <c r="AO160" i="14"/>
  <c r="BE160" i="14" s="1"/>
  <c r="AO175" i="14"/>
  <c r="BE175" i="14" s="1"/>
  <c r="J197" i="14"/>
  <c r="AP202" i="14"/>
  <c r="BF202" i="14" s="1"/>
  <c r="AM267" i="14"/>
  <c r="BC267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24" i="14"/>
  <c r="AZ24" i="14" s="1"/>
  <c r="AJ23" i="14"/>
  <c r="AZ23" i="14" s="1"/>
  <c r="AJ22" i="14"/>
  <c r="AZ22" i="14" s="1"/>
  <c r="AJ21" i="14"/>
  <c r="AZ21" i="14" s="1"/>
  <c r="AJ20" i="14"/>
  <c r="AZ20" i="14" s="1"/>
  <c r="AJ19" i="14"/>
  <c r="AZ19" i="14" s="1"/>
  <c r="AJ18" i="14"/>
  <c r="AZ18" i="14" s="1"/>
  <c r="AJ55" i="14"/>
  <c r="AZ55" i="14" s="1"/>
  <c r="AR86" i="14"/>
  <c r="BH86" i="14" s="1"/>
  <c r="AJ92" i="14"/>
  <c r="AZ92" i="14" s="1"/>
  <c r="AQ100" i="14"/>
  <c r="BG100" i="14" s="1"/>
  <c r="AU100" i="14"/>
  <c r="BK100" i="14" s="1"/>
  <c r="AI106" i="14"/>
  <c r="AY106" i="14" s="1"/>
  <c r="AO114" i="14"/>
  <c r="BE114" i="14" s="1"/>
  <c r="AS114" i="14"/>
  <c r="BI114" i="14" s="1"/>
  <c r="P36" i="18"/>
  <c r="AW114" i="14"/>
  <c r="BM114" i="14" s="1"/>
  <c r="AI116" i="14"/>
  <c r="AY116" i="14" s="1"/>
  <c r="AI117" i="14"/>
  <c r="AY117" i="14" s="1"/>
  <c r="AU114" i="14"/>
  <c r="BK114" i="14" s="1"/>
  <c r="AJ141" i="14"/>
  <c r="AZ141" i="14" s="1"/>
  <c r="AJ158" i="14"/>
  <c r="AZ158" i="14" s="1"/>
  <c r="AJ173" i="14"/>
  <c r="AZ173" i="14" s="1"/>
  <c r="AJ178" i="14"/>
  <c r="AZ178" i="14" s="1"/>
  <c r="AJ177" i="14"/>
  <c r="AZ177" i="14" s="1"/>
  <c r="AJ204" i="14"/>
  <c r="AZ204" i="14" s="1"/>
  <c r="AJ209" i="14"/>
  <c r="AZ209" i="14" s="1"/>
  <c r="AJ208" i="14"/>
  <c r="AZ208" i="14" s="1"/>
  <c r="AJ221" i="14"/>
  <c r="AZ221" i="14" s="1"/>
  <c r="AX15" i="17"/>
  <c r="AT15" i="17"/>
  <c r="AS18" i="17"/>
  <c r="P61" i="18"/>
  <c r="P77" i="18"/>
  <c r="P93" i="18"/>
  <c r="AI203" i="14"/>
  <c r="AY203" i="14" s="1"/>
  <c r="AI165" i="14"/>
  <c r="AY165" i="14" s="1"/>
  <c r="AJ236" i="14"/>
  <c r="AJ235" i="14" s="1"/>
  <c r="AZ235" i="14" s="1"/>
  <c r="AQ17" i="17"/>
  <c r="AU17" i="17"/>
  <c r="AQ18" i="17"/>
  <c r="AU18" i="17"/>
  <c r="P55" i="18"/>
  <c r="AI169" i="14"/>
  <c r="AY169" i="14" s="1"/>
  <c r="P113" i="18"/>
  <c r="AW16" i="17"/>
  <c r="AS16" i="17"/>
  <c r="AJ104" i="14"/>
  <c r="AZ104" i="14" s="1"/>
  <c r="AV100" i="14"/>
  <c r="BL100" i="14" s="1"/>
  <c r="AJ106" i="14"/>
  <c r="AZ106" i="14" s="1"/>
  <c r="AO121" i="14"/>
  <c r="BE121" i="14" s="1"/>
  <c r="AW121" i="14"/>
  <c r="BM121" i="14" s="1"/>
  <c r="AI123" i="14"/>
  <c r="AY123" i="14" s="1"/>
  <c r="AQ121" i="14"/>
  <c r="BG121" i="14" s="1"/>
  <c r="AU121" i="14"/>
  <c r="BK121" i="14" s="1"/>
  <c r="BN135" i="14"/>
  <c r="BJ135" i="14"/>
  <c r="BF135" i="14"/>
  <c r="AJ137" i="14"/>
  <c r="AZ137" i="14" s="1"/>
  <c r="AI153" i="14"/>
  <c r="AY153" i="14" s="1"/>
  <c r="AJ220" i="14"/>
  <c r="AZ220" i="14" s="1"/>
  <c r="AJ229" i="14"/>
  <c r="AZ229" i="14" s="1"/>
  <c r="AI268" i="14"/>
  <c r="AY268" i="14" s="1"/>
  <c r="AI262" i="14"/>
  <c r="AY262" i="14" s="1"/>
  <c r="AJ187" i="14"/>
  <c r="AZ187" i="14" s="1"/>
  <c r="AJ186" i="14"/>
  <c r="AZ186" i="14" s="1"/>
  <c r="AJ192" i="14"/>
  <c r="AZ192" i="14" s="1"/>
  <c r="AJ191" i="14"/>
  <c r="AZ191" i="14" s="1"/>
  <c r="AJ200" i="14"/>
  <c r="AZ200" i="14" s="1"/>
  <c r="AJ226" i="14"/>
  <c r="AZ226" i="14" s="1"/>
  <c r="AJ231" i="14"/>
  <c r="AZ231" i="14" s="1"/>
  <c r="AJ230" i="14"/>
  <c r="AZ230" i="14" s="1"/>
  <c r="AI249" i="14"/>
  <c r="AY249" i="14" s="1"/>
  <c r="AI256" i="14"/>
  <c r="AY256" i="14" s="1"/>
  <c r="AI264" i="14"/>
  <c r="AY264" i="14" s="1"/>
  <c r="AE20" i="17"/>
  <c r="AL19" i="17"/>
  <c r="AJ169" i="14"/>
  <c r="AZ169" i="14" s="1"/>
  <c r="P67" i="18"/>
  <c r="P75" i="18"/>
  <c r="AN129" i="14"/>
  <c r="BD129" i="14" s="1"/>
  <c r="AN122" i="14"/>
  <c r="BD122" i="14" s="1"/>
  <c r="AN115" i="14"/>
  <c r="AJ115" i="14" s="1"/>
  <c r="AN108" i="14"/>
  <c r="BD108" i="14" s="1"/>
  <c r="AN101" i="14"/>
  <c r="BD101" i="14" s="1"/>
  <c r="C101" i="14"/>
  <c r="AN94" i="14"/>
  <c r="BD94" i="14" s="1"/>
  <c r="AN87" i="14"/>
  <c r="AJ87" i="14" s="1"/>
  <c r="AN80" i="14"/>
  <c r="BD80" i="14" s="1"/>
  <c r="AN73" i="14"/>
  <c r="BD73" i="14" s="1"/>
  <c r="C73" i="14"/>
  <c r="AN66" i="14"/>
  <c r="BD66" i="14" s="1"/>
  <c r="H65" i="14"/>
  <c r="G13" i="17"/>
  <c r="H13" i="17"/>
  <c r="AN145" i="14"/>
  <c r="BD145" i="14" s="1"/>
  <c r="AM145" i="14"/>
  <c r="BC145" i="14" s="1"/>
  <c r="G147" i="14"/>
  <c r="AN148" i="14"/>
  <c r="BD148" i="14" s="1"/>
  <c r="H15" i="17"/>
  <c r="AM148" i="14"/>
  <c r="BC148" i="14" s="1"/>
  <c r="C148" i="14"/>
  <c r="H19" i="17"/>
  <c r="G266" i="14"/>
  <c r="G19" i="17"/>
  <c r="D228" i="14"/>
  <c r="J227" i="14"/>
  <c r="AO228" i="14"/>
  <c r="AO227" i="14" s="1"/>
  <c r="AI229" i="14"/>
  <c r="AY229" i="14" s="1"/>
  <c r="J223" i="14"/>
  <c r="D224" i="14"/>
  <c r="AO224" i="14"/>
  <c r="BE224" i="14" s="1"/>
  <c r="J205" i="14"/>
  <c r="AO206" i="14"/>
  <c r="BE206" i="14" s="1"/>
  <c r="AI190" i="14"/>
  <c r="AY190" i="14" s="1"/>
  <c r="AJ185" i="14"/>
  <c r="AZ185" i="14" s="1"/>
  <c r="AO184" i="14"/>
  <c r="AO183" i="14" s="1"/>
  <c r="AI185" i="14"/>
  <c r="AY185" i="14" s="1"/>
  <c r="J179" i="14"/>
  <c r="D180" i="14"/>
  <c r="AJ181" i="14"/>
  <c r="AZ181" i="14" s="1"/>
  <c r="AO180" i="14"/>
  <c r="BE180" i="14" s="1"/>
  <c r="AI181" i="14"/>
  <c r="AY181" i="14" s="1"/>
  <c r="AP175" i="14"/>
  <c r="BF175" i="14" s="1"/>
  <c r="AI176" i="14"/>
  <c r="AY176" i="14" s="1"/>
  <c r="J162" i="14"/>
  <c r="AP163" i="14"/>
  <c r="BF163" i="14" s="1"/>
  <c r="AO163" i="14"/>
  <c r="BE163" i="14" s="1"/>
  <c r="J16" i="17"/>
  <c r="J154" i="14"/>
  <c r="I16" i="17"/>
  <c r="AM16" i="17"/>
  <c r="AU16" i="17"/>
  <c r="AI272" i="14"/>
  <c r="AI258" i="14"/>
  <c r="AI251" i="14"/>
  <c r="AY251" i="14" s="1"/>
  <c r="AI236" i="14"/>
  <c r="AY236" i="14" s="1"/>
  <c r="AI139" i="14"/>
  <c r="AY139" i="14" s="1"/>
  <c r="AI125" i="14"/>
  <c r="AY125" i="14" s="1"/>
  <c r="AI118" i="14"/>
  <c r="AY118" i="14" s="1"/>
  <c r="C116" i="18"/>
  <c r="C114" i="18"/>
  <c r="C90" i="18"/>
  <c r="K88" i="18"/>
  <c r="K86" i="18"/>
  <c r="C86" i="18"/>
  <c r="K84" i="18"/>
  <c r="K82" i="18"/>
  <c r="K80" i="18"/>
  <c r="K78" i="18"/>
  <c r="K76" i="18"/>
  <c r="K72" i="18"/>
  <c r="K70" i="18"/>
  <c r="K68" i="18"/>
  <c r="K66" i="18"/>
  <c r="C64" i="18"/>
  <c r="K64" i="18"/>
  <c r="F120" i="18"/>
  <c r="K62" i="18"/>
  <c r="C62" i="18"/>
  <c r="N120" i="18"/>
  <c r="K52" i="18"/>
  <c r="C52" i="18"/>
  <c r="C110" i="18"/>
  <c r="K110" i="18"/>
  <c r="K108" i="18"/>
  <c r="K106" i="18"/>
  <c r="K104" i="18"/>
  <c r="C104" i="18"/>
  <c r="C102" i="18"/>
  <c r="K102" i="18"/>
  <c r="K100" i="18"/>
  <c r="K98" i="18"/>
  <c r="K96" i="18"/>
  <c r="K94" i="18"/>
  <c r="K90" i="18"/>
  <c r="K58" i="18"/>
  <c r="K56" i="18"/>
  <c r="K50" i="18"/>
  <c r="M35" i="18"/>
  <c r="K35" i="18" s="1"/>
  <c r="E120" i="18"/>
  <c r="M13" i="18"/>
  <c r="K13" i="18" s="1"/>
  <c r="C46" i="18"/>
  <c r="K114" i="18"/>
  <c r="C82" i="18"/>
  <c r="C74" i="18"/>
  <c r="C72" i="18"/>
  <c r="C66" i="18"/>
  <c r="C56" i="18"/>
  <c r="C50" i="18"/>
  <c r="C38" i="18"/>
  <c r="C35" i="18"/>
  <c r="C19" i="18"/>
  <c r="K17" i="18"/>
  <c r="C17" i="18"/>
  <c r="C13" i="18"/>
  <c r="AT19" i="17"/>
  <c r="AM18" i="17"/>
  <c r="AT17" i="17"/>
  <c r="AP17" i="17"/>
  <c r="P20" i="17"/>
  <c r="AA20" i="17"/>
  <c r="S15" i="17"/>
  <c r="E20" i="17"/>
  <c r="AM14" i="17"/>
  <c r="AU14" i="17"/>
  <c r="Q20" i="17"/>
  <c r="M20" i="17"/>
  <c r="T14" i="17"/>
  <c r="V20" i="17"/>
  <c r="AD20" i="17"/>
  <c r="AH20" i="17"/>
  <c r="AH23" i="17" s="1"/>
  <c r="AS13" i="17"/>
  <c r="AK13" i="17"/>
  <c r="AM271" i="14"/>
  <c r="BC271" i="14" s="1"/>
  <c r="AM263" i="14"/>
  <c r="BC263" i="14" s="1"/>
  <c r="AQ257" i="14"/>
  <c r="BG257" i="14" s="1"/>
  <c r="AQ250" i="14"/>
  <c r="BG250" i="14" s="1"/>
  <c r="AM248" i="14"/>
  <c r="BC248" i="14" s="1"/>
  <c r="AM235" i="14"/>
  <c r="BC235" i="14" s="1"/>
  <c r="AN235" i="14"/>
  <c r="BD235" i="14" s="1"/>
  <c r="AK232" i="14"/>
  <c r="BA232" i="14" s="1"/>
  <c r="AK223" i="14"/>
  <c r="BA223" i="14" s="1"/>
  <c r="AK218" i="14"/>
  <c r="BA218" i="14" s="1"/>
  <c r="AK197" i="14"/>
  <c r="BA197" i="14" s="1"/>
  <c r="AL183" i="14"/>
  <c r="BB183" i="14" s="1"/>
  <c r="AL179" i="14"/>
  <c r="BB179" i="14" s="1"/>
  <c r="AK159" i="14"/>
  <c r="BA159" i="14" s="1"/>
  <c r="BA135" i="14"/>
  <c r="AL86" i="14"/>
  <c r="BB86" i="14" s="1"/>
  <c r="AK86" i="14"/>
  <c r="BA86" i="14" s="1"/>
  <c r="Z15" i="14"/>
  <c r="T16" i="14"/>
  <c r="T66" i="14"/>
  <c r="T65" i="14" s="1"/>
  <c r="X65" i="14"/>
  <c r="Z151" i="14"/>
  <c r="T163" i="14"/>
  <c r="T162" i="14" s="1"/>
  <c r="Z162" i="14"/>
  <c r="Z210" i="14"/>
  <c r="Z218" i="14"/>
  <c r="C145" i="14"/>
  <c r="G144" i="14"/>
  <c r="I179" i="14"/>
  <c r="I197" i="14"/>
  <c r="I205" i="14"/>
  <c r="I223" i="14"/>
  <c r="T80" i="14"/>
  <c r="T79" i="14" s="1"/>
  <c r="X79" i="14"/>
  <c r="T73" i="14"/>
  <c r="T72" i="14" s="1"/>
  <c r="X72" i="14"/>
  <c r="T87" i="14"/>
  <c r="T86" i="14" s="1"/>
  <c r="X86" i="14"/>
  <c r="T198" i="14"/>
  <c r="T197" i="14" s="1"/>
  <c r="Z197" i="14"/>
  <c r="X266" i="14"/>
  <c r="G15" i="14"/>
  <c r="S48" i="14"/>
  <c r="W15" i="14"/>
  <c r="T136" i="14"/>
  <c r="T135" i="14" s="1"/>
  <c r="T148" i="14"/>
  <c r="T147" i="14" s="1"/>
  <c r="X147" i="14"/>
  <c r="Z214" i="14"/>
  <c r="T228" i="14"/>
  <c r="T227" i="14" s="1"/>
  <c r="Z227" i="14"/>
  <c r="I15" i="14"/>
  <c r="I154" i="14"/>
  <c r="I183" i="14"/>
  <c r="I193" i="14"/>
  <c r="I201" i="14"/>
  <c r="I227" i="14"/>
  <c r="C267" i="14"/>
  <c r="H15" i="14"/>
  <c r="H72" i="14"/>
  <c r="H79" i="14"/>
  <c r="H86" i="14"/>
  <c r="H93" i="14"/>
  <c r="H100" i="14"/>
  <c r="H107" i="14"/>
  <c r="H114" i="14"/>
  <c r="H121" i="14"/>
  <c r="H128" i="14"/>
  <c r="H147" i="14"/>
  <c r="H266" i="14"/>
  <c r="X15" i="14"/>
  <c r="T100" i="14"/>
  <c r="T114" i="14"/>
  <c r="S145" i="14"/>
  <c r="W144" i="14"/>
  <c r="W65" i="14"/>
  <c r="W93" i="14"/>
  <c r="W121" i="14"/>
  <c r="Y15" i="14"/>
  <c r="W72" i="14"/>
  <c r="W100" i="14"/>
  <c r="W128" i="14"/>
  <c r="Y154" i="14"/>
  <c r="Y162" i="14"/>
  <c r="Y179" i="14"/>
  <c r="Y183" i="14"/>
  <c r="Y193" i="14"/>
  <c r="Y197" i="14"/>
  <c r="Y201" i="14"/>
  <c r="Y205" i="14"/>
  <c r="Y223" i="14"/>
  <c r="Y227" i="14"/>
  <c r="X144" i="14"/>
  <c r="AM254" i="14"/>
  <c r="BC254" i="14" s="1"/>
  <c r="AN151" i="14"/>
  <c r="BD151" i="14" s="1"/>
  <c r="AK128" i="14"/>
  <c r="BA128" i="14" s="1"/>
  <c r="AK114" i="14"/>
  <c r="BA114" i="14" s="1"/>
  <c r="AK107" i="14"/>
  <c r="BA107" i="14" s="1"/>
  <c r="AK100" i="14"/>
  <c r="BA100" i="14" s="1"/>
  <c r="AK93" i="14"/>
  <c r="BA93" i="14" s="1"/>
  <c r="AL93" i="14"/>
  <c r="BB93" i="14" s="1"/>
  <c r="AK79" i="14"/>
  <c r="BA79" i="14" s="1"/>
  <c r="AK72" i="14"/>
  <c r="BA72" i="14" s="1"/>
  <c r="AL72" i="14"/>
  <c r="BB72" i="14" s="1"/>
  <c r="AE110" i="16"/>
  <c r="AA110" i="16" s="1"/>
  <c r="AN110" i="16" s="1"/>
  <c r="AA109" i="16"/>
  <c r="AN109" i="16" s="1"/>
  <c r="AA105" i="16"/>
  <c r="AE102" i="16"/>
  <c r="AA102" i="16" s="1"/>
  <c r="AN102" i="16" s="1"/>
  <c r="AA97" i="16"/>
  <c r="AN97" i="16" s="1"/>
  <c r="AB95" i="16"/>
  <c r="AB91" i="16"/>
  <c r="AA81" i="16"/>
  <c r="AN81" i="16" s="1"/>
  <c r="AA79" i="16"/>
  <c r="AN79" i="16" s="1"/>
  <c r="AA77" i="16"/>
  <c r="AN77" i="16" s="1"/>
  <c r="AE74" i="16"/>
  <c r="AA74" i="16" s="1"/>
  <c r="AN74" i="16" s="1"/>
  <c r="AA71" i="16"/>
  <c r="AN71" i="16" s="1"/>
  <c r="AA69" i="16"/>
  <c r="AN69" i="16" s="1"/>
  <c r="AA67" i="16"/>
  <c r="AN67" i="16" s="1"/>
  <c r="AE62" i="16"/>
  <c r="AA62" i="16" s="1"/>
  <c r="AN62" i="16" s="1"/>
  <c r="AB61" i="16"/>
  <c r="AA49" i="16"/>
  <c r="AN49" i="16" s="1"/>
  <c r="AE44" i="16"/>
  <c r="AA44" i="16" s="1"/>
  <c r="AN44" i="16" s="1"/>
  <c r="AB39" i="16"/>
  <c r="AA37" i="16"/>
  <c r="AN37" i="16" s="1"/>
  <c r="AA35" i="16"/>
  <c r="AN35" i="16" s="1"/>
  <c r="AE31" i="16"/>
  <c r="AI31" i="16"/>
  <c r="AA32" i="16"/>
  <c r="AN32" i="16" s="1"/>
  <c r="AE28" i="16"/>
  <c r="AI28" i="16"/>
  <c r="AA28" i="16" s="1"/>
  <c r="AN28" i="16" s="1"/>
  <c r="AA29" i="16"/>
  <c r="AN29" i="16" s="1"/>
  <c r="AI25" i="16"/>
  <c r="AE25" i="16"/>
  <c r="AB20" i="16"/>
  <c r="AB22" i="16"/>
  <c r="AE20" i="16"/>
  <c r="AI20" i="16"/>
  <c r="AA21" i="16"/>
  <c r="AN21" i="16" s="1"/>
  <c r="D112" i="16"/>
  <c r="AB28" i="16"/>
  <c r="P20" i="16"/>
  <c r="O86" i="16"/>
  <c r="D13" i="16"/>
  <c r="C13" i="16"/>
  <c r="P28" i="16"/>
  <c r="P34" i="16"/>
  <c r="O36" i="16"/>
  <c r="O38" i="16"/>
  <c r="O44" i="16"/>
  <c r="O46" i="16"/>
  <c r="O48" i="16"/>
  <c r="O54" i="16"/>
  <c r="P80" i="16"/>
  <c r="P84" i="16"/>
  <c r="O92" i="16"/>
  <c r="O94" i="16"/>
  <c r="AA108" i="16"/>
  <c r="AN108" i="16" s="1"/>
  <c r="AA98" i="16"/>
  <c r="AN98" i="16" s="1"/>
  <c r="AA82" i="16"/>
  <c r="AN82" i="16" s="1"/>
  <c r="AA76" i="16"/>
  <c r="AN76" i="16" s="1"/>
  <c r="AA66" i="16"/>
  <c r="AN66" i="16" s="1"/>
  <c r="AA50" i="16"/>
  <c r="AN50" i="16" s="1"/>
  <c r="O68" i="16"/>
  <c r="P52" i="16"/>
  <c r="P54" i="16"/>
  <c r="P92" i="16"/>
  <c r="P94" i="16"/>
  <c r="P108" i="16"/>
  <c r="P110" i="16"/>
  <c r="O23" i="16"/>
  <c r="O25" i="16"/>
  <c r="O31" i="16"/>
  <c r="O60" i="16"/>
  <c r="O62" i="16"/>
  <c r="O80" i="16"/>
  <c r="O82" i="16"/>
  <c r="O88" i="16"/>
  <c r="O100" i="16"/>
  <c r="O102" i="16"/>
  <c r="O20" i="16"/>
  <c r="P82" i="16"/>
  <c r="P25" i="16"/>
  <c r="P31" i="16"/>
  <c r="P38" i="16"/>
  <c r="P46" i="16"/>
  <c r="O52" i="16"/>
  <c r="O58" i="16"/>
  <c r="O66" i="16"/>
  <c r="P74" i="16"/>
  <c r="O78" i="16"/>
  <c r="P86" i="16"/>
  <c r="O90" i="16"/>
  <c r="O98" i="16"/>
  <c r="O106" i="16"/>
  <c r="O13" i="16"/>
  <c r="O28" i="16"/>
  <c r="O34" i="16"/>
  <c r="O42" i="16"/>
  <c r="O50" i="16"/>
  <c r="P58" i="16"/>
  <c r="P66" i="16"/>
  <c r="O72" i="16"/>
  <c r="P78" i="16"/>
  <c r="O84" i="16"/>
  <c r="P90" i="16"/>
  <c r="P98" i="16"/>
  <c r="P106" i="16"/>
  <c r="AA25" i="16"/>
  <c r="AN25" i="16" s="1"/>
  <c r="AA106" i="16"/>
  <c r="AN106" i="16" s="1"/>
  <c r="AA104" i="16"/>
  <c r="AA100" i="16"/>
  <c r="AN100" i="16" s="1"/>
  <c r="AA90" i="16"/>
  <c r="AN90" i="16" s="1"/>
  <c r="AA86" i="16"/>
  <c r="AN86" i="16" s="1"/>
  <c r="AA84" i="16"/>
  <c r="AN84" i="16" s="1"/>
  <c r="AA80" i="16"/>
  <c r="AN80" i="16" s="1"/>
  <c r="AA68" i="16"/>
  <c r="AN68" i="16" s="1"/>
  <c r="AA58" i="16"/>
  <c r="AN58" i="16" s="1"/>
  <c r="AA52" i="16"/>
  <c r="AN52" i="16" s="1"/>
  <c r="AA46" i="16"/>
  <c r="AN46" i="16" s="1"/>
  <c r="AA42" i="16"/>
  <c r="AN42" i="16" s="1"/>
  <c r="AA40" i="16"/>
  <c r="AA36" i="16"/>
  <c r="AN36" i="16" s="1"/>
  <c r="AA94" i="16"/>
  <c r="AN94" i="16" s="1"/>
  <c r="AA96" i="16"/>
  <c r="AN96" i="16" s="1"/>
  <c r="AA78" i="16"/>
  <c r="AN78" i="16" s="1"/>
  <c r="AA72" i="16"/>
  <c r="AN72" i="16" s="1"/>
  <c r="AA70" i="16"/>
  <c r="AN70" i="16" s="1"/>
  <c r="AA64" i="16"/>
  <c r="AN64" i="16" s="1"/>
  <c r="AA56" i="16"/>
  <c r="AA54" i="16"/>
  <c r="AN54" i="16" s="1"/>
  <c r="AA48" i="16"/>
  <c r="AN48" i="16" s="1"/>
  <c r="AA38" i="16"/>
  <c r="AN38" i="16" s="1"/>
  <c r="AA23" i="16"/>
  <c r="AN23" i="16" s="1"/>
  <c r="AA34" i="16"/>
  <c r="AN34" i="16" s="1"/>
  <c r="AB13" i="16"/>
  <c r="AB23" i="16"/>
  <c r="AB34" i="16"/>
  <c r="AB110" i="16"/>
  <c r="AB108" i="16"/>
  <c r="AB106" i="16"/>
  <c r="AB104" i="16"/>
  <c r="AB102" i="16"/>
  <c r="AB100" i="16"/>
  <c r="AB98" i="16"/>
  <c r="AB96" i="16"/>
  <c r="AB94" i="16"/>
  <c r="AB92" i="16"/>
  <c r="AB90" i="16"/>
  <c r="AB88" i="16"/>
  <c r="AB86" i="16"/>
  <c r="AB84" i="16"/>
  <c r="AB82" i="16"/>
  <c r="AB80" i="16"/>
  <c r="AB78" i="16"/>
  <c r="AB76" i="16"/>
  <c r="AB74" i="16"/>
  <c r="AB72" i="16"/>
  <c r="AB70" i="16"/>
  <c r="AB68" i="16"/>
  <c r="AB64" i="16"/>
  <c r="AB62" i="16"/>
  <c r="AB60" i="16"/>
  <c r="AB58" i="16"/>
  <c r="AB54" i="16"/>
  <c r="AB52" i="16"/>
  <c r="AB50" i="16"/>
  <c r="AB48" i="16"/>
  <c r="AB46" i="16"/>
  <c r="AB44" i="16"/>
  <c r="AB42" i="16"/>
  <c r="AB38" i="16"/>
  <c r="AB36" i="16"/>
  <c r="G44" i="18"/>
  <c r="G19" i="18"/>
  <c r="G64" i="18"/>
  <c r="G41" i="18"/>
  <c r="G30" i="18"/>
  <c r="G28" i="18"/>
  <c r="G17" i="18"/>
  <c r="G60" i="18"/>
  <c r="G58" i="18"/>
  <c r="G56" i="18"/>
  <c r="G38" i="18"/>
  <c r="G25" i="18"/>
  <c r="G13" i="18"/>
  <c r="C33" i="18"/>
  <c r="C28" i="18"/>
  <c r="C25" i="18"/>
  <c r="AJ150" i="14"/>
  <c r="AZ150" i="14" s="1"/>
  <c r="AJ143" i="14"/>
  <c r="AZ143" i="14" s="1"/>
  <c r="AI143" i="14"/>
  <c r="AY143" i="14" s="1"/>
  <c r="AI45" i="14"/>
  <c r="AY45" i="14" s="1"/>
  <c r="AJ45" i="14"/>
  <c r="AZ45" i="14" s="1"/>
  <c r="AI47" i="14"/>
  <c r="AY47" i="14" s="1"/>
  <c r="AJ47" i="14"/>
  <c r="AZ47" i="14" s="1"/>
  <c r="AI37" i="14"/>
  <c r="AY37" i="14" s="1"/>
  <c r="AJ37" i="14"/>
  <c r="AZ37" i="14" s="1"/>
  <c r="AI38" i="14"/>
  <c r="AY38" i="14" s="1"/>
  <c r="AJ38" i="14"/>
  <c r="AZ38" i="14" s="1"/>
  <c r="AI40" i="14"/>
  <c r="AY40" i="14" s="1"/>
  <c r="AJ40" i="14"/>
  <c r="AZ40" i="14" s="1"/>
  <c r="AI59" i="14"/>
  <c r="AY59" i="14" s="1"/>
  <c r="AJ59" i="14"/>
  <c r="AZ59" i="14" s="1"/>
  <c r="AI60" i="14"/>
  <c r="AY60" i="14" s="1"/>
  <c r="AJ60" i="14"/>
  <c r="AZ60" i="14" s="1"/>
  <c r="AI61" i="14"/>
  <c r="AY61" i="14" s="1"/>
  <c r="AJ61" i="14"/>
  <c r="AZ61" i="14" s="1"/>
  <c r="AI62" i="14"/>
  <c r="AY62" i="14" s="1"/>
  <c r="AJ62" i="14"/>
  <c r="AZ62" i="14" s="1"/>
  <c r="AI64" i="14"/>
  <c r="AY64" i="14" s="1"/>
  <c r="AJ64" i="14"/>
  <c r="AZ64" i="14" s="1"/>
  <c r="AI49" i="14"/>
  <c r="AY49" i="14" s="1"/>
  <c r="AJ49" i="14"/>
  <c r="AZ49" i="14" s="1"/>
  <c r="AI135" i="14" l="1"/>
  <c r="AZ264" i="14"/>
  <c r="BE259" i="14"/>
  <c r="C274" i="14"/>
  <c r="BD136" i="14"/>
  <c r="AN135" i="14"/>
  <c r="BD135" i="14" s="1"/>
  <c r="BF259" i="14"/>
  <c r="BC136" i="14"/>
  <c r="AM135" i="14"/>
  <c r="AH112" i="16"/>
  <c r="D135" i="14"/>
  <c r="C128" i="14"/>
  <c r="C121" i="14"/>
  <c r="AY260" i="14"/>
  <c r="AZ263" i="14"/>
  <c r="BE227" i="14"/>
  <c r="AI101" i="14"/>
  <c r="AZ77" i="14"/>
  <c r="AI73" i="14"/>
  <c r="AY73" i="14" s="1"/>
  <c r="BO73" i="14" s="1"/>
  <c r="BE183" i="14"/>
  <c r="BD87" i="14"/>
  <c r="AM15" i="17"/>
  <c r="AI15" i="17" s="1"/>
  <c r="AJ260" i="14"/>
  <c r="AJ259" i="14" s="1"/>
  <c r="BF198" i="14"/>
  <c r="AP197" i="14"/>
  <c r="BF197" i="14" s="1"/>
  <c r="BD98" i="14"/>
  <c r="AJ98" i="14"/>
  <c r="AO232" i="14"/>
  <c r="BE233" i="14"/>
  <c r="AM13" i="17"/>
  <c r="BE232" i="14"/>
  <c r="AZ133" i="14"/>
  <c r="D93" i="14"/>
  <c r="AY101" i="14"/>
  <c r="BO101" i="14" s="1"/>
  <c r="AZ105" i="14"/>
  <c r="D147" i="14"/>
  <c r="AY226" i="14"/>
  <c r="BO226" i="14" s="1"/>
  <c r="BE228" i="14"/>
  <c r="AZ206" i="14"/>
  <c r="AZ115" i="14"/>
  <c r="AZ87" i="14"/>
  <c r="D188" i="14"/>
  <c r="AF23" i="17"/>
  <c r="AY245" i="14"/>
  <c r="BO245" i="14" s="1"/>
  <c r="AZ243" i="14"/>
  <c r="BE184" i="14"/>
  <c r="AY157" i="14"/>
  <c r="BO157" i="14" s="1"/>
  <c r="AY164" i="14"/>
  <c r="BO164" i="14" s="1"/>
  <c r="AY158" i="14"/>
  <c r="BO158" i="14" s="1"/>
  <c r="BD133" i="14"/>
  <c r="BD105" i="14"/>
  <c r="BD77" i="14"/>
  <c r="BD115" i="14"/>
  <c r="AY244" i="14"/>
  <c r="BO244" i="14" s="1"/>
  <c r="AZ98" i="14"/>
  <c r="U23" i="17"/>
  <c r="BO18" i="14"/>
  <c r="BF206" i="14"/>
  <c r="AY113" i="14"/>
  <c r="BO113" i="14" s="1"/>
  <c r="AZ236" i="14"/>
  <c r="AK112" i="16"/>
  <c r="AA20" i="16"/>
  <c r="AN20" i="16" s="1"/>
  <c r="AC112" i="16"/>
  <c r="AD112" i="16"/>
  <c r="AF112" i="16"/>
  <c r="AB112" i="16" s="1"/>
  <c r="AO112" i="16" s="1"/>
  <c r="P112" i="16"/>
  <c r="O112" i="16"/>
  <c r="AI112" i="16"/>
  <c r="AG112" i="16"/>
  <c r="AI168" i="14"/>
  <c r="AY168" i="14" s="1"/>
  <c r="BO168" i="14" s="1"/>
  <c r="BO187" i="14"/>
  <c r="BO89" i="14"/>
  <c r="AI119" i="14"/>
  <c r="AO254" i="14"/>
  <c r="BE254" i="14" s="1"/>
  <c r="AO193" i="14"/>
  <c r="BE193" i="14" s="1"/>
  <c r="BO64" i="14"/>
  <c r="BO61" i="14"/>
  <c r="BO59" i="14"/>
  <c r="BO38" i="14"/>
  <c r="BO47" i="14"/>
  <c r="AJ142" i="14"/>
  <c r="AZ142" i="14" s="1"/>
  <c r="BO118" i="14"/>
  <c r="AI250" i="14"/>
  <c r="AY250" i="14" s="1"/>
  <c r="AJ175" i="14"/>
  <c r="AJ174" i="14" s="1"/>
  <c r="AI224" i="14"/>
  <c r="AI223" i="14" s="1"/>
  <c r="AI148" i="14"/>
  <c r="AI147" i="14" s="1"/>
  <c r="AJ80" i="14"/>
  <c r="AZ80" i="14" s="1"/>
  <c r="AJ122" i="14"/>
  <c r="AZ122" i="14" s="1"/>
  <c r="AJ168" i="14"/>
  <c r="AZ168" i="14" s="1"/>
  <c r="BO268" i="14"/>
  <c r="BO203" i="14"/>
  <c r="BO106" i="14"/>
  <c r="AM266" i="14"/>
  <c r="BC266" i="14" s="1"/>
  <c r="BO182" i="14"/>
  <c r="AJ215" i="14"/>
  <c r="AJ214" i="14" s="1"/>
  <c r="BO88" i="14"/>
  <c r="AP159" i="14"/>
  <c r="BF159" i="14" s="1"/>
  <c r="AJ112" i="14"/>
  <c r="AZ112" i="14" s="1"/>
  <c r="AJ119" i="14"/>
  <c r="AZ119" i="14" s="1"/>
  <c r="BO270" i="14"/>
  <c r="BO43" i="14"/>
  <c r="R23" i="17"/>
  <c r="BO172" i="14"/>
  <c r="BO110" i="14"/>
  <c r="AJ248" i="14"/>
  <c r="AZ248" i="14" s="1"/>
  <c r="BO199" i="14"/>
  <c r="BO196" i="14"/>
  <c r="AJ250" i="14"/>
  <c r="AZ250" i="14" s="1"/>
  <c r="BO200" i="14"/>
  <c r="BO137" i="14"/>
  <c r="BO82" i="14"/>
  <c r="BO81" i="14"/>
  <c r="BO178" i="14"/>
  <c r="BO85" i="14"/>
  <c r="AI246" i="14"/>
  <c r="AY246" i="14" s="1"/>
  <c r="BO32" i="14"/>
  <c r="BO34" i="14"/>
  <c r="BO156" i="14"/>
  <c r="BO49" i="14"/>
  <c r="BO60" i="14"/>
  <c r="BO37" i="14"/>
  <c r="BO185" i="14"/>
  <c r="BO90" i="14"/>
  <c r="BO216" i="14"/>
  <c r="BO103" i="14"/>
  <c r="BO173" i="14"/>
  <c r="AI171" i="14"/>
  <c r="AI170" i="14" s="1"/>
  <c r="BO239" i="14"/>
  <c r="BO222" i="14"/>
  <c r="BO149" i="14"/>
  <c r="BO23" i="14"/>
  <c r="BO24" i="14"/>
  <c r="BO143" i="14"/>
  <c r="AI257" i="14"/>
  <c r="AY257" i="14" s="1"/>
  <c r="BO258" i="14"/>
  <c r="AP162" i="14"/>
  <c r="BF162" i="14" s="1"/>
  <c r="BO181" i="14"/>
  <c r="BO190" i="14"/>
  <c r="AN144" i="14"/>
  <c r="BD144" i="14" s="1"/>
  <c r="AJ101" i="14"/>
  <c r="AZ101" i="14" s="1"/>
  <c r="AJ129" i="14"/>
  <c r="AZ129" i="14" s="1"/>
  <c r="BO256" i="14"/>
  <c r="AJ202" i="14"/>
  <c r="AJ201" i="14" s="1"/>
  <c r="AI152" i="14"/>
  <c r="AI151" i="14" s="1"/>
  <c r="AP223" i="14"/>
  <c r="BF223" i="14" s="1"/>
  <c r="AJ198" i="14"/>
  <c r="AJ197" i="14" s="1"/>
  <c r="AO266" i="14"/>
  <c r="BE266" i="14" s="1"/>
  <c r="AO197" i="14"/>
  <c r="BE197" i="14" s="1"/>
  <c r="AP154" i="14"/>
  <c r="BF154" i="14" s="1"/>
  <c r="AJ91" i="14"/>
  <c r="AJ86" i="14" s="1"/>
  <c r="AP151" i="14"/>
  <c r="BF151" i="14" s="1"/>
  <c r="AO237" i="14"/>
  <c r="BE237" i="14" s="1"/>
  <c r="D72" i="14"/>
  <c r="BO234" i="14"/>
  <c r="BO109" i="14"/>
  <c r="BO104" i="14"/>
  <c r="BO213" i="14"/>
  <c r="C86" i="14"/>
  <c r="BO161" i="14"/>
  <c r="K23" i="17"/>
  <c r="BO221" i="14"/>
  <c r="BO17" i="14"/>
  <c r="BO230" i="14"/>
  <c r="BO191" i="14"/>
  <c r="BO195" i="14"/>
  <c r="BO19" i="14"/>
  <c r="BO35" i="14"/>
  <c r="AJ244" i="14"/>
  <c r="AZ244" i="14" s="1"/>
  <c r="BO75" i="14"/>
  <c r="BO124" i="14"/>
  <c r="BO20" i="14"/>
  <c r="BO55" i="14"/>
  <c r="AJ240" i="14"/>
  <c r="AZ240" i="14" s="1"/>
  <c r="BO99" i="14"/>
  <c r="BO220" i="14"/>
  <c r="BO192" i="14"/>
  <c r="BO130" i="14"/>
  <c r="BO97" i="14"/>
  <c r="BO40" i="14"/>
  <c r="BO139" i="14"/>
  <c r="AI180" i="14"/>
  <c r="AI179" i="14" s="1"/>
  <c r="AI248" i="14"/>
  <c r="AY248" i="14" s="1"/>
  <c r="BO249" i="14"/>
  <c r="BO120" i="14"/>
  <c r="BO141" i="14"/>
  <c r="BO217" i="14"/>
  <c r="BO53" i="14"/>
  <c r="BO74" i="14"/>
  <c r="AJ271" i="14"/>
  <c r="AZ271" i="14" s="1"/>
  <c r="AI242" i="14"/>
  <c r="AY242" i="14" s="1"/>
  <c r="BO242" i="14" s="1"/>
  <c r="BO243" i="14"/>
  <c r="AP179" i="14"/>
  <c r="BF179" i="14" s="1"/>
  <c r="BO62" i="14"/>
  <c r="BO45" i="14"/>
  <c r="AJ94" i="14"/>
  <c r="AJ108" i="14"/>
  <c r="AZ108" i="14" s="1"/>
  <c r="BO123" i="14"/>
  <c r="BO117" i="14"/>
  <c r="AJ140" i="14"/>
  <c r="AZ140" i="14" s="1"/>
  <c r="AJ184" i="14"/>
  <c r="AJ183" i="14" s="1"/>
  <c r="AJ126" i="14"/>
  <c r="AZ126" i="14" s="1"/>
  <c r="AJ189" i="14"/>
  <c r="AJ188" i="14" s="1"/>
  <c r="BO78" i="14"/>
  <c r="BO132" i="14"/>
  <c r="BO177" i="14"/>
  <c r="BO225" i="14"/>
  <c r="BO39" i="14"/>
  <c r="BO127" i="14"/>
  <c r="BO176" i="14"/>
  <c r="BO229" i="14"/>
  <c r="AJ73" i="14"/>
  <c r="AZ73" i="14" s="1"/>
  <c r="BO262" i="14"/>
  <c r="BO153" i="14"/>
  <c r="BO165" i="14"/>
  <c r="BO116" i="14"/>
  <c r="AO174" i="14"/>
  <c r="BE174" i="14" s="1"/>
  <c r="BO96" i="14"/>
  <c r="AO154" i="14"/>
  <c r="BE154" i="14" s="1"/>
  <c r="AI87" i="14"/>
  <c r="BO44" i="14"/>
  <c r="BO138" i="14"/>
  <c r="BO207" i="14"/>
  <c r="BO131" i="14"/>
  <c r="BO111" i="14"/>
  <c r="AI94" i="14"/>
  <c r="BO212" i="14"/>
  <c r="BO134" i="14"/>
  <c r="BO204" i="14"/>
  <c r="BO209" i="14"/>
  <c r="BO150" i="14"/>
  <c r="BO76" i="14"/>
  <c r="BO231" i="14"/>
  <c r="BO83" i="14"/>
  <c r="AI252" i="14"/>
  <c r="AY252" i="14" s="1"/>
  <c r="AI240" i="14"/>
  <c r="AY240" i="14" s="1"/>
  <c r="BO240" i="14" s="1"/>
  <c r="BO241" i="14"/>
  <c r="BO28" i="14"/>
  <c r="BO51" i="14"/>
  <c r="BO167" i="14"/>
  <c r="BO208" i="14"/>
  <c r="BO33" i="14"/>
  <c r="BO186" i="14"/>
  <c r="BO125" i="14"/>
  <c r="BO102" i="14"/>
  <c r="BO92" i="14"/>
  <c r="BO27" i="14"/>
  <c r="BO22" i="14"/>
  <c r="BO46" i="14"/>
  <c r="AG23" i="17"/>
  <c r="C65" i="14"/>
  <c r="AJ180" i="14"/>
  <c r="AJ179" i="14" s="1"/>
  <c r="AO19" i="17"/>
  <c r="AA13" i="16"/>
  <c r="AN13" i="16" s="1"/>
  <c r="L23" i="17"/>
  <c r="H35" i="19"/>
  <c r="V23" i="17"/>
  <c r="D121" i="14"/>
  <c r="AM15" i="14"/>
  <c r="BC15" i="14" s="1"/>
  <c r="AI122" i="14"/>
  <c r="AY122" i="14" s="1"/>
  <c r="BO122" i="14" s="1"/>
  <c r="AP16" i="17"/>
  <c r="AJ16" i="17" s="1"/>
  <c r="AJ128" i="14"/>
  <c r="D14" i="17"/>
  <c r="Y274" i="14"/>
  <c r="X274" i="14"/>
  <c r="W274" i="14"/>
  <c r="AD23" i="17"/>
  <c r="AA23" i="17"/>
  <c r="S144" i="14"/>
  <c r="C266" i="14"/>
  <c r="D223" i="14"/>
  <c r="C170" i="14"/>
  <c r="AP266" i="14"/>
  <c r="BF266" i="14" s="1"/>
  <c r="AI80" i="14"/>
  <c r="AY80" i="14" s="1"/>
  <c r="AI77" i="14"/>
  <c r="AY77" i="14" s="1"/>
  <c r="S174" i="14"/>
  <c r="C254" i="14"/>
  <c r="D154" i="14"/>
  <c r="AP227" i="14"/>
  <c r="BF227" i="14" s="1"/>
  <c r="AJ152" i="14"/>
  <c r="AJ151" i="14" s="1"/>
  <c r="C144" i="14"/>
  <c r="AI115" i="14"/>
  <c r="AY115" i="14" s="1"/>
  <c r="X20" i="17"/>
  <c r="AI255" i="14"/>
  <c r="AI254" i="14" s="1"/>
  <c r="AO162" i="14"/>
  <c r="BE162" i="14" s="1"/>
  <c r="AI184" i="14"/>
  <c r="AI183" i="14" s="1"/>
  <c r="AO205" i="14"/>
  <c r="BE205" i="14" s="1"/>
  <c r="AI133" i="14"/>
  <c r="D183" i="14"/>
  <c r="AZ183" i="14" s="1"/>
  <c r="D159" i="14"/>
  <c r="J274" i="14"/>
  <c r="AJ267" i="14"/>
  <c r="AJ266" i="14" s="1"/>
  <c r="C210" i="14"/>
  <c r="D65" i="14"/>
  <c r="C237" i="14"/>
  <c r="D174" i="14"/>
  <c r="D151" i="14"/>
  <c r="AR20" i="17"/>
  <c r="D237" i="14"/>
  <c r="D170" i="14"/>
  <c r="S254" i="14"/>
  <c r="D201" i="14"/>
  <c r="S259" i="14"/>
  <c r="AJ252" i="14"/>
  <c r="AZ252" i="14" s="1"/>
  <c r="AJ246" i="14"/>
  <c r="AZ246" i="14" s="1"/>
  <c r="C174" i="14"/>
  <c r="AJ136" i="14"/>
  <c r="AO259" i="14"/>
  <c r="AO188" i="14"/>
  <c r="BE188" i="14" s="1"/>
  <c r="AI108" i="14"/>
  <c r="AY108" i="14" s="1"/>
  <c r="AI84" i="14"/>
  <c r="AY84" i="14" s="1"/>
  <c r="AI98" i="14"/>
  <c r="AY98" i="14" s="1"/>
  <c r="S188" i="14"/>
  <c r="AJ228" i="14"/>
  <c r="AJ227" i="14" s="1"/>
  <c r="I274" i="14"/>
  <c r="D179" i="14"/>
  <c r="C147" i="14"/>
  <c r="AX20" i="17"/>
  <c r="AI140" i="14"/>
  <c r="AY140" i="14" s="1"/>
  <c r="BO140" i="14" s="1"/>
  <c r="C197" i="14"/>
  <c r="BC135" i="14"/>
  <c r="AP183" i="14"/>
  <c r="BF183" i="14" s="1"/>
  <c r="O23" i="17"/>
  <c r="D266" i="14"/>
  <c r="AZ266" i="14" s="1"/>
  <c r="AI126" i="14"/>
  <c r="AY126" i="14" s="1"/>
  <c r="C193" i="14"/>
  <c r="D86" i="14"/>
  <c r="AI233" i="14"/>
  <c r="AI232" i="14" s="1"/>
  <c r="D100" i="14"/>
  <c r="D210" i="14"/>
  <c r="S232" i="14"/>
  <c r="S237" i="14"/>
  <c r="S210" i="14"/>
  <c r="AJ84" i="14"/>
  <c r="AZ84" i="14" s="1"/>
  <c r="C223" i="14"/>
  <c r="AY223" i="14" s="1"/>
  <c r="BO169" i="14"/>
  <c r="D162" i="14"/>
  <c r="C227" i="14"/>
  <c r="C205" i="14"/>
  <c r="AI160" i="14"/>
  <c r="AI159" i="14" s="1"/>
  <c r="C201" i="14"/>
  <c r="C232" i="14"/>
  <c r="AJ219" i="14"/>
  <c r="AZ219" i="14" s="1"/>
  <c r="AM100" i="14"/>
  <c r="BC100" i="14" s="1"/>
  <c r="D214" i="14"/>
  <c r="S147" i="14"/>
  <c r="AI36" i="14"/>
  <c r="AY36" i="14" s="1"/>
  <c r="Z274" i="14"/>
  <c r="AI235" i="14"/>
  <c r="AY235" i="14" s="1"/>
  <c r="BO236" i="14"/>
  <c r="AI271" i="14"/>
  <c r="AY271" i="14" s="1"/>
  <c r="BO272" i="14"/>
  <c r="AI145" i="14"/>
  <c r="AI144" i="14" s="1"/>
  <c r="AI263" i="14"/>
  <c r="AY263" i="14" s="1"/>
  <c r="BO264" i="14"/>
  <c r="AI260" i="14"/>
  <c r="AI259" i="14" s="1"/>
  <c r="AJ233" i="14"/>
  <c r="AJ232" i="14" s="1"/>
  <c r="AI91" i="14"/>
  <c r="AY91" i="14" s="1"/>
  <c r="D107" i="14"/>
  <c r="AI16" i="14"/>
  <c r="D128" i="14"/>
  <c r="D79" i="14"/>
  <c r="AO214" i="14"/>
  <c r="BE214" i="14" s="1"/>
  <c r="C154" i="14"/>
  <c r="S218" i="14"/>
  <c r="D254" i="14"/>
  <c r="C151" i="14"/>
  <c r="AY151" i="14" s="1"/>
  <c r="AI219" i="14"/>
  <c r="AY219" i="14" s="1"/>
  <c r="AV20" i="17"/>
  <c r="S266" i="14"/>
  <c r="C214" i="14"/>
  <c r="AJ257" i="14"/>
  <c r="AZ257" i="14" s="1"/>
  <c r="D205" i="14"/>
  <c r="AZ205" i="14" s="1"/>
  <c r="C179" i="14"/>
  <c r="BO251" i="14"/>
  <c r="D197" i="14"/>
  <c r="BO247" i="14"/>
  <c r="D144" i="14"/>
  <c r="D259" i="14"/>
  <c r="BO253" i="14"/>
  <c r="D232" i="14"/>
  <c r="C183" i="14"/>
  <c r="D193" i="14"/>
  <c r="C159" i="14"/>
  <c r="C188" i="14"/>
  <c r="C259" i="14"/>
  <c r="AY259" i="14" s="1"/>
  <c r="D227" i="14"/>
  <c r="C114" i="14"/>
  <c r="C107" i="14"/>
  <c r="C100" i="14"/>
  <c r="C93" i="14"/>
  <c r="H274" i="14"/>
  <c r="G274" i="14"/>
  <c r="AI142" i="14"/>
  <c r="AY142" i="14" s="1"/>
  <c r="AK20" i="17"/>
  <c r="AL20" i="17"/>
  <c r="AE112" i="16"/>
  <c r="Q23" i="17"/>
  <c r="AM107" i="14"/>
  <c r="BC107" i="14" s="1"/>
  <c r="AO218" i="14"/>
  <c r="BE218" i="14" s="1"/>
  <c r="AJ145" i="14"/>
  <c r="AJ144" i="14" s="1"/>
  <c r="AC23" i="17"/>
  <c r="F23" i="17"/>
  <c r="AM79" i="14"/>
  <c r="BC79" i="14" s="1"/>
  <c r="AI105" i="14"/>
  <c r="AY105" i="14" s="1"/>
  <c r="AW20" i="17"/>
  <c r="AM72" i="14"/>
  <c r="BC72" i="14" s="1"/>
  <c r="AQ20" i="17"/>
  <c r="M23" i="17"/>
  <c r="AI228" i="14"/>
  <c r="AI227" i="14" s="1"/>
  <c r="AP205" i="14"/>
  <c r="BF205" i="14" s="1"/>
  <c r="AI175" i="14"/>
  <c r="AI174" i="14" s="1"/>
  <c r="AI163" i="14"/>
  <c r="AY163" i="14" s="1"/>
  <c r="AJ160" i="14"/>
  <c r="AJ159" i="14" s="1"/>
  <c r="AO159" i="14"/>
  <c r="BE159" i="14" s="1"/>
  <c r="AI155" i="14"/>
  <c r="AI154" i="14" s="1"/>
  <c r="AM128" i="14"/>
  <c r="BC128" i="14" s="1"/>
  <c r="Z20" i="17"/>
  <c r="AN107" i="14"/>
  <c r="BD107" i="14" s="1"/>
  <c r="AI267" i="14"/>
  <c r="AI266" i="14" s="1"/>
  <c r="AJ14" i="17"/>
  <c r="AO16" i="17"/>
  <c r="AI16" i="17" s="1"/>
  <c r="C72" i="14"/>
  <c r="AI112" i="14"/>
  <c r="AY112" i="14" s="1"/>
  <c r="AI215" i="14"/>
  <c r="AI214" i="14" s="1"/>
  <c r="D15" i="14"/>
  <c r="AM121" i="14"/>
  <c r="BC121" i="14" s="1"/>
  <c r="AP19" i="17"/>
  <c r="AO170" i="14"/>
  <c r="BE170" i="14" s="1"/>
  <c r="AJ155" i="14"/>
  <c r="AJ154" i="14" s="1"/>
  <c r="T16" i="17"/>
  <c r="C15" i="14"/>
  <c r="T15" i="14"/>
  <c r="AM19" i="17"/>
  <c r="AI129" i="14"/>
  <c r="AY129" i="14" s="1"/>
  <c r="AJ100" i="14"/>
  <c r="AI198" i="14"/>
  <c r="AI197" i="14" s="1"/>
  <c r="AN100" i="14"/>
  <c r="BD100" i="14" s="1"/>
  <c r="AM17" i="17"/>
  <c r="AI17" i="17" s="1"/>
  <c r="Y20" i="17"/>
  <c r="AP259" i="14"/>
  <c r="AN13" i="17"/>
  <c r="AJ13" i="17" s="1"/>
  <c r="AN86" i="14"/>
  <c r="BD86" i="14" s="1"/>
  <c r="AP232" i="14"/>
  <c r="BF232" i="14" s="1"/>
  <c r="AS20" i="17"/>
  <c r="AM86" i="14"/>
  <c r="BC86" i="14" s="1"/>
  <c r="AN114" i="14"/>
  <c r="BD114" i="14" s="1"/>
  <c r="AO151" i="14"/>
  <c r="BE151" i="14" s="1"/>
  <c r="AI238" i="14"/>
  <c r="AI237" i="14" s="1"/>
  <c r="AP201" i="14"/>
  <c r="BF201" i="14" s="1"/>
  <c r="AN266" i="14"/>
  <c r="BD266" i="14" s="1"/>
  <c r="AP188" i="14"/>
  <c r="BF188" i="14" s="1"/>
  <c r="AP214" i="14"/>
  <c r="BF214" i="14" s="1"/>
  <c r="AP174" i="14"/>
  <c r="BF174" i="14" s="1"/>
  <c r="AP218" i="14"/>
  <c r="BF218" i="14" s="1"/>
  <c r="AJ224" i="14"/>
  <c r="AJ223" i="14" s="1"/>
  <c r="W20" i="17"/>
  <c r="AM93" i="14"/>
  <c r="BC93" i="14" s="1"/>
  <c r="AI189" i="14"/>
  <c r="AI188" i="14" s="1"/>
  <c r="AJ211" i="14"/>
  <c r="AJ210" i="14" s="1"/>
  <c r="AP210" i="14"/>
  <c r="BF210" i="14" s="1"/>
  <c r="AO201" i="14"/>
  <c r="BE201" i="14" s="1"/>
  <c r="AI202" i="14"/>
  <c r="AI201" i="14" s="1"/>
  <c r="AP254" i="14"/>
  <c r="BF254" i="14" s="1"/>
  <c r="AJ255" i="14"/>
  <c r="AJ254" i="14" s="1"/>
  <c r="S19" i="17"/>
  <c r="AO18" i="17"/>
  <c r="AI18" i="17" s="1"/>
  <c r="C18" i="17"/>
  <c r="AM114" i="14"/>
  <c r="BC114" i="14" s="1"/>
  <c r="AI194" i="14"/>
  <c r="AI193" i="14" s="1"/>
  <c r="AP193" i="14"/>
  <c r="BF193" i="14" s="1"/>
  <c r="AJ194" i="14"/>
  <c r="AJ193" i="14" s="1"/>
  <c r="D17" i="17"/>
  <c r="AN17" i="17"/>
  <c r="AJ17" i="17" s="1"/>
  <c r="AN93" i="14"/>
  <c r="BD93" i="14" s="1"/>
  <c r="AN72" i="14"/>
  <c r="BD72" i="14" s="1"/>
  <c r="AO223" i="14"/>
  <c r="BE223" i="14" s="1"/>
  <c r="AJ163" i="14"/>
  <c r="AJ162" i="14" s="1"/>
  <c r="S15" i="14"/>
  <c r="S17" i="17"/>
  <c r="AY136" i="14"/>
  <c r="AE23" i="17"/>
  <c r="AJ238" i="14"/>
  <c r="AJ237" i="14" s="1"/>
  <c r="AP237" i="14"/>
  <c r="BF237" i="14" s="1"/>
  <c r="D18" i="17"/>
  <c r="AP18" i="17"/>
  <c r="AJ18" i="17" s="1"/>
  <c r="N23" i="17"/>
  <c r="AO14" i="17"/>
  <c r="AI14" i="17" s="1"/>
  <c r="AP170" i="14"/>
  <c r="BF170" i="14" s="1"/>
  <c r="AJ171" i="14"/>
  <c r="AJ170" i="14" s="1"/>
  <c r="AO210" i="14"/>
  <c r="BE210" i="14" s="1"/>
  <c r="AI211" i="14"/>
  <c r="AI210" i="14" s="1"/>
  <c r="AN128" i="14"/>
  <c r="BD128" i="14" s="1"/>
  <c r="AN121" i="14"/>
  <c r="BD121" i="14" s="1"/>
  <c r="AN79" i="14"/>
  <c r="BD79" i="14" s="1"/>
  <c r="C13" i="17"/>
  <c r="G20" i="17"/>
  <c r="D13" i="17"/>
  <c r="AM144" i="14"/>
  <c r="BC144" i="14" s="1"/>
  <c r="AN15" i="17"/>
  <c r="AJ15" i="17" s="1"/>
  <c r="D15" i="17"/>
  <c r="AN147" i="14"/>
  <c r="BD147" i="14" s="1"/>
  <c r="AJ148" i="14"/>
  <c r="AZ148" i="14" s="1"/>
  <c r="AM147" i="14"/>
  <c r="BC147" i="14" s="1"/>
  <c r="H20" i="17"/>
  <c r="AN19" i="17"/>
  <c r="D19" i="17"/>
  <c r="C19" i="17"/>
  <c r="AI206" i="14"/>
  <c r="AI205" i="14" s="1"/>
  <c r="AO179" i="14"/>
  <c r="BE179" i="14" s="1"/>
  <c r="J20" i="17"/>
  <c r="D16" i="17"/>
  <c r="C16" i="17"/>
  <c r="I20" i="17"/>
  <c r="AU20" i="17"/>
  <c r="P23" i="17"/>
  <c r="E23" i="17"/>
  <c r="AT20" i="17"/>
  <c r="C120" i="18"/>
  <c r="M120" i="18"/>
  <c r="K120" i="18" s="1"/>
  <c r="AI13" i="17"/>
  <c r="AA31" i="16"/>
  <c r="AN31" i="16" s="1"/>
  <c r="AM65" i="14"/>
  <c r="BC65" i="14" s="1"/>
  <c r="AO65" i="14"/>
  <c r="BE65" i="14" s="1"/>
  <c r="AP65" i="14"/>
  <c r="BF65" i="14" s="1"/>
  <c r="AR65" i="14"/>
  <c r="BH65" i="14" s="1"/>
  <c r="AS65" i="14"/>
  <c r="BI65" i="14" s="1"/>
  <c r="AT65" i="14"/>
  <c r="BJ65" i="14" s="1"/>
  <c r="AU65" i="14"/>
  <c r="BK65" i="14" s="1"/>
  <c r="AV65" i="14"/>
  <c r="BL65" i="14" s="1"/>
  <c r="AW65" i="14"/>
  <c r="BM65" i="14" s="1"/>
  <c r="AX65" i="14"/>
  <c r="BN65" i="14" s="1"/>
  <c r="AJ66" i="14"/>
  <c r="AZ66" i="14" s="1"/>
  <c r="AI66" i="14"/>
  <c r="AY66" i="14" s="1"/>
  <c r="AL65" i="14"/>
  <c r="BB65" i="14" s="1"/>
  <c r="AQ65" i="14"/>
  <c r="BG65" i="14" s="1"/>
  <c r="AI67" i="14"/>
  <c r="AY67" i="14" s="1"/>
  <c r="AJ67" i="14"/>
  <c r="AZ67" i="14" s="1"/>
  <c r="AI68" i="14"/>
  <c r="AY68" i="14" s="1"/>
  <c r="AJ68" i="14"/>
  <c r="AZ68" i="14" s="1"/>
  <c r="AI69" i="14"/>
  <c r="AY69" i="14" s="1"/>
  <c r="AJ69" i="14"/>
  <c r="AZ69" i="14" s="1"/>
  <c r="AI71" i="14"/>
  <c r="AY71" i="14" s="1"/>
  <c r="AJ71" i="14"/>
  <c r="AZ71" i="14" s="1"/>
  <c r="AP15" i="14"/>
  <c r="BF15" i="14" s="1"/>
  <c r="AK15" i="14"/>
  <c r="BA15" i="14" s="1"/>
  <c r="AL15" i="14"/>
  <c r="BB15" i="14" s="1"/>
  <c r="AQ15" i="14"/>
  <c r="BG15" i="14" s="1"/>
  <c r="AR15" i="14"/>
  <c r="BH15" i="14" s="1"/>
  <c r="AT15" i="14"/>
  <c r="BJ15" i="14" s="1"/>
  <c r="AU15" i="14"/>
  <c r="BK15" i="14" s="1"/>
  <c r="AV15" i="14"/>
  <c r="BL15" i="14" s="1"/>
  <c r="AW15" i="14"/>
  <c r="BM15" i="14" s="1"/>
  <c r="AX15" i="14"/>
  <c r="BN15" i="14" s="1"/>
  <c r="AK13" i="14"/>
  <c r="BA13" i="14" s="1"/>
  <c r="AL13" i="14"/>
  <c r="BB13" i="14" s="1"/>
  <c r="AM13" i="14"/>
  <c r="BC13" i="14" s="1"/>
  <c r="AN13" i="14"/>
  <c r="BD13" i="14" s="1"/>
  <c r="AO13" i="14"/>
  <c r="BE13" i="14" s="1"/>
  <c r="AP13" i="14"/>
  <c r="BF13" i="14" s="1"/>
  <c r="AQ13" i="14"/>
  <c r="BG13" i="14" s="1"/>
  <c r="AR13" i="14"/>
  <c r="BH13" i="14" s="1"/>
  <c r="AS13" i="14"/>
  <c r="BI13" i="14" s="1"/>
  <c r="AT13" i="14"/>
  <c r="BJ13" i="14" s="1"/>
  <c r="AU13" i="14"/>
  <c r="BK13" i="14" s="1"/>
  <c r="AV13" i="14"/>
  <c r="BL13" i="14" s="1"/>
  <c r="AW13" i="14"/>
  <c r="BM13" i="14" s="1"/>
  <c r="AX13" i="14"/>
  <c r="BN13" i="14" s="1"/>
  <c r="AJ36" i="14"/>
  <c r="AZ36" i="14" s="1"/>
  <c r="AI41" i="14"/>
  <c r="AY41" i="14" s="1"/>
  <c r="AJ41" i="14"/>
  <c r="AZ41" i="14" s="1"/>
  <c r="AI42" i="14"/>
  <c r="AY42" i="14" s="1"/>
  <c r="AJ42" i="14"/>
  <c r="AZ42" i="14" s="1"/>
  <c r="AI48" i="14"/>
  <c r="AY48" i="14" s="1"/>
  <c r="AJ48" i="14"/>
  <c r="AZ48" i="14" s="1"/>
  <c r="AI50" i="14"/>
  <c r="AY50" i="14" s="1"/>
  <c r="AJ50" i="14"/>
  <c r="AZ50" i="14" s="1"/>
  <c r="AI52" i="14"/>
  <c r="AY52" i="14" s="1"/>
  <c r="AJ52" i="14"/>
  <c r="AZ52" i="14" s="1"/>
  <c r="AJ14" i="14"/>
  <c r="AZ14" i="14" s="1"/>
  <c r="AI14" i="14"/>
  <c r="AY14" i="14" s="1"/>
  <c r="C15" i="11"/>
  <c r="D110" i="11"/>
  <c r="C110" i="11"/>
  <c r="E94" i="11"/>
  <c r="E92" i="11"/>
  <c r="B44" i="19" s="1"/>
  <c r="E44" i="19" s="1"/>
  <c r="E88" i="11"/>
  <c r="B39" i="19" s="1"/>
  <c r="E39" i="19" s="1"/>
  <c r="E87" i="11"/>
  <c r="B38" i="19" s="1"/>
  <c r="E86" i="11"/>
  <c r="B37" i="19" s="1"/>
  <c r="E37" i="19" s="1"/>
  <c r="E85" i="11"/>
  <c r="B36" i="19" s="1"/>
  <c r="E36" i="19" s="1"/>
  <c r="E84" i="11"/>
  <c r="B35" i="19" s="1"/>
  <c r="E35" i="19" s="1"/>
  <c r="E83" i="11"/>
  <c r="B34" i="19" s="1"/>
  <c r="E34" i="19" s="1"/>
  <c r="E82" i="11"/>
  <c r="B33" i="19" s="1"/>
  <c r="E33" i="19" s="1"/>
  <c r="E81" i="11"/>
  <c r="B32" i="19" s="1"/>
  <c r="E32" i="19" s="1"/>
  <c r="E80" i="11"/>
  <c r="B31" i="19" s="1"/>
  <c r="E31" i="19" s="1"/>
  <c r="E78" i="11"/>
  <c r="E66" i="11"/>
  <c r="B24" i="19" s="1"/>
  <c r="E24" i="19" s="1"/>
  <c r="E65" i="11"/>
  <c r="B23" i="19" s="1"/>
  <c r="E23" i="19" s="1"/>
  <c r="AY267" i="14" l="1"/>
  <c r="AZ232" i="14"/>
  <c r="AZ259" i="14"/>
  <c r="AZ254" i="14"/>
  <c r="AZ136" i="14"/>
  <c r="AJ135" i="14"/>
  <c r="AY266" i="14"/>
  <c r="AY255" i="14"/>
  <c r="AZ255" i="14"/>
  <c r="AZ267" i="14"/>
  <c r="BO257" i="14"/>
  <c r="AZ260" i="14"/>
  <c r="AY16" i="14"/>
  <c r="AI15" i="14"/>
  <c r="AY254" i="14"/>
  <c r="AJ114" i="14"/>
  <c r="AZ114" i="14" s="1"/>
  <c r="AY188" i="14"/>
  <c r="AZ179" i="14"/>
  <c r="AZ151" i="14"/>
  <c r="AZ224" i="14"/>
  <c r="AZ189" i="14"/>
  <c r="AY179" i="14"/>
  <c r="BO179" i="14" s="1"/>
  <c r="BO147" i="14"/>
  <c r="AY189" i="14"/>
  <c r="BO189" i="14" s="1"/>
  <c r="AY214" i="14"/>
  <c r="AY147" i="14"/>
  <c r="AJ93" i="14"/>
  <c r="AZ93" i="14" s="1"/>
  <c r="AY175" i="14"/>
  <c r="AI72" i="14"/>
  <c r="AY72" i="14" s="1"/>
  <c r="BO72" i="14" s="1"/>
  <c r="AY159" i="14"/>
  <c r="BO159" i="14" s="1"/>
  <c r="AY232" i="14"/>
  <c r="BO232" i="14" s="1"/>
  <c r="AY227" i="14"/>
  <c r="BO227" i="14" s="1"/>
  <c r="AZ210" i="14"/>
  <c r="AY193" i="14"/>
  <c r="AZ170" i="14"/>
  <c r="AZ174" i="14"/>
  <c r="AZ154" i="14"/>
  <c r="AZ238" i="14"/>
  <c r="AY238" i="14"/>
  <c r="AZ175" i="14"/>
  <c r="AY201" i="14"/>
  <c r="AZ162" i="14"/>
  <c r="AZ100" i="14"/>
  <c r="AZ237" i="14"/>
  <c r="AY237" i="14"/>
  <c r="BO254" i="14"/>
  <c r="AY198" i="14"/>
  <c r="BO198" i="14" s="1"/>
  <c r="AY160" i="14"/>
  <c r="BO160" i="14" s="1"/>
  <c r="AY228" i="14"/>
  <c r="AY154" i="14"/>
  <c r="AZ201" i="14"/>
  <c r="AY170" i="14"/>
  <c r="BO170" i="14" s="1"/>
  <c r="AY152" i="14"/>
  <c r="BO152" i="14" s="1"/>
  <c r="AZ171" i="14"/>
  <c r="AZ160" i="14"/>
  <c r="AY194" i="14"/>
  <c r="BO194" i="14" s="1"/>
  <c r="AZ144" i="14"/>
  <c r="AY145" i="14"/>
  <c r="BO145" i="14" s="1"/>
  <c r="AZ215" i="14"/>
  <c r="AJ72" i="14"/>
  <c r="AZ72" i="14" s="1"/>
  <c r="AJ107" i="14"/>
  <c r="AZ107" i="14" s="1"/>
  <c r="AZ227" i="14"/>
  <c r="AZ193" i="14"/>
  <c r="AZ197" i="14"/>
  <c r="AY197" i="14"/>
  <c r="AY174" i="14"/>
  <c r="BO174" i="14" s="1"/>
  <c r="AZ159" i="14"/>
  <c r="AY215" i="14"/>
  <c r="BO215" i="14" s="1"/>
  <c r="BO255" i="14"/>
  <c r="AY233" i="14"/>
  <c r="BO233" i="14" s="1"/>
  <c r="AZ155" i="14"/>
  <c r="BO267" i="14"/>
  <c r="AZ184" i="14"/>
  <c r="AZ198" i="14"/>
  <c r="AY119" i="14"/>
  <c r="BO119" i="14" s="1"/>
  <c r="AZ180" i="14"/>
  <c r="AZ194" i="14"/>
  <c r="AZ94" i="14"/>
  <c r="AY155" i="14"/>
  <c r="BO155" i="14" s="1"/>
  <c r="AY180" i="14"/>
  <c r="BO180" i="14" s="1"/>
  <c r="AZ145" i="14"/>
  <c r="AZ228" i="14"/>
  <c r="AY133" i="14"/>
  <c r="BO133" i="14" s="1"/>
  <c r="BO260" i="14"/>
  <c r="AZ91" i="14"/>
  <c r="AZ214" i="14"/>
  <c r="AY144" i="14"/>
  <c r="BO144" i="14" s="1"/>
  <c r="BO248" i="14"/>
  <c r="AY87" i="14"/>
  <c r="BO87" i="14" s="1"/>
  <c r="AY206" i="14"/>
  <c r="BO206" i="14" s="1"/>
  <c r="AZ188" i="14"/>
  <c r="AY148" i="14"/>
  <c r="BO148" i="14" s="1"/>
  <c r="W23" i="17"/>
  <c r="BO142" i="14"/>
  <c r="BO259" i="14"/>
  <c r="AY183" i="14"/>
  <c r="BO183" i="14" s="1"/>
  <c r="AZ128" i="14"/>
  <c r="AY205" i="14"/>
  <c r="AZ86" i="14"/>
  <c r="AY210" i="14"/>
  <c r="BO210" i="14" s="1"/>
  <c r="AZ223" i="14"/>
  <c r="BO252" i="14"/>
  <c r="AJ121" i="14"/>
  <c r="AZ121" i="14" s="1"/>
  <c r="AZ163" i="14"/>
  <c r="AZ202" i="14"/>
  <c r="AY202" i="14"/>
  <c r="BO202" i="14" s="1"/>
  <c r="AY211" i="14"/>
  <c r="AY184" i="14"/>
  <c r="BO184" i="14" s="1"/>
  <c r="AZ152" i="14"/>
  <c r="AY94" i="14"/>
  <c r="BO94" i="14" s="1"/>
  <c r="AZ233" i="14"/>
  <c r="AY171" i="14"/>
  <c r="BO171" i="14" s="1"/>
  <c r="AZ211" i="14"/>
  <c r="AY224" i="14"/>
  <c r="BO224" i="14" s="1"/>
  <c r="AA112" i="16"/>
  <c r="AN112" i="16" s="1"/>
  <c r="BO71" i="14"/>
  <c r="BO68" i="14"/>
  <c r="BO263" i="14"/>
  <c r="BO175" i="14"/>
  <c r="BO36" i="14"/>
  <c r="BO246" i="14"/>
  <c r="BO52" i="14"/>
  <c r="BO41" i="14"/>
  <c r="BO66" i="14"/>
  <c r="BO126" i="14"/>
  <c r="J275" i="14"/>
  <c r="BO108" i="14"/>
  <c r="BO69" i="14"/>
  <c r="BO235" i="14"/>
  <c r="BO197" i="14"/>
  <c r="BO98" i="14"/>
  <c r="BO250" i="14"/>
  <c r="BO91" i="14"/>
  <c r="BO115" i="14"/>
  <c r="BO271" i="14"/>
  <c r="BO67" i="14"/>
  <c r="BO50" i="14"/>
  <c r="BO42" i="14"/>
  <c r="BO136" i="14"/>
  <c r="BO112" i="14"/>
  <c r="BO151" i="14"/>
  <c r="BO201" i="14"/>
  <c r="BO223" i="14"/>
  <c r="BO84" i="14"/>
  <c r="BO77" i="14"/>
  <c r="BO105" i="14"/>
  <c r="BO80" i="14"/>
  <c r="BO16" i="14"/>
  <c r="BO48" i="14"/>
  <c r="AU274" i="14"/>
  <c r="BK274" i="14" s="1"/>
  <c r="AI19" i="17"/>
  <c r="Y23" i="17"/>
  <c r="T20" i="17"/>
  <c r="S274" i="14"/>
  <c r="AI86" i="14"/>
  <c r="AY86" i="14" s="1"/>
  <c r="BO86" i="14" s="1"/>
  <c r="AI128" i="14"/>
  <c r="AY128" i="14" s="1"/>
  <c r="BO128" i="14" s="1"/>
  <c r="AJ79" i="14"/>
  <c r="AZ79" i="14" s="1"/>
  <c r="AI100" i="14"/>
  <c r="AY100" i="14" s="1"/>
  <c r="BO100" i="14" s="1"/>
  <c r="AI93" i="14"/>
  <c r="AY93" i="14" s="1"/>
  <c r="BO93" i="14" s="1"/>
  <c r="X23" i="17"/>
  <c r="AX274" i="14"/>
  <c r="BN274" i="14" s="1"/>
  <c r="AT274" i="14"/>
  <c r="BJ274" i="14" s="1"/>
  <c r="AL274" i="14"/>
  <c r="BB274" i="14" s="1"/>
  <c r="BO188" i="14"/>
  <c r="T274" i="14"/>
  <c r="BO193" i="14"/>
  <c r="BO211" i="14"/>
  <c r="AR274" i="14"/>
  <c r="BH274" i="14" s="1"/>
  <c r="AI79" i="14"/>
  <c r="AY79" i="14" s="1"/>
  <c r="BO79" i="14" s="1"/>
  <c r="AJ218" i="14"/>
  <c r="AZ218" i="14" s="1"/>
  <c r="BO205" i="14"/>
  <c r="BO228" i="14"/>
  <c r="BO266" i="14"/>
  <c r="AW274" i="14"/>
  <c r="BM274" i="14" s="1"/>
  <c r="AS274" i="14"/>
  <c r="BI274" i="14" s="1"/>
  <c r="AI114" i="14"/>
  <c r="AY114" i="14" s="1"/>
  <c r="BO114" i="14" s="1"/>
  <c r="Z23" i="17"/>
  <c r="AI162" i="14"/>
  <c r="AY162" i="14" s="1"/>
  <c r="BO163" i="14"/>
  <c r="BO154" i="14"/>
  <c r="AJ13" i="14"/>
  <c r="AZ13" i="14" s="1"/>
  <c r="AV274" i="14"/>
  <c r="BL274" i="14" s="1"/>
  <c r="AJ147" i="14"/>
  <c r="AZ147" i="14" s="1"/>
  <c r="BO214" i="14"/>
  <c r="BO129" i="14"/>
  <c r="AZ135" i="14"/>
  <c r="BO238" i="14"/>
  <c r="AI13" i="14"/>
  <c r="BO14" i="14"/>
  <c r="AQ274" i="14"/>
  <c r="BG274" i="14" s="1"/>
  <c r="AP274" i="14"/>
  <c r="BF274" i="14" s="1"/>
  <c r="AI107" i="14"/>
  <c r="AY107" i="14" s="1"/>
  <c r="BO107" i="14" s="1"/>
  <c r="AI121" i="14"/>
  <c r="AY121" i="14" s="1"/>
  <c r="BO121" i="14" s="1"/>
  <c r="AI218" i="14"/>
  <c r="AY218" i="14" s="1"/>
  <c r="BO219" i="14"/>
  <c r="BO237" i="14"/>
  <c r="E40" i="19"/>
  <c r="AM20" i="17"/>
  <c r="AY135" i="14"/>
  <c r="BO135" i="14" s="1"/>
  <c r="AM274" i="14"/>
  <c r="BC274" i="14" s="1"/>
  <c r="AJ19" i="17"/>
  <c r="S20" i="17"/>
  <c r="AP20" i="17"/>
  <c r="G23" i="17"/>
  <c r="AO20" i="17"/>
  <c r="D274" i="14"/>
  <c r="H23" i="17"/>
  <c r="AN20" i="17"/>
  <c r="I23" i="17"/>
  <c r="J23" i="17"/>
  <c r="C20" i="17"/>
  <c r="D20" i="17"/>
  <c r="AN65" i="14"/>
  <c r="BD65" i="14" s="1"/>
  <c r="AJ70" i="14"/>
  <c r="AZ70" i="14" s="1"/>
  <c r="AI70" i="14"/>
  <c r="AY70" i="14" s="1"/>
  <c r="AK65" i="14"/>
  <c r="BA65" i="14" s="1"/>
  <c r="AJ16" i="14"/>
  <c r="AZ16" i="14" s="1"/>
  <c r="AY15" i="14"/>
  <c r="AO15" i="14"/>
  <c r="BE15" i="14" s="1"/>
  <c r="AN15" i="14"/>
  <c r="BD15" i="14" s="1"/>
  <c r="D99" i="11"/>
  <c r="C99" i="11"/>
  <c r="C97" i="11" s="1"/>
  <c r="E108" i="11"/>
  <c r="E109" i="11"/>
  <c r="AU23" i="17" l="1"/>
  <c r="AM23" i="17"/>
  <c r="AR23" i="17"/>
  <c r="BO162" i="14"/>
  <c r="AL23" i="17"/>
  <c r="AY13" i="14"/>
  <c r="BO70" i="14"/>
  <c r="S23" i="17"/>
  <c r="BO15" i="14"/>
  <c r="BO218" i="14"/>
  <c r="T23" i="17"/>
  <c r="AT23" i="17"/>
  <c r="AW23" i="17"/>
  <c r="AX23" i="17"/>
  <c r="AS23" i="17"/>
  <c r="AI20" i="17"/>
  <c r="AJ65" i="14"/>
  <c r="AZ65" i="14" s="1"/>
  <c r="AJ15" i="14"/>
  <c r="AZ15" i="14" s="1"/>
  <c r="AN274" i="14"/>
  <c r="BD274" i="14" s="1"/>
  <c r="AV23" i="17"/>
  <c r="AQ23" i="17"/>
  <c r="AK274" i="14"/>
  <c r="BA274" i="14" s="1"/>
  <c r="P120" i="18"/>
  <c r="D49" i="19"/>
  <c r="AO274" i="14"/>
  <c r="BE274" i="14" s="1"/>
  <c r="C49" i="19"/>
  <c r="AI65" i="14"/>
  <c r="AY65" i="14" s="1"/>
  <c r="BO65" i="14" s="1"/>
  <c r="AP23" i="17"/>
  <c r="D23" i="17"/>
  <c r="C23" i="17"/>
  <c r="AJ20" i="17"/>
  <c r="D46" i="11"/>
  <c r="E114" i="11"/>
  <c r="AJ274" i="14" l="1"/>
  <c r="AZ274" i="14" s="1"/>
  <c r="AI274" i="14"/>
  <c r="AY274" i="14" s="1"/>
  <c r="AO23" i="17"/>
  <c r="AK23" i="17"/>
  <c r="AN23" i="17"/>
  <c r="E70" i="11"/>
  <c r="B48" i="19" s="1"/>
  <c r="E48" i="19" s="1"/>
  <c r="AJ23" i="17" l="1"/>
  <c r="BO274" i="14"/>
  <c r="AI23" i="17"/>
  <c r="E55" i="11"/>
  <c r="B13" i="19" s="1"/>
  <c r="E13" i="19" s="1"/>
  <c r="C31" i="11" l="1"/>
  <c r="D31" i="11"/>
  <c r="C39" i="11" l="1"/>
  <c r="C38" i="11" s="1"/>
  <c r="D39" i="11" l="1"/>
  <c r="E42" i="11"/>
  <c r="E43" i="11"/>
  <c r="E113" i="11" l="1"/>
  <c r="E112" i="11"/>
  <c r="E111" i="11"/>
  <c r="E116" i="11"/>
  <c r="E101" i="11"/>
  <c r="E102" i="11"/>
  <c r="E103" i="11"/>
  <c r="E104" i="11"/>
  <c r="E105" i="11"/>
  <c r="E106" i="11"/>
  <c r="E107" i="11"/>
  <c r="E100" i="11"/>
  <c r="D95" i="11"/>
  <c r="C95" i="11"/>
  <c r="E96" i="11"/>
  <c r="E110" i="11" l="1"/>
  <c r="B47" i="19" s="1"/>
  <c r="E47" i="19" s="1"/>
  <c r="E99" i="11"/>
  <c r="B46" i="19" s="1"/>
  <c r="E46" i="19" s="1"/>
  <c r="E95" i="11"/>
  <c r="B45" i="19" s="1"/>
  <c r="E45" i="19" s="1"/>
  <c r="E52" i="11" l="1"/>
  <c r="B10" i="19" s="1"/>
  <c r="E10" i="19" s="1"/>
  <c r="E69" i="11" l="1"/>
  <c r="B27" i="19" s="1"/>
  <c r="E27" i="19" s="1"/>
  <c r="C46" i="11" l="1"/>
  <c r="E73" i="11" l="1"/>
  <c r="D27" i="11" l="1"/>
  <c r="C27" i="11"/>
  <c r="E28" i="11"/>
  <c r="D19" i="11"/>
  <c r="C19" i="11"/>
  <c r="E33" i="11"/>
  <c r="E32" i="11"/>
  <c r="E31" i="11" l="1"/>
  <c r="E98" i="11" l="1"/>
  <c r="E79" i="11"/>
  <c r="E77" i="11"/>
  <c r="E76" i="11"/>
  <c r="E75" i="11"/>
  <c r="E74" i="11"/>
  <c r="D72" i="11"/>
  <c r="D71" i="11" s="1"/>
  <c r="C45" i="11"/>
  <c r="E68" i="11"/>
  <c r="B26" i="19" s="1"/>
  <c r="E26" i="19" s="1"/>
  <c r="E67" i="11"/>
  <c r="B25" i="19" s="1"/>
  <c r="E25" i="19" s="1"/>
  <c r="E64" i="11"/>
  <c r="B22" i="19" s="1"/>
  <c r="E22" i="19" s="1"/>
  <c r="E63" i="11"/>
  <c r="B21" i="19" s="1"/>
  <c r="E21" i="19" s="1"/>
  <c r="E62" i="11"/>
  <c r="B20" i="19" s="1"/>
  <c r="E20" i="19" s="1"/>
  <c r="E61" i="11"/>
  <c r="B19" i="19" s="1"/>
  <c r="E19" i="19" s="1"/>
  <c r="E60" i="11"/>
  <c r="B18" i="19" s="1"/>
  <c r="E18" i="19" s="1"/>
  <c r="E59" i="11"/>
  <c r="B17" i="19" s="1"/>
  <c r="E17" i="19" s="1"/>
  <c r="E58" i="11"/>
  <c r="B16" i="19" s="1"/>
  <c r="E16" i="19" s="1"/>
  <c r="E57" i="11"/>
  <c r="B15" i="19" s="1"/>
  <c r="E15" i="19" s="1"/>
  <c r="E56" i="11"/>
  <c r="B14" i="19" s="1"/>
  <c r="E14" i="19" s="1"/>
  <c r="E54" i="11"/>
  <c r="B12" i="19" s="1"/>
  <c r="E12" i="19" s="1"/>
  <c r="E53" i="11"/>
  <c r="B11" i="19" s="1"/>
  <c r="E11" i="19" s="1"/>
  <c r="E51" i="11"/>
  <c r="B9" i="19" s="1"/>
  <c r="E9" i="19" s="1"/>
  <c r="E50" i="11"/>
  <c r="B8" i="19" s="1"/>
  <c r="E8" i="19" s="1"/>
  <c r="E49" i="11"/>
  <c r="B7" i="19" s="1"/>
  <c r="E7" i="19" s="1"/>
  <c r="E48" i="11"/>
  <c r="B6" i="19" s="1"/>
  <c r="E6" i="19" s="1"/>
  <c r="E47" i="11"/>
  <c r="B5" i="19" s="1"/>
  <c r="E5" i="19" s="1"/>
  <c r="E44" i="11"/>
  <c r="E41" i="11"/>
  <c r="E40" i="11"/>
  <c r="D38" i="11"/>
  <c r="E37" i="11"/>
  <c r="E36" i="11"/>
  <c r="E35" i="11"/>
  <c r="E34" i="11"/>
  <c r="E30" i="11"/>
  <c r="E29" i="11"/>
  <c r="E26" i="11"/>
  <c r="E25" i="11"/>
  <c r="E24" i="11"/>
  <c r="E23" i="11"/>
  <c r="D22" i="11"/>
  <c r="C22" i="11"/>
  <c r="C21" i="11" s="1"/>
  <c r="E20" i="11"/>
  <c r="E19" i="11" s="1"/>
  <c r="E18" i="11"/>
  <c r="E17" i="11"/>
  <c r="E16" i="11"/>
  <c r="D15" i="11"/>
  <c r="E13" i="11"/>
  <c r="D12" i="11"/>
  <c r="C12" i="11"/>
  <c r="C11" i="11" s="1"/>
  <c r="E12" i="11" l="1"/>
  <c r="E46" i="11"/>
  <c r="B4" i="19" s="1"/>
  <c r="E4" i="19" s="1"/>
  <c r="E39" i="11"/>
  <c r="E38" i="11" s="1"/>
  <c r="E27" i="11"/>
  <c r="D21" i="11"/>
  <c r="E15" i="11"/>
  <c r="B49" i="19" s="1"/>
  <c r="E49" i="19" s="1"/>
  <c r="E72" i="11"/>
  <c r="E71" i="11" s="1"/>
  <c r="B29" i="19" s="1"/>
  <c r="E22" i="11"/>
  <c r="C115" i="11"/>
  <c r="C120" i="11" s="1"/>
  <c r="D11" i="11"/>
  <c r="E11" i="11" l="1"/>
  <c r="G35" i="19"/>
  <c r="I275" i="14" s="1"/>
  <c r="B30" i="19"/>
  <c r="E30" i="19" s="1"/>
  <c r="E21" i="11"/>
  <c r="E29" i="19" l="1"/>
  <c r="J35" i="19" s="1"/>
  <c r="D97" i="11"/>
  <c r="D45" i="11" l="1"/>
  <c r="D115" i="11" s="1"/>
  <c r="E97" i="11"/>
  <c r="E45" i="11"/>
  <c r="E115" i="11" s="1"/>
  <c r="C122" i="11" s="1"/>
  <c r="C123" i="11" s="1"/>
</calcChain>
</file>

<file path=xl/sharedStrings.xml><?xml version="1.0" encoding="utf-8"?>
<sst xmlns="http://schemas.openxmlformats.org/spreadsheetml/2006/main" count="1185" uniqueCount="413">
  <si>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</si>
  <si>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</si>
  <si>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</si>
  <si>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</si>
  <si>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</si>
  <si>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</si>
  <si>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</si>
  <si>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</si>
  <si>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</si>
  <si>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</si>
  <si>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</si>
  <si>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</si>
  <si>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</si>
  <si>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</si>
  <si>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</si>
  <si>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</si>
  <si>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</si>
  <si>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</si>
  <si>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</si>
  <si>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</si>
  <si>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</si>
  <si>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</si>
  <si>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</si>
  <si>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</si>
  <si>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</si>
  <si>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</si>
  <si>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</si>
  <si>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</si>
  <si>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</si>
  <si>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</si>
  <si>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</si>
  <si>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</si>
  <si>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</si>
  <si>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</si>
  <si>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</si>
  <si>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</si>
  <si>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</si>
  <si>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</si>
  <si>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</si>
  <si>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</si>
  <si>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</si>
  <si>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</si>
  <si>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</si>
  <si>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</si>
  <si>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</si>
  <si>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</si>
  <si>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</si>
  <si>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</si>
  <si>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</si>
  <si>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</si>
  <si>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</si>
  <si>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</si>
  <si>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</si>
  <si>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</si>
  <si>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</si>
  <si>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</si>
  <si>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</si>
  <si>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</si>
  <si>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</si>
  <si>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</si>
  <si>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</si>
  <si>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</si>
  <si>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</si>
  <si>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</si>
  <si>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</si>
  <si>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</si>
  <si>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</si>
  <si>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</si>
  <si>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</si>
  <si>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</si>
  <si>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</si>
  <si>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</si>
  <si>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</si>
  <si>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</si>
  <si>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</si>
  <si>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</si>
  <si>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</si>
  <si>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</si>
  <si>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</si>
  <si>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</si>
  <si>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</si>
  <si>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</si>
  <si>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</si>
  <si>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</si>
  <si>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</si>
  <si>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</si>
  <si>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</si>
  <si>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</si>
  <si>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</si>
  <si>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</si>
  <si>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</si>
  <si>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</si>
  <si>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</si>
  <si>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</si>
  <si>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</si>
  <si>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</si>
  <si>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</si>
  <si>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</si>
  <si>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</si>
  <si>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</si>
  <si>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</si>
  <si>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</si>
  <si>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</si>
  <si>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</si>
  <si>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</si>
  <si>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</si>
  <si>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</si>
  <si>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</si>
  <si>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</si>
  <si>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</si>
  <si>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</si>
  <si>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</si>
  <si>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</si>
  <si>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</si>
  <si>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</si>
  <si>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</si>
  <si>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</si>
  <si>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</si>
  <si>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</si>
  <si>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</si>
  <si>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</si>
  <si>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</si>
  <si>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</si>
  <si>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</si>
  <si>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</si>
  <si>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</si>
  <si>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</si>
  <si>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</si>
  <si>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</si>
  <si>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</si>
  <si>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</si>
  <si>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</si>
  <si>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</si>
  <si>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</si>
  <si>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</si>
  <si>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</si>
  <si>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</si>
  <si>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</si>
  <si>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</si>
  <si>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</si>
  <si>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</si>
  <si>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</si>
  <si>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</si>
  <si>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</si>
  <si>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</si>
  <si>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</si>
  <si>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</si>
  <si>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</si>
  <si>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</si>
  <si>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</si>
  <si>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</si>
  <si>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</si>
  <si>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</si>
  <si>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</si>
  <si>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</si>
  <si>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</si>
  <si>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</si>
  <si>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</si>
  <si>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</si>
  <si>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</si>
  <si>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</si>
  <si>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</si>
  <si>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</si>
  <si>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</si>
  <si>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</si>
  <si>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</si>
  <si>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</si>
  <si>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</si>
  <si>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</si>
  <si>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</si>
  <si>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</si>
  <si>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</si>
  <si>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</si>
  <si>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</si>
  <si>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</si>
  <si>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</si>
  <si>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</si>
  <si>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</si>
  <si>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</si>
  <si>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</si>
  <si>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</si>
  <si>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</si>
  <si>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</si>
  <si>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</si>
  <si>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</si>
  <si>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</si>
  <si>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</si>
  <si>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„Pirminės asmens sveikatos priežiūros paslaugų prieinamumo ir kokybės gerinimas Telšių rajone“ įgyvendinti</t>
  </si>
  <si>
    <t>projektui „Telšių rajono darželių infrastruktūros modernizavimas, didinant ikimokyklinio ir priešmokyklinio ugdymo prieinamumą“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</si>
  <si>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</si>
  <si>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</si>
  <si>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</si>
  <si>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</si>
  <si>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</si>
  <si>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</si>
  <si>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</si>
  <si>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</si>
  <si>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</si>
  <si>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</si>
  <si>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</si>
  <si>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</si>
  <si>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</si>
  <si>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</si>
  <si>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</si>
  <si>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</si>
  <si>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</si>
  <si>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</si>
  <si>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</si>
  <si>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</si>
  <si>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</si>
  <si>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</si>
  <si>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</si>
  <si>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</si>
  <si>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</si>
  <si>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</si>
  <si>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</si>
  <si>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</si>
  <si>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</si>
  <si>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</si>
  <si>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</si>
  <si>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</si>
  <si>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</si>
  <si>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</si>
  <si>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</si>
  <si>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</si>
  <si>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</si>
  <si>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</si>
  <si>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</si>
  <si>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</si>
  <si>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</si>
  <si>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</si>
  <si>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</si>
  <si>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</si>
  <si>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</si>
  <si>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</si>
  <si>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</si>
  <si>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</si>
  <si>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</si>
  <si>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</si>
  <si>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</si>
  <si>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</si>
  <si>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</si>
  <si>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</si>
  <si>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</si>
  <si>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</si>
  <si>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</si>
  <si>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</si>
  <si>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</si>
  <si>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</si>
  <si>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</si>
  <si>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</si>
  <si>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</si>
  <si>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</si>
  <si>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</si>
  <si>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</si>
  <si>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</si>
  <si>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</si>
  <si>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</si>
  <si>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</si>
  <si>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</si>
  <si>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4.5.2.8.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</si>
  <si>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</si>
  <si>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</si>
  <si>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</si>
  <si>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</si>
  <si>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</si>
  <si>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</si>
  <si>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>4.5.2.9.</t>
  </si>
  <si>
    <t xml:space="preserve">Telšių rajono savivaldybės tarybos 2022 m. vasario 24 d. </t>
  </si>
  <si>
    <t xml:space="preserve"> (Telšių rajono savivaldybės tarybos 2022 m.  d.</t>
  </si>
  <si>
    <t>sprendimo Nr. T1-      redakcija)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</si>
  <si>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</si>
  <si>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</si>
  <si>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</si>
  <si>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</si>
  <si>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</si>
  <si>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</si>
  <si>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</si>
  <si>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</si>
  <si>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</si>
  <si>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Projekto ,,Telšių rajono Varnių Motiejaus Valančiaus gimnazijos modernizavimas, siekiant didinti veiklos efektyvumą“ įgyvendinimas</t>
  </si>
  <si>
    <t>projektui ,,Telšių miesto gatvių apšvietimo modernizavimas, didinat energijos vartojimo efektyvumą” įgyvendti</t>
  </si>
  <si>
    <t>projektui „Telšių miesto gatvių apšvietimo modernizavimas, didinat energijos vartojimo efektyvumą II etapas“ įgyvendti</t>
  </si>
  <si>
    <t xml:space="preserve"> (Telšių rajono savivaldybės tarybos 2022 m.          d.</t>
  </si>
  <si>
    <t>sprendimo Nr. T1-       redakcija)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</si>
  <si>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</si>
  <si>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</si>
  <si>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</si>
  <si>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</si>
  <si>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</si>
  <si>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</si>
  <si>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</si>
  <si>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</si>
  <si>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</si>
  <si>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</si>
  <si>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</si>
  <si>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</si>
  <si>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</si>
  <si>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</si>
  <si>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</si>
  <si>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</si>
  <si>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</si>
  <si>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</si>
  <si>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</si>
  <si>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</si>
  <si>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02 programa. Saugios aplinkos užtikrinima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</si>
  <si>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</si>
  <si>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</si>
  <si>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</si>
  <si>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</si>
  <si>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</si>
  <si>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</si>
  <si>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</si>
  <si>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</si>
  <si>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</si>
  <si>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</si>
  <si>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</si>
  <si>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</si>
  <si>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</si>
  <si>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</si>
  <si>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</si>
  <si>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</si>
  <si>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</si>
  <si>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</si>
  <si>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</si>
  <si>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</si>
  <si>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</si>
  <si>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</si>
  <si>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</si>
  <si>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</si>
  <si>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</si>
  <si>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</si>
  <si>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</si>
  <si>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</si>
  <si>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</si>
  <si>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</si>
  <si>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</si>
  <si>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</si>
  <si>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</si>
  <si>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</si>
  <si>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</si>
  <si>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</si>
  <si>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</si>
  <si>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</si>
  <si>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</si>
  <si>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</si>
  <si>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</si>
  <si>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</si>
  <si>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</si>
  <si>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</si>
  <si>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</si>
  <si>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</si>
  <si>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</si>
  <si>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</si>
  <si>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</si>
  <si>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</si>
  <si>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06 programa. Kultūros ir sporto politikos įgyvendinimas, iš kurių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</si>
  <si>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</si>
  <si>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</si>
  <si>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</si>
  <si>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</si>
  <si>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</si>
  <si>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</si>
  <si>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</si>
  <si>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</si>
  <si>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</si>
  <si>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</si>
  <si>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</si>
  <si>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</si>
  <si>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</si>
  <si>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</si>
  <si>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</si>
  <si>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</si>
  <si>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</si>
  <si>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</si>
  <si>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</si>
  <si>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</si>
  <si>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</si>
  <si>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</si>
  <si>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</si>
  <si>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</si>
  <si>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</si>
  <si>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</si>
  <si>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</si>
  <si>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</si>
  <si>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</si>
  <si>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</si>
  <si>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</si>
  <si>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</si>
  <si>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</si>
  <si>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</si>
  <si>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</si>
  <si>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</si>
  <si>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</si>
  <si>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viso 3 priede kita dotacija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</si>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</sst>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63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0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 applyAlignment="1"/>
    <xf numFmtId="164" fontId="3" fillId="0" borderId="0" xfId="0" applyNumberFormat="1" applyFont="1"/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2" fillId="0" borderId="1" xfId="0" applyNumberFormat="1" applyFont="1" applyFill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0" borderId="1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9" fillId="0" borderId="0" xfId="0" applyNumberFormat="1" applyFont="1" applyBorder="1"/>
    <xf numFmtId="164" fontId="5" fillId="0" borderId="0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6" fillId="0" borderId="3" xfId="0" applyNumberFormat="1" applyFont="1" applyBorder="1"/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Fill="1" applyBorder="1"/>
    <xf numFmtId="164" fontId="3" fillId="0" borderId="7" xfId="0" applyNumberFormat="1" applyFont="1" applyBorder="1"/>
    <xf numFmtId="164" fontId="5" fillId="0" borderId="5" xfId="0" applyNumberFormat="1" applyFont="1" applyFill="1" applyBorder="1" applyAlignment="1">
      <alignment horizontal="left" wrapText="1" indent="1"/>
    </xf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Fill="1" applyBorder="1"/>
    <xf numFmtId="164" fontId="5" fillId="0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wrapText="1"/>
    </xf>
    <xf numFmtId="164" fontId="6" fillId="0" borderId="4" xfId="0" applyNumberFormat="1" applyFont="1" applyBorder="1"/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5" fillId="0" borderId="11" xfId="0" applyNumberFormat="1" applyFont="1" applyBorder="1" applyAlignment="1">
      <alignment horizontal="left" wrapText="1" indent="1"/>
    </xf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3" fillId="0" borderId="1" xfId="0" applyNumberFormat="1" applyFont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0" fontId="0" fillId="0" borderId="0" xfId="0" applyFill="1"/>
    <xf numFmtId="164" fontId="2" fillId="0" borderId="1" xfId="0" applyNumberFormat="1" applyFont="1" applyFill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2" fillId="0" borderId="0" xfId="0" applyNumberFormat="1" applyFont="1" applyFill="1"/>
    <xf numFmtId="0" fontId="2" fillId="0" borderId="4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164" fontId="2" fillId="4" borderId="0" xfId="0" applyNumberFormat="1" applyFont="1" applyFill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Fill="1" applyBorder="1"/>
    <xf numFmtId="164" fontId="0" fillId="0" borderId="0" xfId="0" applyNumberFormat="1" applyFill="1"/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8"/>
    </xf>
    <xf numFmtId="1" fontId="11" fillId="0" borderId="0" xfId="0" applyNumberFormat="1" applyFont="1" applyAlignment="1">
      <alignment horizontal="left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Alignment="1">
      <alignment horizont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23"/>
  <sheetViews>
    <sheetView zoomScaleNormal="100" workbookViewId="0">
      <selection activeCell="G10" sqref="G10"/>
    </sheetView>
  </sheetViews>
  <sheetFormatPr defaultColWidth="9.42578125" defaultRowHeight="15" x14ac:dyDescent="0.25"/>
  <cols>
    <col min="1" max="1" width="7.7109375" style="40" customWidth="1"/>
    <col min="2" max="2" width="73.5703125" style="42" customWidth="1"/>
    <col min="3" max="3" width="10.42578125" style="43" hidden="1" customWidth="1"/>
    <col min="4" max="4" width="11.7109375" style="40" hidden="1" customWidth="1"/>
    <col min="5" max="5" width="12.28515625" style="40" customWidth="1"/>
    <col min="6" max="16384" width="9.42578125" style="40"/>
  </cols>
  <sheetData>
    <row r="1" spans="1:5" x14ac:dyDescent="0.25">
      <c r="B1" s="217" t="s">
        <v>137</v>
      </c>
      <c r="C1" s="217"/>
      <c r="D1" s="217"/>
      <c r="E1" s="217"/>
    </row>
    <row r="2" spans="1:5" x14ac:dyDescent="0.25">
      <c r="B2" s="217" t="s">
        <v>268</v>
      </c>
      <c r="C2" s="217"/>
      <c r="D2" s="217"/>
      <c r="E2" s="217"/>
    </row>
    <row r="3" spans="1:5" x14ac:dyDescent="0.25">
      <c r="B3" s="217" t="s">
        <v>412</v>
      </c>
      <c r="C3" s="217"/>
      <c r="D3" s="217"/>
      <c r="E3" s="217"/>
    </row>
    <row r="4" spans="1:5" x14ac:dyDescent="0.25">
      <c r="B4" s="217" t="s">
        <v>138</v>
      </c>
      <c r="C4" s="217"/>
      <c r="D4" s="217"/>
      <c r="E4" s="217"/>
    </row>
    <row r="5" spans="1:5" ht="15" hidden="1" customHeight="1" x14ac:dyDescent="0.25">
      <c r="B5" s="216" t="s">
        <v>269</v>
      </c>
      <c r="C5" s="216"/>
      <c r="D5" s="216"/>
      <c r="E5" s="216"/>
    </row>
    <row r="6" spans="1:5" hidden="1" x14ac:dyDescent="0.25">
      <c r="B6" s="216" t="s">
        <v>270</v>
      </c>
      <c r="C6" s="216"/>
      <c r="D6" s="216"/>
      <c r="E6" s="216"/>
    </row>
    <row r="7" spans="1:5" ht="12" customHeight="1" x14ac:dyDescent="0.25">
      <c r="B7" s="41"/>
      <c r="C7" s="41"/>
      <c r="D7" s="41"/>
      <c r="E7" s="41"/>
    </row>
    <row r="8" spans="1:5" ht="15" customHeight="1" x14ac:dyDescent="0.25">
      <c r="A8" s="215" t="s">
        <v>271</v>
      </c>
      <c r="B8" s="215"/>
      <c r="C8" s="215"/>
      <c r="D8" s="215"/>
      <c r="E8" s="215"/>
    </row>
    <row r="9" spans="1:5" ht="21" customHeight="1" x14ac:dyDescent="0.25">
      <c r="E9" s="2" t="s">
        <v>159</v>
      </c>
    </row>
    <row r="10" spans="1:5" ht="30" x14ac:dyDescent="0.25">
      <c r="A10" s="44" t="s">
        <v>84</v>
      </c>
      <c r="B10" s="45" t="s">
        <v>85</v>
      </c>
      <c r="C10" s="46" t="s">
        <v>133</v>
      </c>
      <c r="D10" s="47" t="s">
        <v>131</v>
      </c>
      <c r="E10" s="45" t="s">
        <v>0</v>
      </c>
    </row>
    <row r="11" spans="1:5" x14ac:dyDescent="0.25">
      <c r="A11" s="48" t="s">
        <v>9</v>
      </c>
      <c r="B11" s="49" t="s">
        <v>86</v>
      </c>
      <c r="C11" s="61">
        <f>C12+C15+C19</f>
        <v>30219</v>
      </c>
      <c r="D11" s="62">
        <f>D12+D15+D19</f>
        <v>0</v>
      </c>
      <c r="E11" s="63">
        <f>E12+E15+E19</f>
        <v>30219</v>
      </c>
    </row>
    <row r="12" spans="1:5" x14ac:dyDescent="0.25">
      <c r="A12" s="48" t="s">
        <v>87</v>
      </c>
      <c r="B12" s="49" t="s">
        <v>88</v>
      </c>
      <c r="C12" s="61">
        <f>C13</f>
        <v>29347</v>
      </c>
      <c r="D12" s="62">
        <f>D13</f>
        <v>0</v>
      </c>
      <c r="E12" s="63">
        <f>E13</f>
        <v>29347</v>
      </c>
    </row>
    <row r="13" spans="1:5" ht="15" customHeight="1" x14ac:dyDescent="0.25">
      <c r="A13" s="48" t="s">
        <v>89</v>
      </c>
      <c r="B13" s="50" t="s">
        <v>291</v>
      </c>
      <c r="C13" s="17">
        <v>29347</v>
      </c>
      <c r="D13" s="64"/>
      <c r="E13" s="67">
        <f>C13+D13</f>
        <v>29347</v>
      </c>
    </row>
    <row r="14" spans="1:5" ht="25.5" x14ac:dyDescent="0.25">
      <c r="A14" s="48"/>
      <c r="B14" s="81" t="s">
        <v>292</v>
      </c>
      <c r="C14" s="17">
        <v>53</v>
      </c>
      <c r="D14" s="64"/>
      <c r="E14" s="67">
        <v>53</v>
      </c>
    </row>
    <row r="15" spans="1:5" x14ac:dyDescent="0.25">
      <c r="A15" s="48" t="s">
        <v>90</v>
      </c>
      <c r="B15" s="49" t="s">
        <v>91</v>
      </c>
      <c r="C15" s="61">
        <f>C16+C17+C18</f>
        <v>810</v>
      </c>
      <c r="D15" s="62">
        <f>D16+D17+D18</f>
        <v>0</v>
      </c>
      <c r="E15" s="63">
        <f>E16+E17+E18</f>
        <v>810</v>
      </c>
    </row>
    <row r="16" spans="1:5" x14ac:dyDescent="0.25">
      <c r="A16" s="48" t="s">
        <v>92</v>
      </c>
      <c r="B16" s="50" t="s">
        <v>124</v>
      </c>
      <c r="C16" s="66">
        <v>350</v>
      </c>
      <c r="D16" s="64"/>
      <c r="E16" s="67">
        <f>C16+D16</f>
        <v>350</v>
      </c>
    </row>
    <row r="17" spans="1:5" x14ac:dyDescent="0.25">
      <c r="A17" s="48" t="s">
        <v>93</v>
      </c>
      <c r="B17" s="50" t="s">
        <v>125</v>
      </c>
      <c r="C17" s="66">
        <v>10</v>
      </c>
      <c r="D17" s="64"/>
      <c r="E17" s="67">
        <f>C17+D17</f>
        <v>10</v>
      </c>
    </row>
    <row r="18" spans="1:5" x14ac:dyDescent="0.25">
      <c r="A18" s="48" t="s">
        <v>94</v>
      </c>
      <c r="B18" s="50" t="s">
        <v>126</v>
      </c>
      <c r="C18" s="66">
        <v>450</v>
      </c>
      <c r="D18" s="64"/>
      <c r="E18" s="67">
        <f>C18+D18</f>
        <v>450</v>
      </c>
    </row>
    <row r="19" spans="1:5" x14ac:dyDescent="0.25">
      <c r="A19" s="48" t="s">
        <v>95</v>
      </c>
      <c r="B19" s="51" t="s">
        <v>96</v>
      </c>
      <c r="C19" s="61">
        <f>C20</f>
        <v>62</v>
      </c>
      <c r="D19" s="62">
        <f t="shared" ref="D19:E19" si="0">D20</f>
        <v>0</v>
      </c>
      <c r="E19" s="63">
        <f t="shared" si="0"/>
        <v>62</v>
      </c>
    </row>
    <row r="20" spans="1:5" x14ac:dyDescent="0.25">
      <c r="A20" s="48" t="s">
        <v>97</v>
      </c>
      <c r="B20" s="50" t="s">
        <v>127</v>
      </c>
      <c r="C20" s="66">
        <v>62</v>
      </c>
      <c r="D20" s="64"/>
      <c r="E20" s="67">
        <f>C20+D20</f>
        <v>62</v>
      </c>
    </row>
    <row r="21" spans="1:5" x14ac:dyDescent="0.25">
      <c r="A21" s="48" t="s">
        <v>62</v>
      </c>
      <c r="B21" s="49" t="s">
        <v>98</v>
      </c>
      <c r="C21" s="61">
        <f>C22+C27+C34+C36</f>
        <v>3300.5</v>
      </c>
      <c r="D21" s="62">
        <f>D22+D27+D34+D36</f>
        <v>0</v>
      </c>
      <c r="E21" s="63">
        <f>E22+E27+E34+E36</f>
        <v>3300.5</v>
      </c>
    </row>
    <row r="22" spans="1:5" x14ac:dyDescent="0.25">
      <c r="A22" s="48" t="s">
        <v>99</v>
      </c>
      <c r="B22" s="49" t="s">
        <v>100</v>
      </c>
      <c r="C22" s="61">
        <f>C23+C24+C25+C26</f>
        <v>338</v>
      </c>
      <c r="D22" s="62">
        <f>D23+D24+D25+D26</f>
        <v>0</v>
      </c>
      <c r="E22" s="63">
        <f>E23+E24+E25+E26</f>
        <v>338</v>
      </c>
    </row>
    <row r="23" spans="1:5" ht="30" x14ac:dyDescent="0.25">
      <c r="A23" s="48" t="s">
        <v>101</v>
      </c>
      <c r="B23" s="50" t="s">
        <v>128</v>
      </c>
      <c r="C23" s="66">
        <v>200</v>
      </c>
      <c r="D23" s="64"/>
      <c r="E23" s="67">
        <f>C23+D23</f>
        <v>200</v>
      </c>
    </row>
    <row r="24" spans="1:5" x14ac:dyDescent="0.25">
      <c r="A24" s="48" t="s">
        <v>102</v>
      </c>
      <c r="B24" s="50" t="s">
        <v>129</v>
      </c>
      <c r="C24" s="66">
        <v>48</v>
      </c>
      <c r="D24" s="64"/>
      <c r="E24" s="67">
        <f>C24+D24</f>
        <v>48</v>
      </c>
    </row>
    <row r="25" spans="1:5" s="1" customFormat="1" x14ac:dyDescent="0.25">
      <c r="A25" s="38" t="s">
        <v>103</v>
      </c>
      <c r="B25" s="87" t="s">
        <v>130</v>
      </c>
      <c r="C25" s="17">
        <v>90</v>
      </c>
      <c r="D25" s="24"/>
      <c r="E25" s="65">
        <f>C25+D25</f>
        <v>90</v>
      </c>
    </row>
    <row r="26" spans="1:5" hidden="1" x14ac:dyDescent="0.25">
      <c r="A26" s="48" t="s">
        <v>167</v>
      </c>
      <c r="B26" s="50" t="s">
        <v>166</v>
      </c>
      <c r="C26" s="61"/>
      <c r="D26" s="62"/>
      <c r="E26" s="63">
        <f>C26+D26</f>
        <v>0</v>
      </c>
    </row>
    <row r="27" spans="1:5" x14ac:dyDescent="0.25">
      <c r="A27" s="48" t="s">
        <v>104</v>
      </c>
      <c r="B27" s="49" t="s">
        <v>105</v>
      </c>
      <c r="C27" s="61">
        <f>C28+C29+C30+C31</f>
        <v>2936.5</v>
      </c>
      <c r="D27" s="62">
        <f t="shared" ref="D27:E27" si="1">D28+D29+D30+D31</f>
        <v>0</v>
      </c>
      <c r="E27" s="63">
        <f t="shared" si="1"/>
        <v>2936.5</v>
      </c>
    </row>
    <row r="28" spans="1:5" ht="15.75" customHeight="1" x14ac:dyDescent="0.25">
      <c r="A28" s="48" t="s">
        <v>106</v>
      </c>
      <c r="B28" s="50" t="s">
        <v>105</v>
      </c>
      <c r="C28" s="17">
        <v>145.5</v>
      </c>
      <c r="D28" s="24"/>
      <c r="E28" s="67">
        <f t="shared" ref="E28" si="2">C28+D28</f>
        <v>145.5</v>
      </c>
    </row>
    <row r="29" spans="1:5" x14ac:dyDescent="0.25">
      <c r="A29" s="48" t="s">
        <v>107</v>
      </c>
      <c r="B29" s="50" t="s">
        <v>170</v>
      </c>
      <c r="C29" s="17">
        <v>304.7</v>
      </c>
      <c r="D29" s="24"/>
      <c r="E29" s="67">
        <f t="shared" ref="E29:E37" si="3">C29+D29</f>
        <v>304.7</v>
      </c>
    </row>
    <row r="30" spans="1:5" x14ac:dyDescent="0.25">
      <c r="A30" s="48" t="s">
        <v>108</v>
      </c>
      <c r="B30" s="50" t="s">
        <v>139</v>
      </c>
      <c r="C30" s="66">
        <v>991.3</v>
      </c>
      <c r="D30" s="64"/>
      <c r="E30" s="67">
        <f t="shared" si="3"/>
        <v>991.3</v>
      </c>
    </row>
    <row r="31" spans="1:5" x14ac:dyDescent="0.25">
      <c r="A31" s="48" t="s">
        <v>175</v>
      </c>
      <c r="B31" s="55" t="s">
        <v>222</v>
      </c>
      <c r="C31" s="17">
        <f>C32+C33</f>
        <v>1495</v>
      </c>
      <c r="D31" s="24">
        <f t="shared" ref="D31:E31" si="4">D32+D33</f>
        <v>0</v>
      </c>
      <c r="E31" s="65">
        <f t="shared" si="4"/>
        <v>1495</v>
      </c>
    </row>
    <row r="32" spans="1:5" x14ac:dyDescent="0.25">
      <c r="A32" s="80" t="s">
        <v>176</v>
      </c>
      <c r="B32" s="81" t="s">
        <v>223</v>
      </c>
      <c r="C32" s="82">
        <v>50</v>
      </c>
      <c r="D32" s="83"/>
      <c r="E32" s="84">
        <f>C32+D32</f>
        <v>50</v>
      </c>
    </row>
    <row r="33" spans="1:9" x14ac:dyDescent="0.25">
      <c r="A33" s="80" t="s">
        <v>177</v>
      </c>
      <c r="B33" s="81" t="s">
        <v>224</v>
      </c>
      <c r="C33" s="82">
        <v>1445</v>
      </c>
      <c r="D33" s="83"/>
      <c r="E33" s="84">
        <f>C33+D33</f>
        <v>1445</v>
      </c>
    </row>
    <row r="34" spans="1:9" x14ac:dyDescent="0.25">
      <c r="A34" s="48" t="s">
        <v>109</v>
      </c>
      <c r="B34" s="49" t="s">
        <v>110</v>
      </c>
      <c r="C34" s="61">
        <v>20</v>
      </c>
      <c r="D34" s="62"/>
      <c r="E34" s="68">
        <f t="shared" si="3"/>
        <v>20</v>
      </c>
    </row>
    <row r="35" spans="1:9" hidden="1" x14ac:dyDescent="0.25">
      <c r="A35" s="48"/>
      <c r="B35" s="52" t="s">
        <v>153</v>
      </c>
      <c r="C35" s="69"/>
      <c r="D35" s="70"/>
      <c r="E35" s="71">
        <f t="shared" si="3"/>
        <v>0</v>
      </c>
    </row>
    <row r="36" spans="1:9" x14ac:dyDescent="0.25">
      <c r="A36" s="48" t="s">
        <v>111</v>
      </c>
      <c r="B36" s="49" t="s">
        <v>112</v>
      </c>
      <c r="C36" s="72">
        <v>6</v>
      </c>
      <c r="D36" s="73"/>
      <c r="E36" s="68">
        <f t="shared" si="3"/>
        <v>6</v>
      </c>
      <c r="I36" s="96"/>
    </row>
    <row r="37" spans="1:9" s="54" customFormat="1" hidden="1" x14ac:dyDescent="0.25">
      <c r="A37" s="53"/>
      <c r="B37" s="52" t="s">
        <v>152</v>
      </c>
      <c r="C37" s="69"/>
      <c r="D37" s="70"/>
      <c r="E37" s="68">
        <f t="shared" si="3"/>
        <v>0</v>
      </c>
      <c r="I37" s="78"/>
    </row>
    <row r="38" spans="1:9" ht="28.5" x14ac:dyDescent="0.25">
      <c r="A38" s="48" t="s">
        <v>10</v>
      </c>
      <c r="B38" s="49" t="s">
        <v>113</v>
      </c>
      <c r="C38" s="72">
        <f>C39+C44</f>
        <v>190</v>
      </c>
      <c r="D38" s="73">
        <f t="shared" ref="D38" si="5">D39+D44</f>
        <v>0</v>
      </c>
      <c r="E38" s="68">
        <f>E39+E44</f>
        <v>190</v>
      </c>
      <c r="I38" s="96"/>
    </row>
    <row r="39" spans="1:9" x14ac:dyDescent="0.25">
      <c r="A39" s="48" t="s">
        <v>114</v>
      </c>
      <c r="B39" s="49" t="s">
        <v>115</v>
      </c>
      <c r="C39" s="72">
        <f>C40+C41+C43+C42</f>
        <v>190</v>
      </c>
      <c r="D39" s="73">
        <f>D40+D41+D42</f>
        <v>0</v>
      </c>
      <c r="E39" s="68">
        <f>E40+E41+E42</f>
        <v>190</v>
      </c>
      <c r="I39" s="96"/>
    </row>
    <row r="40" spans="1:9" x14ac:dyDescent="0.25">
      <c r="A40" s="38" t="s">
        <v>116</v>
      </c>
      <c r="B40" s="87" t="s">
        <v>179</v>
      </c>
      <c r="C40" s="17">
        <v>30</v>
      </c>
      <c r="D40" s="24"/>
      <c r="E40" s="67">
        <f t="shared" ref="E40:E44" si="6">C40+D40</f>
        <v>30</v>
      </c>
      <c r="I40" s="96"/>
    </row>
    <row r="41" spans="1:9" x14ac:dyDescent="0.25">
      <c r="A41" s="48" t="s">
        <v>117</v>
      </c>
      <c r="B41" s="55" t="s">
        <v>155</v>
      </c>
      <c r="C41" s="17">
        <v>160</v>
      </c>
      <c r="D41" s="24"/>
      <c r="E41" s="67">
        <f t="shared" si="6"/>
        <v>160</v>
      </c>
      <c r="I41" s="96"/>
    </row>
    <row r="42" spans="1:9" hidden="1" x14ac:dyDescent="0.25">
      <c r="A42" s="48" t="s">
        <v>154</v>
      </c>
      <c r="B42" s="55" t="s">
        <v>233</v>
      </c>
      <c r="C42" s="17"/>
      <c r="D42" s="24"/>
      <c r="E42" s="67">
        <f t="shared" si="6"/>
        <v>0</v>
      </c>
      <c r="I42" s="96"/>
    </row>
    <row r="43" spans="1:9" hidden="1" x14ac:dyDescent="0.25">
      <c r="A43" s="48" t="s">
        <v>232</v>
      </c>
      <c r="B43" s="55" t="s">
        <v>156</v>
      </c>
      <c r="C43" s="17"/>
      <c r="D43" s="24"/>
      <c r="E43" s="67">
        <f t="shared" si="6"/>
        <v>0</v>
      </c>
      <c r="I43" s="96"/>
    </row>
    <row r="44" spans="1:9" hidden="1" x14ac:dyDescent="0.25">
      <c r="A44" s="38" t="s">
        <v>157</v>
      </c>
      <c r="B44" s="56" t="s">
        <v>158</v>
      </c>
      <c r="C44" s="72"/>
      <c r="D44" s="73"/>
      <c r="E44" s="68">
        <f t="shared" si="6"/>
        <v>0</v>
      </c>
      <c r="I44" s="96"/>
    </row>
    <row r="45" spans="1:9" x14ac:dyDescent="0.25">
      <c r="A45" s="48" t="s">
        <v>11</v>
      </c>
      <c r="B45" s="49" t="s">
        <v>118</v>
      </c>
      <c r="C45" s="61">
        <f>C46+C70+C71+C95+C97</f>
        <v>22581.600000000002</v>
      </c>
      <c r="D45" s="73">
        <f>D46+D70+D71+D95+D97</f>
        <v>0</v>
      </c>
      <c r="E45" s="68">
        <f>E46+E70+E71+E95+E97</f>
        <v>22581.600000000002</v>
      </c>
      <c r="I45" s="96"/>
    </row>
    <row r="46" spans="1:9" s="1" customFormat="1" ht="28.5" x14ac:dyDescent="0.25">
      <c r="A46" s="38" t="s">
        <v>119</v>
      </c>
      <c r="B46" s="56" t="s">
        <v>197</v>
      </c>
      <c r="C46" s="72">
        <f>SUM(C47:C69)</f>
        <v>4174.5999999999995</v>
      </c>
      <c r="D46" s="62">
        <f>SUM(D47:D69)</f>
        <v>0</v>
      </c>
      <c r="E46" s="74">
        <f>SUM(E47:E69)</f>
        <v>4174.5999999999995</v>
      </c>
      <c r="I46" s="97"/>
    </row>
    <row r="47" spans="1:9" x14ac:dyDescent="0.25">
      <c r="A47" s="53" t="s">
        <v>120</v>
      </c>
      <c r="B47" s="103" t="s">
        <v>274</v>
      </c>
      <c r="C47" s="75">
        <v>0.7</v>
      </c>
      <c r="D47" s="70"/>
      <c r="E47" s="71">
        <f t="shared" ref="E47:E70" si="7">C47+D47</f>
        <v>0.7</v>
      </c>
      <c r="I47" s="96"/>
    </row>
    <row r="48" spans="1:9" x14ac:dyDescent="0.25">
      <c r="A48" s="53" t="s">
        <v>121</v>
      </c>
      <c r="B48" s="103" t="s">
        <v>65</v>
      </c>
      <c r="C48" s="75">
        <v>26.8</v>
      </c>
      <c r="D48" s="70"/>
      <c r="E48" s="71">
        <f t="shared" si="7"/>
        <v>26.8</v>
      </c>
      <c r="I48" s="96"/>
    </row>
    <row r="49" spans="1:9" x14ac:dyDescent="0.25">
      <c r="A49" s="53" t="s">
        <v>122</v>
      </c>
      <c r="B49" s="103" t="s">
        <v>72</v>
      </c>
      <c r="C49" s="75">
        <v>8.4</v>
      </c>
      <c r="D49" s="70"/>
      <c r="E49" s="71">
        <f t="shared" si="7"/>
        <v>8.4</v>
      </c>
      <c r="I49" s="96"/>
    </row>
    <row r="50" spans="1:9" x14ac:dyDescent="0.25">
      <c r="A50" s="53" t="s">
        <v>198</v>
      </c>
      <c r="B50" s="103" t="s">
        <v>66</v>
      </c>
      <c r="C50" s="75">
        <v>278.10000000000002</v>
      </c>
      <c r="D50" s="70"/>
      <c r="E50" s="71">
        <f t="shared" si="7"/>
        <v>278.10000000000002</v>
      </c>
      <c r="I50" s="96"/>
    </row>
    <row r="51" spans="1:9" x14ac:dyDescent="0.25">
      <c r="A51" s="53" t="s">
        <v>199</v>
      </c>
      <c r="B51" s="103" t="s">
        <v>236</v>
      </c>
      <c r="C51" s="75">
        <v>598.70000000000005</v>
      </c>
      <c r="D51" s="70"/>
      <c r="E51" s="71">
        <f t="shared" si="7"/>
        <v>598.70000000000005</v>
      </c>
      <c r="I51" s="96"/>
    </row>
    <row r="52" spans="1:9" x14ac:dyDescent="0.25">
      <c r="A52" s="53" t="s">
        <v>200</v>
      </c>
      <c r="B52" s="103" t="s">
        <v>82</v>
      </c>
      <c r="C52" s="75">
        <v>1460.6</v>
      </c>
      <c r="D52" s="70"/>
      <c r="E52" s="71">
        <f t="shared" si="7"/>
        <v>1460.6</v>
      </c>
    </row>
    <row r="53" spans="1:9" x14ac:dyDescent="0.25">
      <c r="A53" s="53" t="s">
        <v>201</v>
      </c>
      <c r="B53" s="103" t="s">
        <v>73</v>
      </c>
      <c r="C53" s="75">
        <v>18.399999999999999</v>
      </c>
      <c r="D53" s="70"/>
      <c r="E53" s="71">
        <f t="shared" si="7"/>
        <v>18.399999999999999</v>
      </c>
    </row>
    <row r="54" spans="1:9" x14ac:dyDescent="0.25">
      <c r="A54" s="53" t="s">
        <v>202</v>
      </c>
      <c r="B54" s="103" t="s">
        <v>171</v>
      </c>
      <c r="C54" s="75">
        <v>111.6</v>
      </c>
      <c r="D54" s="70"/>
      <c r="E54" s="71">
        <f t="shared" si="7"/>
        <v>111.6</v>
      </c>
    </row>
    <row r="55" spans="1:9" ht="26.25" x14ac:dyDescent="0.25">
      <c r="A55" s="53" t="s">
        <v>203</v>
      </c>
      <c r="B55" s="103" t="s">
        <v>275</v>
      </c>
      <c r="C55" s="75">
        <v>357.8</v>
      </c>
      <c r="D55" s="70"/>
      <c r="E55" s="71">
        <f t="shared" si="7"/>
        <v>357.8</v>
      </c>
    </row>
    <row r="56" spans="1:9" ht="26.25" x14ac:dyDescent="0.25">
      <c r="A56" s="53" t="s">
        <v>204</v>
      </c>
      <c r="B56" s="103" t="s">
        <v>234</v>
      </c>
      <c r="C56" s="75">
        <v>78.8</v>
      </c>
      <c r="D56" s="70"/>
      <c r="E56" s="71">
        <f t="shared" si="7"/>
        <v>78.8</v>
      </c>
    </row>
    <row r="57" spans="1:9" x14ac:dyDescent="0.25">
      <c r="A57" s="53" t="s">
        <v>205</v>
      </c>
      <c r="B57" s="103" t="s">
        <v>67</v>
      </c>
      <c r="C57" s="75">
        <v>30.6</v>
      </c>
      <c r="D57" s="70"/>
      <c r="E57" s="71">
        <f t="shared" si="7"/>
        <v>30.6</v>
      </c>
    </row>
    <row r="58" spans="1:9" x14ac:dyDescent="0.25">
      <c r="A58" s="53" t="s">
        <v>206</v>
      </c>
      <c r="B58" s="103" t="s">
        <v>68</v>
      </c>
      <c r="C58" s="75">
        <v>6.5</v>
      </c>
      <c r="D58" s="70"/>
      <c r="E58" s="71">
        <f t="shared" si="7"/>
        <v>6.5</v>
      </c>
    </row>
    <row r="59" spans="1:9" x14ac:dyDescent="0.25">
      <c r="A59" s="53" t="s">
        <v>207</v>
      </c>
      <c r="B59" s="103" t="s">
        <v>70</v>
      </c>
      <c r="C59" s="75">
        <v>0.7</v>
      </c>
      <c r="D59" s="70"/>
      <c r="E59" s="71">
        <f t="shared" si="7"/>
        <v>0.7</v>
      </c>
    </row>
    <row r="60" spans="1:9" x14ac:dyDescent="0.25">
      <c r="A60" s="53" t="s">
        <v>208</v>
      </c>
      <c r="B60" s="103" t="s">
        <v>71</v>
      </c>
      <c r="C60" s="75">
        <v>20.9</v>
      </c>
      <c r="D60" s="70"/>
      <c r="E60" s="71">
        <f t="shared" si="7"/>
        <v>20.9</v>
      </c>
    </row>
    <row r="61" spans="1:9" x14ac:dyDescent="0.25">
      <c r="A61" s="53" t="s">
        <v>209</v>
      </c>
      <c r="B61" s="103" t="s">
        <v>78</v>
      </c>
      <c r="C61" s="75">
        <v>672.4</v>
      </c>
      <c r="D61" s="70"/>
      <c r="E61" s="71">
        <f t="shared" si="7"/>
        <v>672.4</v>
      </c>
    </row>
    <row r="62" spans="1:9" ht="26.25" x14ac:dyDescent="0.25">
      <c r="A62" s="53" t="s">
        <v>210</v>
      </c>
      <c r="B62" s="103" t="s">
        <v>238</v>
      </c>
      <c r="C62" s="75">
        <v>6</v>
      </c>
      <c r="D62" s="70"/>
      <c r="E62" s="71">
        <f t="shared" si="7"/>
        <v>6</v>
      </c>
    </row>
    <row r="63" spans="1:9" x14ac:dyDescent="0.25">
      <c r="A63" s="53" t="s">
        <v>211</v>
      </c>
      <c r="B63" s="103" t="s">
        <v>225</v>
      </c>
      <c r="C63" s="75">
        <v>216.9</v>
      </c>
      <c r="D63" s="70"/>
      <c r="E63" s="71">
        <f t="shared" si="7"/>
        <v>216.9</v>
      </c>
    </row>
    <row r="64" spans="1:9" ht="26.25" x14ac:dyDescent="0.25">
      <c r="A64" s="53" t="s">
        <v>212</v>
      </c>
      <c r="B64" s="103" t="s">
        <v>276</v>
      </c>
      <c r="C64" s="75">
        <v>0.2</v>
      </c>
      <c r="D64" s="70"/>
      <c r="E64" s="71">
        <f t="shared" si="7"/>
        <v>0.2</v>
      </c>
    </row>
    <row r="65" spans="1:5" ht="26.25" x14ac:dyDescent="0.25">
      <c r="A65" s="53" t="s">
        <v>213</v>
      </c>
      <c r="B65" s="91" t="s">
        <v>79</v>
      </c>
      <c r="C65" s="75">
        <v>219</v>
      </c>
      <c r="D65" s="70"/>
      <c r="E65" s="71">
        <f t="shared" si="7"/>
        <v>219</v>
      </c>
    </row>
    <row r="66" spans="1:5" ht="15.75" customHeight="1" x14ac:dyDescent="0.25">
      <c r="A66" s="53" t="s">
        <v>214</v>
      </c>
      <c r="B66" s="103" t="s">
        <v>69</v>
      </c>
      <c r="C66" s="75">
        <v>29.9</v>
      </c>
      <c r="D66" s="70"/>
      <c r="E66" s="71">
        <f t="shared" si="7"/>
        <v>29.9</v>
      </c>
    </row>
    <row r="67" spans="1:5" x14ac:dyDescent="0.25">
      <c r="A67" s="53" t="s">
        <v>215</v>
      </c>
      <c r="B67" s="103" t="s">
        <v>80</v>
      </c>
      <c r="C67" s="75">
        <v>7.7</v>
      </c>
      <c r="D67" s="70"/>
      <c r="E67" s="71">
        <f t="shared" si="7"/>
        <v>7.7</v>
      </c>
    </row>
    <row r="68" spans="1:5" x14ac:dyDescent="0.25">
      <c r="A68" s="53" t="s">
        <v>216</v>
      </c>
      <c r="B68" s="103" t="s">
        <v>163</v>
      </c>
      <c r="C68" s="75">
        <v>6.2</v>
      </c>
      <c r="D68" s="70"/>
      <c r="E68" s="71">
        <f t="shared" si="7"/>
        <v>6.2</v>
      </c>
    </row>
    <row r="69" spans="1:5" x14ac:dyDescent="0.25">
      <c r="A69" s="53" t="s">
        <v>235</v>
      </c>
      <c r="B69" s="103" t="s">
        <v>180</v>
      </c>
      <c r="C69" s="75">
        <v>17.7</v>
      </c>
      <c r="D69" s="70"/>
      <c r="E69" s="71">
        <f t="shared" si="7"/>
        <v>17.7</v>
      </c>
    </row>
    <row r="70" spans="1:5" s="1" customFormat="1" ht="15" customHeight="1" x14ac:dyDescent="0.25">
      <c r="A70" s="38" t="s">
        <v>174</v>
      </c>
      <c r="B70" s="56" t="s">
        <v>273</v>
      </c>
      <c r="C70" s="72">
        <v>13456.2</v>
      </c>
      <c r="D70" s="73"/>
      <c r="E70" s="68">
        <f t="shared" si="7"/>
        <v>13456.2</v>
      </c>
    </row>
    <row r="71" spans="1:5" s="1" customFormat="1" ht="15" customHeight="1" x14ac:dyDescent="0.25">
      <c r="A71" s="38" t="s">
        <v>178</v>
      </c>
      <c r="B71" s="56" t="s">
        <v>183</v>
      </c>
      <c r="C71" s="72">
        <f>C72+C80+C81+C82+C83+C84+C85+C86+C87+C88+C89+C90+C91+C92+C93</f>
        <v>3585.1000000000004</v>
      </c>
      <c r="D71" s="73">
        <f t="shared" ref="D71:E71" si="8">D72+D80+D81+D82+D83+D84+D85+D86+D87+D88+D89+D90+D91+D92+D93</f>
        <v>0</v>
      </c>
      <c r="E71" s="68">
        <f t="shared" si="8"/>
        <v>3585.1000000000004</v>
      </c>
    </row>
    <row r="72" spans="1:5" s="1" customFormat="1" x14ac:dyDescent="0.25">
      <c r="A72" s="38" t="s">
        <v>160</v>
      </c>
      <c r="B72" s="57" t="s">
        <v>184</v>
      </c>
      <c r="C72" s="17">
        <f>SUM(C73:C79)</f>
        <v>1409</v>
      </c>
      <c r="D72" s="24">
        <f>SUM(D73:D79)</f>
        <v>0</v>
      </c>
      <c r="E72" s="92">
        <f>SUM(E73:E79)</f>
        <v>1409</v>
      </c>
    </row>
    <row r="73" spans="1:5" s="59" customFormat="1" ht="49.5" hidden="1" customHeight="1" x14ac:dyDescent="0.25">
      <c r="A73" s="53" t="s">
        <v>146</v>
      </c>
      <c r="B73" s="58" t="s">
        <v>165</v>
      </c>
      <c r="C73" s="75"/>
      <c r="D73" s="70"/>
      <c r="E73" s="71">
        <f t="shared" ref="E73:E96" si="9">C73+D73</f>
        <v>0</v>
      </c>
    </row>
    <row r="74" spans="1:5" s="59" customFormat="1" ht="25.5" hidden="1" x14ac:dyDescent="0.25">
      <c r="A74" s="53" t="s">
        <v>147</v>
      </c>
      <c r="B74" s="58" t="s">
        <v>135</v>
      </c>
      <c r="C74" s="75"/>
      <c r="D74" s="70"/>
      <c r="E74" s="71">
        <f t="shared" si="9"/>
        <v>0</v>
      </c>
    </row>
    <row r="75" spans="1:5" s="59" customFormat="1" ht="16.5" hidden="1" customHeight="1" x14ac:dyDescent="0.25">
      <c r="A75" s="53" t="s">
        <v>148</v>
      </c>
      <c r="B75" s="58" t="s">
        <v>136</v>
      </c>
      <c r="C75" s="75"/>
      <c r="D75" s="70"/>
      <c r="E75" s="71">
        <f t="shared" si="9"/>
        <v>0</v>
      </c>
    </row>
    <row r="76" spans="1:5" s="59" customFormat="1" hidden="1" x14ac:dyDescent="0.25">
      <c r="A76" s="53" t="s">
        <v>149</v>
      </c>
      <c r="B76" s="58" t="s">
        <v>140</v>
      </c>
      <c r="C76" s="75"/>
      <c r="D76" s="70"/>
      <c r="E76" s="71">
        <f t="shared" si="9"/>
        <v>0</v>
      </c>
    </row>
    <row r="77" spans="1:5" s="59" customFormat="1" ht="25.5" x14ac:dyDescent="0.25">
      <c r="A77" s="53" t="s">
        <v>192</v>
      </c>
      <c r="B77" s="85" t="s">
        <v>134</v>
      </c>
      <c r="C77" s="75">
        <v>409</v>
      </c>
      <c r="D77" s="70"/>
      <c r="E77" s="71">
        <f t="shared" si="9"/>
        <v>409</v>
      </c>
    </row>
    <row r="78" spans="1:5" s="59" customFormat="1" x14ac:dyDescent="0.25">
      <c r="A78" s="53" t="s">
        <v>193</v>
      </c>
      <c r="B78" s="85" t="s">
        <v>226</v>
      </c>
      <c r="C78" s="75">
        <v>700</v>
      </c>
      <c r="D78" s="70"/>
      <c r="E78" s="71">
        <f t="shared" si="9"/>
        <v>700</v>
      </c>
    </row>
    <row r="79" spans="1:5" s="59" customFormat="1" ht="25.5" x14ac:dyDescent="0.25">
      <c r="A79" s="53" t="s">
        <v>229</v>
      </c>
      <c r="B79" s="85" t="s">
        <v>231</v>
      </c>
      <c r="C79" s="75">
        <v>300</v>
      </c>
      <c r="D79" s="70"/>
      <c r="E79" s="71">
        <f t="shared" si="9"/>
        <v>300</v>
      </c>
    </row>
    <row r="80" spans="1:5" s="1" customFormat="1" ht="30" x14ac:dyDescent="0.25">
      <c r="A80" s="39" t="s">
        <v>161</v>
      </c>
      <c r="B80" s="88" t="s">
        <v>196</v>
      </c>
      <c r="C80" s="17">
        <v>546.1</v>
      </c>
      <c r="D80" s="24"/>
      <c r="E80" s="65">
        <f t="shared" ref="E80" si="10">C80+D80</f>
        <v>546.1</v>
      </c>
    </row>
    <row r="81" spans="1:5" s="1" customFormat="1" x14ac:dyDescent="0.25">
      <c r="A81" s="39" t="s">
        <v>241</v>
      </c>
      <c r="B81" s="89" t="s">
        <v>150</v>
      </c>
      <c r="C81" s="17">
        <v>16.899999999999999</v>
      </c>
      <c r="D81" s="24"/>
      <c r="E81" s="65">
        <f>C81+D81</f>
        <v>16.899999999999999</v>
      </c>
    </row>
    <row r="82" spans="1:5" s="1" customFormat="1" x14ac:dyDescent="0.25">
      <c r="A82" s="38" t="s">
        <v>242</v>
      </c>
      <c r="B82" s="87" t="s">
        <v>239</v>
      </c>
      <c r="C82" s="17">
        <v>48</v>
      </c>
      <c r="D82" s="24"/>
      <c r="E82" s="65">
        <f t="shared" ref="E82:E94" si="11">C82+D82</f>
        <v>48</v>
      </c>
    </row>
    <row r="83" spans="1:5" s="1" customFormat="1" x14ac:dyDescent="0.25">
      <c r="A83" s="38" t="s">
        <v>243</v>
      </c>
      <c r="B83" s="87" t="s">
        <v>240</v>
      </c>
      <c r="C83" s="17">
        <v>255.4</v>
      </c>
      <c r="D83" s="24"/>
      <c r="E83" s="65">
        <f t="shared" si="11"/>
        <v>255.4</v>
      </c>
    </row>
    <row r="84" spans="1:5" s="1" customFormat="1" ht="45" x14ac:dyDescent="0.25">
      <c r="A84" s="38" t="s">
        <v>244</v>
      </c>
      <c r="B84" s="87" t="s">
        <v>272</v>
      </c>
      <c r="C84" s="17">
        <v>27</v>
      </c>
      <c r="D84" s="24"/>
      <c r="E84" s="65">
        <f t="shared" si="11"/>
        <v>27</v>
      </c>
    </row>
    <row r="85" spans="1:5" s="1" customFormat="1" x14ac:dyDescent="0.25">
      <c r="A85" s="38" t="s">
        <v>245</v>
      </c>
      <c r="B85" s="87" t="s">
        <v>251</v>
      </c>
      <c r="C85" s="17">
        <v>233.7</v>
      </c>
      <c r="D85" s="24"/>
      <c r="E85" s="65">
        <f t="shared" si="11"/>
        <v>233.7</v>
      </c>
    </row>
    <row r="86" spans="1:5" s="1" customFormat="1" ht="30" x14ac:dyDescent="0.25">
      <c r="A86" s="38" t="s">
        <v>246</v>
      </c>
      <c r="B86" s="87" t="s">
        <v>277</v>
      </c>
      <c r="C86" s="17">
        <v>50</v>
      </c>
      <c r="D86" s="24"/>
      <c r="E86" s="65">
        <f t="shared" si="11"/>
        <v>50</v>
      </c>
    </row>
    <row r="87" spans="1:5" s="1" customFormat="1" ht="45" x14ac:dyDescent="0.25">
      <c r="A87" s="38" t="s">
        <v>253</v>
      </c>
      <c r="B87" s="95" t="s">
        <v>278</v>
      </c>
      <c r="C87" s="17">
        <v>253.7</v>
      </c>
      <c r="D87" s="24"/>
      <c r="E87" s="65">
        <f t="shared" si="11"/>
        <v>253.7</v>
      </c>
    </row>
    <row r="88" spans="1:5" s="1" customFormat="1" ht="30" x14ac:dyDescent="0.25">
      <c r="A88" s="38" t="s">
        <v>254</v>
      </c>
      <c r="B88" s="95" t="s">
        <v>265</v>
      </c>
      <c r="C88" s="17">
        <v>64.400000000000006</v>
      </c>
      <c r="D88" s="24"/>
      <c r="E88" s="65">
        <f t="shared" si="11"/>
        <v>64.400000000000006</v>
      </c>
    </row>
    <row r="89" spans="1:5" s="1" customFormat="1" ht="30" x14ac:dyDescent="0.25">
      <c r="A89" s="38" t="s">
        <v>255</v>
      </c>
      <c r="B89" s="99" t="s">
        <v>279</v>
      </c>
      <c r="C89" s="17">
        <v>226</v>
      </c>
      <c r="D89" s="24"/>
      <c r="E89" s="65">
        <f t="shared" ref="E89:E91" si="12">C89+D89</f>
        <v>226</v>
      </c>
    </row>
    <row r="90" spans="1:5" s="1" customFormat="1" x14ac:dyDescent="0.25">
      <c r="A90" s="38" t="s">
        <v>256</v>
      </c>
      <c r="B90" s="99" t="s">
        <v>401</v>
      </c>
      <c r="C90" s="17">
        <v>107.3</v>
      </c>
      <c r="D90" s="24"/>
      <c r="E90" s="65">
        <f t="shared" si="12"/>
        <v>107.3</v>
      </c>
    </row>
    <row r="91" spans="1:5" s="197" customFormat="1" ht="30" x14ac:dyDescent="0.25">
      <c r="A91" s="39" t="s">
        <v>398</v>
      </c>
      <c r="B91" s="199" t="s">
        <v>402</v>
      </c>
      <c r="C91" s="17">
        <v>73.400000000000006</v>
      </c>
      <c r="D91" s="24"/>
      <c r="E91" s="65">
        <f t="shared" si="12"/>
        <v>73.400000000000006</v>
      </c>
    </row>
    <row r="92" spans="1:5" s="1" customFormat="1" x14ac:dyDescent="0.25">
      <c r="A92" s="38" t="s">
        <v>399</v>
      </c>
      <c r="B92" s="99" t="s">
        <v>403</v>
      </c>
      <c r="C92" s="17">
        <v>161.30000000000001</v>
      </c>
      <c r="D92" s="24"/>
      <c r="E92" s="65">
        <f t="shared" si="11"/>
        <v>161.30000000000001</v>
      </c>
    </row>
    <row r="93" spans="1:5" s="1" customFormat="1" ht="30" x14ac:dyDescent="0.25">
      <c r="A93" s="38" t="s">
        <v>400</v>
      </c>
      <c r="B93" s="99" t="s">
        <v>409</v>
      </c>
      <c r="C93" s="17">
        <v>112.9</v>
      </c>
      <c r="D93" s="24"/>
      <c r="E93" s="65">
        <f t="shared" si="11"/>
        <v>112.9</v>
      </c>
    </row>
    <row r="94" spans="1:5" s="1" customFormat="1" ht="30" hidden="1" x14ac:dyDescent="0.25">
      <c r="A94" s="39" t="s">
        <v>410</v>
      </c>
      <c r="B94" s="55" t="s">
        <v>145</v>
      </c>
      <c r="C94" s="17"/>
      <c r="D94" s="24"/>
      <c r="E94" s="65">
        <f t="shared" si="11"/>
        <v>0</v>
      </c>
    </row>
    <row r="95" spans="1:5" s="1" customFormat="1" ht="29.25" x14ac:dyDescent="0.25">
      <c r="A95" s="94" t="s">
        <v>217</v>
      </c>
      <c r="B95" s="86" t="s">
        <v>220</v>
      </c>
      <c r="C95" s="100">
        <f>SUM(C96:C96)</f>
        <v>15.3</v>
      </c>
      <c r="D95" s="101">
        <f>SUM(D96:D96)</f>
        <v>0</v>
      </c>
      <c r="E95" s="102">
        <f>SUM(E96:E96)</f>
        <v>15.3</v>
      </c>
    </row>
    <row r="96" spans="1:5" s="1" customFormat="1" x14ac:dyDescent="0.25">
      <c r="A96" s="53" t="s">
        <v>230</v>
      </c>
      <c r="B96" s="90" t="s">
        <v>185</v>
      </c>
      <c r="C96" s="75">
        <v>15.3</v>
      </c>
      <c r="D96" s="70"/>
      <c r="E96" s="71">
        <f t="shared" si="9"/>
        <v>15.3</v>
      </c>
    </row>
    <row r="97" spans="1:5" x14ac:dyDescent="0.25">
      <c r="A97" s="38" t="s">
        <v>218</v>
      </c>
      <c r="B97" s="56" t="s">
        <v>164</v>
      </c>
      <c r="C97" s="61">
        <f>C110+C99+C98+C114</f>
        <v>1350.4000000000003</v>
      </c>
      <c r="D97" s="73">
        <f>D110+D99+D98+D114</f>
        <v>0</v>
      </c>
      <c r="E97" s="68">
        <f>C97+D97</f>
        <v>1350.4000000000003</v>
      </c>
    </row>
    <row r="98" spans="1:5" ht="30" hidden="1" x14ac:dyDescent="0.25">
      <c r="A98" s="38"/>
      <c r="B98" s="55" t="s">
        <v>181</v>
      </c>
      <c r="C98" s="17"/>
      <c r="D98" s="24"/>
      <c r="E98" s="65">
        <f>C98+D98</f>
        <v>0</v>
      </c>
    </row>
    <row r="99" spans="1:5" x14ac:dyDescent="0.25">
      <c r="A99" s="38" t="s">
        <v>219</v>
      </c>
      <c r="B99" s="55" t="s">
        <v>194</v>
      </c>
      <c r="C99" s="17">
        <f>SUM(C100:C109)</f>
        <v>1295.2000000000003</v>
      </c>
      <c r="D99" s="24">
        <f>SUM(D100:D109)</f>
        <v>0</v>
      </c>
      <c r="E99" s="92">
        <f>SUM(E100:E109)</f>
        <v>1295.2000000000003</v>
      </c>
    </row>
    <row r="100" spans="1:5" ht="15" hidden="1" customHeight="1" x14ac:dyDescent="0.25">
      <c r="A100" s="53" t="s">
        <v>247</v>
      </c>
      <c r="B100" s="91" t="s">
        <v>186</v>
      </c>
      <c r="C100" s="75">
        <v>0</v>
      </c>
      <c r="D100" s="70"/>
      <c r="E100" s="71">
        <f t="shared" ref="E100:E114" si="13">C100+D100</f>
        <v>0</v>
      </c>
    </row>
    <row r="101" spans="1:5" x14ac:dyDescent="0.25">
      <c r="A101" s="53" t="s">
        <v>247</v>
      </c>
      <c r="B101" s="91" t="s">
        <v>185</v>
      </c>
      <c r="C101" s="75">
        <v>384</v>
      </c>
      <c r="D101" s="70"/>
      <c r="E101" s="71">
        <f t="shared" si="13"/>
        <v>384</v>
      </c>
    </row>
    <row r="102" spans="1:5" ht="26.25" x14ac:dyDescent="0.25">
      <c r="A102" s="53" t="s">
        <v>248</v>
      </c>
      <c r="B102" s="91" t="s">
        <v>187</v>
      </c>
      <c r="C102" s="75"/>
      <c r="D102" s="70"/>
      <c r="E102" s="71">
        <f t="shared" si="13"/>
        <v>0</v>
      </c>
    </row>
    <row r="103" spans="1:5" ht="25.5" customHeight="1" x14ac:dyDescent="0.25">
      <c r="A103" s="53" t="s">
        <v>249</v>
      </c>
      <c r="B103" s="91" t="s">
        <v>280</v>
      </c>
      <c r="C103" s="75">
        <v>150</v>
      </c>
      <c r="D103" s="70"/>
      <c r="E103" s="71">
        <f t="shared" si="13"/>
        <v>150</v>
      </c>
    </row>
    <row r="104" spans="1:5" ht="26.25" x14ac:dyDescent="0.25">
      <c r="A104" s="53" t="s">
        <v>250</v>
      </c>
      <c r="B104" s="91" t="s">
        <v>188</v>
      </c>
      <c r="C104" s="75">
        <v>68.099999999999994</v>
      </c>
      <c r="D104" s="70"/>
      <c r="E104" s="71">
        <f t="shared" si="13"/>
        <v>68.099999999999994</v>
      </c>
    </row>
    <row r="105" spans="1:5" ht="26.25" x14ac:dyDescent="0.25">
      <c r="A105" s="53" t="s">
        <v>258</v>
      </c>
      <c r="B105" s="91" t="s">
        <v>189</v>
      </c>
      <c r="C105" s="75"/>
      <c r="D105" s="70"/>
      <c r="E105" s="71">
        <f t="shared" si="13"/>
        <v>0</v>
      </c>
    </row>
    <row r="106" spans="1:5" ht="15" customHeight="1" x14ac:dyDescent="0.25">
      <c r="A106" s="53" t="s">
        <v>264</v>
      </c>
      <c r="B106" s="91" t="s">
        <v>190</v>
      </c>
      <c r="C106" s="75">
        <v>164</v>
      </c>
      <c r="D106" s="70"/>
      <c r="E106" s="71">
        <f t="shared" si="13"/>
        <v>164</v>
      </c>
    </row>
    <row r="107" spans="1:5" ht="15" customHeight="1" x14ac:dyDescent="0.25">
      <c r="A107" s="53" t="s">
        <v>259</v>
      </c>
      <c r="B107" s="91" t="s">
        <v>191</v>
      </c>
      <c r="C107" s="75">
        <v>95.2</v>
      </c>
      <c r="D107" s="70"/>
      <c r="E107" s="71">
        <f t="shared" si="13"/>
        <v>95.2</v>
      </c>
    </row>
    <row r="108" spans="1:5" ht="26.25" x14ac:dyDescent="0.25">
      <c r="A108" s="53" t="s">
        <v>260</v>
      </c>
      <c r="B108" s="104" t="s">
        <v>281</v>
      </c>
      <c r="C108" s="75">
        <v>224.5</v>
      </c>
      <c r="D108" s="70"/>
      <c r="E108" s="71">
        <f t="shared" si="13"/>
        <v>224.5</v>
      </c>
    </row>
    <row r="109" spans="1:5" ht="26.25" x14ac:dyDescent="0.25">
      <c r="A109" s="53" t="s">
        <v>267</v>
      </c>
      <c r="B109" s="104" t="s">
        <v>282</v>
      </c>
      <c r="C109" s="75">
        <v>209.4</v>
      </c>
      <c r="D109" s="70"/>
      <c r="E109" s="71">
        <f t="shared" si="13"/>
        <v>209.4</v>
      </c>
    </row>
    <row r="110" spans="1:5" ht="30" x14ac:dyDescent="0.25">
      <c r="A110" s="38" t="s">
        <v>257</v>
      </c>
      <c r="B110" s="55" t="s">
        <v>195</v>
      </c>
      <c r="C110" s="17">
        <f>SUM(C111:C113)</f>
        <v>55.2</v>
      </c>
      <c r="D110" s="24">
        <f t="shared" ref="D110:E110" si="14">SUM(D111:D113)</f>
        <v>0</v>
      </c>
      <c r="E110" s="92">
        <f t="shared" si="14"/>
        <v>55.2</v>
      </c>
    </row>
    <row r="111" spans="1:5" ht="15" customHeight="1" x14ac:dyDescent="0.25">
      <c r="A111" s="53" t="s">
        <v>261</v>
      </c>
      <c r="B111" s="91" t="s">
        <v>185</v>
      </c>
      <c r="C111" s="75">
        <v>34.200000000000003</v>
      </c>
      <c r="D111" s="70"/>
      <c r="E111" s="71">
        <f t="shared" si="13"/>
        <v>34.200000000000003</v>
      </c>
    </row>
    <row r="112" spans="1:5" ht="26.25" x14ac:dyDescent="0.25">
      <c r="A112" s="53" t="s">
        <v>262</v>
      </c>
      <c r="B112" s="91" t="s">
        <v>280</v>
      </c>
      <c r="C112" s="75">
        <v>15</v>
      </c>
      <c r="D112" s="70"/>
      <c r="E112" s="71">
        <f t="shared" si="13"/>
        <v>15</v>
      </c>
    </row>
    <row r="113" spans="1:5" ht="26.25" x14ac:dyDescent="0.25">
      <c r="A113" s="53" t="s">
        <v>263</v>
      </c>
      <c r="B113" s="104" t="s">
        <v>188</v>
      </c>
      <c r="C113" s="75">
        <v>6</v>
      </c>
      <c r="D113" s="70"/>
      <c r="E113" s="71">
        <f t="shared" si="13"/>
        <v>6</v>
      </c>
    </row>
    <row r="114" spans="1:5" hidden="1" x14ac:dyDescent="0.25">
      <c r="A114" s="53" t="s">
        <v>257</v>
      </c>
      <c r="B114" s="98"/>
      <c r="C114" s="75"/>
      <c r="D114" s="70"/>
      <c r="E114" s="71">
        <f t="shared" si="13"/>
        <v>0</v>
      </c>
    </row>
    <row r="115" spans="1:5" x14ac:dyDescent="0.25">
      <c r="A115" s="93" t="s">
        <v>12</v>
      </c>
      <c r="B115" s="60" t="s">
        <v>123</v>
      </c>
      <c r="C115" s="76">
        <f>C11+C21+C38+C45</f>
        <v>56291.100000000006</v>
      </c>
      <c r="D115" s="76">
        <f>D11+D21+D38+D45</f>
        <v>0</v>
      </c>
      <c r="E115" s="76">
        <f>E11+E21+E38+E45</f>
        <v>56291.100000000006</v>
      </c>
    </row>
    <row r="116" spans="1:5" ht="15.75" customHeight="1" x14ac:dyDescent="0.25">
      <c r="A116" s="38" t="s">
        <v>13</v>
      </c>
      <c r="B116" s="87" t="s">
        <v>182</v>
      </c>
      <c r="C116" s="17">
        <v>4531.8</v>
      </c>
      <c r="D116" s="24"/>
      <c r="E116" s="65">
        <f t="shared" ref="E116" si="15">C116+D116</f>
        <v>4531.8</v>
      </c>
    </row>
    <row r="118" spans="1:5" x14ac:dyDescent="0.25">
      <c r="C118" s="43" t="s">
        <v>395</v>
      </c>
    </row>
    <row r="119" spans="1:5" x14ac:dyDescent="0.25">
      <c r="C119" s="43">
        <v>56291.1</v>
      </c>
    </row>
    <row r="120" spans="1:5" x14ac:dyDescent="0.25">
      <c r="C120" s="43">
        <f>C119-C115</f>
        <v>0</v>
      </c>
    </row>
    <row r="121" spans="1:5" x14ac:dyDescent="0.25">
      <c r="C121" s="43" t="s">
        <v>393</v>
      </c>
    </row>
    <row r="122" spans="1:5" x14ac:dyDescent="0.25">
      <c r="C122" s="43">
        <f>E115+E116+'3 priedas_asignavimai'!AU274</f>
        <v>63262.600000000006</v>
      </c>
    </row>
    <row r="123" spans="1:5" x14ac:dyDescent="0.25">
      <c r="C123" s="43">
        <f>C122-'3 priedas_asignavimai'!AI274</f>
        <v>0</v>
      </c>
    </row>
  </sheetData>
  <mergeCells count="7">
    <mergeCell ref="A8:E8"/>
    <mergeCell ref="B5:E5"/>
    <mergeCell ref="B6:E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P120"/>
  <sheetViews>
    <sheetView showZeros="0" zoomScaleNormal="100" workbookViewId="0">
      <selection activeCell="B3" sqref="B3:N3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4" width="9.7109375" style="1" customWidth="1"/>
    <col min="15" max="15" width="9.140625" style="1" customWidth="1"/>
    <col min="16" max="16" width="9.140625" style="1" hidden="1" customWidth="1"/>
    <col min="17" max="17" width="9.140625" style="1" customWidth="1"/>
    <col min="18" max="16384" width="9.140625" style="1"/>
  </cols>
  <sheetData>
    <row r="1" spans="1:16" x14ac:dyDescent="0.25">
      <c r="B1" s="222" t="s">
        <v>137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6" x14ac:dyDescent="0.25">
      <c r="B2" s="222" t="s">
        <v>268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</row>
    <row r="3" spans="1:16" x14ac:dyDescent="0.25">
      <c r="B3" s="222" t="s">
        <v>412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</row>
    <row r="4" spans="1:16" x14ac:dyDescent="0.25">
      <c r="B4" s="222" t="s">
        <v>141</v>
      </c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</row>
    <row r="5" spans="1:16" s="40" customFormat="1" hidden="1" x14ac:dyDescent="0.25">
      <c r="A5" s="1"/>
      <c r="B5" s="221" t="s">
        <v>283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</row>
    <row r="6" spans="1:16" s="40" customFormat="1" hidden="1" x14ac:dyDescent="0.25">
      <c r="A6" s="1"/>
      <c r="B6" s="221" t="s">
        <v>284</v>
      </c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</row>
    <row r="7" spans="1:16" s="40" customFormat="1" x14ac:dyDescent="0.25">
      <c r="A7" s="1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</row>
    <row r="8" spans="1:16" x14ac:dyDescent="0.25">
      <c r="A8" s="223" t="s">
        <v>372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</row>
    <row r="9" spans="1:16" x14ac:dyDescent="0.25">
      <c r="F9" s="2"/>
      <c r="G9" s="2"/>
      <c r="H9" s="2"/>
      <c r="I9" s="2"/>
      <c r="J9" s="2"/>
      <c r="K9" s="2"/>
      <c r="L9" s="2"/>
      <c r="M9" s="2"/>
      <c r="N9" s="2" t="s">
        <v>159</v>
      </c>
    </row>
    <row r="10" spans="1:16" ht="15" customHeight="1" x14ac:dyDescent="0.25">
      <c r="A10" s="224" t="s">
        <v>3</v>
      </c>
      <c r="B10" s="225" t="s">
        <v>371</v>
      </c>
      <c r="C10" s="226" t="s">
        <v>142</v>
      </c>
      <c r="D10" s="229" t="s">
        <v>63</v>
      </c>
      <c r="E10" s="230"/>
      <c r="F10" s="231"/>
      <c r="G10" s="226" t="s">
        <v>143</v>
      </c>
      <c r="H10" s="235" t="s">
        <v>63</v>
      </c>
      <c r="I10" s="236"/>
      <c r="J10" s="237"/>
      <c r="K10" s="238" t="s">
        <v>0</v>
      </c>
      <c r="L10" s="239" t="s">
        <v>63</v>
      </c>
      <c r="M10" s="240"/>
      <c r="N10" s="241"/>
    </row>
    <row r="11" spans="1:16" x14ac:dyDescent="0.25">
      <c r="A11" s="224"/>
      <c r="B11" s="225"/>
      <c r="C11" s="227"/>
      <c r="D11" s="232" t="s">
        <v>168</v>
      </c>
      <c r="E11" s="233" t="s">
        <v>169</v>
      </c>
      <c r="F11" s="232" t="s">
        <v>64</v>
      </c>
      <c r="G11" s="227"/>
      <c r="H11" s="220" t="s">
        <v>168</v>
      </c>
      <c r="I11" s="218" t="s">
        <v>169</v>
      </c>
      <c r="J11" s="220" t="s">
        <v>64</v>
      </c>
      <c r="K11" s="238"/>
      <c r="L11" s="225" t="s">
        <v>168</v>
      </c>
      <c r="M11" s="242" t="s">
        <v>169</v>
      </c>
      <c r="N11" s="225" t="s">
        <v>64</v>
      </c>
    </row>
    <row r="12" spans="1:16" ht="70.5" customHeight="1" x14ac:dyDescent="0.25">
      <c r="A12" s="224"/>
      <c r="B12" s="225"/>
      <c r="C12" s="228"/>
      <c r="D12" s="232"/>
      <c r="E12" s="234"/>
      <c r="F12" s="232"/>
      <c r="G12" s="228"/>
      <c r="H12" s="220"/>
      <c r="I12" s="219"/>
      <c r="J12" s="220"/>
      <c r="K12" s="238"/>
      <c r="L12" s="225"/>
      <c r="M12" s="243"/>
      <c r="N12" s="225"/>
      <c r="P12" s="171" t="s">
        <v>377</v>
      </c>
    </row>
    <row r="13" spans="1:16" ht="15" customHeight="1" x14ac:dyDescent="0.25">
      <c r="A13" s="32" t="s">
        <v>9</v>
      </c>
      <c r="B13" s="121" t="s">
        <v>286</v>
      </c>
      <c r="C13" s="162">
        <f>D13+E13+F13</f>
        <v>275.5</v>
      </c>
      <c r="D13" s="138">
        <f>D14+D15+D16</f>
        <v>215.5</v>
      </c>
      <c r="E13" s="138">
        <f t="shared" ref="E13:F13" si="0">E14+E15+E16</f>
        <v>60</v>
      </c>
      <c r="F13" s="138">
        <f t="shared" si="0"/>
        <v>0</v>
      </c>
      <c r="G13" s="162">
        <f>H13+I13+J13</f>
        <v>0</v>
      </c>
      <c r="H13" s="169">
        <f>H14+H15+H16</f>
        <v>0</v>
      </c>
      <c r="I13" s="169">
        <f t="shared" ref="I13:J13" si="1">I14+I15+I16</f>
        <v>0</v>
      </c>
      <c r="J13" s="169">
        <f t="shared" si="1"/>
        <v>0</v>
      </c>
      <c r="K13" s="170">
        <f>L13+M13+N13</f>
        <v>275.5</v>
      </c>
      <c r="L13" s="170">
        <f>L14+L15+L16</f>
        <v>215.5</v>
      </c>
      <c r="M13" s="170">
        <f t="shared" ref="M13:N13" si="2">M14+M15+M16</f>
        <v>60</v>
      </c>
      <c r="N13" s="170">
        <f t="shared" si="2"/>
        <v>0</v>
      </c>
      <c r="P13" s="172"/>
    </row>
    <row r="14" spans="1:16" x14ac:dyDescent="0.25">
      <c r="A14" s="32"/>
      <c r="B14" s="21" t="s">
        <v>4</v>
      </c>
      <c r="C14" s="164">
        <f t="shared" ref="C14:C47" si="3">D14+E14+F14</f>
        <v>26</v>
      </c>
      <c r="D14" s="7">
        <v>23</v>
      </c>
      <c r="E14" s="7">
        <v>3</v>
      </c>
      <c r="F14" s="7"/>
      <c r="G14" s="164">
        <f t="shared" ref="G14:G66" si="4">H14+I14+J14</f>
        <v>0</v>
      </c>
      <c r="H14" s="134"/>
      <c r="I14" s="134"/>
      <c r="J14" s="134"/>
      <c r="K14" s="6">
        <f>C14+G14</f>
        <v>26</v>
      </c>
      <c r="L14" s="6">
        <f t="shared" ref="L14:N14" si="5">D14+H14</f>
        <v>23</v>
      </c>
      <c r="M14" s="6">
        <f t="shared" si="5"/>
        <v>3</v>
      </c>
      <c r="N14" s="6">
        <f t="shared" si="5"/>
        <v>0</v>
      </c>
      <c r="P14" s="172">
        <f>K14-'3 priedas_asignavimai'!AS16</f>
        <v>0</v>
      </c>
    </row>
    <row r="15" spans="1:16" x14ac:dyDescent="0.25">
      <c r="A15" s="32"/>
      <c r="B15" s="21" t="s">
        <v>5</v>
      </c>
      <c r="C15" s="164">
        <f t="shared" si="3"/>
        <v>207</v>
      </c>
      <c r="D15" s="7">
        <v>150</v>
      </c>
      <c r="E15" s="7">
        <v>57</v>
      </c>
      <c r="F15" s="7"/>
      <c r="G15" s="164">
        <f t="shared" si="4"/>
        <v>0</v>
      </c>
      <c r="H15" s="134"/>
      <c r="I15" s="134"/>
      <c r="J15" s="134"/>
      <c r="K15" s="6">
        <f t="shared" ref="K15:K16" si="6">C15+G15</f>
        <v>207</v>
      </c>
      <c r="L15" s="6">
        <f t="shared" ref="L15:L16" si="7">D15+H15</f>
        <v>150</v>
      </c>
      <c r="M15" s="6">
        <f t="shared" ref="M15:M16" si="8">E15+I15</f>
        <v>57</v>
      </c>
      <c r="N15" s="6">
        <f t="shared" ref="N15:N16" si="9">F15+J15</f>
        <v>0</v>
      </c>
      <c r="P15" s="172">
        <f>K15-'3 priedas_asignavimai'!AS36</f>
        <v>-169.60000000000002</v>
      </c>
    </row>
    <row r="16" spans="1:16" x14ac:dyDescent="0.25">
      <c r="A16" s="32"/>
      <c r="B16" s="21" t="s">
        <v>6</v>
      </c>
      <c r="C16" s="164">
        <f t="shared" si="3"/>
        <v>42.5</v>
      </c>
      <c r="D16" s="7">
        <v>42.5</v>
      </c>
      <c r="E16" s="7"/>
      <c r="F16" s="7"/>
      <c r="G16" s="164">
        <f t="shared" si="4"/>
        <v>0</v>
      </c>
      <c r="H16" s="134"/>
      <c r="I16" s="134"/>
      <c r="J16" s="134"/>
      <c r="K16" s="6">
        <f t="shared" si="6"/>
        <v>42.5</v>
      </c>
      <c r="L16" s="6">
        <f t="shared" si="7"/>
        <v>42.5</v>
      </c>
      <c r="M16" s="6">
        <f t="shared" si="8"/>
        <v>0</v>
      </c>
      <c r="N16" s="6">
        <f t="shared" si="9"/>
        <v>0</v>
      </c>
      <c r="P16" s="172">
        <f>K16-'3 priedas_asignavimai'!AS41</f>
        <v>-30.400000000000006</v>
      </c>
    </row>
    <row r="17" spans="1:16" x14ac:dyDescent="0.25">
      <c r="A17" s="31" t="s">
        <v>62</v>
      </c>
      <c r="B17" s="121" t="s">
        <v>303</v>
      </c>
      <c r="C17" s="162">
        <f t="shared" si="3"/>
        <v>4.9000000000000004</v>
      </c>
      <c r="D17" s="138">
        <f>D18</f>
        <v>4.9000000000000004</v>
      </c>
      <c r="E17" s="138">
        <f t="shared" ref="E17:F17" si="10">E18</f>
        <v>0</v>
      </c>
      <c r="F17" s="138">
        <f t="shared" si="10"/>
        <v>0</v>
      </c>
      <c r="G17" s="162">
        <f t="shared" si="4"/>
        <v>0</v>
      </c>
      <c r="H17" s="169">
        <f>H18</f>
        <v>0</v>
      </c>
      <c r="I17" s="169">
        <f t="shared" ref="I17:J17" si="11">I18</f>
        <v>0</v>
      </c>
      <c r="J17" s="169">
        <f t="shared" si="11"/>
        <v>0</v>
      </c>
      <c r="K17" s="170">
        <f>L17+M17+N17</f>
        <v>4.9000000000000004</v>
      </c>
      <c r="L17" s="170">
        <f>L18</f>
        <v>4.9000000000000004</v>
      </c>
      <c r="M17" s="170">
        <f t="shared" ref="M17:N17" si="12">M18</f>
        <v>0</v>
      </c>
      <c r="N17" s="170">
        <f t="shared" si="12"/>
        <v>0</v>
      </c>
      <c r="P17" s="172"/>
    </row>
    <row r="18" spans="1:16" x14ac:dyDescent="0.25">
      <c r="A18" s="32"/>
      <c r="B18" s="5" t="s">
        <v>5</v>
      </c>
      <c r="C18" s="164">
        <f t="shared" si="3"/>
        <v>4.9000000000000004</v>
      </c>
      <c r="D18" s="7">
        <v>4.9000000000000004</v>
      </c>
      <c r="E18" s="7"/>
      <c r="F18" s="7"/>
      <c r="G18" s="164">
        <f t="shared" si="4"/>
        <v>0</v>
      </c>
      <c r="H18" s="134"/>
      <c r="I18" s="134"/>
      <c r="J18" s="134"/>
      <c r="K18" s="6">
        <f>C18+G18</f>
        <v>4.9000000000000004</v>
      </c>
      <c r="L18" s="6">
        <f t="shared" ref="L18" si="13">D18+H18</f>
        <v>4.9000000000000004</v>
      </c>
      <c r="M18" s="6">
        <f t="shared" ref="M18" si="14">E18+I18</f>
        <v>0</v>
      </c>
      <c r="N18" s="6">
        <f t="shared" ref="N18" si="15">F18+J18</f>
        <v>0</v>
      </c>
      <c r="P18" s="172">
        <f>K18-'3 priedas_asignavimai'!AS69</f>
        <v>0</v>
      </c>
    </row>
    <row r="19" spans="1:16" x14ac:dyDescent="0.25">
      <c r="A19" s="3" t="s">
        <v>10</v>
      </c>
      <c r="B19" s="121" t="s">
        <v>307</v>
      </c>
      <c r="C19" s="162">
        <f t="shared" si="3"/>
        <v>1</v>
      </c>
      <c r="D19" s="138">
        <f>D20+D21</f>
        <v>0.8</v>
      </c>
      <c r="E19" s="138">
        <f t="shared" ref="E19:F19" si="16">E20+E21</f>
        <v>0.2</v>
      </c>
      <c r="F19" s="138">
        <f t="shared" si="16"/>
        <v>0</v>
      </c>
      <c r="G19" s="162">
        <f t="shared" si="4"/>
        <v>0</v>
      </c>
      <c r="H19" s="169">
        <f>H20+H21</f>
        <v>0</v>
      </c>
      <c r="I19" s="169">
        <f t="shared" ref="I19:J19" si="17">I20+I21</f>
        <v>0</v>
      </c>
      <c r="J19" s="169">
        <f t="shared" si="17"/>
        <v>0</v>
      </c>
      <c r="K19" s="170">
        <f>L19+M19+N19</f>
        <v>1</v>
      </c>
      <c r="L19" s="170">
        <f>L20+L21</f>
        <v>0.8</v>
      </c>
      <c r="M19" s="170">
        <f t="shared" ref="M19:N19" si="18">M20+M21</f>
        <v>0.2</v>
      </c>
      <c r="N19" s="170">
        <f t="shared" si="18"/>
        <v>0</v>
      </c>
      <c r="P19" s="172"/>
    </row>
    <row r="20" spans="1:16" x14ac:dyDescent="0.25">
      <c r="A20" s="10"/>
      <c r="B20" s="21" t="s">
        <v>4</v>
      </c>
      <c r="C20" s="164">
        <f t="shared" si="3"/>
        <v>0.3</v>
      </c>
      <c r="D20" s="7">
        <v>0.3</v>
      </c>
      <c r="E20" s="7"/>
      <c r="F20" s="7"/>
      <c r="G20" s="164">
        <f t="shared" si="4"/>
        <v>0</v>
      </c>
      <c r="H20" s="134"/>
      <c r="I20" s="134"/>
      <c r="J20" s="134"/>
      <c r="K20" s="6">
        <f>C20+G20</f>
        <v>0.3</v>
      </c>
      <c r="L20" s="6">
        <f t="shared" ref="L20" si="19">D20+H20</f>
        <v>0.3</v>
      </c>
      <c r="M20" s="6">
        <f t="shared" ref="M20" si="20">E20+I20</f>
        <v>0</v>
      </c>
      <c r="N20" s="6">
        <f t="shared" ref="N20" si="21">F20+J20</f>
        <v>0</v>
      </c>
      <c r="P20" s="172">
        <f>K20-'3 priedas_asignavimai'!AS73</f>
        <v>0</v>
      </c>
    </row>
    <row r="21" spans="1:16" x14ac:dyDescent="0.25">
      <c r="A21" s="10"/>
      <c r="B21" s="21" t="s">
        <v>5</v>
      </c>
      <c r="C21" s="164">
        <f t="shared" si="3"/>
        <v>0.7</v>
      </c>
      <c r="D21" s="7">
        <v>0.5</v>
      </c>
      <c r="E21" s="7">
        <v>0.2</v>
      </c>
      <c r="F21" s="7"/>
      <c r="G21" s="164">
        <f t="shared" si="4"/>
        <v>0</v>
      </c>
      <c r="H21" s="134"/>
      <c r="I21" s="134"/>
      <c r="J21" s="134"/>
      <c r="K21" s="6">
        <f>C21+G21</f>
        <v>0.7</v>
      </c>
      <c r="L21" s="6">
        <f t="shared" ref="L21" si="22">D21+H21</f>
        <v>0.5</v>
      </c>
      <c r="M21" s="6">
        <f t="shared" ref="M21" si="23">E21+I21</f>
        <v>0.2</v>
      </c>
      <c r="N21" s="6">
        <f t="shared" ref="N21" si="24">F21+J21</f>
        <v>0</v>
      </c>
      <c r="P21" s="172">
        <f>K21-'3 priedas_asignavimai'!AS76</f>
        <v>0</v>
      </c>
    </row>
    <row r="22" spans="1:16" s="26" customFormat="1" x14ac:dyDescent="0.25">
      <c r="A22" s="3" t="s">
        <v>11</v>
      </c>
      <c r="B22" s="121" t="s">
        <v>308</v>
      </c>
      <c r="C22" s="162">
        <f t="shared" si="3"/>
        <v>19.5</v>
      </c>
      <c r="D22" s="138">
        <f>D23+D24</f>
        <v>19.399999999999999</v>
      </c>
      <c r="E22" s="138">
        <f t="shared" ref="E22:F22" si="25">E23+E24</f>
        <v>0.1</v>
      </c>
      <c r="F22" s="138">
        <f t="shared" si="25"/>
        <v>0</v>
      </c>
      <c r="G22" s="162">
        <f t="shared" si="4"/>
        <v>0</v>
      </c>
      <c r="H22" s="169">
        <f>H23+H24</f>
        <v>0</v>
      </c>
      <c r="I22" s="169">
        <f t="shared" ref="I22:J22" si="26">I23+I24</f>
        <v>0</v>
      </c>
      <c r="J22" s="169">
        <f t="shared" si="26"/>
        <v>0</v>
      </c>
      <c r="K22" s="170">
        <f>L22+M22+N22</f>
        <v>19.5</v>
      </c>
      <c r="L22" s="170">
        <f>L23+L24</f>
        <v>19.399999999999999</v>
      </c>
      <c r="M22" s="170">
        <f t="shared" ref="M22:N22" si="27">M23+M24</f>
        <v>0.1</v>
      </c>
      <c r="N22" s="170">
        <f t="shared" si="27"/>
        <v>0</v>
      </c>
      <c r="P22" s="173"/>
    </row>
    <row r="23" spans="1:16" x14ac:dyDescent="0.25">
      <c r="A23" s="10"/>
      <c r="B23" s="21" t="s">
        <v>4</v>
      </c>
      <c r="C23" s="164">
        <f t="shared" si="3"/>
        <v>1.2</v>
      </c>
      <c r="D23" s="7">
        <v>1.2</v>
      </c>
      <c r="E23" s="7"/>
      <c r="F23" s="7"/>
      <c r="G23" s="164">
        <f t="shared" si="4"/>
        <v>0</v>
      </c>
      <c r="H23" s="134"/>
      <c r="I23" s="134"/>
      <c r="J23" s="134"/>
      <c r="K23" s="6">
        <f>C23+G23</f>
        <v>1.2</v>
      </c>
      <c r="L23" s="6">
        <f t="shared" ref="L23:L24" si="28">D23+H23</f>
        <v>1.2</v>
      </c>
      <c r="M23" s="6">
        <f t="shared" ref="M23:M24" si="29">E23+I23</f>
        <v>0</v>
      </c>
      <c r="N23" s="6">
        <f t="shared" ref="N23:N24" si="30">F23+J23</f>
        <v>0</v>
      </c>
      <c r="P23" s="172">
        <f>K23-'3 priedas_asignavimai'!AS80</f>
        <v>0</v>
      </c>
    </row>
    <row r="24" spans="1:16" x14ac:dyDescent="0.25">
      <c r="A24" s="10"/>
      <c r="B24" s="21" t="s">
        <v>5</v>
      </c>
      <c r="C24" s="164">
        <f t="shared" si="3"/>
        <v>18.3</v>
      </c>
      <c r="D24" s="7">
        <v>18.2</v>
      </c>
      <c r="E24" s="7">
        <v>0.1</v>
      </c>
      <c r="F24" s="7"/>
      <c r="G24" s="164">
        <f t="shared" si="4"/>
        <v>0</v>
      </c>
      <c r="H24" s="134"/>
      <c r="I24" s="134"/>
      <c r="J24" s="134"/>
      <c r="K24" s="6">
        <f>C24+G24</f>
        <v>18.3</v>
      </c>
      <c r="L24" s="6">
        <f t="shared" si="28"/>
        <v>18.2</v>
      </c>
      <c r="M24" s="6">
        <f t="shared" si="29"/>
        <v>0.1</v>
      </c>
      <c r="N24" s="6">
        <f t="shared" si="30"/>
        <v>0</v>
      </c>
      <c r="P24" s="172">
        <f>K24-'3 priedas_asignavimai'!AS83</f>
        <v>0</v>
      </c>
    </row>
    <row r="25" spans="1:16" s="26" customFormat="1" x14ac:dyDescent="0.25">
      <c r="A25" s="3" t="s">
        <v>367</v>
      </c>
      <c r="B25" s="121" t="s">
        <v>309</v>
      </c>
      <c r="C25" s="162">
        <f t="shared" si="3"/>
        <v>2.7</v>
      </c>
      <c r="D25" s="138">
        <f>D26+D27</f>
        <v>2.2000000000000002</v>
      </c>
      <c r="E25" s="138">
        <f t="shared" ref="E25:F25" si="31">E26+E27</f>
        <v>0.5</v>
      </c>
      <c r="F25" s="138">
        <f t="shared" si="31"/>
        <v>0</v>
      </c>
      <c r="G25" s="162">
        <f t="shared" si="4"/>
        <v>0</v>
      </c>
      <c r="H25" s="169">
        <f>H26+H27</f>
        <v>0</v>
      </c>
      <c r="I25" s="169">
        <f t="shared" ref="I25:J25" si="32">I26+I27</f>
        <v>0</v>
      </c>
      <c r="J25" s="169">
        <f t="shared" si="32"/>
        <v>0</v>
      </c>
      <c r="K25" s="170">
        <f>L25+M25+N25</f>
        <v>2.7</v>
      </c>
      <c r="L25" s="170">
        <f>L26+L27</f>
        <v>2.2000000000000002</v>
      </c>
      <c r="M25" s="170">
        <f t="shared" ref="M25:N25" si="33">M26+M27</f>
        <v>0.5</v>
      </c>
      <c r="N25" s="170">
        <f t="shared" si="33"/>
        <v>0</v>
      </c>
      <c r="P25" s="173"/>
    </row>
    <row r="26" spans="1:16" x14ac:dyDescent="0.25">
      <c r="A26" s="10"/>
      <c r="B26" s="21" t="s">
        <v>4</v>
      </c>
      <c r="C26" s="164">
        <f t="shared" si="3"/>
        <v>2.2000000000000002</v>
      </c>
      <c r="D26" s="7">
        <v>2.2000000000000002</v>
      </c>
      <c r="E26" s="7"/>
      <c r="F26" s="7"/>
      <c r="G26" s="164">
        <f t="shared" si="4"/>
        <v>0</v>
      </c>
      <c r="H26" s="134"/>
      <c r="I26" s="134"/>
      <c r="J26" s="134"/>
      <c r="K26" s="6">
        <f>C26+G26</f>
        <v>2.2000000000000002</v>
      </c>
      <c r="L26" s="6">
        <f t="shared" ref="L26:L27" si="34">D26+H26</f>
        <v>2.2000000000000002</v>
      </c>
      <c r="M26" s="6">
        <f t="shared" ref="M26:M27" si="35">E26+I26</f>
        <v>0</v>
      </c>
      <c r="N26" s="6">
        <f t="shared" ref="N26:N27" si="36">F26+J26</f>
        <v>0</v>
      </c>
      <c r="P26" s="172">
        <f>K26-'3 priedas_asignavimai'!AS87</f>
        <v>0</v>
      </c>
    </row>
    <row r="27" spans="1:16" x14ac:dyDescent="0.25">
      <c r="A27" s="10"/>
      <c r="B27" s="21" t="s">
        <v>5</v>
      </c>
      <c r="C27" s="164">
        <f t="shared" si="3"/>
        <v>0.5</v>
      </c>
      <c r="D27" s="7"/>
      <c r="E27" s="7">
        <v>0.5</v>
      </c>
      <c r="F27" s="7"/>
      <c r="G27" s="164">
        <f t="shared" si="4"/>
        <v>0</v>
      </c>
      <c r="H27" s="134"/>
      <c r="I27" s="134"/>
      <c r="J27" s="134"/>
      <c r="K27" s="6">
        <f>C27+G27</f>
        <v>0.5</v>
      </c>
      <c r="L27" s="6">
        <f t="shared" si="34"/>
        <v>0</v>
      </c>
      <c r="M27" s="6">
        <f t="shared" si="35"/>
        <v>0.5</v>
      </c>
      <c r="N27" s="6">
        <f t="shared" si="36"/>
        <v>0</v>
      </c>
      <c r="P27" s="172">
        <f>K27-'3 priedas_asignavimai'!AS90</f>
        <v>0</v>
      </c>
    </row>
    <row r="28" spans="1:16" s="26" customFormat="1" x14ac:dyDescent="0.25">
      <c r="A28" s="3" t="s">
        <v>13</v>
      </c>
      <c r="B28" s="121" t="s">
        <v>310</v>
      </c>
      <c r="C28" s="162">
        <f t="shared" si="3"/>
        <v>0.5</v>
      </c>
      <c r="D28" s="138">
        <f>D29</f>
        <v>0.5</v>
      </c>
      <c r="E28" s="138">
        <f t="shared" ref="E28:F28" si="37">E29</f>
        <v>0</v>
      </c>
      <c r="F28" s="138">
        <f t="shared" si="37"/>
        <v>0</v>
      </c>
      <c r="G28" s="162">
        <f t="shared" si="4"/>
        <v>0</v>
      </c>
      <c r="H28" s="169">
        <f>H29</f>
        <v>0</v>
      </c>
      <c r="I28" s="169">
        <f t="shared" ref="I28:J28" si="38">I29</f>
        <v>0</v>
      </c>
      <c r="J28" s="169">
        <f t="shared" si="38"/>
        <v>0</v>
      </c>
      <c r="K28" s="170">
        <f>L28+M28+N28</f>
        <v>0.5</v>
      </c>
      <c r="L28" s="170">
        <f>L29</f>
        <v>0.5</v>
      </c>
      <c r="M28" s="170">
        <f t="shared" ref="M28:N28" si="39">M29</f>
        <v>0</v>
      </c>
      <c r="N28" s="170">
        <f t="shared" si="39"/>
        <v>0</v>
      </c>
      <c r="P28" s="173"/>
    </row>
    <row r="29" spans="1:16" x14ac:dyDescent="0.25">
      <c r="A29" s="10"/>
      <c r="B29" s="21" t="s">
        <v>5</v>
      </c>
      <c r="C29" s="164">
        <f t="shared" si="3"/>
        <v>0.5</v>
      </c>
      <c r="D29" s="7">
        <v>0.5</v>
      </c>
      <c r="E29" s="7"/>
      <c r="F29" s="7"/>
      <c r="G29" s="164">
        <f t="shared" si="4"/>
        <v>0</v>
      </c>
      <c r="H29" s="134"/>
      <c r="I29" s="134"/>
      <c r="J29" s="134"/>
      <c r="K29" s="6">
        <f>C29+G29</f>
        <v>0.5</v>
      </c>
      <c r="L29" s="6">
        <f t="shared" ref="L29" si="40">D29+H29</f>
        <v>0.5</v>
      </c>
      <c r="M29" s="6">
        <f t="shared" ref="M29" si="41">E29+I29</f>
        <v>0</v>
      </c>
      <c r="N29" s="6">
        <f t="shared" ref="N29" si="42">F29+J29</f>
        <v>0</v>
      </c>
      <c r="P29" s="172">
        <f>K29-'3 priedas_asignavimai'!AS97</f>
        <v>0</v>
      </c>
    </row>
    <row r="30" spans="1:16" s="26" customFormat="1" x14ac:dyDescent="0.25">
      <c r="A30" s="3" t="s">
        <v>14</v>
      </c>
      <c r="B30" s="121" t="s">
        <v>311</v>
      </c>
      <c r="C30" s="162">
        <f t="shared" si="3"/>
        <v>17.7</v>
      </c>
      <c r="D30" s="138">
        <f>D31+D32</f>
        <v>17.5</v>
      </c>
      <c r="E30" s="138">
        <f t="shared" ref="E30:F30" si="43">E31+E32</f>
        <v>0.2</v>
      </c>
      <c r="F30" s="138">
        <f t="shared" si="43"/>
        <v>0</v>
      </c>
      <c r="G30" s="162">
        <f t="shared" si="4"/>
        <v>0</v>
      </c>
      <c r="H30" s="169">
        <f>H31+H32</f>
        <v>0</v>
      </c>
      <c r="I30" s="169">
        <f t="shared" ref="I30:J30" si="44">I31+I32</f>
        <v>0</v>
      </c>
      <c r="J30" s="169">
        <f t="shared" si="44"/>
        <v>0</v>
      </c>
      <c r="K30" s="170">
        <f>L30+M30+N30</f>
        <v>17.7</v>
      </c>
      <c r="L30" s="170">
        <f>L31+L32</f>
        <v>17.5</v>
      </c>
      <c r="M30" s="170">
        <f t="shared" ref="M30:N30" si="45">M31+M32</f>
        <v>0.2</v>
      </c>
      <c r="N30" s="170">
        <f t="shared" si="45"/>
        <v>0</v>
      </c>
      <c r="P30" s="173"/>
    </row>
    <row r="31" spans="1:16" x14ac:dyDescent="0.25">
      <c r="A31" s="10"/>
      <c r="B31" s="21" t="s">
        <v>4</v>
      </c>
      <c r="C31" s="164">
        <f t="shared" si="3"/>
        <v>1</v>
      </c>
      <c r="D31" s="7">
        <v>1</v>
      </c>
      <c r="E31" s="7"/>
      <c r="F31" s="7"/>
      <c r="G31" s="164">
        <f t="shared" si="4"/>
        <v>0</v>
      </c>
      <c r="H31" s="134"/>
      <c r="I31" s="134"/>
      <c r="J31" s="134"/>
      <c r="K31" s="6">
        <f>C31+G31</f>
        <v>1</v>
      </c>
      <c r="L31" s="6">
        <f t="shared" ref="L31:L32" si="46">D31+H31</f>
        <v>1</v>
      </c>
      <c r="M31" s="6">
        <f t="shared" ref="M31:M32" si="47">E31+I31</f>
        <v>0</v>
      </c>
      <c r="N31" s="6">
        <f t="shared" ref="N31:N32" si="48">F31+J31</f>
        <v>0</v>
      </c>
      <c r="P31" s="172">
        <f>K31-'3 priedas_asignavimai'!AS101</f>
        <v>0</v>
      </c>
    </row>
    <row r="32" spans="1:16" x14ac:dyDescent="0.25">
      <c r="A32" s="10"/>
      <c r="B32" s="21" t="s">
        <v>5</v>
      </c>
      <c r="C32" s="164">
        <f t="shared" si="3"/>
        <v>16.7</v>
      </c>
      <c r="D32" s="7">
        <v>16.5</v>
      </c>
      <c r="E32" s="7">
        <v>0.2</v>
      </c>
      <c r="F32" s="7"/>
      <c r="G32" s="164">
        <f t="shared" si="4"/>
        <v>0</v>
      </c>
      <c r="H32" s="134"/>
      <c r="I32" s="134"/>
      <c r="J32" s="134"/>
      <c r="K32" s="6">
        <f>C32+G32</f>
        <v>16.7</v>
      </c>
      <c r="L32" s="6">
        <f t="shared" si="46"/>
        <v>16.5</v>
      </c>
      <c r="M32" s="6">
        <f t="shared" si="47"/>
        <v>0.2</v>
      </c>
      <c r="N32" s="6">
        <f t="shared" si="48"/>
        <v>0</v>
      </c>
      <c r="P32" s="172">
        <f>K32-'3 priedas_asignavimai'!AS104</f>
        <v>0</v>
      </c>
    </row>
    <row r="33" spans="1:16" s="26" customFormat="1" x14ac:dyDescent="0.25">
      <c r="A33" s="3" t="s">
        <v>15</v>
      </c>
      <c r="B33" s="121" t="s">
        <v>312</v>
      </c>
      <c r="C33" s="162">
        <f t="shared" si="3"/>
        <v>2.2999999999999998</v>
      </c>
      <c r="D33" s="138">
        <f>D34</f>
        <v>1.9</v>
      </c>
      <c r="E33" s="138">
        <f t="shared" ref="E33:F33" si="49">E34</f>
        <v>0.4</v>
      </c>
      <c r="F33" s="138">
        <f t="shared" si="49"/>
        <v>0</v>
      </c>
      <c r="G33" s="162">
        <f t="shared" si="4"/>
        <v>0</v>
      </c>
      <c r="H33" s="169">
        <f>H34</f>
        <v>0</v>
      </c>
      <c r="I33" s="169">
        <f t="shared" ref="I33:J33" si="50">I34</f>
        <v>0</v>
      </c>
      <c r="J33" s="169">
        <f t="shared" si="50"/>
        <v>0</v>
      </c>
      <c r="K33" s="170">
        <f>L33+M33+N33</f>
        <v>2.2999999999999998</v>
      </c>
      <c r="L33" s="170">
        <f>L34</f>
        <v>1.9</v>
      </c>
      <c r="M33" s="170">
        <f t="shared" ref="M33:N33" si="51">M34</f>
        <v>0.4</v>
      </c>
      <c r="N33" s="170">
        <f t="shared" si="51"/>
        <v>0</v>
      </c>
      <c r="P33" s="173"/>
    </row>
    <row r="34" spans="1:16" x14ac:dyDescent="0.25">
      <c r="A34" s="10"/>
      <c r="B34" s="21" t="s">
        <v>5</v>
      </c>
      <c r="C34" s="164">
        <f t="shared" si="3"/>
        <v>2.2999999999999998</v>
      </c>
      <c r="D34" s="7">
        <v>1.9</v>
      </c>
      <c r="E34" s="7">
        <v>0.4</v>
      </c>
      <c r="F34" s="7"/>
      <c r="G34" s="164">
        <f t="shared" si="4"/>
        <v>0</v>
      </c>
      <c r="H34" s="134"/>
      <c r="I34" s="134"/>
      <c r="J34" s="134"/>
      <c r="K34" s="6">
        <f>C34+G34</f>
        <v>2.2999999999999998</v>
      </c>
      <c r="L34" s="6">
        <f t="shared" ref="L34" si="52">D34+H34</f>
        <v>1.9</v>
      </c>
      <c r="M34" s="6">
        <f t="shared" ref="M34" si="53">E34+I34</f>
        <v>0.4</v>
      </c>
      <c r="N34" s="6">
        <f t="shared" ref="N34" si="54">F34+J34</f>
        <v>0</v>
      </c>
      <c r="P34" s="172">
        <f>K34-'3 priedas_asignavimai'!AS111</f>
        <v>0</v>
      </c>
    </row>
    <row r="35" spans="1:16" s="26" customFormat="1" x14ac:dyDescent="0.25">
      <c r="A35" s="3" t="s">
        <v>16</v>
      </c>
      <c r="B35" s="121" t="s">
        <v>313</v>
      </c>
      <c r="C35" s="162">
        <f t="shared" si="3"/>
        <v>12.5</v>
      </c>
      <c r="D35" s="138">
        <f>D36+D37</f>
        <v>11.1</v>
      </c>
      <c r="E35" s="138">
        <f t="shared" ref="E35:F35" si="55">E36+E37</f>
        <v>1.4</v>
      </c>
      <c r="F35" s="138">
        <f t="shared" si="55"/>
        <v>0</v>
      </c>
      <c r="G35" s="162">
        <f t="shared" si="4"/>
        <v>0</v>
      </c>
      <c r="H35" s="169">
        <f>H36+H37</f>
        <v>0</v>
      </c>
      <c r="I35" s="169">
        <f t="shared" ref="I35:J35" si="56">I36+I37</f>
        <v>0</v>
      </c>
      <c r="J35" s="169">
        <f t="shared" si="56"/>
        <v>0</v>
      </c>
      <c r="K35" s="170">
        <f>L35+M35+N35</f>
        <v>12.5</v>
      </c>
      <c r="L35" s="170">
        <f>L36+L37</f>
        <v>11.1</v>
      </c>
      <c r="M35" s="170">
        <f t="shared" ref="M35" si="57">M36+M37</f>
        <v>1.4</v>
      </c>
      <c r="N35" s="170">
        <f t="shared" ref="N35" si="58">N36+N37</f>
        <v>0</v>
      </c>
      <c r="P35" s="173"/>
    </row>
    <row r="36" spans="1:16" x14ac:dyDescent="0.25">
      <c r="A36" s="10"/>
      <c r="B36" s="21" t="s">
        <v>4</v>
      </c>
      <c r="C36" s="164">
        <f t="shared" si="3"/>
        <v>3.6</v>
      </c>
      <c r="D36" s="7">
        <v>3</v>
      </c>
      <c r="E36" s="7">
        <v>0.6</v>
      </c>
      <c r="F36" s="7"/>
      <c r="G36" s="164">
        <f t="shared" si="4"/>
        <v>0</v>
      </c>
      <c r="H36" s="134"/>
      <c r="I36" s="134"/>
      <c r="J36" s="134"/>
      <c r="K36" s="6">
        <f>C36+G36</f>
        <v>3.6</v>
      </c>
      <c r="L36" s="6">
        <f t="shared" ref="L36:L37" si="59">D36+H36</f>
        <v>3</v>
      </c>
      <c r="M36" s="6">
        <f t="shared" ref="M36:M37" si="60">E36+I36</f>
        <v>0.6</v>
      </c>
      <c r="N36" s="6">
        <f t="shared" ref="N36:N37" si="61">F36+J36</f>
        <v>0</v>
      </c>
      <c r="P36" s="172">
        <f>K36-'3 priedas_asignavimai'!AS115</f>
        <v>0</v>
      </c>
    </row>
    <row r="37" spans="1:16" x14ac:dyDescent="0.25">
      <c r="A37" s="10"/>
      <c r="B37" s="21" t="s">
        <v>5</v>
      </c>
      <c r="C37" s="164">
        <f t="shared" si="3"/>
        <v>8.9</v>
      </c>
      <c r="D37" s="7">
        <v>8.1</v>
      </c>
      <c r="E37" s="7">
        <v>0.8</v>
      </c>
      <c r="F37" s="7"/>
      <c r="G37" s="164">
        <f t="shared" si="4"/>
        <v>0</v>
      </c>
      <c r="H37" s="134"/>
      <c r="I37" s="134"/>
      <c r="J37" s="134"/>
      <c r="K37" s="6">
        <f>C37+G37</f>
        <v>8.9</v>
      </c>
      <c r="L37" s="6">
        <f t="shared" si="59"/>
        <v>8.1</v>
      </c>
      <c r="M37" s="6">
        <f t="shared" si="60"/>
        <v>0.8</v>
      </c>
      <c r="N37" s="6">
        <f t="shared" si="61"/>
        <v>0</v>
      </c>
      <c r="P37" s="172">
        <f>K37-'3 priedas_asignavimai'!AS118</f>
        <v>0</v>
      </c>
    </row>
    <row r="38" spans="1:16" s="26" customFormat="1" x14ac:dyDescent="0.25">
      <c r="A38" s="3" t="s">
        <v>17</v>
      </c>
      <c r="B38" s="121" t="s">
        <v>314</v>
      </c>
      <c r="C38" s="162">
        <f t="shared" si="3"/>
        <v>0.7</v>
      </c>
      <c r="D38" s="138">
        <f>D39+D40</f>
        <v>0.5</v>
      </c>
      <c r="E38" s="138">
        <f t="shared" ref="E38:F38" si="62">E39+E40</f>
        <v>0.2</v>
      </c>
      <c r="F38" s="138">
        <f t="shared" si="62"/>
        <v>0</v>
      </c>
      <c r="G38" s="162">
        <f t="shared" si="4"/>
        <v>0</v>
      </c>
      <c r="H38" s="169">
        <f>H39+H40</f>
        <v>0</v>
      </c>
      <c r="I38" s="169">
        <f t="shared" ref="I38:J38" si="63">I39+I40</f>
        <v>0</v>
      </c>
      <c r="J38" s="169">
        <f t="shared" si="63"/>
        <v>0</v>
      </c>
      <c r="K38" s="170">
        <f>L38+M38+N38</f>
        <v>0.7</v>
      </c>
      <c r="L38" s="170">
        <f>L39+L40</f>
        <v>0.5</v>
      </c>
      <c r="M38" s="170">
        <f t="shared" ref="M38" si="64">M39+M40</f>
        <v>0.2</v>
      </c>
      <c r="N38" s="170">
        <f t="shared" ref="N38" si="65">N39+N40</f>
        <v>0</v>
      </c>
      <c r="P38" s="173"/>
    </row>
    <row r="39" spans="1:16" x14ac:dyDescent="0.25">
      <c r="A39" s="10"/>
      <c r="B39" s="21" t="s">
        <v>4</v>
      </c>
      <c r="C39" s="164">
        <f t="shared" si="3"/>
        <v>0.5</v>
      </c>
      <c r="D39" s="7">
        <v>0.5</v>
      </c>
      <c r="E39" s="7"/>
      <c r="F39" s="7"/>
      <c r="G39" s="164">
        <f t="shared" si="4"/>
        <v>0</v>
      </c>
      <c r="H39" s="134"/>
      <c r="I39" s="134"/>
      <c r="J39" s="134"/>
      <c r="K39" s="6">
        <f>C39+G39</f>
        <v>0.5</v>
      </c>
      <c r="L39" s="6">
        <f t="shared" ref="L39:L40" si="66">D39+H39</f>
        <v>0.5</v>
      </c>
      <c r="M39" s="6">
        <f t="shared" ref="M39:M40" si="67">E39+I39</f>
        <v>0</v>
      </c>
      <c r="N39" s="6">
        <f t="shared" ref="N39:N40" si="68">F39+J39</f>
        <v>0</v>
      </c>
      <c r="P39" s="172">
        <f>K39-'3 priedas_asignavimai'!AS122</f>
        <v>0</v>
      </c>
    </row>
    <row r="40" spans="1:16" x14ac:dyDescent="0.25">
      <c r="A40" s="10"/>
      <c r="B40" s="21" t="s">
        <v>5</v>
      </c>
      <c r="C40" s="164">
        <f t="shared" si="3"/>
        <v>0.2</v>
      </c>
      <c r="D40" s="7"/>
      <c r="E40" s="7">
        <v>0.2</v>
      </c>
      <c r="F40" s="7"/>
      <c r="G40" s="164">
        <f t="shared" si="4"/>
        <v>0</v>
      </c>
      <c r="H40" s="134"/>
      <c r="I40" s="134"/>
      <c r="J40" s="134"/>
      <c r="K40" s="6">
        <f>C40+G40</f>
        <v>0.2</v>
      </c>
      <c r="L40" s="6">
        <f t="shared" si="66"/>
        <v>0</v>
      </c>
      <c r="M40" s="6">
        <f t="shared" si="67"/>
        <v>0.2</v>
      </c>
      <c r="N40" s="6">
        <f t="shared" si="68"/>
        <v>0</v>
      </c>
      <c r="P40" s="172">
        <f>K40-'3 priedas_asignavimai'!AS125</f>
        <v>0</v>
      </c>
    </row>
    <row r="41" spans="1:16" s="26" customFormat="1" x14ac:dyDescent="0.25">
      <c r="A41" s="3" t="s">
        <v>18</v>
      </c>
      <c r="B41" s="121" t="s">
        <v>315</v>
      </c>
      <c r="C41" s="162">
        <f t="shared" si="3"/>
        <v>1.5000000000000002</v>
      </c>
      <c r="D41" s="138">
        <f>D42+D43</f>
        <v>1.4000000000000001</v>
      </c>
      <c r="E41" s="138">
        <f t="shared" ref="E41:F41" si="69">E42+E43</f>
        <v>0.1</v>
      </c>
      <c r="F41" s="138">
        <f t="shared" si="69"/>
        <v>0</v>
      </c>
      <c r="G41" s="162">
        <f t="shared" si="4"/>
        <v>0</v>
      </c>
      <c r="H41" s="169">
        <f>H42+H43</f>
        <v>0</v>
      </c>
      <c r="I41" s="169">
        <f t="shared" ref="I41:J41" si="70">I42+I43</f>
        <v>0</v>
      </c>
      <c r="J41" s="169">
        <f t="shared" si="70"/>
        <v>0</v>
      </c>
      <c r="K41" s="170">
        <f>L41+M41+N41</f>
        <v>1.5000000000000002</v>
      </c>
      <c r="L41" s="170">
        <f>L42+L43</f>
        <v>1.4000000000000001</v>
      </c>
      <c r="M41" s="170">
        <f t="shared" ref="M41" si="71">M42+M43</f>
        <v>0.1</v>
      </c>
      <c r="N41" s="170">
        <f t="shared" ref="N41" si="72">N42+N43</f>
        <v>0</v>
      </c>
      <c r="P41" s="173"/>
    </row>
    <row r="42" spans="1:16" x14ac:dyDescent="0.25">
      <c r="A42" s="10"/>
      <c r="B42" s="21" t="s">
        <v>4</v>
      </c>
      <c r="C42" s="164">
        <f t="shared" si="3"/>
        <v>0.1</v>
      </c>
      <c r="D42" s="7">
        <v>0.1</v>
      </c>
      <c r="E42" s="7"/>
      <c r="F42" s="7"/>
      <c r="G42" s="164">
        <f t="shared" si="4"/>
        <v>0</v>
      </c>
      <c r="H42" s="134"/>
      <c r="I42" s="134"/>
      <c r="J42" s="134"/>
      <c r="K42" s="6">
        <f>C42+G42</f>
        <v>0.1</v>
      </c>
      <c r="L42" s="6">
        <f t="shared" ref="L42:L43" si="73">D42+H42</f>
        <v>0.1</v>
      </c>
      <c r="M42" s="6">
        <f t="shared" ref="M42:M43" si="74">E42+I42</f>
        <v>0</v>
      </c>
      <c r="N42" s="6">
        <f t="shared" ref="N42:N43" si="75">F42+J42</f>
        <v>0</v>
      </c>
      <c r="P42" s="172">
        <f>K42-'3 priedas_asignavimai'!AS129</f>
        <v>0</v>
      </c>
    </row>
    <row r="43" spans="1:16" x14ac:dyDescent="0.25">
      <c r="A43" s="10"/>
      <c r="B43" s="21" t="s">
        <v>5</v>
      </c>
      <c r="C43" s="164">
        <f t="shared" si="3"/>
        <v>1.4000000000000001</v>
      </c>
      <c r="D43" s="7">
        <v>1.3</v>
      </c>
      <c r="E43" s="7">
        <v>0.1</v>
      </c>
      <c r="F43" s="7"/>
      <c r="G43" s="164">
        <f t="shared" si="4"/>
        <v>0</v>
      </c>
      <c r="H43" s="134"/>
      <c r="I43" s="134"/>
      <c r="J43" s="134"/>
      <c r="K43" s="6">
        <f>C43+G43</f>
        <v>1.4000000000000001</v>
      </c>
      <c r="L43" s="6">
        <f t="shared" si="73"/>
        <v>1.3</v>
      </c>
      <c r="M43" s="6">
        <f t="shared" si="74"/>
        <v>0.1</v>
      </c>
      <c r="N43" s="6">
        <f t="shared" si="75"/>
        <v>0</v>
      </c>
      <c r="P43" s="172">
        <f>K43-'3 priedas_asignavimai'!AS132</f>
        <v>0</v>
      </c>
    </row>
    <row r="44" spans="1:16" s="26" customFormat="1" x14ac:dyDescent="0.25">
      <c r="A44" s="3" t="s">
        <v>19</v>
      </c>
      <c r="B44" s="121" t="s">
        <v>316</v>
      </c>
      <c r="C44" s="162">
        <f t="shared" si="3"/>
        <v>0.9</v>
      </c>
      <c r="D44" s="138">
        <f>D45</f>
        <v>0</v>
      </c>
      <c r="E44" s="138">
        <f t="shared" ref="E44:F44" si="76">E45</f>
        <v>0.9</v>
      </c>
      <c r="F44" s="138">
        <f t="shared" si="76"/>
        <v>0</v>
      </c>
      <c r="G44" s="162">
        <f t="shared" si="4"/>
        <v>0</v>
      </c>
      <c r="H44" s="169">
        <f>H45</f>
        <v>0</v>
      </c>
      <c r="I44" s="169">
        <f t="shared" ref="I44" si="77">I45</f>
        <v>0</v>
      </c>
      <c r="J44" s="169">
        <f t="shared" ref="J44" si="78">J45</f>
        <v>0</v>
      </c>
      <c r="K44" s="170">
        <f>L44+M44+N44</f>
        <v>0.9</v>
      </c>
      <c r="L44" s="170">
        <f>L45</f>
        <v>0</v>
      </c>
      <c r="M44" s="170">
        <f t="shared" ref="M44:N44" si="79">M45</f>
        <v>0.9</v>
      </c>
      <c r="N44" s="170">
        <f t="shared" si="79"/>
        <v>0</v>
      </c>
      <c r="P44" s="173"/>
    </row>
    <row r="45" spans="1:16" x14ac:dyDescent="0.25">
      <c r="A45" s="10"/>
      <c r="B45" s="21" t="s">
        <v>5</v>
      </c>
      <c r="C45" s="164">
        <f t="shared" si="3"/>
        <v>0.9</v>
      </c>
      <c r="D45" s="7"/>
      <c r="E45" s="7">
        <v>0.9</v>
      </c>
      <c r="F45" s="7"/>
      <c r="G45" s="164">
        <f t="shared" si="4"/>
        <v>0</v>
      </c>
      <c r="H45" s="134"/>
      <c r="I45" s="134"/>
      <c r="J45" s="134"/>
      <c r="K45" s="6">
        <f>C45+G45</f>
        <v>0.9</v>
      </c>
      <c r="L45" s="6">
        <f t="shared" ref="L45" si="80">D45+H45</f>
        <v>0</v>
      </c>
      <c r="M45" s="6">
        <f t="shared" ref="M45" si="81">E45+I45</f>
        <v>0.9</v>
      </c>
      <c r="N45" s="6">
        <f t="shared" ref="N45" si="82">F45+J45</f>
        <v>0</v>
      </c>
      <c r="P45" s="172">
        <f>K45-'3 priedas_asignavimai'!AS139</f>
        <v>0</v>
      </c>
    </row>
    <row r="46" spans="1:16" x14ac:dyDescent="0.25">
      <c r="A46" s="3" t="s">
        <v>20</v>
      </c>
      <c r="B46" s="121" t="s">
        <v>318</v>
      </c>
      <c r="C46" s="162">
        <f t="shared" si="3"/>
        <v>1.5</v>
      </c>
      <c r="D46" s="138">
        <f>D47</f>
        <v>1.5</v>
      </c>
      <c r="E46" s="138">
        <f t="shared" ref="E46" si="83">E47</f>
        <v>0</v>
      </c>
      <c r="F46" s="138">
        <f t="shared" ref="F46" si="84">F47</f>
        <v>0</v>
      </c>
      <c r="G46" s="162">
        <f t="shared" si="4"/>
        <v>0</v>
      </c>
      <c r="H46" s="169">
        <f>H47</f>
        <v>0</v>
      </c>
      <c r="I46" s="169">
        <f t="shared" ref="I46" si="85">I47</f>
        <v>0</v>
      </c>
      <c r="J46" s="169">
        <f t="shared" ref="J46" si="86">J47</f>
        <v>0</v>
      </c>
      <c r="K46" s="170">
        <f>L46+M46+N46</f>
        <v>1.5</v>
      </c>
      <c r="L46" s="170">
        <f>L47</f>
        <v>1.5</v>
      </c>
      <c r="M46" s="170">
        <f t="shared" ref="M46" si="87">M47</f>
        <v>0</v>
      </c>
      <c r="N46" s="170">
        <f t="shared" ref="N46" si="88">N47</f>
        <v>0</v>
      </c>
      <c r="P46" s="172"/>
    </row>
    <row r="47" spans="1:16" x14ac:dyDescent="0.25">
      <c r="A47" s="29"/>
      <c r="B47" s="21" t="s">
        <v>4</v>
      </c>
      <c r="C47" s="164">
        <f t="shared" si="3"/>
        <v>1.5</v>
      </c>
      <c r="D47" s="7">
        <v>1.5</v>
      </c>
      <c r="E47" s="7"/>
      <c r="F47" s="7"/>
      <c r="G47" s="164">
        <f t="shared" si="4"/>
        <v>0</v>
      </c>
      <c r="H47" s="134"/>
      <c r="I47" s="134"/>
      <c r="J47" s="134"/>
      <c r="K47" s="6">
        <f t="shared" ref="K47" si="89">C47+G47</f>
        <v>1.5</v>
      </c>
      <c r="L47" s="6">
        <f t="shared" ref="L47" si="90">D47+H47</f>
        <v>1.5</v>
      </c>
      <c r="M47" s="6">
        <f t="shared" ref="M47" si="91">E47+I47</f>
        <v>0</v>
      </c>
      <c r="N47" s="6">
        <f t="shared" ref="N47" si="92">F47+J47</f>
        <v>0</v>
      </c>
      <c r="P47" s="172">
        <f>K47-'3 priedas_asignavimai'!AS145</f>
        <v>0</v>
      </c>
    </row>
    <row r="48" spans="1:16" x14ac:dyDescent="0.25">
      <c r="A48" s="32" t="s">
        <v>21</v>
      </c>
      <c r="B48" s="121" t="s">
        <v>319</v>
      </c>
      <c r="C48" s="162">
        <f t="shared" ref="C48:C111" si="93">D48+E48+F48</f>
        <v>2</v>
      </c>
      <c r="D48" s="138">
        <f t="shared" ref="D48" si="94">D49</f>
        <v>0</v>
      </c>
      <c r="E48" s="138">
        <f t="shared" ref="E48" si="95">E49</f>
        <v>2</v>
      </c>
      <c r="F48" s="138">
        <f t="shared" ref="F48" si="96">F49</f>
        <v>0</v>
      </c>
      <c r="G48" s="162">
        <f t="shared" si="4"/>
        <v>0</v>
      </c>
      <c r="H48" s="169">
        <f t="shared" ref="H48" si="97">H49</f>
        <v>0</v>
      </c>
      <c r="I48" s="169">
        <f t="shared" ref="I48" si="98">I49</f>
        <v>0</v>
      </c>
      <c r="J48" s="169">
        <f t="shared" ref="J48" si="99">J49</f>
        <v>0</v>
      </c>
      <c r="K48" s="170">
        <f>L48+M48+N48</f>
        <v>2</v>
      </c>
      <c r="L48" s="170">
        <f>L49</f>
        <v>0</v>
      </c>
      <c r="M48" s="170">
        <f t="shared" ref="M48" si="100">M49</f>
        <v>2</v>
      </c>
      <c r="N48" s="170">
        <f t="shared" ref="N48" si="101">N49</f>
        <v>0</v>
      </c>
      <c r="P48" s="172"/>
    </row>
    <row r="49" spans="1:16" x14ac:dyDescent="0.25">
      <c r="A49" s="32"/>
      <c r="B49" s="5" t="s">
        <v>6</v>
      </c>
      <c r="C49" s="164">
        <f t="shared" si="93"/>
        <v>2</v>
      </c>
      <c r="D49" s="7"/>
      <c r="E49" s="7">
        <v>2</v>
      </c>
      <c r="F49" s="7"/>
      <c r="G49" s="164">
        <f t="shared" si="4"/>
        <v>0</v>
      </c>
      <c r="H49" s="134"/>
      <c r="I49" s="134"/>
      <c r="J49" s="134"/>
      <c r="K49" s="6">
        <f t="shared" ref="K49" si="102">C49+G49</f>
        <v>2</v>
      </c>
      <c r="L49" s="6">
        <f t="shared" ref="L49" si="103">D49+H49</f>
        <v>0</v>
      </c>
      <c r="M49" s="6">
        <f t="shared" ref="M49" si="104">E49+I49</f>
        <v>2</v>
      </c>
      <c r="N49" s="6">
        <f t="shared" ref="N49" si="105">F49+J49</f>
        <v>0</v>
      </c>
      <c r="P49" s="172">
        <f>K49-'3 priedas_asignavimai'!AS148</f>
        <v>0</v>
      </c>
    </row>
    <row r="50" spans="1:16" x14ac:dyDescent="0.25">
      <c r="A50" s="3" t="s">
        <v>22</v>
      </c>
      <c r="B50" s="123" t="s">
        <v>323</v>
      </c>
      <c r="C50" s="162">
        <f t="shared" si="93"/>
        <v>0.30000000000000004</v>
      </c>
      <c r="D50" s="138">
        <f t="shared" ref="D50" si="106">D51</f>
        <v>0.1</v>
      </c>
      <c r="E50" s="138">
        <f t="shared" ref="E50" si="107">E51</f>
        <v>0.2</v>
      </c>
      <c r="F50" s="138">
        <f t="shared" ref="F50" si="108">F51</f>
        <v>0</v>
      </c>
      <c r="G50" s="162">
        <f t="shared" si="4"/>
        <v>0</v>
      </c>
      <c r="H50" s="169">
        <f t="shared" ref="H50" si="109">H51</f>
        <v>0</v>
      </c>
      <c r="I50" s="169">
        <f t="shared" ref="I50" si="110">I51</f>
        <v>0</v>
      </c>
      <c r="J50" s="169">
        <f t="shared" ref="J50" si="111">J51</f>
        <v>0</v>
      </c>
      <c r="K50" s="170">
        <f>L50+M50+N50</f>
        <v>0.30000000000000004</v>
      </c>
      <c r="L50" s="170">
        <f>L51</f>
        <v>0.1</v>
      </c>
      <c r="M50" s="170">
        <f t="shared" ref="M50" si="112">M51</f>
        <v>0.2</v>
      </c>
      <c r="N50" s="170">
        <f t="shared" ref="N50" si="113">N51</f>
        <v>0</v>
      </c>
      <c r="P50" s="172"/>
    </row>
    <row r="51" spans="1:16" x14ac:dyDescent="0.25">
      <c r="A51" s="29"/>
      <c r="B51" s="21" t="s">
        <v>59</v>
      </c>
      <c r="C51" s="164">
        <f t="shared" si="93"/>
        <v>0.30000000000000004</v>
      </c>
      <c r="D51" s="7">
        <v>0.1</v>
      </c>
      <c r="E51" s="7">
        <v>0.2</v>
      </c>
      <c r="F51" s="7"/>
      <c r="G51" s="164">
        <f t="shared" si="4"/>
        <v>0</v>
      </c>
      <c r="H51" s="134"/>
      <c r="I51" s="134"/>
      <c r="J51" s="134"/>
      <c r="K51" s="6">
        <f t="shared" ref="K51" si="114">C51+G51</f>
        <v>0.30000000000000004</v>
      </c>
      <c r="L51" s="6">
        <f t="shared" ref="L51" si="115">D51+H51</f>
        <v>0.1</v>
      </c>
      <c r="M51" s="6">
        <f t="shared" ref="M51" si="116">E51+I51</f>
        <v>0.2</v>
      </c>
      <c r="N51" s="6">
        <f t="shared" ref="N51" si="117">F51+J51</f>
        <v>0</v>
      </c>
      <c r="P51" s="172">
        <f>K51-'3 priedas_asignavimai'!AS152</f>
        <v>0</v>
      </c>
    </row>
    <row r="52" spans="1:16" x14ac:dyDescent="0.25">
      <c r="A52" s="32" t="s">
        <v>23</v>
      </c>
      <c r="B52" s="122" t="s">
        <v>324</v>
      </c>
      <c r="C52" s="162">
        <f t="shared" si="93"/>
        <v>14.9</v>
      </c>
      <c r="D52" s="138">
        <f t="shared" ref="D52" si="118">D53</f>
        <v>0.1</v>
      </c>
      <c r="E52" s="138">
        <f t="shared" ref="E52" si="119">E53</f>
        <v>0</v>
      </c>
      <c r="F52" s="138">
        <f t="shared" ref="F52" si="120">F53</f>
        <v>14.8</v>
      </c>
      <c r="G52" s="162">
        <f t="shared" si="4"/>
        <v>0</v>
      </c>
      <c r="H52" s="169">
        <f t="shared" ref="H52" si="121">H53</f>
        <v>0</v>
      </c>
      <c r="I52" s="169">
        <f t="shared" ref="I52" si="122">I53</f>
        <v>0</v>
      </c>
      <c r="J52" s="169">
        <f t="shared" ref="J52" si="123">J53</f>
        <v>0</v>
      </c>
      <c r="K52" s="170">
        <f>L52+M52+N52</f>
        <v>14.9</v>
      </c>
      <c r="L52" s="170">
        <f>L53</f>
        <v>0.1</v>
      </c>
      <c r="M52" s="170">
        <f t="shared" ref="M52" si="124">M53</f>
        <v>0</v>
      </c>
      <c r="N52" s="170">
        <f t="shared" ref="N52" si="125">N53</f>
        <v>14.8</v>
      </c>
      <c r="P52" s="172"/>
    </row>
    <row r="53" spans="1:16" x14ac:dyDescent="0.25">
      <c r="A53" s="32"/>
      <c r="B53" s="21" t="s">
        <v>59</v>
      </c>
      <c r="C53" s="164">
        <f t="shared" si="93"/>
        <v>14.9</v>
      </c>
      <c r="D53" s="7">
        <v>0.1</v>
      </c>
      <c r="E53" s="7"/>
      <c r="F53" s="7">
        <v>14.8</v>
      </c>
      <c r="G53" s="164">
        <f t="shared" si="4"/>
        <v>0</v>
      </c>
      <c r="H53" s="134"/>
      <c r="I53" s="134"/>
      <c r="J53" s="134"/>
      <c r="K53" s="6">
        <f t="shared" ref="K53" si="126">C53+G53</f>
        <v>14.9</v>
      </c>
      <c r="L53" s="6">
        <f t="shared" ref="L53" si="127">D53+H53</f>
        <v>0.1</v>
      </c>
      <c r="M53" s="6">
        <f t="shared" ref="M53" si="128">E53+I53</f>
        <v>0</v>
      </c>
      <c r="N53" s="6">
        <f t="shared" ref="N53" si="129">F53+J53</f>
        <v>14.8</v>
      </c>
      <c r="P53" s="172">
        <f>K53-'3 priedas_asignavimai'!AS155</f>
        <v>0</v>
      </c>
    </row>
    <row r="54" spans="1:16" x14ac:dyDescent="0.25">
      <c r="A54" s="31" t="s">
        <v>24</v>
      </c>
      <c r="B54" s="122" t="s">
        <v>325</v>
      </c>
      <c r="C54" s="162">
        <f t="shared" si="93"/>
        <v>0.1</v>
      </c>
      <c r="D54" s="138">
        <f>D55</f>
        <v>0.1</v>
      </c>
      <c r="E54" s="138">
        <f t="shared" ref="E54" si="130">E55</f>
        <v>0</v>
      </c>
      <c r="F54" s="138">
        <f t="shared" ref="F54" si="131">F55</f>
        <v>0</v>
      </c>
      <c r="G54" s="162">
        <f t="shared" si="4"/>
        <v>0</v>
      </c>
      <c r="H54" s="169">
        <f t="shared" ref="H54" si="132">H55</f>
        <v>0</v>
      </c>
      <c r="I54" s="169">
        <f t="shared" ref="I54" si="133">I55</f>
        <v>0</v>
      </c>
      <c r="J54" s="169">
        <f t="shared" ref="J54" si="134">J55</f>
        <v>0</v>
      </c>
      <c r="K54" s="170">
        <f>L54+M54+N54</f>
        <v>0.1</v>
      </c>
      <c r="L54" s="170">
        <f>L55</f>
        <v>0.1</v>
      </c>
      <c r="M54" s="170">
        <f t="shared" ref="M54" si="135">M55</f>
        <v>0</v>
      </c>
      <c r="N54" s="170">
        <f t="shared" ref="N54" si="136">N55</f>
        <v>0</v>
      </c>
      <c r="P54" s="172"/>
    </row>
    <row r="55" spans="1:16" x14ac:dyDescent="0.25">
      <c r="A55" s="32"/>
      <c r="B55" s="21" t="s">
        <v>59</v>
      </c>
      <c r="C55" s="164">
        <f t="shared" si="93"/>
        <v>0.1</v>
      </c>
      <c r="D55" s="7">
        <v>0.1</v>
      </c>
      <c r="E55" s="7"/>
      <c r="F55" s="7"/>
      <c r="G55" s="164">
        <f t="shared" si="4"/>
        <v>0</v>
      </c>
      <c r="H55" s="134"/>
      <c r="I55" s="134"/>
      <c r="J55" s="134"/>
      <c r="K55" s="6">
        <f t="shared" ref="K55" si="137">C55+G55</f>
        <v>0.1</v>
      </c>
      <c r="L55" s="6">
        <f t="shared" ref="L55" si="138">D55+H55</f>
        <v>0.1</v>
      </c>
      <c r="M55" s="6">
        <f t="shared" ref="M55" si="139">E55+I55</f>
        <v>0</v>
      </c>
      <c r="N55" s="6">
        <f t="shared" ref="N55" si="140">F55+J55</f>
        <v>0</v>
      </c>
      <c r="P55" s="172">
        <f>K55-'3 priedas_asignavimai'!AS160</f>
        <v>0</v>
      </c>
    </row>
    <row r="56" spans="1:16" x14ac:dyDescent="0.25">
      <c r="A56" s="31" t="s">
        <v>25</v>
      </c>
      <c r="B56" s="122" t="s">
        <v>326</v>
      </c>
      <c r="C56" s="162">
        <f t="shared" si="93"/>
        <v>26</v>
      </c>
      <c r="D56" s="138">
        <f t="shared" ref="D56" si="141">D57</f>
        <v>0.7</v>
      </c>
      <c r="E56" s="138">
        <f t="shared" ref="E56" si="142">E57</f>
        <v>0.3</v>
      </c>
      <c r="F56" s="138">
        <f t="shared" ref="F56" si="143">F57</f>
        <v>25</v>
      </c>
      <c r="G56" s="162">
        <f t="shared" si="4"/>
        <v>0</v>
      </c>
      <c r="H56" s="169">
        <f t="shared" ref="H56" si="144">H57</f>
        <v>0</v>
      </c>
      <c r="I56" s="169">
        <f t="shared" ref="I56" si="145">I57</f>
        <v>0</v>
      </c>
      <c r="J56" s="169">
        <f t="shared" ref="J56" si="146">J57</f>
        <v>0</v>
      </c>
      <c r="K56" s="170">
        <f>L56+M56+N56</f>
        <v>26</v>
      </c>
      <c r="L56" s="170">
        <f>L57</f>
        <v>0.7</v>
      </c>
      <c r="M56" s="170">
        <f t="shared" ref="M56" si="147">M57</f>
        <v>0.3</v>
      </c>
      <c r="N56" s="170">
        <f t="shared" ref="N56" si="148">N57</f>
        <v>25</v>
      </c>
      <c r="P56" s="172"/>
    </row>
    <row r="57" spans="1:16" x14ac:dyDescent="0.25">
      <c r="A57" s="32"/>
      <c r="B57" s="21" t="s">
        <v>59</v>
      </c>
      <c r="C57" s="164">
        <f t="shared" si="93"/>
        <v>26</v>
      </c>
      <c r="D57" s="7">
        <v>0.7</v>
      </c>
      <c r="E57" s="7">
        <v>0.3</v>
      </c>
      <c r="F57" s="7">
        <v>25</v>
      </c>
      <c r="G57" s="164">
        <f t="shared" si="4"/>
        <v>0</v>
      </c>
      <c r="H57" s="134"/>
      <c r="I57" s="134"/>
      <c r="J57" s="134"/>
      <c r="K57" s="6">
        <f t="shared" ref="K57" si="149">C57+G57</f>
        <v>26</v>
      </c>
      <c r="L57" s="6">
        <f t="shared" ref="L57" si="150">D57+H57</f>
        <v>0.7</v>
      </c>
      <c r="M57" s="6">
        <f t="shared" ref="M57" si="151">E57+I57</f>
        <v>0.3</v>
      </c>
      <c r="N57" s="6">
        <f t="shared" ref="N57" si="152">F57+J57</f>
        <v>25</v>
      </c>
      <c r="P57" s="172">
        <f>K57-'3 priedas_asignavimai'!AS163</f>
        <v>0</v>
      </c>
    </row>
    <row r="58" spans="1:16" x14ac:dyDescent="0.25">
      <c r="A58" s="3" t="s">
        <v>26</v>
      </c>
      <c r="B58" s="122" t="s">
        <v>327</v>
      </c>
      <c r="C58" s="162">
        <f t="shared" si="93"/>
        <v>0.5</v>
      </c>
      <c r="D58" s="138">
        <f t="shared" ref="D58" si="153">D59</f>
        <v>0.4</v>
      </c>
      <c r="E58" s="138">
        <f t="shared" ref="E58" si="154">E59</f>
        <v>0.1</v>
      </c>
      <c r="F58" s="138">
        <f t="shared" ref="F58" si="155">F59</f>
        <v>0</v>
      </c>
      <c r="G58" s="162">
        <f t="shared" si="4"/>
        <v>0</v>
      </c>
      <c r="H58" s="169">
        <f t="shared" ref="H58" si="156">H59</f>
        <v>0</v>
      </c>
      <c r="I58" s="169">
        <f t="shared" ref="I58" si="157">I59</f>
        <v>0</v>
      </c>
      <c r="J58" s="169">
        <f t="shared" ref="J58" si="158">J59</f>
        <v>0</v>
      </c>
      <c r="K58" s="170">
        <f>L58+M58+N58</f>
        <v>0.5</v>
      </c>
      <c r="L58" s="170">
        <f>L59</f>
        <v>0.4</v>
      </c>
      <c r="M58" s="170">
        <f t="shared" ref="M58" si="159">M59</f>
        <v>0.1</v>
      </c>
      <c r="N58" s="170">
        <f t="shared" ref="N58" si="160">N59</f>
        <v>0</v>
      </c>
      <c r="P58" s="172"/>
    </row>
    <row r="59" spans="1:16" x14ac:dyDescent="0.25">
      <c r="A59" s="32"/>
      <c r="B59" s="21" t="s">
        <v>59</v>
      </c>
      <c r="C59" s="164">
        <f t="shared" si="93"/>
        <v>0.5</v>
      </c>
      <c r="D59" s="7">
        <v>0.4</v>
      </c>
      <c r="E59" s="7">
        <v>0.1</v>
      </c>
      <c r="F59" s="7"/>
      <c r="G59" s="164">
        <f t="shared" si="4"/>
        <v>0</v>
      </c>
      <c r="H59" s="134"/>
      <c r="I59" s="134"/>
      <c r="J59" s="134"/>
      <c r="K59" s="6">
        <f t="shared" ref="K59" si="161">C59+G59</f>
        <v>0.5</v>
      </c>
      <c r="L59" s="6">
        <f t="shared" ref="L59" si="162">D59+H59</f>
        <v>0.4</v>
      </c>
      <c r="M59" s="6">
        <f t="shared" ref="M59" si="163">E59+I59</f>
        <v>0.1</v>
      </c>
      <c r="N59" s="6">
        <f t="shared" ref="N59" si="164">F59+J59</f>
        <v>0</v>
      </c>
      <c r="P59" s="172">
        <f>K59-'3 priedas_asignavimai'!AS169</f>
        <v>0</v>
      </c>
    </row>
    <row r="60" spans="1:16" x14ac:dyDescent="0.25">
      <c r="A60" s="31" t="s">
        <v>27</v>
      </c>
      <c r="B60" s="122" t="s">
        <v>151</v>
      </c>
      <c r="C60" s="162">
        <f t="shared" si="93"/>
        <v>2.8</v>
      </c>
      <c r="D60" s="138">
        <f t="shared" ref="D60" si="165">D61</f>
        <v>2.8</v>
      </c>
      <c r="E60" s="138">
        <f t="shared" ref="E60" si="166">E61</f>
        <v>0</v>
      </c>
      <c r="F60" s="138">
        <f t="shared" ref="F60" si="167">F61</f>
        <v>0</v>
      </c>
      <c r="G60" s="162">
        <f t="shared" si="4"/>
        <v>0</v>
      </c>
      <c r="H60" s="169">
        <f t="shared" ref="H60" si="168">H61</f>
        <v>0</v>
      </c>
      <c r="I60" s="169">
        <f t="shared" ref="I60" si="169">I61</f>
        <v>0</v>
      </c>
      <c r="J60" s="169">
        <f t="shared" ref="J60" si="170">J61</f>
        <v>0</v>
      </c>
      <c r="K60" s="170">
        <f>L60+M60+N60</f>
        <v>2.8</v>
      </c>
      <c r="L60" s="170">
        <f>L61</f>
        <v>2.8</v>
      </c>
      <c r="M60" s="170">
        <f t="shared" ref="M60" si="171">M61</f>
        <v>0</v>
      </c>
      <c r="N60" s="170">
        <f t="shared" ref="N60" si="172">N61</f>
        <v>0</v>
      </c>
      <c r="P60" s="172"/>
    </row>
    <row r="61" spans="1:16" x14ac:dyDescent="0.25">
      <c r="A61" s="32"/>
      <c r="B61" s="21" t="s">
        <v>59</v>
      </c>
      <c r="C61" s="164">
        <f t="shared" si="93"/>
        <v>2.8</v>
      </c>
      <c r="D61" s="7">
        <v>2.8</v>
      </c>
      <c r="E61" s="7"/>
      <c r="F61" s="7"/>
      <c r="G61" s="164">
        <f t="shared" si="4"/>
        <v>0</v>
      </c>
      <c r="H61" s="134"/>
      <c r="I61" s="134"/>
      <c r="J61" s="134"/>
      <c r="K61" s="6">
        <f t="shared" ref="K61" si="173">C61+G61</f>
        <v>2.8</v>
      </c>
      <c r="L61" s="6">
        <f t="shared" ref="L61" si="174">D61+H61</f>
        <v>2.8</v>
      </c>
      <c r="M61" s="6">
        <f t="shared" ref="M61" si="175">E61+I61</f>
        <v>0</v>
      </c>
      <c r="N61" s="6">
        <f t="shared" ref="N61" si="176">F61+J61</f>
        <v>0</v>
      </c>
      <c r="P61" s="172">
        <f>K61-'3 priedas_asignavimai'!AS171</f>
        <v>0</v>
      </c>
    </row>
    <row r="62" spans="1:16" x14ac:dyDescent="0.25">
      <c r="A62" s="31" t="s">
        <v>28</v>
      </c>
      <c r="B62" s="122" t="s">
        <v>329</v>
      </c>
      <c r="C62" s="162">
        <f t="shared" si="93"/>
        <v>38.200000000000003</v>
      </c>
      <c r="D62" s="138">
        <f t="shared" ref="D62" si="177">D63</f>
        <v>0.5</v>
      </c>
      <c r="E62" s="138">
        <f t="shared" ref="E62" si="178">E63</f>
        <v>0</v>
      </c>
      <c r="F62" s="138">
        <f t="shared" ref="F62" si="179">F63</f>
        <v>37.700000000000003</v>
      </c>
      <c r="G62" s="162">
        <f t="shared" si="4"/>
        <v>0</v>
      </c>
      <c r="H62" s="169">
        <f t="shared" ref="H62" si="180">H63</f>
        <v>0</v>
      </c>
      <c r="I62" s="169">
        <f t="shared" ref="I62" si="181">I63</f>
        <v>0</v>
      </c>
      <c r="J62" s="169">
        <f t="shared" ref="J62" si="182">J63</f>
        <v>0</v>
      </c>
      <c r="K62" s="170">
        <f>L62+M62+N62</f>
        <v>38.200000000000003</v>
      </c>
      <c r="L62" s="170">
        <f>L63</f>
        <v>0.5</v>
      </c>
      <c r="M62" s="170">
        <f t="shared" ref="M62" si="183">M63</f>
        <v>0</v>
      </c>
      <c r="N62" s="170">
        <f t="shared" ref="N62" si="184">N63</f>
        <v>37.700000000000003</v>
      </c>
      <c r="P62" s="172"/>
    </row>
    <row r="63" spans="1:16" x14ac:dyDescent="0.25">
      <c r="A63" s="32"/>
      <c r="B63" s="21" t="s">
        <v>59</v>
      </c>
      <c r="C63" s="164">
        <f t="shared" si="93"/>
        <v>38.200000000000003</v>
      </c>
      <c r="D63" s="7">
        <v>0.5</v>
      </c>
      <c r="E63" s="7"/>
      <c r="F63" s="7">
        <v>37.700000000000003</v>
      </c>
      <c r="G63" s="164">
        <f t="shared" si="4"/>
        <v>0</v>
      </c>
      <c r="H63" s="134"/>
      <c r="I63" s="134"/>
      <c r="J63" s="134"/>
      <c r="K63" s="6">
        <f t="shared" ref="K63" si="185">C63+G63</f>
        <v>38.200000000000003</v>
      </c>
      <c r="L63" s="6">
        <f t="shared" ref="L63" si="186">D63+H63</f>
        <v>0.5</v>
      </c>
      <c r="M63" s="6">
        <f t="shared" ref="M63" si="187">E63+I63</f>
        <v>0</v>
      </c>
      <c r="N63" s="6">
        <f t="shared" ref="N63" si="188">F63+J63</f>
        <v>37.700000000000003</v>
      </c>
      <c r="P63" s="172">
        <f>K63-'3 priedas_asignavimai'!AS175</f>
        <v>0</v>
      </c>
    </row>
    <row r="64" spans="1:16" x14ac:dyDescent="0.25">
      <c r="A64" s="31" t="s">
        <v>29</v>
      </c>
      <c r="B64" s="122" t="s">
        <v>331</v>
      </c>
      <c r="C64" s="162">
        <f t="shared" si="93"/>
        <v>13.6</v>
      </c>
      <c r="D64" s="138">
        <f t="shared" ref="D64" si="189">D65</f>
        <v>0.1</v>
      </c>
      <c r="E64" s="138">
        <f t="shared" ref="E64" si="190">E65</f>
        <v>0</v>
      </c>
      <c r="F64" s="138">
        <f t="shared" ref="F64" si="191">F65</f>
        <v>13.5</v>
      </c>
      <c r="G64" s="162">
        <f t="shared" si="4"/>
        <v>0</v>
      </c>
      <c r="H64" s="169">
        <f t="shared" ref="H64" si="192">H65</f>
        <v>0</v>
      </c>
      <c r="I64" s="169">
        <f t="shared" ref="I64" si="193">I65</f>
        <v>0</v>
      </c>
      <c r="J64" s="169">
        <f t="shared" ref="J64" si="194">J65</f>
        <v>0</v>
      </c>
      <c r="K64" s="170">
        <f>L64+M64+N64</f>
        <v>13.6</v>
      </c>
      <c r="L64" s="170">
        <f>L65</f>
        <v>0.1</v>
      </c>
      <c r="M64" s="170">
        <f t="shared" ref="M64" si="195">M65</f>
        <v>0</v>
      </c>
      <c r="N64" s="170">
        <f t="shared" ref="N64" si="196">N65</f>
        <v>13.5</v>
      </c>
      <c r="P64" s="172"/>
    </row>
    <row r="65" spans="1:16" x14ac:dyDescent="0.25">
      <c r="A65" s="32"/>
      <c r="B65" s="21" t="s">
        <v>59</v>
      </c>
      <c r="C65" s="164">
        <f t="shared" si="93"/>
        <v>13.6</v>
      </c>
      <c r="D65" s="7">
        <v>0.1</v>
      </c>
      <c r="E65" s="7"/>
      <c r="F65" s="7">
        <v>13.5</v>
      </c>
      <c r="G65" s="164">
        <f t="shared" si="4"/>
        <v>0</v>
      </c>
      <c r="H65" s="134"/>
      <c r="I65" s="134"/>
      <c r="J65" s="134"/>
      <c r="K65" s="6">
        <f t="shared" ref="K65" si="197">C65+G65</f>
        <v>13.6</v>
      </c>
      <c r="L65" s="6">
        <f t="shared" ref="L65" si="198">D65+H65</f>
        <v>0.1</v>
      </c>
      <c r="M65" s="6">
        <f t="shared" ref="M65" si="199">E65+I65</f>
        <v>0</v>
      </c>
      <c r="N65" s="6">
        <f t="shared" ref="N65" si="200">F65+J65</f>
        <v>13.5</v>
      </c>
      <c r="P65" s="172">
        <f>K65-'3 priedas_asignavimai'!AS180</f>
        <v>0</v>
      </c>
    </row>
    <row r="66" spans="1:16" x14ac:dyDescent="0.25">
      <c r="A66" s="31" t="s">
        <v>328</v>
      </c>
      <c r="B66" s="122" t="s">
        <v>332</v>
      </c>
      <c r="C66" s="162">
        <f t="shared" si="93"/>
        <v>5.8</v>
      </c>
      <c r="D66" s="138">
        <f t="shared" ref="D66" si="201">D67</f>
        <v>0.1</v>
      </c>
      <c r="E66" s="138">
        <f t="shared" ref="E66" si="202">E67</f>
        <v>0</v>
      </c>
      <c r="F66" s="138">
        <f t="shared" ref="F66" si="203">F67</f>
        <v>5.7</v>
      </c>
      <c r="G66" s="162">
        <f t="shared" si="4"/>
        <v>0</v>
      </c>
      <c r="H66" s="169">
        <f t="shared" ref="H66" si="204">H67</f>
        <v>0</v>
      </c>
      <c r="I66" s="169">
        <f t="shared" ref="I66" si="205">I67</f>
        <v>0</v>
      </c>
      <c r="J66" s="169">
        <f t="shared" ref="J66" si="206">J67</f>
        <v>0</v>
      </c>
      <c r="K66" s="170">
        <f>L66+M66+N66</f>
        <v>5.8</v>
      </c>
      <c r="L66" s="170">
        <f>L67</f>
        <v>0.1</v>
      </c>
      <c r="M66" s="170">
        <f t="shared" ref="M66" si="207">M67</f>
        <v>0</v>
      </c>
      <c r="N66" s="170">
        <f t="shared" ref="N66" si="208">N67</f>
        <v>5.7</v>
      </c>
      <c r="P66" s="172"/>
    </row>
    <row r="67" spans="1:16" x14ac:dyDescent="0.25">
      <c r="A67" s="32"/>
      <c r="B67" s="21" t="s">
        <v>59</v>
      </c>
      <c r="C67" s="164">
        <f t="shared" si="93"/>
        <v>5.8</v>
      </c>
      <c r="D67" s="7">
        <v>0.1</v>
      </c>
      <c r="E67" s="7"/>
      <c r="F67" s="7">
        <v>5.7</v>
      </c>
      <c r="G67" s="164"/>
      <c r="H67" s="134"/>
      <c r="I67" s="134"/>
      <c r="J67" s="134"/>
      <c r="K67" s="6">
        <f t="shared" ref="K67" si="209">C67+G67</f>
        <v>5.8</v>
      </c>
      <c r="L67" s="6">
        <f t="shared" ref="L67" si="210">D67+H67</f>
        <v>0.1</v>
      </c>
      <c r="M67" s="6">
        <f t="shared" ref="M67" si="211">E67+I67</f>
        <v>0</v>
      </c>
      <c r="N67" s="6">
        <f t="shared" ref="N67" si="212">F67+J67</f>
        <v>5.7</v>
      </c>
      <c r="P67" s="172">
        <f>K67-'3 priedas_asignavimai'!AS184</f>
        <v>0</v>
      </c>
    </row>
    <row r="68" spans="1:16" x14ac:dyDescent="0.25">
      <c r="A68" s="31" t="s">
        <v>30</v>
      </c>
      <c r="B68" s="122" t="s">
        <v>334</v>
      </c>
      <c r="C68" s="162">
        <f t="shared" si="93"/>
        <v>16.200000000000003</v>
      </c>
      <c r="D68" s="138">
        <f t="shared" ref="D68" si="213">D69</f>
        <v>0.1</v>
      </c>
      <c r="E68" s="138">
        <f t="shared" ref="E68" si="214">E69</f>
        <v>0</v>
      </c>
      <c r="F68" s="138">
        <f t="shared" ref="F68" si="215">F69</f>
        <v>16.100000000000001</v>
      </c>
      <c r="G68" s="162">
        <f t="shared" ref="G68" si="216">H68+I68+J68</f>
        <v>0</v>
      </c>
      <c r="H68" s="169">
        <f t="shared" ref="H68" si="217">H69</f>
        <v>0</v>
      </c>
      <c r="I68" s="169">
        <f t="shared" ref="I68" si="218">I69</f>
        <v>0</v>
      </c>
      <c r="J68" s="169">
        <f t="shared" ref="J68" si="219">J69</f>
        <v>0</v>
      </c>
      <c r="K68" s="170">
        <f>L68+M68+N68</f>
        <v>16.200000000000003</v>
      </c>
      <c r="L68" s="170">
        <f>L69</f>
        <v>0.1</v>
      </c>
      <c r="M68" s="170">
        <f t="shared" ref="M68" si="220">M69</f>
        <v>0</v>
      </c>
      <c r="N68" s="170">
        <f t="shared" ref="N68" si="221">N69</f>
        <v>16.100000000000001</v>
      </c>
      <c r="P68" s="172"/>
    </row>
    <row r="69" spans="1:16" x14ac:dyDescent="0.25">
      <c r="A69" s="32"/>
      <c r="B69" s="21" t="s">
        <v>59</v>
      </c>
      <c r="C69" s="164">
        <f t="shared" si="93"/>
        <v>16.200000000000003</v>
      </c>
      <c r="D69" s="7">
        <v>0.1</v>
      </c>
      <c r="E69" s="7"/>
      <c r="F69" s="7">
        <v>16.100000000000001</v>
      </c>
      <c r="G69" s="164"/>
      <c r="H69" s="134"/>
      <c r="I69" s="134"/>
      <c r="J69" s="134"/>
      <c r="K69" s="6">
        <f t="shared" ref="K69" si="222">C69+G69</f>
        <v>16.200000000000003</v>
      </c>
      <c r="L69" s="6">
        <f t="shared" ref="L69" si="223">D69+H69</f>
        <v>0.1</v>
      </c>
      <c r="M69" s="6">
        <f t="shared" ref="M69" si="224">E69+I69</f>
        <v>0</v>
      </c>
      <c r="N69" s="6">
        <f t="shared" ref="N69" si="225">F69+J69</f>
        <v>16.100000000000001</v>
      </c>
      <c r="P69" s="172">
        <f>K69-'3 priedas_asignavimai'!AS189</f>
        <v>0</v>
      </c>
    </row>
    <row r="70" spans="1:16" x14ac:dyDescent="0.25">
      <c r="A70" s="31" t="s">
        <v>31</v>
      </c>
      <c r="B70" s="122" t="s">
        <v>335</v>
      </c>
      <c r="C70" s="162">
        <f t="shared" si="93"/>
        <v>11.8</v>
      </c>
      <c r="D70" s="138">
        <f t="shared" ref="D70" si="226">D71</f>
        <v>4</v>
      </c>
      <c r="E70" s="138">
        <f t="shared" ref="E70" si="227">E71</f>
        <v>0</v>
      </c>
      <c r="F70" s="138">
        <f t="shared" ref="F70" si="228">F71</f>
        <v>7.8</v>
      </c>
      <c r="G70" s="162">
        <f t="shared" ref="G70" si="229">H70+I70+J70</f>
        <v>0</v>
      </c>
      <c r="H70" s="169">
        <f t="shared" ref="H70" si="230">H71</f>
        <v>0</v>
      </c>
      <c r="I70" s="169">
        <f t="shared" ref="I70" si="231">I71</f>
        <v>0</v>
      </c>
      <c r="J70" s="169">
        <f t="shared" ref="J70" si="232">J71</f>
        <v>0</v>
      </c>
      <c r="K70" s="170">
        <f>L70+M70+N70</f>
        <v>11.8</v>
      </c>
      <c r="L70" s="170">
        <f>L71</f>
        <v>4</v>
      </c>
      <c r="M70" s="170">
        <f t="shared" ref="M70" si="233">M71</f>
        <v>0</v>
      </c>
      <c r="N70" s="170">
        <f t="shared" ref="N70" si="234">N71</f>
        <v>7.8</v>
      </c>
      <c r="P70" s="172"/>
    </row>
    <row r="71" spans="1:16" x14ac:dyDescent="0.25">
      <c r="A71" s="32"/>
      <c r="B71" s="21" t="s">
        <v>59</v>
      </c>
      <c r="C71" s="164">
        <f t="shared" si="93"/>
        <v>11.8</v>
      </c>
      <c r="D71" s="7">
        <v>4</v>
      </c>
      <c r="E71" s="7"/>
      <c r="F71" s="7">
        <v>7.8</v>
      </c>
      <c r="G71" s="164"/>
      <c r="H71" s="134"/>
      <c r="I71" s="134"/>
      <c r="J71" s="134"/>
      <c r="K71" s="6">
        <f t="shared" ref="K71" si="235">C71+G71</f>
        <v>11.8</v>
      </c>
      <c r="L71" s="6">
        <f t="shared" ref="L71" si="236">D71+H71</f>
        <v>4</v>
      </c>
      <c r="M71" s="6">
        <f t="shared" ref="M71" si="237">E71+I71</f>
        <v>0</v>
      </c>
      <c r="N71" s="6">
        <f t="shared" ref="N71" si="238">F71+J71</f>
        <v>7.8</v>
      </c>
      <c r="P71" s="172">
        <f>K71-'3 priedas_asignavimai'!AS194</f>
        <v>0</v>
      </c>
    </row>
    <row r="72" spans="1:16" x14ac:dyDescent="0.25">
      <c r="A72" s="31" t="s">
        <v>32</v>
      </c>
      <c r="B72" s="122" t="s">
        <v>338</v>
      </c>
      <c r="C72" s="162">
        <f t="shared" si="93"/>
        <v>15.7</v>
      </c>
      <c r="D72" s="138">
        <f t="shared" ref="D72" si="239">D73</f>
        <v>0.1</v>
      </c>
      <c r="E72" s="138">
        <f t="shared" ref="E72" si="240">E73</f>
        <v>0</v>
      </c>
      <c r="F72" s="138">
        <f t="shared" ref="F72" si="241">F73</f>
        <v>15.6</v>
      </c>
      <c r="G72" s="162">
        <f t="shared" ref="G72" si="242">H72+I72+J72</f>
        <v>0</v>
      </c>
      <c r="H72" s="169">
        <f t="shared" ref="H72" si="243">H73</f>
        <v>0</v>
      </c>
      <c r="I72" s="169">
        <f t="shared" ref="I72" si="244">I73</f>
        <v>0</v>
      </c>
      <c r="J72" s="169">
        <f t="shared" ref="J72" si="245">J73</f>
        <v>0</v>
      </c>
      <c r="K72" s="170">
        <f>L72+M72+N72</f>
        <v>15.7</v>
      </c>
      <c r="L72" s="170">
        <f>L73</f>
        <v>0.1</v>
      </c>
      <c r="M72" s="170">
        <f t="shared" ref="M72" si="246">M73</f>
        <v>0</v>
      </c>
      <c r="N72" s="170">
        <f t="shared" ref="N72" si="247">N73</f>
        <v>15.6</v>
      </c>
      <c r="P72" s="172"/>
    </row>
    <row r="73" spans="1:16" x14ac:dyDescent="0.25">
      <c r="A73" s="32"/>
      <c r="B73" s="21" t="s">
        <v>59</v>
      </c>
      <c r="C73" s="164">
        <f t="shared" si="93"/>
        <v>15.7</v>
      </c>
      <c r="D73" s="7">
        <v>0.1</v>
      </c>
      <c r="E73" s="7"/>
      <c r="F73" s="7">
        <v>15.6</v>
      </c>
      <c r="G73" s="164"/>
      <c r="H73" s="134"/>
      <c r="I73" s="134"/>
      <c r="J73" s="134"/>
      <c r="K73" s="6">
        <f t="shared" ref="K73" si="248">C73+G73</f>
        <v>15.7</v>
      </c>
      <c r="L73" s="6">
        <f t="shared" ref="L73" si="249">D73+H73</f>
        <v>0.1</v>
      </c>
      <c r="M73" s="6">
        <f t="shared" ref="M73" si="250">E73+I73</f>
        <v>0</v>
      </c>
      <c r="N73" s="6">
        <f t="shared" ref="N73" si="251">F73+J73</f>
        <v>15.6</v>
      </c>
      <c r="P73" s="172">
        <f>K73-'3 priedas_asignavimai'!AS198</f>
        <v>0</v>
      </c>
    </row>
    <row r="74" spans="1:16" x14ac:dyDescent="0.25">
      <c r="A74" s="31" t="s">
        <v>33</v>
      </c>
      <c r="B74" s="122" t="s">
        <v>337</v>
      </c>
      <c r="C74" s="162">
        <f t="shared" si="93"/>
        <v>0.1</v>
      </c>
      <c r="D74" s="138">
        <f t="shared" ref="D74" si="252">D75</f>
        <v>0.1</v>
      </c>
      <c r="E74" s="138">
        <f t="shared" ref="E74" si="253">E75</f>
        <v>0</v>
      </c>
      <c r="F74" s="138">
        <f t="shared" ref="F74" si="254">F75</f>
        <v>0</v>
      </c>
      <c r="G74" s="162">
        <f t="shared" ref="G74" si="255">H74+I74+J74</f>
        <v>0</v>
      </c>
      <c r="H74" s="169">
        <f t="shared" ref="H74" si="256">H75</f>
        <v>0</v>
      </c>
      <c r="I74" s="169">
        <f t="shared" ref="I74" si="257">I75</f>
        <v>0</v>
      </c>
      <c r="J74" s="169">
        <f t="shared" ref="J74" si="258">J75</f>
        <v>0</v>
      </c>
      <c r="K74" s="170">
        <f>L74+M74+N74</f>
        <v>0.1</v>
      </c>
      <c r="L74" s="170">
        <f>L75</f>
        <v>0.1</v>
      </c>
      <c r="M74" s="170">
        <f t="shared" ref="M74" si="259">M75</f>
        <v>0</v>
      </c>
      <c r="N74" s="170">
        <f t="shared" ref="N74" si="260">N75</f>
        <v>0</v>
      </c>
      <c r="P74" s="172"/>
    </row>
    <row r="75" spans="1:16" x14ac:dyDescent="0.25">
      <c r="A75" s="32"/>
      <c r="B75" s="21" t="s">
        <v>59</v>
      </c>
      <c r="C75" s="164">
        <f t="shared" si="93"/>
        <v>0.1</v>
      </c>
      <c r="D75" s="7">
        <v>0.1</v>
      </c>
      <c r="E75" s="7"/>
      <c r="F75" s="7"/>
      <c r="G75" s="164"/>
      <c r="H75" s="134"/>
      <c r="I75" s="134"/>
      <c r="J75" s="134"/>
      <c r="K75" s="6">
        <f t="shared" ref="K75" si="261">C75+G75</f>
        <v>0.1</v>
      </c>
      <c r="L75" s="6">
        <f t="shared" ref="L75" si="262">D75+H75</f>
        <v>0.1</v>
      </c>
      <c r="M75" s="6">
        <f t="shared" ref="M75" si="263">E75+I75</f>
        <v>0</v>
      </c>
      <c r="N75" s="6">
        <f t="shared" ref="N75" si="264">F75+J75</f>
        <v>0</v>
      </c>
      <c r="P75" s="172">
        <f>K75-'3 priedas_asignavimai'!AS202</f>
        <v>0</v>
      </c>
    </row>
    <row r="76" spans="1:16" x14ac:dyDescent="0.25">
      <c r="A76" s="31" t="s">
        <v>34</v>
      </c>
      <c r="B76" s="122" t="s">
        <v>336</v>
      </c>
      <c r="C76" s="162">
        <f t="shared" si="93"/>
        <v>87.6</v>
      </c>
      <c r="D76" s="138">
        <f t="shared" ref="D76" si="265">D77</f>
        <v>0.1</v>
      </c>
      <c r="E76" s="138">
        <f t="shared" ref="E76" si="266">E77</f>
        <v>0</v>
      </c>
      <c r="F76" s="138">
        <f t="shared" ref="F76" si="267">F77</f>
        <v>87.5</v>
      </c>
      <c r="G76" s="162">
        <f t="shared" ref="G76" si="268">H76+I76+J76</f>
        <v>0</v>
      </c>
      <c r="H76" s="169">
        <f t="shared" ref="H76" si="269">H77</f>
        <v>0</v>
      </c>
      <c r="I76" s="169">
        <f t="shared" ref="I76" si="270">I77</f>
        <v>0</v>
      </c>
      <c r="J76" s="169">
        <f t="shared" ref="J76" si="271">J77</f>
        <v>0</v>
      </c>
      <c r="K76" s="170">
        <f>L76+M76+N76</f>
        <v>87.6</v>
      </c>
      <c r="L76" s="170">
        <f>L77</f>
        <v>0.1</v>
      </c>
      <c r="M76" s="170">
        <f t="shared" ref="M76" si="272">M77</f>
        <v>0</v>
      </c>
      <c r="N76" s="170">
        <f t="shared" ref="N76" si="273">N77</f>
        <v>87.5</v>
      </c>
      <c r="P76" s="172"/>
    </row>
    <row r="77" spans="1:16" x14ac:dyDescent="0.25">
      <c r="A77" s="32"/>
      <c r="B77" s="21" t="s">
        <v>59</v>
      </c>
      <c r="C77" s="164">
        <f t="shared" si="93"/>
        <v>87.6</v>
      </c>
      <c r="D77" s="7">
        <v>0.1</v>
      </c>
      <c r="E77" s="7"/>
      <c r="F77" s="7">
        <v>87.5</v>
      </c>
      <c r="G77" s="164"/>
      <c r="H77" s="134"/>
      <c r="I77" s="134"/>
      <c r="J77" s="134"/>
      <c r="K77" s="6">
        <f t="shared" ref="K77" si="274">C77+G77</f>
        <v>87.6</v>
      </c>
      <c r="L77" s="6">
        <f t="shared" ref="L77" si="275">D77+H77</f>
        <v>0.1</v>
      </c>
      <c r="M77" s="6">
        <f t="shared" ref="M77" si="276">E77+I77</f>
        <v>0</v>
      </c>
      <c r="N77" s="6">
        <f t="shared" ref="N77" si="277">F77+J77</f>
        <v>87.5</v>
      </c>
      <c r="P77" s="172">
        <f>K77-'3 priedas_asignavimai'!AS206</f>
        <v>0</v>
      </c>
    </row>
    <row r="78" spans="1:16" x14ac:dyDescent="0.25">
      <c r="A78" s="31" t="s">
        <v>35</v>
      </c>
      <c r="B78" s="122" t="s">
        <v>339</v>
      </c>
      <c r="C78" s="162">
        <f t="shared" si="93"/>
        <v>39.9</v>
      </c>
      <c r="D78" s="138">
        <f t="shared" ref="D78" si="278">D79</f>
        <v>0.1</v>
      </c>
      <c r="E78" s="138">
        <f t="shared" ref="E78" si="279">E79</f>
        <v>0</v>
      </c>
      <c r="F78" s="138">
        <f t="shared" ref="F78" si="280">F79</f>
        <v>39.799999999999997</v>
      </c>
      <c r="G78" s="162">
        <f t="shared" ref="G78" si="281">H78+I78+J78</f>
        <v>0</v>
      </c>
      <c r="H78" s="169">
        <f t="shared" ref="H78" si="282">H79</f>
        <v>0</v>
      </c>
      <c r="I78" s="169">
        <f t="shared" ref="I78" si="283">I79</f>
        <v>0</v>
      </c>
      <c r="J78" s="169">
        <f t="shared" ref="J78" si="284">J79</f>
        <v>0</v>
      </c>
      <c r="K78" s="170">
        <f>L78+M78+N78</f>
        <v>39.9</v>
      </c>
      <c r="L78" s="170">
        <f>L79</f>
        <v>0.1</v>
      </c>
      <c r="M78" s="170">
        <f t="shared" ref="M78" si="285">M79</f>
        <v>0</v>
      </c>
      <c r="N78" s="170">
        <f t="shared" ref="N78" si="286">N79</f>
        <v>39.799999999999997</v>
      </c>
      <c r="P78" s="172"/>
    </row>
    <row r="79" spans="1:16" x14ac:dyDescent="0.25">
      <c r="A79" s="32"/>
      <c r="B79" s="21" t="s">
        <v>59</v>
      </c>
      <c r="C79" s="164">
        <f t="shared" si="93"/>
        <v>39.9</v>
      </c>
      <c r="D79" s="7">
        <v>0.1</v>
      </c>
      <c r="E79" s="7"/>
      <c r="F79" s="7">
        <v>39.799999999999997</v>
      </c>
      <c r="G79" s="164"/>
      <c r="H79" s="134"/>
      <c r="I79" s="134"/>
      <c r="J79" s="134"/>
      <c r="K79" s="6">
        <f t="shared" ref="K79" si="287">C79+G79</f>
        <v>39.9</v>
      </c>
      <c r="L79" s="6">
        <f t="shared" ref="L79" si="288">D79+H79</f>
        <v>0.1</v>
      </c>
      <c r="M79" s="6">
        <f t="shared" ref="M79" si="289">E79+I79</f>
        <v>0</v>
      </c>
      <c r="N79" s="6">
        <f t="shared" ref="N79" si="290">F79+J79</f>
        <v>39.799999999999997</v>
      </c>
      <c r="P79" s="172">
        <f>K79-'3 priedas_asignavimai'!AS211</f>
        <v>0</v>
      </c>
    </row>
    <row r="80" spans="1:16" x14ac:dyDescent="0.25">
      <c r="A80" s="31" t="s">
        <v>36</v>
      </c>
      <c r="B80" s="122" t="s">
        <v>340</v>
      </c>
      <c r="C80" s="162">
        <f t="shared" si="93"/>
        <v>70.599999999999994</v>
      </c>
      <c r="D80" s="138">
        <f t="shared" ref="D80" si="291">D81</f>
        <v>0.1</v>
      </c>
      <c r="E80" s="138">
        <f t="shared" ref="E80" si="292">E81</f>
        <v>0</v>
      </c>
      <c r="F80" s="138">
        <f t="shared" ref="F80" si="293">F81</f>
        <v>70.5</v>
      </c>
      <c r="G80" s="162">
        <f t="shared" ref="G80" si="294">H80+I80+J80</f>
        <v>0</v>
      </c>
      <c r="H80" s="169">
        <f t="shared" ref="H80" si="295">H81</f>
        <v>0</v>
      </c>
      <c r="I80" s="169">
        <f t="shared" ref="I80" si="296">I81</f>
        <v>0</v>
      </c>
      <c r="J80" s="169">
        <f t="shared" ref="J80" si="297">J81</f>
        <v>0</v>
      </c>
      <c r="K80" s="170">
        <f>L80+M80+N80</f>
        <v>70.599999999999994</v>
      </c>
      <c r="L80" s="170">
        <f>L81</f>
        <v>0.1</v>
      </c>
      <c r="M80" s="170">
        <f t="shared" ref="M80" si="298">M81</f>
        <v>0</v>
      </c>
      <c r="N80" s="170">
        <f t="shared" ref="N80" si="299">N81</f>
        <v>70.5</v>
      </c>
      <c r="P80" s="172"/>
    </row>
    <row r="81" spans="1:16" x14ac:dyDescent="0.25">
      <c r="A81" s="32"/>
      <c r="B81" s="21" t="s">
        <v>59</v>
      </c>
      <c r="C81" s="164">
        <f t="shared" si="93"/>
        <v>70.599999999999994</v>
      </c>
      <c r="D81" s="7">
        <v>0.1</v>
      </c>
      <c r="E81" s="7"/>
      <c r="F81" s="7">
        <v>70.5</v>
      </c>
      <c r="G81" s="164"/>
      <c r="H81" s="134"/>
      <c r="I81" s="134"/>
      <c r="J81" s="134"/>
      <c r="K81" s="6">
        <f t="shared" ref="K81" si="300">C81+G81</f>
        <v>70.599999999999994</v>
      </c>
      <c r="L81" s="6">
        <f t="shared" ref="L81" si="301">D81+H81</f>
        <v>0.1</v>
      </c>
      <c r="M81" s="6">
        <f t="shared" ref="M81" si="302">E81+I81</f>
        <v>0</v>
      </c>
      <c r="N81" s="6">
        <f t="shared" ref="N81" si="303">F81+J81</f>
        <v>70.5</v>
      </c>
      <c r="P81" s="172">
        <f>K81-'3 priedas_asignavimai'!AS215</f>
        <v>0</v>
      </c>
    </row>
    <row r="82" spans="1:16" x14ac:dyDescent="0.25">
      <c r="A82" s="31" t="s">
        <v>37</v>
      </c>
      <c r="B82" s="122" t="s">
        <v>341</v>
      </c>
      <c r="C82" s="162">
        <f t="shared" si="93"/>
        <v>36.1</v>
      </c>
      <c r="D82" s="138">
        <f t="shared" ref="D82" si="304">D83</f>
        <v>0.1</v>
      </c>
      <c r="E82" s="138">
        <f t="shared" ref="E82" si="305">E83</f>
        <v>0</v>
      </c>
      <c r="F82" s="138">
        <f t="shared" ref="F82" si="306">F83</f>
        <v>36</v>
      </c>
      <c r="G82" s="162">
        <f t="shared" ref="G82" si="307">H82+I82+J82</f>
        <v>0</v>
      </c>
      <c r="H82" s="169">
        <f t="shared" ref="H82" si="308">H83</f>
        <v>0</v>
      </c>
      <c r="I82" s="169">
        <f t="shared" ref="I82" si="309">I83</f>
        <v>0</v>
      </c>
      <c r="J82" s="169">
        <f t="shared" ref="J82" si="310">J83</f>
        <v>0</v>
      </c>
      <c r="K82" s="170">
        <f>L82+M82+N82</f>
        <v>36.1</v>
      </c>
      <c r="L82" s="170">
        <f>L83</f>
        <v>0.1</v>
      </c>
      <c r="M82" s="170">
        <f t="shared" ref="M82" si="311">M83</f>
        <v>0</v>
      </c>
      <c r="N82" s="170">
        <f t="shared" ref="N82" si="312">N83</f>
        <v>36</v>
      </c>
      <c r="P82" s="172"/>
    </row>
    <row r="83" spans="1:16" x14ac:dyDescent="0.25">
      <c r="A83" s="32"/>
      <c r="B83" s="21" t="s">
        <v>59</v>
      </c>
      <c r="C83" s="164">
        <f t="shared" si="93"/>
        <v>36.1</v>
      </c>
      <c r="D83" s="7">
        <v>0.1</v>
      </c>
      <c r="E83" s="7"/>
      <c r="F83" s="7">
        <v>36</v>
      </c>
      <c r="G83" s="164"/>
      <c r="H83" s="134"/>
      <c r="I83" s="134"/>
      <c r="J83" s="134"/>
      <c r="K83" s="6">
        <f t="shared" ref="K83" si="313">C83+G83</f>
        <v>36.1</v>
      </c>
      <c r="L83" s="6">
        <f t="shared" ref="L83" si="314">D83+H83</f>
        <v>0.1</v>
      </c>
      <c r="M83" s="6">
        <f t="shared" ref="M83" si="315">E83+I83</f>
        <v>0</v>
      </c>
      <c r="N83" s="6">
        <f t="shared" ref="N83" si="316">F83+J83</f>
        <v>36</v>
      </c>
      <c r="P83" s="172">
        <f>K83-'3 priedas_asignavimai'!AS219</f>
        <v>0</v>
      </c>
    </row>
    <row r="84" spans="1:16" x14ac:dyDescent="0.25">
      <c r="A84" s="31" t="s">
        <v>38</v>
      </c>
      <c r="B84" s="122" t="s">
        <v>342</v>
      </c>
      <c r="C84" s="162">
        <f t="shared" si="93"/>
        <v>36.700000000000003</v>
      </c>
      <c r="D84" s="138">
        <f t="shared" ref="D84" si="317">D85</f>
        <v>0.1</v>
      </c>
      <c r="E84" s="138">
        <f t="shared" ref="E84" si="318">E85</f>
        <v>0</v>
      </c>
      <c r="F84" s="138">
        <f t="shared" ref="F84" si="319">F85</f>
        <v>36.6</v>
      </c>
      <c r="G84" s="162">
        <f t="shared" ref="G84" si="320">H84+I84+J84</f>
        <v>0</v>
      </c>
      <c r="H84" s="169">
        <f t="shared" ref="H84" si="321">H85</f>
        <v>0</v>
      </c>
      <c r="I84" s="169">
        <f t="shared" ref="I84" si="322">I85</f>
        <v>0</v>
      </c>
      <c r="J84" s="169">
        <f t="shared" ref="J84" si="323">J85</f>
        <v>0</v>
      </c>
      <c r="K84" s="170">
        <f>L84+M84+N84</f>
        <v>36.700000000000003</v>
      </c>
      <c r="L84" s="170">
        <f>L85</f>
        <v>0.1</v>
      </c>
      <c r="M84" s="170">
        <f t="shared" ref="M84" si="324">M85</f>
        <v>0</v>
      </c>
      <c r="N84" s="170">
        <f t="shared" ref="N84" si="325">N85</f>
        <v>36.6</v>
      </c>
      <c r="P84" s="172"/>
    </row>
    <row r="85" spans="1:16" x14ac:dyDescent="0.25">
      <c r="A85" s="32"/>
      <c r="B85" s="21" t="s">
        <v>59</v>
      </c>
      <c r="C85" s="164">
        <f t="shared" si="93"/>
        <v>36.700000000000003</v>
      </c>
      <c r="D85" s="7">
        <v>0.1</v>
      </c>
      <c r="E85" s="7"/>
      <c r="F85" s="7">
        <v>36.6</v>
      </c>
      <c r="G85" s="164"/>
      <c r="H85" s="134"/>
      <c r="I85" s="134"/>
      <c r="J85" s="134"/>
      <c r="K85" s="6">
        <f t="shared" ref="K85" si="326">C85+G85</f>
        <v>36.700000000000003</v>
      </c>
      <c r="L85" s="6">
        <f t="shared" ref="L85" si="327">D85+H85</f>
        <v>0.1</v>
      </c>
      <c r="M85" s="6">
        <f t="shared" ref="M85" si="328">E85+I85</f>
        <v>0</v>
      </c>
      <c r="N85" s="6">
        <f t="shared" ref="N85" si="329">F85+J85</f>
        <v>36.6</v>
      </c>
      <c r="P85" s="172">
        <f>K85-'3 priedas_asignavimai'!AS224</f>
        <v>0</v>
      </c>
    </row>
    <row r="86" spans="1:16" x14ac:dyDescent="0.25">
      <c r="A86" s="31" t="s">
        <v>39</v>
      </c>
      <c r="B86" s="122" t="s">
        <v>343</v>
      </c>
      <c r="C86" s="162">
        <f t="shared" si="93"/>
        <v>100.69999999999999</v>
      </c>
      <c r="D86" s="138">
        <f t="shared" ref="D86" si="330">D87</f>
        <v>0.1</v>
      </c>
      <c r="E86" s="138">
        <f t="shared" ref="E86" si="331">E87</f>
        <v>0</v>
      </c>
      <c r="F86" s="138">
        <f t="shared" ref="F86" si="332">F87</f>
        <v>100.6</v>
      </c>
      <c r="G86" s="162">
        <f t="shared" ref="G86" si="333">H86+I86+J86</f>
        <v>0</v>
      </c>
      <c r="H86" s="169">
        <f t="shared" ref="H86" si="334">H87</f>
        <v>0</v>
      </c>
      <c r="I86" s="169">
        <f t="shared" ref="I86" si="335">I87</f>
        <v>0</v>
      </c>
      <c r="J86" s="169">
        <f t="shared" ref="J86" si="336">J87</f>
        <v>0</v>
      </c>
      <c r="K86" s="170">
        <f>L86+M86+N86</f>
        <v>100.69999999999999</v>
      </c>
      <c r="L86" s="170">
        <f>L87</f>
        <v>0.1</v>
      </c>
      <c r="M86" s="170">
        <f t="shared" ref="M86" si="337">M87</f>
        <v>0</v>
      </c>
      <c r="N86" s="170">
        <f t="shared" ref="N86" si="338">N87</f>
        <v>100.6</v>
      </c>
      <c r="P86" s="172"/>
    </row>
    <row r="87" spans="1:16" x14ac:dyDescent="0.25">
      <c r="A87" s="32"/>
      <c r="B87" s="21" t="s">
        <v>59</v>
      </c>
      <c r="C87" s="164">
        <f t="shared" si="93"/>
        <v>100.69999999999999</v>
      </c>
      <c r="D87" s="7">
        <v>0.1</v>
      </c>
      <c r="E87" s="7"/>
      <c r="F87" s="7">
        <v>100.6</v>
      </c>
      <c r="G87" s="164"/>
      <c r="H87" s="134"/>
      <c r="I87" s="134"/>
      <c r="J87" s="134"/>
      <c r="K87" s="6">
        <f t="shared" ref="K87" si="339">C87+G87</f>
        <v>100.69999999999999</v>
      </c>
      <c r="L87" s="6">
        <f t="shared" ref="L87" si="340">D87+H87</f>
        <v>0.1</v>
      </c>
      <c r="M87" s="6">
        <f t="shared" ref="M87" si="341">E87+I87</f>
        <v>0</v>
      </c>
      <c r="N87" s="6">
        <f t="shared" ref="N87" si="342">F87+J87</f>
        <v>100.6</v>
      </c>
      <c r="P87" s="172">
        <f>K87-'3 priedas_asignavimai'!AS228</f>
        <v>0</v>
      </c>
    </row>
    <row r="88" spans="1:16" x14ac:dyDescent="0.25">
      <c r="A88" s="77" t="s">
        <v>40</v>
      </c>
      <c r="B88" s="122" t="s">
        <v>344</v>
      </c>
      <c r="C88" s="162">
        <f t="shared" si="93"/>
        <v>70</v>
      </c>
      <c r="D88" s="138">
        <f t="shared" ref="D88" si="343">D89</f>
        <v>0.5</v>
      </c>
      <c r="E88" s="138">
        <f t="shared" ref="E88" si="344">E89</f>
        <v>0</v>
      </c>
      <c r="F88" s="138">
        <f t="shared" ref="F88" si="345">F89</f>
        <v>69.5</v>
      </c>
      <c r="G88" s="162">
        <f t="shared" ref="G88" si="346">H88+I88+J88</f>
        <v>0</v>
      </c>
      <c r="H88" s="169">
        <f t="shared" ref="H88" si="347">H89</f>
        <v>0</v>
      </c>
      <c r="I88" s="169">
        <f t="shared" ref="I88" si="348">I89</f>
        <v>0</v>
      </c>
      <c r="J88" s="169">
        <f t="shared" ref="J88" si="349">J89</f>
        <v>0</v>
      </c>
      <c r="K88" s="170">
        <f>L88+M88+N88</f>
        <v>70</v>
      </c>
      <c r="L88" s="170">
        <f>L89</f>
        <v>0.5</v>
      </c>
      <c r="M88" s="170">
        <f t="shared" ref="M88" si="350">M89</f>
        <v>0</v>
      </c>
      <c r="N88" s="170">
        <f t="shared" ref="N88" si="351">N89</f>
        <v>69.5</v>
      </c>
      <c r="P88" s="172"/>
    </row>
    <row r="89" spans="1:16" x14ac:dyDescent="0.25">
      <c r="A89" s="32"/>
      <c r="B89" s="21" t="s">
        <v>59</v>
      </c>
      <c r="C89" s="164">
        <f t="shared" si="93"/>
        <v>70</v>
      </c>
      <c r="D89" s="7">
        <v>0.5</v>
      </c>
      <c r="E89" s="7"/>
      <c r="F89" s="7">
        <v>69.5</v>
      </c>
      <c r="G89" s="164"/>
      <c r="H89" s="134"/>
      <c r="I89" s="134"/>
      <c r="J89" s="134"/>
      <c r="K89" s="6">
        <f t="shared" ref="K89" si="352">C89+G89</f>
        <v>70</v>
      </c>
      <c r="L89" s="6">
        <f t="shared" ref="L89" si="353">D89+H89</f>
        <v>0.5</v>
      </c>
      <c r="M89" s="6">
        <f t="shared" ref="M89" si="354">E89+I89</f>
        <v>0</v>
      </c>
      <c r="N89" s="6">
        <f t="shared" ref="N89" si="355">F89+J89</f>
        <v>69.5</v>
      </c>
      <c r="P89" s="172">
        <f>K89-'3 priedas_asignavimai'!AS233</f>
        <v>0</v>
      </c>
    </row>
    <row r="90" spans="1:16" x14ac:dyDescent="0.25">
      <c r="A90" s="31" t="s">
        <v>41</v>
      </c>
      <c r="B90" s="122" t="s">
        <v>345</v>
      </c>
      <c r="C90" s="162">
        <f t="shared" si="93"/>
        <v>22.9</v>
      </c>
      <c r="D90" s="138">
        <f t="shared" ref="D90" si="356">D91</f>
        <v>0.5</v>
      </c>
      <c r="E90" s="138">
        <f t="shared" ref="E90" si="357">E91</f>
        <v>2.4</v>
      </c>
      <c r="F90" s="138">
        <f t="shared" ref="F90" si="358">F91</f>
        <v>20</v>
      </c>
      <c r="G90" s="162">
        <f t="shared" ref="G90" si="359">H90+I90+J90</f>
        <v>0</v>
      </c>
      <c r="H90" s="169">
        <f t="shared" ref="H90" si="360">H91</f>
        <v>0</v>
      </c>
      <c r="I90" s="169">
        <f t="shared" ref="I90" si="361">I91</f>
        <v>0</v>
      </c>
      <c r="J90" s="169">
        <f t="shared" ref="J90" si="362">J91</f>
        <v>0</v>
      </c>
      <c r="K90" s="170">
        <f>L90+M90+N90</f>
        <v>22.9</v>
      </c>
      <c r="L90" s="170">
        <f>L91</f>
        <v>0.5</v>
      </c>
      <c r="M90" s="170">
        <f t="shared" ref="M90" si="363">M91</f>
        <v>2.4</v>
      </c>
      <c r="N90" s="170">
        <f t="shared" ref="N90" si="364">N91</f>
        <v>20</v>
      </c>
      <c r="P90" s="172"/>
    </row>
    <row r="91" spans="1:16" x14ac:dyDescent="0.25">
      <c r="A91" s="32"/>
      <c r="B91" s="21" t="s">
        <v>59</v>
      </c>
      <c r="C91" s="164">
        <f t="shared" si="93"/>
        <v>22.9</v>
      </c>
      <c r="D91" s="7">
        <v>0.5</v>
      </c>
      <c r="E91" s="7">
        <v>2.4</v>
      </c>
      <c r="F91" s="7">
        <v>20</v>
      </c>
      <c r="G91" s="164"/>
      <c r="H91" s="134"/>
      <c r="I91" s="134"/>
      <c r="J91" s="134"/>
      <c r="K91" s="6">
        <f t="shared" ref="K91" si="365">C91+G91</f>
        <v>22.9</v>
      </c>
      <c r="L91" s="6">
        <f t="shared" ref="L91" si="366">D91+H91</f>
        <v>0.5</v>
      </c>
      <c r="M91" s="6">
        <f t="shared" ref="M91" si="367">E91+I91</f>
        <v>2.4</v>
      </c>
      <c r="N91" s="6">
        <f t="shared" ref="N91" si="368">F91+J91</f>
        <v>20</v>
      </c>
      <c r="P91" s="172">
        <f>K91-'3 priedas_asignavimai'!AS236</f>
        <v>0</v>
      </c>
    </row>
    <row r="92" spans="1:16" x14ac:dyDescent="0.25">
      <c r="A92" s="77" t="s">
        <v>42</v>
      </c>
      <c r="B92" s="122" t="s">
        <v>346</v>
      </c>
      <c r="C92" s="162">
        <f t="shared" si="93"/>
        <v>40</v>
      </c>
      <c r="D92" s="138">
        <f t="shared" ref="D92" si="369">D93</f>
        <v>0</v>
      </c>
      <c r="E92" s="138">
        <f t="shared" ref="E92" si="370">E93</f>
        <v>40</v>
      </c>
      <c r="F92" s="138">
        <f t="shared" ref="F92" si="371">F93</f>
        <v>0</v>
      </c>
      <c r="G92" s="162">
        <f t="shared" ref="G92" si="372">H92+I92+J92</f>
        <v>0</v>
      </c>
      <c r="H92" s="169">
        <f t="shared" ref="H92" si="373">H93</f>
        <v>0</v>
      </c>
      <c r="I92" s="169">
        <f t="shared" ref="I92" si="374">I93</f>
        <v>0</v>
      </c>
      <c r="J92" s="169">
        <f t="shared" ref="J92" si="375">J93</f>
        <v>0</v>
      </c>
      <c r="K92" s="170">
        <f>L92+M92+N92</f>
        <v>40</v>
      </c>
      <c r="L92" s="170">
        <f>L93</f>
        <v>0</v>
      </c>
      <c r="M92" s="170">
        <f t="shared" ref="M92" si="376">M93</f>
        <v>40</v>
      </c>
      <c r="N92" s="170">
        <f t="shared" ref="N92" si="377">N93</f>
        <v>0</v>
      </c>
      <c r="P92" s="172"/>
    </row>
    <row r="93" spans="1:16" x14ac:dyDescent="0.25">
      <c r="A93" s="32"/>
      <c r="B93" s="21" t="s">
        <v>59</v>
      </c>
      <c r="C93" s="164">
        <f t="shared" si="93"/>
        <v>40</v>
      </c>
      <c r="D93" s="7"/>
      <c r="E93" s="7">
        <v>40</v>
      </c>
      <c r="F93" s="7"/>
      <c r="G93" s="164"/>
      <c r="H93" s="134"/>
      <c r="I93" s="134"/>
      <c r="J93" s="134"/>
      <c r="K93" s="6">
        <f t="shared" ref="K93" si="378">C93+G93</f>
        <v>40</v>
      </c>
      <c r="L93" s="6">
        <f t="shared" ref="L93" si="379">D93+H93</f>
        <v>0</v>
      </c>
      <c r="M93" s="6">
        <f t="shared" ref="M93" si="380">E93+I93</f>
        <v>40</v>
      </c>
      <c r="N93" s="6">
        <f t="shared" ref="N93" si="381">F93+J93</f>
        <v>0</v>
      </c>
      <c r="P93" s="172">
        <f>K93-'3 priedas_asignavimai'!AS238</f>
        <v>0</v>
      </c>
    </row>
    <row r="94" spans="1:16" x14ac:dyDescent="0.25">
      <c r="A94" s="77" t="s">
        <v>43</v>
      </c>
      <c r="B94" s="122" t="s">
        <v>347</v>
      </c>
      <c r="C94" s="162">
        <f t="shared" si="93"/>
        <v>20</v>
      </c>
      <c r="D94" s="138">
        <f t="shared" ref="D94" si="382">D95</f>
        <v>7</v>
      </c>
      <c r="E94" s="138">
        <f t="shared" ref="E94" si="383">E95</f>
        <v>10</v>
      </c>
      <c r="F94" s="138">
        <f t="shared" ref="F94" si="384">F95</f>
        <v>3</v>
      </c>
      <c r="G94" s="162">
        <f t="shared" ref="G94" si="385">H94+I94+J94</f>
        <v>0</v>
      </c>
      <c r="H94" s="169">
        <f t="shared" ref="H94" si="386">H95</f>
        <v>0</v>
      </c>
      <c r="I94" s="169">
        <f t="shared" ref="I94" si="387">I95</f>
        <v>0</v>
      </c>
      <c r="J94" s="169">
        <f t="shared" ref="J94" si="388">J95</f>
        <v>0</v>
      </c>
      <c r="K94" s="170">
        <f>L94+M94+N94</f>
        <v>20</v>
      </c>
      <c r="L94" s="170">
        <f>L95</f>
        <v>7</v>
      </c>
      <c r="M94" s="170">
        <f t="shared" ref="M94" si="389">M95</f>
        <v>10</v>
      </c>
      <c r="N94" s="170">
        <f t="shared" ref="N94" si="390">N95</f>
        <v>3</v>
      </c>
      <c r="P94" s="172"/>
    </row>
    <row r="95" spans="1:16" x14ac:dyDescent="0.25">
      <c r="A95" s="32"/>
      <c r="B95" s="21" t="s">
        <v>7</v>
      </c>
      <c r="C95" s="164">
        <f t="shared" si="93"/>
        <v>20</v>
      </c>
      <c r="D95" s="7">
        <v>7</v>
      </c>
      <c r="E95" s="7">
        <v>10</v>
      </c>
      <c r="F95" s="7">
        <v>3</v>
      </c>
      <c r="G95" s="164"/>
      <c r="H95" s="134"/>
      <c r="I95" s="134"/>
      <c r="J95" s="134"/>
      <c r="K95" s="6">
        <f t="shared" ref="K95" si="391">C95+G95</f>
        <v>20</v>
      </c>
      <c r="L95" s="6">
        <f t="shared" ref="L95" si="392">D95+H95</f>
        <v>7</v>
      </c>
      <c r="M95" s="6">
        <f t="shared" ref="M95" si="393">E95+I95</f>
        <v>10</v>
      </c>
      <c r="N95" s="6">
        <f t="shared" ref="N95" si="394">F95+J95</f>
        <v>3</v>
      </c>
      <c r="P95" s="172">
        <f>K95-'3 priedas_asignavimai'!AS241</f>
        <v>0</v>
      </c>
    </row>
    <row r="96" spans="1:16" x14ac:dyDescent="0.25">
      <c r="A96" s="77" t="s">
        <v>44</v>
      </c>
      <c r="B96" s="122" t="s">
        <v>348</v>
      </c>
      <c r="C96" s="162">
        <f t="shared" si="93"/>
        <v>3</v>
      </c>
      <c r="D96" s="138">
        <f t="shared" ref="D96" si="395">D97</f>
        <v>0.1</v>
      </c>
      <c r="E96" s="138">
        <f t="shared" ref="E96" si="396">E97</f>
        <v>2.9</v>
      </c>
      <c r="F96" s="138">
        <f t="shared" ref="F96" si="397">F97</f>
        <v>0</v>
      </c>
      <c r="G96" s="162">
        <f t="shared" ref="G96" si="398">H96+I96+J96</f>
        <v>0</v>
      </c>
      <c r="H96" s="169">
        <f t="shared" ref="H96" si="399">H97</f>
        <v>0</v>
      </c>
      <c r="I96" s="169">
        <f t="shared" ref="I96" si="400">I97</f>
        <v>0</v>
      </c>
      <c r="J96" s="169">
        <f t="shared" ref="J96" si="401">J97</f>
        <v>0</v>
      </c>
      <c r="K96" s="170">
        <f>L96+M96+N96</f>
        <v>3</v>
      </c>
      <c r="L96" s="170">
        <f>L97</f>
        <v>0.1</v>
      </c>
      <c r="M96" s="170">
        <f t="shared" ref="M96" si="402">M97</f>
        <v>2.9</v>
      </c>
      <c r="N96" s="170">
        <f t="shared" ref="N96" si="403">N97</f>
        <v>0</v>
      </c>
      <c r="P96" s="172"/>
    </row>
    <row r="97" spans="1:16" x14ac:dyDescent="0.25">
      <c r="A97" s="32"/>
      <c r="B97" s="21" t="s">
        <v>7</v>
      </c>
      <c r="C97" s="164">
        <f t="shared" si="93"/>
        <v>3</v>
      </c>
      <c r="D97" s="7">
        <v>0.1</v>
      </c>
      <c r="E97" s="7">
        <v>2.9</v>
      </c>
      <c r="F97" s="7"/>
      <c r="G97" s="164"/>
      <c r="H97" s="134"/>
      <c r="I97" s="134"/>
      <c r="J97" s="134"/>
      <c r="K97" s="6">
        <f t="shared" ref="K97" si="404">C97+G97</f>
        <v>3</v>
      </c>
      <c r="L97" s="6">
        <f t="shared" ref="L97" si="405">D97+H97</f>
        <v>0.1</v>
      </c>
      <c r="M97" s="6">
        <f t="shared" ref="M97" si="406">E97+I97</f>
        <v>2.9</v>
      </c>
      <c r="N97" s="6">
        <f t="shared" ref="N97" si="407">F97+J97</f>
        <v>0</v>
      </c>
      <c r="P97" s="172">
        <f>K97-'3 priedas_asignavimai'!AS243</f>
        <v>0</v>
      </c>
    </row>
    <row r="98" spans="1:16" x14ac:dyDescent="0.25">
      <c r="A98" s="77" t="s">
        <v>45</v>
      </c>
      <c r="B98" s="122" t="s">
        <v>349</v>
      </c>
      <c r="C98" s="162">
        <f t="shared" si="93"/>
        <v>3.2</v>
      </c>
      <c r="D98" s="138">
        <f t="shared" ref="D98" si="408">D99</f>
        <v>0.2</v>
      </c>
      <c r="E98" s="138">
        <f t="shared" ref="E98" si="409">E99</f>
        <v>3</v>
      </c>
      <c r="F98" s="138">
        <f t="shared" ref="F98" si="410">F99</f>
        <v>0</v>
      </c>
      <c r="G98" s="162">
        <f t="shared" ref="G98" si="411">H98+I98+J98</f>
        <v>0</v>
      </c>
      <c r="H98" s="169">
        <f t="shared" ref="H98" si="412">H99</f>
        <v>0</v>
      </c>
      <c r="I98" s="169">
        <f t="shared" ref="I98" si="413">I99</f>
        <v>0</v>
      </c>
      <c r="J98" s="169">
        <f t="shared" ref="J98" si="414">J99</f>
        <v>0</v>
      </c>
      <c r="K98" s="170">
        <f>L98+M98+N98</f>
        <v>3.2</v>
      </c>
      <c r="L98" s="170">
        <f>L99</f>
        <v>0.2</v>
      </c>
      <c r="M98" s="170">
        <f t="shared" ref="M98" si="415">M99</f>
        <v>3</v>
      </c>
      <c r="N98" s="170">
        <f t="shared" ref="N98" si="416">N99</f>
        <v>0</v>
      </c>
      <c r="P98" s="172"/>
    </row>
    <row r="99" spans="1:16" x14ac:dyDescent="0.25">
      <c r="A99" s="32"/>
      <c r="B99" s="21" t="s">
        <v>7</v>
      </c>
      <c r="C99" s="164">
        <f t="shared" si="93"/>
        <v>3.2</v>
      </c>
      <c r="D99" s="7">
        <v>0.2</v>
      </c>
      <c r="E99" s="7">
        <v>3</v>
      </c>
      <c r="F99" s="7"/>
      <c r="G99" s="164"/>
      <c r="H99" s="134"/>
      <c r="I99" s="134"/>
      <c r="J99" s="134"/>
      <c r="K99" s="6">
        <f t="shared" ref="K99" si="417">C99+G99</f>
        <v>3.2</v>
      </c>
      <c r="L99" s="6">
        <f t="shared" ref="L99" si="418">D99+H99</f>
        <v>0.2</v>
      </c>
      <c r="M99" s="6">
        <f t="shared" ref="M99" si="419">E99+I99</f>
        <v>3</v>
      </c>
      <c r="N99" s="6">
        <f t="shared" ref="N99" si="420">F99+J99</f>
        <v>0</v>
      </c>
      <c r="P99" s="172">
        <f>K99-'3 priedas_asignavimai'!AS245</f>
        <v>0</v>
      </c>
    </row>
    <row r="100" spans="1:16" x14ac:dyDescent="0.25">
      <c r="A100" s="77" t="s">
        <v>46</v>
      </c>
      <c r="B100" s="122" t="s">
        <v>350</v>
      </c>
      <c r="C100" s="162">
        <f t="shared" si="93"/>
        <v>5</v>
      </c>
      <c r="D100" s="138">
        <f t="shared" ref="D100" si="421">D101</f>
        <v>0.8</v>
      </c>
      <c r="E100" s="138">
        <f t="shared" ref="E100" si="422">E101</f>
        <v>4.2</v>
      </c>
      <c r="F100" s="138">
        <f t="shared" ref="F100" si="423">F101</f>
        <v>0</v>
      </c>
      <c r="G100" s="162">
        <f t="shared" ref="G100" si="424">H100+I100+J100</f>
        <v>0</v>
      </c>
      <c r="H100" s="169">
        <f t="shared" ref="H100" si="425">H101</f>
        <v>0</v>
      </c>
      <c r="I100" s="169">
        <f t="shared" ref="I100" si="426">I101</f>
        <v>0</v>
      </c>
      <c r="J100" s="169">
        <f t="shared" ref="J100" si="427">J101</f>
        <v>0</v>
      </c>
      <c r="K100" s="170">
        <f>L100+M100+N100</f>
        <v>5</v>
      </c>
      <c r="L100" s="170">
        <f>L101</f>
        <v>0.8</v>
      </c>
      <c r="M100" s="170">
        <f t="shared" ref="M100" si="428">M101</f>
        <v>4.2</v>
      </c>
      <c r="N100" s="170">
        <f t="shared" ref="N100" si="429">N101</f>
        <v>0</v>
      </c>
      <c r="P100" s="172"/>
    </row>
    <row r="101" spans="1:16" x14ac:dyDescent="0.25">
      <c r="A101" s="32"/>
      <c r="B101" s="21" t="s">
        <v>7</v>
      </c>
      <c r="C101" s="164">
        <f t="shared" si="93"/>
        <v>5</v>
      </c>
      <c r="D101" s="7">
        <v>0.8</v>
      </c>
      <c r="E101" s="7">
        <v>4.2</v>
      </c>
      <c r="F101" s="7"/>
      <c r="G101" s="164"/>
      <c r="H101" s="134"/>
      <c r="I101" s="134"/>
      <c r="J101" s="134"/>
      <c r="K101" s="6">
        <f t="shared" ref="K101" si="430">C101+G101</f>
        <v>5</v>
      </c>
      <c r="L101" s="6">
        <f t="shared" ref="L101" si="431">D101+H101</f>
        <v>0.8</v>
      </c>
      <c r="M101" s="6">
        <f t="shared" ref="M101" si="432">E101+I101</f>
        <v>4.2</v>
      </c>
      <c r="N101" s="6">
        <f t="shared" ref="N101" si="433">F101+J101</f>
        <v>0</v>
      </c>
      <c r="P101" s="172">
        <f>K101-'3 priedas_asignavimai'!AS247</f>
        <v>0</v>
      </c>
    </row>
    <row r="102" spans="1:16" x14ac:dyDescent="0.25">
      <c r="A102" s="77" t="s">
        <v>54</v>
      </c>
      <c r="B102" s="122" t="s">
        <v>351</v>
      </c>
      <c r="C102" s="162">
        <f t="shared" si="93"/>
        <v>2</v>
      </c>
      <c r="D102" s="138">
        <f t="shared" ref="D102" si="434">D103</f>
        <v>0.1</v>
      </c>
      <c r="E102" s="138">
        <f t="shared" ref="E102" si="435">E103</f>
        <v>1.9</v>
      </c>
      <c r="F102" s="138">
        <f t="shared" ref="F102" si="436">F103</f>
        <v>0</v>
      </c>
      <c r="G102" s="162">
        <f t="shared" ref="G102" si="437">H102+I102+J102</f>
        <v>0</v>
      </c>
      <c r="H102" s="169">
        <f t="shared" ref="H102" si="438">H103</f>
        <v>0</v>
      </c>
      <c r="I102" s="169">
        <f t="shared" ref="I102" si="439">I103</f>
        <v>0</v>
      </c>
      <c r="J102" s="169">
        <f t="shared" ref="J102" si="440">J103</f>
        <v>0</v>
      </c>
      <c r="K102" s="170">
        <f>L102+M102+N102</f>
        <v>2</v>
      </c>
      <c r="L102" s="170">
        <f>L103</f>
        <v>0.1</v>
      </c>
      <c r="M102" s="170">
        <f t="shared" ref="M102" si="441">M103</f>
        <v>1.9</v>
      </c>
      <c r="N102" s="170">
        <f t="shared" ref="N102" si="442">N103</f>
        <v>0</v>
      </c>
      <c r="P102" s="172"/>
    </row>
    <row r="103" spans="1:16" x14ac:dyDescent="0.25">
      <c r="A103" s="32"/>
      <c r="B103" s="21" t="s">
        <v>7</v>
      </c>
      <c r="C103" s="164">
        <f t="shared" si="93"/>
        <v>2</v>
      </c>
      <c r="D103" s="7">
        <v>0.1</v>
      </c>
      <c r="E103" s="7">
        <v>1.9</v>
      </c>
      <c r="F103" s="7"/>
      <c r="G103" s="164"/>
      <c r="H103" s="134"/>
      <c r="I103" s="134"/>
      <c r="J103" s="134"/>
      <c r="K103" s="6">
        <f t="shared" ref="K103" si="443">C103+G103</f>
        <v>2</v>
      </c>
      <c r="L103" s="6">
        <f t="shared" ref="L103" si="444">D103+H103</f>
        <v>0.1</v>
      </c>
      <c r="M103" s="6">
        <f t="shared" ref="M103" si="445">E103+I103</f>
        <v>1.9</v>
      </c>
      <c r="N103" s="6">
        <f t="shared" ref="N103" si="446">F103+J103</f>
        <v>0</v>
      </c>
      <c r="P103" s="172">
        <f>K103-'3 priedas_asignavimai'!AS249</f>
        <v>0</v>
      </c>
    </row>
    <row r="104" spans="1:16" x14ac:dyDescent="0.25">
      <c r="A104" s="77" t="s">
        <v>55</v>
      </c>
      <c r="B104" s="122" t="s">
        <v>352</v>
      </c>
      <c r="C104" s="162">
        <f t="shared" si="93"/>
        <v>3</v>
      </c>
      <c r="D104" s="138">
        <f t="shared" ref="D104" si="447">D105</f>
        <v>0.3</v>
      </c>
      <c r="E104" s="138">
        <f t="shared" ref="E104" si="448">E105</f>
        <v>2.7</v>
      </c>
      <c r="F104" s="138">
        <f t="shared" ref="F104" si="449">F105</f>
        <v>0</v>
      </c>
      <c r="G104" s="162">
        <f t="shared" ref="G104" si="450">H104+I104+J104</f>
        <v>0</v>
      </c>
      <c r="H104" s="169">
        <f t="shared" ref="H104" si="451">H105</f>
        <v>0</v>
      </c>
      <c r="I104" s="169">
        <f t="shared" ref="I104" si="452">I105</f>
        <v>0</v>
      </c>
      <c r="J104" s="169">
        <f t="shared" ref="J104" si="453">J105</f>
        <v>0</v>
      </c>
      <c r="K104" s="170">
        <f>L104+M104+N104</f>
        <v>3</v>
      </c>
      <c r="L104" s="170">
        <f>L105</f>
        <v>0.3</v>
      </c>
      <c r="M104" s="170">
        <f t="shared" ref="M104" si="454">M105</f>
        <v>2.7</v>
      </c>
      <c r="N104" s="170">
        <f t="shared" ref="N104" si="455">N105</f>
        <v>0</v>
      </c>
      <c r="P104" s="172"/>
    </row>
    <row r="105" spans="1:16" x14ac:dyDescent="0.25">
      <c r="A105" s="32"/>
      <c r="B105" s="21" t="s">
        <v>7</v>
      </c>
      <c r="C105" s="164">
        <f t="shared" si="93"/>
        <v>3</v>
      </c>
      <c r="D105" s="7">
        <v>0.3</v>
      </c>
      <c r="E105" s="7">
        <v>2.7</v>
      </c>
      <c r="F105" s="7"/>
      <c r="G105" s="164"/>
      <c r="H105" s="134"/>
      <c r="I105" s="134"/>
      <c r="J105" s="134"/>
      <c r="K105" s="6">
        <f t="shared" ref="K105" si="456">C105+G105</f>
        <v>3</v>
      </c>
      <c r="L105" s="6">
        <f t="shared" ref="L105" si="457">D105+H105</f>
        <v>0.3</v>
      </c>
      <c r="M105" s="6">
        <f t="shared" ref="M105" si="458">E105+I105</f>
        <v>2.7</v>
      </c>
      <c r="N105" s="6">
        <f t="shared" ref="N105" si="459">F105+J105</f>
        <v>0</v>
      </c>
      <c r="P105" s="172">
        <f>K105-'3 priedas_asignavimai'!AS251</f>
        <v>0</v>
      </c>
    </row>
    <row r="106" spans="1:16" x14ac:dyDescent="0.25">
      <c r="A106" s="77" t="s">
        <v>47</v>
      </c>
      <c r="B106" s="122" t="s">
        <v>353</v>
      </c>
      <c r="C106" s="162">
        <f t="shared" si="93"/>
        <v>2.5</v>
      </c>
      <c r="D106" s="138">
        <f t="shared" ref="D106" si="460">D107</f>
        <v>0.8</v>
      </c>
      <c r="E106" s="138">
        <f t="shared" ref="E106" si="461">E107</f>
        <v>1.7</v>
      </c>
      <c r="F106" s="138">
        <f t="shared" ref="F106" si="462">F107</f>
        <v>0</v>
      </c>
      <c r="G106" s="162">
        <f t="shared" ref="G106" si="463">H106+I106+J106</f>
        <v>0</v>
      </c>
      <c r="H106" s="169">
        <f t="shared" ref="H106" si="464">H107</f>
        <v>0</v>
      </c>
      <c r="I106" s="169">
        <f t="shared" ref="I106" si="465">I107</f>
        <v>0</v>
      </c>
      <c r="J106" s="169">
        <f t="shared" ref="J106" si="466">J107</f>
        <v>0</v>
      </c>
      <c r="K106" s="170">
        <f>L106+M106+N106</f>
        <v>2.5</v>
      </c>
      <c r="L106" s="170">
        <f>L107</f>
        <v>0.8</v>
      </c>
      <c r="M106" s="170">
        <f t="shared" ref="M106" si="467">M107</f>
        <v>1.7</v>
      </c>
      <c r="N106" s="170">
        <f t="shared" ref="N106" si="468">N107</f>
        <v>0</v>
      </c>
      <c r="P106" s="172"/>
    </row>
    <row r="107" spans="1:16" x14ac:dyDescent="0.25">
      <c r="A107" s="32"/>
      <c r="B107" s="21" t="s">
        <v>7</v>
      </c>
      <c r="C107" s="164">
        <f t="shared" si="93"/>
        <v>2.5</v>
      </c>
      <c r="D107" s="7">
        <v>0.8</v>
      </c>
      <c r="E107" s="7">
        <v>1.7</v>
      </c>
      <c r="F107" s="7"/>
      <c r="G107" s="164"/>
      <c r="H107" s="134"/>
      <c r="I107" s="134"/>
      <c r="J107" s="134"/>
      <c r="K107" s="6">
        <f t="shared" ref="K107" si="469">C107+G107</f>
        <v>2.5</v>
      </c>
      <c r="L107" s="6">
        <f t="shared" ref="L107" si="470">D107+H107</f>
        <v>0.8</v>
      </c>
      <c r="M107" s="6">
        <f t="shared" ref="M107" si="471">E107+I107</f>
        <v>1.7</v>
      </c>
      <c r="N107" s="6">
        <f t="shared" ref="N107" si="472">F107+J107</f>
        <v>0</v>
      </c>
      <c r="P107" s="172">
        <f>K107-'3 priedas_asignavimai'!AS253</f>
        <v>0</v>
      </c>
    </row>
    <row r="108" spans="1:16" x14ac:dyDescent="0.25">
      <c r="A108" s="77" t="s">
        <v>56</v>
      </c>
      <c r="B108" s="122" t="s">
        <v>355</v>
      </c>
      <c r="C108" s="162">
        <f t="shared" si="93"/>
        <v>3.4</v>
      </c>
      <c r="D108" s="138">
        <f t="shared" ref="D108" si="473">D109</f>
        <v>0.3</v>
      </c>
      <c r="E108" s="138">
        <f t="shared" ref="E108" si="474">E109</f>
        <v>3.1</v>
      </c>
      <c r="F108" s="138">
        <f t="shared" ref="F108" si="475">F109</f>
        <v>0</v>
      </c>
      <c r="G108" s="162">
        <f t="shared" ref="G108" si="476">H108+I108+J108</f>
        <v>0</v>
      </c>
      <c r="H108" s="169">
        <f t="shared" ref="H108" si="477">H109</f>
        <v>0</v>
      </c>
      <c r="I108" s="169">
        <f t="shared" ref="I108" si="478">I109</f>
        <v>0</v>
      </c>
      <c r="J108" s="169">
        <f t="shared" ref="J108" si="479">J109</f>
        <v>0</v>
      </c>
      <c r="K108" s="170">
        <f>L108+M108+N108</f>
        <v>3.4</v>
      </c>
      <c r="L108" s="170">
        <f>L109</f>
        <v>0.3</v>
      </c>
      <c r="M108" s="170">
        <f t="shared" ref="M108" si="480">M109</f>
        <v>3.1</v>
      </c>
      <c r="N108" s="170">
        <f t="shared" ref="N108" si="481">N109</f>
        <v>0</v>
      </c>
      <c r="P108" s="172"/>
    </row>
    <row r="109" spans="1:16" x14ac:dyDescent="0.25">
      <c r="A109" s="32"/>
      <c r="B109" s="21" t="s">
        <v>7</v>
      </c>
      <c r="C109" s="164">
        <f t="shared" si="93"/>
        <v>3.4</v>
      </c>
      <c r="D109" s="7">
        <v>0.3</v>
      </c>
      <c r="E109" s="7">
        <v>3.1</v>
      </c>
      <c r="F109" s="7"/>
      <c r="G109" s="164"/>
      <c r="H109" s="134"/>
      <c r="I109" s="134"/>
      <c r="J109" s="134"/>
      <c r="K109" s="6">
        <f t="shared" ref="K109" si="482">C109+G109</f>
        <v>3.4</v>
      </c>
      <c r="L109" s="6">
        <f t="shared" ref="L109" si="483">D109+H109</f>
        <v>0.3</v>
      </c>
      <c r="M109" s="6">
        <f t="shared" ref="M109" si="484">E109+I109</f>
        <v>3.1</v>
      </c>
      <c r="N109" s="6">
        <f t="shared" ref="N109" si="485">F109+J109</f>
        <v>0</v>
      </c>
      <c r="P109" s="172">
        <f>K109-'3 priedas_asignavimai'!AS255</f>
        <v>0</v>
      </c>
    </row>
    <row r="110" spans="1:16" x14ac:dyDescent="0.25">
      <c r="A110" s="77" t="s">
        <v>57</v>
      </c>
      <c r="B110" s="122" t="s">
        <v>354</v>
      </c>
      <c r="C110" s="162">
        <f t="shared" si="93"/>
        <v>14</v>
      </c>
      <c r="D110" s="138">
        <f t="shared" ref="D110" si="486">D111</f>
        <v>7</v>
      </c>
      <c r="E110" s="138">
        <f t="shared" ref="E110" si="487">E111</f>
        <v>7</v>
      </c>
      <c r="F110" s="138">
        <f t="shared" ref="F110" si="488">F111</f>
        <v>0</v>
      </c>
      <c r="G110" s="162">
        <f t="shared" ref="G110" si="489">H110+I110+J110</f>
        <v>0</v>
      </c>
      <c r="H110" s="169">
        <f t="shared" ref="H110" si="490">H111</f>
        <v>0</v>
      </c>
      <c r="I110" s="169">
        <f t="shared" ref="I110" si="491">I111</f>
        <v>0</v>
      </c>
      <c r="J110" s="169">
        <f t="shared" ref="J110" si="492">J111</f>
        <v>0</v>
      </c>
      <c r="K110" s="170">
        <f>L110+M110+N110</f>
        <v>14</v>
      </c>
      <c r="L110" s="170">
        <f>L111</f>
        <v>7</v>
      </c>
      <c r="M110" s="170">
        <f t="shared" ref="M110" si="493">M111</f>
        <v>7</v>
      </c>
      <c r="N110" s="170">
        <f t="shared" ref="N110" si="494">N111</f>
        <v>0</v>
      </c>
      <c r="P110" s="172"/>
    </row>
    <row r="111" spans="1:16" x14ac:dyDescent="0.25">
      <c r="A111" s="32"/>
      <c r="B111" s="21" t="s">
        <v>7</v>
      </c>
      <c r="C111" s="164">
        <f t="shared" si="93"/>
        <v>14</v>
      </c>
      <c r="D111" s="7">
        <v>7</v>
      </c>
      <c r="E111" s="7">
        <v>7</v>
      </c>
      <c r="F111" s="7"/>
      <c r="G111" s="164"/>
      <c r="H111" s="134"/>
      <c r="I111" s="134"/>
      <c r="J111" s="134"/>
      <c r="K111" s="6">
        <f t="shared" ref="K111" si="495">C111+G111</f>
        <v>14</v>
      </c>
      <c r="L111" s="6">
        <f t="shared" ref="L111" si="496">D111+H111</f>
        <v>7</v>
      </c>
      <c r="M111" s="6">
        <f t="shared" ref="M111" si="497">E111+I111</f>
        <v>7</v>
      </c>
      <c r="N111" s="6">
        <f t="shared" ref="N111" si="498">F111+J111</f>
        <v>0</v>
      </c>
      <c r="P111" s="172">
        <f>K111-'3 priedas_asignavimai'!AS258</f>
        <v>0</v>
      </c>
    </row>
    <row r="112" spans="1:16" x14ac:dyDescent="0.25">
      <c r="A112" s="77" t="s">
        <v>48</v>
      </c>
      <c r="B112" s="122" t="s">
        <v>358</v>
      </c>
      <c r="C112" s="162">
        <f t="shared" ref="C112:C119" si="499">D112+E112+F112</f>
        <v>0.6</v>
      </c>
      <c r="D112" s="138">
        <f t="shared" ref="D112" si="500">D113</f>
        <v>0</v>
      </c>
      <c r="E112" s="138">
        <f t="shared" ref="E112" si="501">E113</f>
        <v>0</v>
      </c>
      <c r="F112" s="138">
        <f t="shared" ref="F112" si="502">F113</f>
        <v>0.6</v>
      </c>
      <c r="G112" s="162">
        <f t="shared" ref="G112" si="503">H112+I112+J112</f>
        <v>0</v>
      </c>
      <c r="H112" s="169">
        <f t="shared" ref="H112" si="504">H113</f>
        <v>0</v>
      </c>
      <c r="I112" s="169">
        <f t="shared" ref="I112" si="505">I113</f>
        <v>0</v>
      </c>
      <c r="J112" s="169">
        <f t="shared" ref="J112" si="506">J113</f>
        <v>0</v>
      </c>
      <c r="K112" s="170">
        <f>L112+M112+N112</f>
        <v>0.6</v>
      </c>
      <c r="L112" s="170">
        <f>L113</f>
        <v>0</v>
      </c>
      <c r="M112" s="170">
        <f t="shared" ref="M112" si="507">M113</f>
        <v>0</v>
      </c>
      <c r="N112" s="170">
        <f t="shared" ref="N112" si="508">N113</f>
        <v>0.6</v>
      </c>
      <c r="P112" s="172"/>
    </row>
    <row r="113" spans="1:16" x14ac:dyDescent="0.25">
      <c r="A113" s="32"/>
      <c r="B113" s="21" t="s">
        <v>8</v>
      </c>
      <c r="C113" s="164">
        <f t="shared" si="499"/>
        <v>0.6</v>
      </c>
      <c r="D113" s="7"/>
      <c r="E113" s="7"/>
      <c r="F113" s="7">
        <v>0.6</v>
      </c>
      <c r="G113" s="164"/>
      <c r="H113" s="134"/>
      <c r="I113" s="134"/>
      <c r="J113" s="134"/>
      <c r="K113" s="6">
        <f t="shared" ref="K113" si="509">C113+G113</f>
        <v>0.6</v>
      </c>
      <c r="L113" s="6">
        <f t="shared" ref="L113" si="510">D113+H113</f>
        <v>0</v>
      </c>
      <c r="M113" s="6">
        <f t="shared" ref="M113" si="511">E113+I113</f>
        <v>0</v>
      </c>
      <c r="N113" s="6">
        <f t="shared" ref="N113" si="512">F113+J113</f>
        <v>0.6</v>
      </c>
      <c r="P113" s="172">
        <f>K113-'3 priedas_asignavimai'!AS260</f>
        <v>0</v>
      </c>
    </row>
    <row r="114" spans="1:16" x14ac:dyDescent="0.25">
      <c r="A114" s="77" t="s">
        <v>49</v>
      </c>
      <c r="B114" s="122" t="s">
        <v>359</v>
      </c>
      <c r="C114" s="162">
        <f t="shared" si="499"/>
        <v>31.1</v>
      </c>
      <c r="D114" s="138">
        <f t="shared" ref="D114" si="513">D115</f>
        <v>0.1</v>
      </c>
      <c r="E114" s="138">
        <f t="shared" ref="E114" si="514">E115</f>
        <v>0</v>
      </c>
      <c r="F114" s="138">
        <f t="shared" ref="F114" si="515">F115</f>
        <v>31</v>
      </c>
      <c r="G114" s="162">
        <f t="shared" ref="G114" si="516">H114+I114+J114</f>
        <v>0</v>
      </c>
      <c r="H114" s="169">
        <f t="shared" ref="H114" si="517">H115</f>
        <v>0</v>
      </c>
      <c r="I114" s="169">
        <f t="shared" ref="I114" si="518">I115</f>
        <v>0</v>
      </c>
      <c r="J114" s="169">
        <f t="shared" ref="J114" si="519">J115</f>
        <v>0</v>
      </c>
      <c r="K114" s="170">
        <f>L114+M114+N114</f>
        <v>31.1</v>
      </c>
      <c r="L114" s="170">
        <f>L115</f>
        <v>0.1</v>
      </c>
      <c r="M114" s="170">
        <f t="shared" ref="M114" si="520">M115</f>
        <v>0</v>
      </c>
      <c r="N114" s="170">
        <f t="shared" ref="N114" si="521">N115</f>
        <v>31</v>
      </c>
      <c r="P114" s="172"/>
    </row>
    <row r="115" spans="1:16" x14ac:dyDescent="0.25">
      <c r="A115" s="32"/>
      <c r="B115" s="21" t="s">
        <v>8</v>
      </c>
      <c r="C115" s="164">
        <f t="shared" si="499"/>
        <v>31.1</v>
      </c>
      <c r="D115" s="7">
        <v>0.1</v>
      </c>
      <c r="E115" s="7"/>
      <c r="F115" s="7">
        <v>31</v>
      </c>
      <c r="G115" s="164"/>
      <c r="H115" s="134"/>
      <c r="I115" s="134"/>
      <c r="J115" s="134"/>
      <c r="K115" s="6">
        <f t="shared" ref="K115" si="522">C115+G115</f>
        <v>31.1</v>
      </c>
      <c r="L115" s="6">
        <f t="shared" ref="L115" si="523">D115+H115</f>
        <v>0.1</v>
      </c>
      <c r="M115" s="6">
        <f t="shared" ref="M115" si="524">E115+I115</f>
        <v>0</v>
      </c>
      <c r="N115" s="6">
        <f t="shared" ref="N115" si="525">F115+J115</f>
        <v>31</v>
      </c>
      <c r="P115" s="172">
        <f>K115-'3 priedas_asignavimai'!AS264</f>
        <v>0</v>
      </c>
    </row>
    <row r="116" spans="1:16" x14ac:dyDescent="0.25">
      <c r="A116" s="77" t="s">
        <v>50</v>
      </c>
      <c r="B116" s="122" t="s">
        <v>361</v>
      </c>
      <c r="C116" s="162">
        <f t="shared" si="499"/>
        <v>70</v>
      </c>
      <c r="D116" s="138">
        <f t="shared" ref="D116" si="526">D117</f>
        <v>0</v>
      </c>
      <c r="E116" s="138">
        <f t="shared" ref="E116" si="527">E117</f>
        <v>0</v>
      </c>
      <c r="F116" s="138">
        <f t="shared" ref="F116" si="528">F117</f>
        <v>70</v>
      </c>
      <c r="G116" s="162">
        <f t="shared" ref="G116" si="529">H116+I116+J116</f>
        <v>0</v>
      </c>
      <c r="H116" s="169">
        <f t="shared" ref="H116" si="530">H117</f>
        <v>0</v>
      </c>
      <c r="I116" s="169">
        <f t="shared" ref="I116" si="531">I117</f>
        <v>0</v>
      </c>
      <c r="J116" s="169">
        <f t="shared" ref="J116" si="532">J117</f>
        <v>0</v>
      </c>
      <c r="K116" s="170">
        <f>L116+M116+N116</f>
        <v>70</v>
      </c>
      <c r="L116" s="170">
        <f>L117</f>
        <v>0</v>
      </c>
      <c r="M116" s="170">
        <f t="shared" ref="M116" si="533">M117</f>
        <v>0</v>
      </c>
      <c r="N116" s="170">
        <f t="shared" ref="N116" si="534">N117</f>
        <v>70</v>
      </c>
      <c r="P116" s="172"/>
    </row>
    <row r="117" spans="1:16" x14ac:dyDescent="0.25">
      <c r="A117" s="32"/>
      <c r="B117" s="21" t="s">
        <v>8</v>
      </c>
      <c r="C117" s="164">
        <f t="shared" si="499"/>
        <v>70</v>
      </c>
      <c r="D117" s="7"/>
      <c r="E117" s="7"/>
      <c r="F117" s="7">
        <v>70</v>
      </c>
      <c r="G117" s="164"/>
      <c r="H117" s="134"/>
      <c r="I117" s="134"/>
      <c r="J117" s="134"/>
      <c r="K117" s="6">
        <f t="shared" ref="K117" si="535">C117+G117</f>
        <v>70</v>
      </c>
      <c r="L117" s="6">
        <f t="shared" ref="L117" si="536">D117+H117</f>
        <v>0</v>
      </c>
      <c r="M117" s="6">
        <f t="shared" ref="M117" si="537">E117+I117</f>
        <v>0</v>
      </c>
      <c r="N117" s="6">
        <f t="shared" ref="N117" si="538">F117+J117</f>
        <v>70</v>
      </c>
      <c r="P117" s="172">
        <f>K117-'3 priedas_asignavimai'!AS267</f>
        <v>0</v>
      </c>
    </row>
    <row r="118" spans="1:16" x14ac:dyDescent="0.25">
      <c r="A118" s="77" t="s">
        <v>51</v>
      </c>
      <c r="B118" s="122" t="s">
        <v>360</v>
      </c>
      <c r="C118" s="162">
        <f t="shared" si="499"/>
        <v>290</v>
      </c>
      <c r="D118" s="138">
        <f t="shared" ref="D118" si="539">D119</f>
        <v>0</v>
      </c>
      <c r="E118" s="138">
        <f t="shared" ref="E118" si="540">E119</f>
        <v>0</v>
      </c>
      <c r="F118" s="138">
        <f t="shared" ref="F118" si="541">F119</f>
        <v>290</v>
      </c>
      <c r="G118" s="162">
        <f t="shared" ref="G118" si="542">H118+I118+J118</f>
        <v>0</v>
      </c>
      <c r="H118" s="169">
        <f t="shared" ref="H118" si="543">H119</f>
        <v>0</v>
      </c>
      <c r="I118" s="169">
        <f t="shared" ref="I118" si="544">I119</f>
        <v>0</v>
      </c>
      <c r="J118" s="169">
        <f t="shared" ref="J118" si="545">J119</f>
        <v>0</v>
      </c>
      <c r="K118" s="170">
        <f>L118+M118+N118</f>
        <v>290</v>
      </c>
      <c r="L118" s="170">
        <f>L119</f>
        <v>0</v>
      </c>
      <c r="M118" s="170">
        <f t="shared" ref="M118" si="546">M119</f>
        <v>0</v>
      </c>
      <c r="N118" s="170">
        <f t="shared" ref="N118" si="547">N119</f>
        <v>290</v>
      </c>
      <c r="P118" s="172"/>
    </row>
    <row r="119" spans="1:16" x14ac:dyDescent="0.25">
      <c r="A119" s="32"/>
      <c r="B119" s="5" t="s">
        <v>8</v>
      </c>
      <c r="C119" s="164">
        <f t="shared" si="499"/>
        <v>290</v>
      </c>
      <c r="D119" s="7"/>
      <c r="E119" s="7"/>
      <c r="F119" s="7">
        <v>290</v>
      </c>
      <c r="G119" s="164"/>
      <c r="H119" s="134"/>
      <c r="I119" s="134"/>
      <c r="J119" s="134"/>
      <c r="K119" s="6">
        <f t="shared" ref="K119" si="548">C119+G119</f>
        <v>290</v>
      </c>
      <c r="L119" s="6">
        <f t="shared" ref="L119" si="549">D119+H119</f>
        <v>0</v>
      </c>
      <c r="M119" s="6">
        <f t="shared" ref="M119" si="550">E119+I119</f>
        <v>0</v>
      </c>
      <c r="N119" s="6">
        <f t="shared" ref="N119" si="551">F119+J119</f>
        <v>290</v>
      </c>
      <c r="P119" s="172">
        <f>K119-'3 priedas_asignavimai'!AS272</f>
        <v>0</v>
      </c>
    </row>
    <row r="120" spans="1:16" x14ac:dyDescent="0.25">
      <c r="A120" s="11" t="s">
        <v>52</v>
      </c>
      <c r="B120" s="30" t="s">
        <v>60</v>
      </c>
      <c r="C120" s="168">
        <f>D120+E120+F120</f>
        <v>1441.5000000000005</v>
      </c>
      <c r="D120" s="135">
        <f>D13+D17+D19+D22+D25+D28+D30+D33+D35+D38+D41+D44+D46+D48+D50+D52+D54+D56+D58+D60+D62+D64+D66+D68+D70+D72+D74+D76+D78+D80+D82+D84+D86+D88+D90+D92+D94+D96+D98+D100+D102+D104+D106+D108+D110+D112+D114+D116+D118</f>
        <v>304.70000000000039</v>
      </c>
      <c r="E120" s="135">
        <f t="shared" ref="E120:F120" si="552">E13+E17+E19+E22+E25+E28+E30+E33+E35+E38+E41+E44+E46+E48+E50+E52+E54+E56+E58+E60+E62+E64+E66+E68+E70+E72+E74+E76+E78+E80+E82+E84+E86+E88+E90+E92+E94+E96+E98+E100+E102+E104+E106+E108+E110+E112+E114+E116+E118</f>
        <v>145.5</v>
      </c>
      <c r="F120" s="135">
        <f t="shared" si="552"/>
        <v>991.30000000000007</v>
      </c>
      <c r="G120" s="168">
        <f t="shared" ref="G120" si="553">H120+I120+J120</f>
        <v>0</v>
      </c>
      <c r="H120" s="135">
        <f t="shared" ref="H120:N120" si="554">H13+H17+H19+H22+H25+H28+H30+H33+H35+H38+H41+H44+H46+H48+H50+H52+H54+H56+H58+H60+H62+H64+H66+H68+H70+H72+H74+H76+H78+H80+H82+H84+H86+H88+H90+H92+H94+H96+H98+H100+H102+H104+H106+H108+H110+H112+H114+H116+H118</f>
        <v>0</v>
      </c>
      <c r="I120" s="135">
        <f t="shared" si="554"/>
        <v>0</v>
      </c>
      <c r="J120" s="135">
        <f t="shared" si="554"/>
        <v>0</v>
      </c>
      <c r="K120" s="135">
        <f t="shared" ref="K120" si="555">L120+M120+N120</f>
        <v>1441.5000000000005</v>
      </c>
      <c r="L120" s="135">
        <f t="shared" ref="L120" si="556">L13+L17+L19+L22+L25+L28+L30+L33+L35+L38+L41+L44+L46+L48+L50+L52+L54+L56+L58+L60+L62+L64+L66+L68+L70+L72+L74+L76+L78+L80+L82+L84+L86+L88+L90+L92+L94+L96+L98+L100+L102+L104+L106+L108+L110+L112+L114+L116+L118</f>
        <v>304.70000000000039</v>
      </c>
      <c r="M120" s="135">
        <f t="shared" si="554"/>
        <v>145.5</v>
      </c>
      <c r="N120" s="135">
        <f t="shared" si="554"/>
        <v>991.30000000000007</v>
      </c>
      <c r="P120" s="172">
        <f>K120-'3 priedas_asignavimai'!AS274</f>
        <v>-199.99999999999955</v>
      </c>
    </row>
  </sheetData>
  <mergeCells count="24">
    <mergeCell ref="F11:F12"/>
    <mergeCell ref="H11:H12"/>
    <mergeCell ref="H10:J10"/>
    <mergeCell ref="K10:K12"/>
    <mergeCell ref="L10:N10"/>
    <mergeCell ref="L11:L12"/>
    <mergeCell ref="M11:M12"/>
    <mergeCell ref="N11:N12"/>
    <mergeCell ref="I11:I12"/>
    <mergeCell ref="J11:J12"/>
    <mergeCell ref="B6:N6"/>
    <mergeCell ref="B1:N1"/>
    <mergeCell ref="B2:N2"/>
    <mergeCell ref="B3:N3"/>
    <mergeCell ref="B4:N4"/>
    <mergeCell ref="B5:N5"/>
    <mergeCell ref="A8:N8"/>
    <mergeCell ref="A10:A12"/>
    <mergeCell ref="B10:B12"/>
    <mergeCell ref="C10:C12"/>
    <mergeCell ref="D10:F10"/>
    <mergeCell ref="G10:G12"/>
    <mergeCell ref="D11:D12"/>
    <mergeCell ref="E11:E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3:N1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67"/>
  <sheetViews>
    <sheetView showZeros="0" zoomScaleNormal="100" workbookViewId="0">
      <pane xSplit="2" ySplit="12" topLeftCell="AI65" activePane="bottomRight" state="frozen"/>
      <selection pane="topRight" activeCell="C1" sqref="C1"/>
      <selection pane="bottomLeft" activeCell="A13" sqref="A13"/>
      <selection pane="bottomRight" activeCell="AU3" sqref="AU3"/>
    </sheetView>
  </sheetViews>
  <sheetFormatPr defaultColWidth="9.140625" defaultRowHeight="15" x14ac:dyDescent="0.25"/>
  <cols>
    <col min="1" max="1" width="5" style="1" customWidth="1"/>
    <col min="2" max="2" width="57" style="1" customWidth="1"/>
    <col min="3" max="3" width="10.140625" style="26" hidden="1" customWidth="1"/>
    <col min="4" max="4" width="10.28515625" style="26" hidden="1" customWidth="1"/>
    <col min="5" max="18" width="10.140625" style="1" hidden="1" customWidth="1"/>
    <col min="19" max="19" width="10.140625" style="26" hidden="1" customWidth="1"/>
    <col min="20" max="20" width="10.28515625" style="26" hidden="1" customWidth="1"/>
    <col min="21" max="33" width="10.140625" style="1" hidden="1" customWidth="1"/>
    <col min="34" max="34" width="9.5703125" style="1" hidden="1" customWidth="1"/>
    <col min="35" max="35" width="10.140625" style="26" customWidth="1"/>
    <col min="36" max="36" width="10.28515625" style="26" customWidth="1"/>
    <col min="37" max="50" width="10.140625" style="1" customWidth="1"/>
    <col min="51" max="66" width="9.140625" style="1" hidden="1" customWidth="1"/>
    <col min="67" max="71" width="9.140625" style="1" customWidth="1"/>
    <col min="72" max="16384" width="9.140625" style="1"/>
  </cols>
  <sheetData>
    <row r="1" spans="1:67" s="40" customFormat="1" x14ac:dyDescent="0.25">
      <c r="C1" s="1"/>
      <c r="D1" s="1"/>
      <c r="O1" s="25"/>
      <c r="P1" s="25"/>
      <c r="Q1" s="25"/>
      <c r="R1" s="25"/>
      <c r="S1" s="1"/>
      <c r="T1" s="1"/>
      <c r="AE1" s="25"/>
      <c r="AF1" s="25"/>
      <c r="AG1" s="25"/>
      <c r="AH1" s="25"/>
      <c r="AI1" s="1"/>
      <c r="AJ1" s="1"/>
      <c r="AU1" s="25" t="s">
        <v>137</v>
      </c>
      <c r="AV1" s="25"/>
      <c r="AW1" s="25"/>
      <c r="AX1" s="25"/>
    </row>
    <row r="2" spans="1:67" s="40" customFormat="1" x14ac:dyDescent="0.25">
      <c r="C2" s="1"/>
      <c r="D2" s="1"/>
      <c r="O2" s="25"/>
      <c r="P2" s="25"/>
      <c r="Q2" s="25"/>
      <c r="R2" s="25"/>
      <c r="S2" s="1"/>
      <c r="T2" s="1"/>
      <c r="AE2" s="25"/>
      <c r="AF2" s="25"/>
      <c r="AG2" s="25"/>
      <c r="AH2" s="25"/>
      <c r="AI2" s="1"/>
      <c r="AJ2" s="1"/>
      <c r="AU2" s="25" t="s">
        <v>268</v>
      </c>
      <c r="AV2" s="25"/>
      <c r="AW2" s="25"/>
      <c r="AX2" s="25"/>
    </row>
    <row r="3" spans="1:67" s="40" customFormat="1" x14ac:dyDescent="0.25">
      <c r="C3" s="1"/>
      <c r="D3" s="1"/>
      <c r="O3" s="25"/>
      <c r="P3" s="25"/>
      <c r="Q3" s="25"/>
      <c r="R3" s="25"/>
      <c r="S3" s="1"/>
      <c r="T3" s="1"/>
      <c r="AE3" s="25"/>
      <c r="AF3" s="25"/>
      <c r="AG3" s="25"/>
      <c r="AH3" s="25"/>
      <c r="AI3" s="1"/>
      <c r="AJ3" s="1"/>
      <c r="AU3" s="25" t="s">
        <v>412</v>
      </c>
      <c r="AV3" s="25"/>
      <c r="AW3" s="25"/>
      <c r="AX3" s="25"/>
    </row>
    <row r="4" spans="1:67" s="40" customFormat="1" x14ac:dyDescent="0.25">
      <c r="C4" s="1"/>
      <c r="D4" s="1"/>
      <c r="O4" s="25"/>
      <c r="P4" s="25"/>
      <c r="Q4" s="25"/>
      <c r="R4" s="25"/>
      <c r="S4" s="1"/>
      <c r="T4" s="1"/>
      <c r="AE4" s="25"/>
      <c r="AF4" s="25"/>
      <c r="AG4" s="25"/>
      <c r="AH4" s="25"/>
      <c r="AI4" s="1"/>
      <c r="AJ4" s="1"/>
      <c r="AU4" s="25" t="s">
        <v>290</v>
      </c>
      <c r="AV4" s="25"/>
      <c r="AW4" s="25"/>
      <c r="AX4" s="25"/>
    </row>
    <row r="5" spans="1:67" s="40" customFormat="1" ht="15" hidden="1" customHeight="1" x14ac:dyDescent="0.25">
      <c r="C5" s="1"/>
      <c r="D5" s="1"/>
      <c r="O5" s="244" t="s">
        <v>269</v>
      </c>
      <c r="P5" s="244"/>
      <c r="Q5" s="244"/>
      <c r="R5" s="244"/>
      <c r="S5" s="1"/>
      <c r="T5" s="1"/>
      <c r="AE5" s="244" t="s">
        <v>269</v>
      </c>
      <c r="AF5" s="244"/>
      <c r="AG5" s="244"/>
      <c r="AH5" s="244"/>
      <c r="AI5" s="1"/>
      <c r="AJ5" s="1"/>
      <c r="AU5" s="244" t="s">
        <v>269</v>
      </c>
      <c r="AV5" s="244"/>
      <c r="AW5" s="244"/>
      <c r="AX5" s="244"/>
    </row>
    <row r="6" spans="1:67" s="40" customFormat="1" ht="15" hidden="1" customHeight="1" x14ac:dyDescent="0.25">
      <c r="C6" s="1"/>
      <c r="D6" s="1"/>
      <c r="O6" s="244" t="s">
        <v>270</v>
      </c>
      <c r="P6" s="244"/>
      <c r="Q6" s="244"/>
      <c r="R6" s="244"/>
      <c r="S6" s="1"/>
      <c r="T6" s="1"/>
      <c r="AE6" s="244" t="s">
        <v>270</v>
      </c>
      <c r="AF6" s="244"/>
      <c r="AG6" s="244"/>
      <c r="AH6" s="244"/>
      <c r="AI6" s="1"/>
      <c r="AJ6" s="1"/>
      <c r="AU6" s="244" t="s">
        <v>270</v>
      </c>
      <c r="AV6" s="244"/>
      <c r="AW6" s="244"/>
      <c r="AX6" s="244"/>
    </row>
    <row r="7" spans="1:67" s="40" customFormat="1" ht="12" customHeight="1" x14ac:dyDescent="0.25">
      <c r="B7" s="41"/>
      <c r="C7" s="136"/>
      <c r="D7" s="136"/>
      <c r="E7" s="41"/>
      <c r="S7" s="136"/>
      <c r="T7" s="136"/>
      <c r="U7" s="41"/>
      <c r="AI7" s="136"/>
      <c r="AJ7" s="136"/>
      <c r="AK7" s="41"/>
    </row>
    <row r="8" spans="1:67" ht="15" customHeight="1" x14ac:dyDescent="0.25">
      <c r="A8" s="223" t="s">
        <v>408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119"/>
    </row>
    <row r="9" spans="1:67" x14ac:dyDescent="0.25">
      <c r="D9" s="106"/>
      <c r="F9" s="2"/>
      <c r="H9" s="2"/>
      <c r="J9" s="2"/>
      <c r="L9" s="2"/>
      <c r="M9" s="2"/>
      <c r="N9" s="2"/>
      <c r="O9" s="2"/>
      <c r="P9" s="2"/>
      <c r="R9" s="2"/>
      <c r="T9" s="106"/>
      <c r="V9" s="2"/>
      <c r="X9" s="2"/>
      <c r="Z9" s="2"/>
      <c r="AB9" s="2"/>
      <c r="AC9" s="2"/>
      <c r="AD9" s="2"/>
      <c r="AE9" s="2"/>
      <c r="AF9" s="2"/>
      <c r="AH9" s="2"/>
      <c r="AJ9" s="106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67" x14ac:dyDescent="0.25">
      <c r="A10" s="224" t="s">
        <v>3</v>
      </c>
      <c r="B10" s="225" t="s">
        <v>289</v>
      </c>
      <c r="C10" s="251" t="s">
        <v>287</v>
      </c>
      <c r="D10" s="251"/>
      <c r="E10" s="252" t="s">
        <v>288</v>
      </c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4" t="s">
        <v>374</v>
      </c>
      <c r="T10" s="254"/>
      <c r="U10" s="255" t="s">
        <v>288</v>
      </c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0" t="s">
        <v>287</v>
      </c>
      <c r="AJ10" s="250"/>
      <c r="AK10" s="247" t="s">
        <v>288</v>
      </c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7"/>
      <c r="AW10" s="247"/>
      <c r="AX10" s="247"/>
    </row>
    <row r="11" spans="1:67" ht="52.5" customHeight="1" x14ac:dyDescent="0.25">
      <c r="A11" s="224"/>
      <c r="B11" s="225"/>
      <c r="C11" s="251"/>
      <c r="D11" s="251"/>
      <c r="E11" s="232" t="s">
        <v>293</v>
      </c>
      <c r="F11" s="232"/>
      <c r="G11" s="232" t="s">
        <v>295</v>
      </c>
      <c r="H11" s="232"/>
      <c r="I11" s="232" t="s">
        <v>294</v>
      </c>
      <c r="J11" s="232"/>
      <c r="K11" s="232" t="s">
        <v>296</v>
      </c>
      <c r="L11" s="232"/>
      <c r="M11" s="232" t="s">
        <v>396</v>
      </c>
      <c r="N11" s="232"/>
      <c r="O11" s="253" t="s">
        <v>298</v>
      </c>
      <c r="P11" s="253"/>
      <c r="Q11" s="232" t="s">
        <v>299</v>
      </c>
      <c r="R11" s="232"/>
      <c r="S11" s="254"/>
      <c r="T11" s="254"/>
      <c r="U11" s="256" t="s">
        <v>293</v>
      </c>
      <c r="V11" s="256"/>
      <c r="W11" s="256" t="s">
        <v>295</v>
      </c>
      <c r="X11" s="256"/>
      <c r="Y11" s="256" t="s">
        <v>294</v>
      </c>
      <c r="Z11" s="256"/>
      <c r="AA11" s="256" t="s">
        <v>296</v>
      </c>
      <c r="AB11" s="256"/>
      <c r="AC11" s="256" t="s">
        <v>297</v>
      </c>
      <c r="AD11" s="256"/>
      <c r="AE11" s="257" t="s">
        <v>298</v>
      </c>
      <c r="AF11" s="257"/>
      <c r="AG11" s="256" t="s">
        <v>299</v>
      </c>
      <c r="AH11" s="256"/>
      <c r="AI11" s="250"/>
      <c r="AJ11" s="250"/>
      <c r="AK11" s="246" t="s">
        <v>293</v>
      </c>
      <c r="AL11" s="246"/>
      <c r="AM11" s="246" t="s">
        <v>295</v>
      </c>
      <c r="AN11" s="246"/>
      <c r="AO11" s="246" t="s">
        <v>294</v>
      </c>
      <c r="AP11" s="246"/>
      <c r="AQ11" s="246" t="s">
        <v>296</v>
      </c>
      <c r="AR11" s="246"/>
      <c r="AS11" s="246" t="s">
        <v>396</v>
      </c>
      <c r="AT11" s="246"/>
      <c r="AU11" s="245" t="s">
        <v>298</v>
      </c>
      <c r="AV11" s="245"/>
      <c r="AW11" s="246" t="s">
        <v>299</v>
      </c>
      <c r="AX11" s="246"/>
    </row>
    <row r="12" spans="1:67" ht="30" customHeight="1" x14ac:dyDescent="0.25">
      <c r="A12" s="248"/>
      <c r="B12" s="249"/>
      <c r="C12" s="159" t="s">
        <v>1</v>
      </c>
      <c r="D12" s="160" t="s">
        <v>2</v>
      </c>
      <c r="E12" s="137" t="s">
        <v>1</v>
      </c>
      <c r="F12" s="133" t="s">
        <v>2</v>
      </c>
      <c r="G12" s="137" t="s">
        <v>1</v>
      </c>
      <c r="H12" s="133" t="s">
        <v>2</v>
      </c>
      <c r="I12" s="137" t="s">
        <v>1</v>
      </c>
      <c r="J12" s="133" t="s">
        <v>2</v>
      </c>
      <c r="K12" s="137" t="s">
        <v>1</v>
      </c>
      <c r="L12" s="133" t="s">
        <v>2</v>
      </c>
      <c r="M12" s="137" t="s">
        <v>1</v>
      </c>
      <c r="N12" s="133" t="s">
        <v>2</v>
      </c>
      <c r="O12" s="137" t="s">
        <v>1</v>
      </c>
      <c r="P12" s="133" t="s">
        <v>2</v>
      </c>
      <c r="Q12" s="137" t="s">
        <v>1</v>
      </c>
      <c r="R12" s="133" t="s">
        <v>2</v>
      </c>
      <c r="S12" s="159" t="s">
        <v>1</v>
      </c>
      <c r="T12" s="160" t="s">
        <v>2</v>
      </c>
      <c r="U12" s="140" t="s">
        <v>1</v>
      </c>
      <c r="V12" s="141" t="s">
        <v>2</v>
      </c>
      <c r="W12" s="140" t="s">
        <v>1</v>
      </c>
      <c r="X12" s="141" t="s">
        <v>2</v>
      </c>
      <c r="Y12" s="140" t="s">
        <v>1</v>
      </c>
      <c r="Z12" s="141" t="s">
        <v>2</v>
      </c>
      <c r="AA12" s="140" t="s">
        <v>1</v>
      </c>
      <c r="AB12" s="141" t="s">
        <v>2</v>
      </c>
      <c r="AC12" s="140" t="s">
        <v>1</v>
      </c>
      <c r="AD12" s="141" t="s">
        <v>2</v>
      </c>
      <c r="AE12" s="140" t="s">
        <v>1</v>
      </c>
      <c r="AF12" s="141" t="s">
        <v>2</v>
      </c>
      <c r="AG12" s="140" t="s">
        <v>1</v>
      </c>
      <c r="AH12" s="141" t="s">
        <v>2</v>
      </c>
      <c r="AI12" s="113" t="s">
        <v>1</v>
      </c>
      <c r="AJ12" s="114" t="s">
        <v>2</v>
      </c>
      <c r="AK12" s="27" t="s">
        <v>1</v>
      </c>
      <c r="AL12" s="28" t="s">
        <v>2</v>
      </c>
      <c r="AM12" s="27" t="s">
        <v>1</v>
      </c>
      <c r="AN12" s="28" t="s">
        <v>2</v>
      </c>
      <c r="AO12" s="27" t="s">
        <v>1</v>
      </c>
      <c r="AP12" s="28" t="s">
        <v>2</v>
      </c>
      <c r="AQ12" s="27" t="s">
        <v>1</v>
      </c>
      <c r="AR12" s="28" t="s">
        <v>2</v>
      </c>
      <c r="AS12" s="27" t="s">
        <v>1</v>
      </c>
      <c r="AT12" s="28" t="s">
        <v>2</v>
      </c>
      <c r="AU12" s="27" t="s">
        <v>1</v>
      </c>
      <c r="AV12" s="28" t="s">
        <v>2</v>
      </c>
      <c r="AW12" s="27" t="s">
        <v>1</v>
      </c>
      <c r="AX12" s="28" t="s">
        <v>2</v>
      </c>
    </row>
    <row r="13" spans="1:67" ht="15" customHeight="1" x14ac:dyDescent="0.25">
      <c r="A13" s="3" t="s">
        <v>9</v>
      </c>
      <c r="B13" s="121" t="s">
        <v>285</v>
      </c>
      <c r="C13" s="161">
        <f>C14</f>
        <v>129.6</v>
      </c>
      <c r="D13" s="162">
        <f t="shared" ref="D13:R13" si="0">D14</f>
        <v>124.8</v>
      </c>
      <c r="E13" s="138">
        <f t="shared" si="0"/>
        <v>129.6</v>
      </c>
      <c r="F13" s="138">
        <f t="shared" si="0"/>
        <v>124.8</v>
      </c>
      <c r="G13" s="138">
        <f t="shared" si="0"/>
        <v>0</v>
      </c>
      <c r="H13" s="138">
        <f t="shared" si="0"/>
        <v>0</v>
      </c>
      <c r="I13" s="138">
        <f t="shared" si="0"/>
        <v>0</v>
      </c>
      <c r="J13" s="138">
        <f t="shared" si="0"/>
        <v>0</v>
      </c>
      <c r="K13" s="138">
        <f t="shared" si="0"/>
        <v>0</v>
      </c>
      <c r="L13" s="138">
        <f t="shared" si="0"/>
        <v>0</v>
      </c>
      <c r="M13" s="138">
        <f t="shared" si="0"/>
        <v>0</v>
      </c>
      <c r="N13" s="138">
        <f t="shared" si="0"/>
        <v>0</v>
      </c>
      <c r="O13" s="138">
        <f t="shared" si="0"/>
        <v>0</v>
      </c>
      <c r="P13" s="138">
        <f t="shared" si="0"/>
        <v>0</v>
      </c>
      <c r="Q13" s="138">
        <f t="shared" si="0"/>
        <v>0</v>
      </c>
      <c r="R13" s="138">
        <f t="shared" si="0"/>
        <v>0</v>
      </c>
      <c r="S13" s="161">
        <f>S14</f>
        <v>0</v>
      </c>
      <c r="T13" s="162">
        <f t="shared" ref="T13:AH13" si="1">T14</f>
        <v>0</v>
      </c>
      <c r="U13" s="142">
        <f t="shared" si="1"/>
        <v>0</v>
      </c>
      <c r="V13" s="142">
        <f t="shared" si="1"/>
        <v>0</v>
      </c>
      <c r="W13" s="142">
        <f t="shared" si="1"/>
        <v>0</v>
      </c>
      <c r="X13" s="142">
        <f t="shared" si="1"/>
        <v>0</v>
      </c>
      <c r="Y13" s="142">
        <f t="shared" si="1"/>
        <v>0</v>
      </c>
      <c r="Z13" s="142">
        <f t="shared" si="1"/>
        <v>0</v>
      </c>
      <c r="AA13" s="142">
        <f t="shared" si="1"/>
        <v>0</v>
      </c>
      <c r="AB13" s="142">
        <f t="shared" si="1"/>
        <v>0</v>
      </c>
      <c r="AC13" s="142">
        <f t="shared" si="1"/>
        <v>0</v>
      </c>
      <c r="AD13" s="142">
        <f t="shared" si="1"/>
        <v>0</v>
      </c>
      <c r="AE13" s="142">
        <f t="shared" si="1"/>
        <v>0</v>
      </c>
      <c r="AF13" s="142">
        <f t="shared" si="1"/>
        <v>0</v>
      </c>
      <c r="AG13" s="142">
        <f t="shared" si="1"/>
        <v>0</v>
      </c>
      <c r="AH13" s="142">
        <f t="shared" si="1"/>
        <v>0</v>
      </c>
      <c r="AI13" s="14">
        <f>AI14</f>
        <v>129.6</v>
      </c>
      <c r="AJ13" s="12">
        <f t="shared" ref="AJ13:AX13" si="2">AJ14</f>
        <v>124.8</v>
      </c>
      <c r="AK13" s="107">
        <f t="shared" si="2"/>
        <v>129.6</v>
      </c>
      <c r="AL13" s="107">
        <f t="shared" si="2"/>
        <v>124.8</v>
      </c>
      <c r="AM13" s="107">
        <f t="shared" si="2"/>
        <v>0</v>
      </c>
      <c r="AN13" s="107">
        <f t="shared" si="2"/>
        <v>0</v>
      </c>
      <c r="AO13" s="107">
        <f t="shared" si="2"/>
        <v>0</v>
      </c>
      <c r="AP13" s="107">
        <f t="shared" si="2"/>
        <v>0</v>
      </c>
      <c r="AQ13" s="107">
        <f t="shared" si="2"/>
        <v>0</v>
      </c>
      <c r="AR13" s="107">
        <f t="shared" si="2"/>
        <v>0</v>
      </c>
      <c r="AS13" s="107">
        <f t="shared" si="2"/>
        <v>0</v>
      </c>
      <c r="AT13" s="107">
        <f t="shared" si="2"/>
        <v>0</v>
      </c>
      <c r="AU13" s="107">
        <f t="shared" si="2"/>
        <v>0</v>
      </c>
      <c r="AV13" s="107">
        <f t="shared" si="2"/>
        <v>0</v>
      </c>
      <c r="AW13" s="107">
        <f t="shared" si="2"/>
        <v>0</v>
      </c>
      <c r="AX13" s="107">
        <f t="shared" si="2"/>
        <v>0</v>
      </c>
      <c r="AY13" s="172">
        <f>C13-AI13</f>
        <v>0</v>
      </c>
      <c r="AZ13" s="172">
        <f t="shared" ref="AZ13:BL13" si="3">D13-AJ13</f>
        <v>0</v>
      </c>
      <c r="BA13" s="172">
        <f t="shared" si="3"/>
        <v>0</v>
      </c>
      <c r="BB13" s="172">
        <f t="shared" si="3"/>
        <v>0</v>
      </c>
      <c r="BC13" s="172">
        <f t="shared" si="3"/>
        <v>0</v>
      </c>
      <c r="BD13" s="172">
        <f t="shared" si="3"/>
        <v>0</v>
      </c>
      <c r="BE13" s="172">
        <f t="shared" si="3"/>
        <v>0</v>
      </c>
      <c r="BF13" s="172">
        <f t="shared" si="3"/>
        <v>0</v>
      </c>
      <c r="BG13" s="172">
        <f t="shared" si="3"/>
        <v>0</v>
      </c>
      <c r="BH13" s="172">
        <f t="shared" si="3"/>
        <v>0</v>
      </c>
      <c r="BI13" s="172">
        <f t="shared" si="3"/>
        <v>0</v>
      </c>
      <c r="BJ13" s="172">
        <f t="shared" si="3"/>
        <v>0</v>
      </c>
      <c r="BK13" s="172">
        <f t="shared" si="3"/>
        <v>0</v>
      </c>
      <c r="BL13" s="172">
        <f t="shared" si="3"/>
        <v>0</v>
      </c>
      <c r="BM13" s="172">
        <f t="shared" ref="BM13" si="4">Q13-AW13</f>
        <v>0</v>
      </c>
      <c r="BN13" s="172">
        <f t="shared" ref="BN13" si="5">R13-AX13</f>
        <v>0</v>
      </c>
    </row>
    <row r="14" spans="1:67" s="59" customFormat="1" ht="15" customHeight="1" x14ac:dyDescent="0.25">
      <c r="A14" s="111"/>
      <c r="B14" s="21" t="s">
        <v>4</v>
      </c>
      <c r="C14" s="163">
        <f>E14+G14+I14+K14+M14+O14+Q14</f>
        <v>129.6</v>
      </c>
      <c r="D14" s="164">
        <f>F14+H14+J14+L14+N14+P14+R14</f>
        <v>124.8</v>
      </c>
      <c r="E14" s="7">
        <v>129.6</v>
      </c>
      <c r="F14" s="7">
        <v>124.8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163">
        <f>U14+W14+Y14+AA14+AC14+AE14+AG14</f>
        <v>0</v>
      </c>
      <c r="T14" s="164">
        <f>V14+X14+Z14+AB14+AD14+AF14+AH14</f>
        <v>0</v>
      </c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15">
        <f>AK14+AM14+AO14+AQ14+AS14+AU14+AW14</f>
        <v>129.6</v>
      </c>
      <c r="AJ14" s="116">
        <f>AL14+AN14+AP14+AR14+AT14+AV14+AX14</f>
        <v>124.8</v>
      </c>
      <c r="AK14" s="23">
        <f>E14+U14</f>
        <v>129.6</v>
      </c>
      <c r="AL14" s="23">
        <f t="shared" ref="AL14:AX14" si="6">F14+V14</f>
        <v>124.8</v>
      </c>
      <c r="AM14" s="23">
        <f t="shared" si="6"/>
        <v>0</v>
      </c>
      <c r="AN14" s="23">
        <f t="shared" si="6"/>
        <v>0</v>
      </c>
      <c r="AO14" s="23">
        <f t="shared" si="6"/>
        <v>0</v>
      </c>
      <c r="AP14" s="23">
        <f t="shared" si="6"/>
        <v>0</v>
      </c>
      <c r="AQ14" s="23">
        <f t="shared" si="6"/>
        <v>0</v>
      </c>
      <c r="AR14" s="23">
        <f t="shared" si="6"/>
        <v>0</v>
      </c>
      <c r="AS14" s="23">
        <f t="shared" si="6"/>
        <v>0</v>
      </c>
      <c r="AT14" s="23">
        <f t="shared" si="6"/>
        <v>0</v>
      </c>
      <c r="AU14" s="23">
        <f t="shared" si="6"/>
        <v>0</v>
      </c>
      <c r="AV14" s="23">
        <f t="shared" si="6"/>
        <v>0</v>
      </c>
      <c r="AW14" s="23">
        <f t="shared" si="6"/>
        <v>0</v>
      </c>
      <c r="AX14" s="23">
        <f t="shared" si="6"/>
        <v>0</v>
      </c>
      <c r="AY14" s="172">
        <f t="shared" ref="AY14:AY77" si="7">C14-AI14</f>
        <v>0</v>
      </c>
      <c r="AZ14" s="172">
        <f t="shared" ref="AZ14:AZ77" si="8">D14-AJ14</f>
        <v>0</v>
      </c>
      <c r="BA14" s="172">
        <f t="shared" ref="BA14:BA77" si="9">E14-AK14</f>
        <v>0</v>
      </c>
      <c r="BB14" s="172">
        <f t="shared" ref="BB14:BB77" si="10">F14-AL14</f>
        <v>0</v>
      </c>
      <c r="BC14" s="172">
        <f t="shared" ref="BC14:BC77" si="11">G14-AM14</f>
        <v>0</v>
      </c>
      <c r="BD14" s="172">
        <f t="shared" ref="BD14:BD77" si="12">H14-AN14</f>
        <v>0</v>
      </c>
      <c r="BE14" s="172">
        <f t="shared" ref="BE14:BE77" si="13">I14-AO14</f>
        <v>0</v>
      </c>
      <c r="BF14" s="172">
        <f t="shared" ref="BF14:BF77" si="14">J14-AP14</f>
        <v>0</v>
      </c>
      <c r="BG14" s="172">
        <f t="shared" ref="BG14:BG77" si="15">K14-AQ14</f>
        <v>0</v>
      </c>
      <c r="BH14" s="172">
        <f t="shared" ref="BH14:BH77" si="16">L14-AR14</f>
        <v>0</v>
      </c>
      <c r="BI14" s="172">
        <f t="shared" ref="BI14:BI77" si="17">M14-AS14</f>
        <v>0</v>
      </c>
      <c r="BJ14" s="172">
        <f t="shared" ref="BJ14:BJ77" si="18">N14-AT14</f>
        <v>0</v>
      </c>
      <c r="BK14" s="172">
        <f t="shared" ref="BK14:BK77" si="19">O14-AU14</f>
        <v>0</v>
      </c>
      <c r="BL14" s="172">
        <f t="shared" ref="BL14:BL77" si="20">P14-AV14</f>
        <v>0</v>
      </c>
      <c r="BM14" s="172">
        <f t="shared" ref="BM14:BM77" si="21">Q14-AW14</f>
        <v>0</v>
      </c>
      <c r="BN14" s="172">
        <f t="shared" ref="BN14:BN77" si="22">R14-AX14</f>
        <v>0</v>
      </c>
      <c r="BO14" s="1">
        <f t="shared" ref="BO14:BO55" si="23">S14-AY14</f>
        <v>0</v>
      </c>
    </row>
    <row r="15" spans="1:67" ht="15" customHeight="1" x14ac:dyDescent="0.25">
      <c r="A15" s="32" t="s">
        <v>62</v>
      </c>
      <c r="B15" s="121" t="s">
        <v>286</v>
      </c>
      <c r="C15" s="161">
        <f>C16+C36+C41+C42+C48+C50+C52</f>
        <v>28604.9</v>
      </c>
      <c r="D15" s="162">
        <f t="shared" ref="D15:F15" si="24">D16+D36+D41+D42+D48+D50+D52</f>
        <v>5331.8999999999987</v>
      </c>
      <c r="E15" s="138">
        <f t="shared" si="24"/>
        <v>14100.300000000001</v>
      </c>
      <c r="F15" s="138">
        <f t="shared" si="24"/>
        <v>3702.3999999999996</v>
      </c>
      <c r="G15" s="138">
        <f>G16+G36+G41+G42+G48+G50+G52</f>
        <v>2265.4</v>
      </c>
      <c r="H15" s="138">
        <f t="shared" ref="H15:R15" si="25">H16+H36+H41+H42+H48+H50+H52</f>
        <v>280.60000000000002</v>
      </c>
      <c r="I15" s="138">
        <f t="shared" si="25"/>
        <v>3797.7</v>
      </c>
      <c r="J15" s="138">
        <f t="shared" si="25"/>
        <v>137.4</v>
      </c>
      <c r="K15" s="138">
        <f t="shared" si="25"/>
        <v>1279.5</v>
      </c>
      <c r="L15" s="138">
        <f t="shared" si="25"/>
        <v>1178.2</v>
      </c>
      <c r="M15" s="138">
        <f t="shared" si="25"/>
        <v>475.5</v>
      </c>
      <c r="N15" s="138">
        <f t="shared" si="25"/>
        <v>3</v>
      </c>
      <c r="O15" s="138">
        <f t="shared" si="25"/>
        <v>2439.7000000000003</v>
      </c>
      <c r="P15" s="138">
        <f t="shared" si="25"/>
        <v>29.6</v>
      </c>
      <c r="Q15" s="138">
        <f t="shared" si="25"/>
        <v>4246.8</v>
      </c>
      <c r="R15" s="138">
        <f t="shared" si="25"/>
        <v>0.7</v>
      </c>
      <c r="S15" s="161">
        <f>S16+S36+S41+S42+S48+S50+S52</f>
        <v>0</v>
      </c>
      <c r="T15" s="162">
        <f t="shared" ref="T15:V15" si="26">T16+T36+T41+T42+T48+T50+T52</f>
        <v>0</v>
      </c>
      <c r="U15" s="142">
        <f t="shared" si="26"/>
        <v>0</v>
      </c>
      <c r="V15" s="142">
        <f t="shared" si="26"/>
        <v>0</v>
      </c>
      <c r="W15" s="142">
        <f>W16+W36+W41+W42+W48+W50+W52</f>
        <v>0</v>
      </c>
      <c r="X15" s="142">
        <f t="shared" ref="X15:AH15" si="27">X16+X36+X41+X42+X48+X50+X52</f>
        <v>0</v>
      </c>
      <c r="Y15" s="142">
        <f t="shared" si="27"/>
        <v>0</v>
      </c>
      <c r="Z15" s="142">
        <f t="shared" si="27"/>
        <v>0</v>
      </c>
      <c r="AA15" s="142">
        <f t="shared" si="27"/>
        <v>0</v>
      </c>
      <c r="AB15" s="142">
        <f t="shared" si="27"/>
        <v>0</v>
      </c>
      <c r="AC15" s="142">
        <f t="shared" si="27"/>
        <v>0</v>
      </c>
      <c r="AD15" s="142">
        <f t="shared" si="27"/>
        <v>0</v>
      </c>
      <c r="AE15" s="142">
        <f t="shared" si="27"/>
        <v>0</v>
      </c>
      <c r="AF15" s="142">
        <f t="shared" si="27"/>
        <v>0</v>
      </c>
      <c r="AG15" s="142">
        <f t="shared" si="27"/>
        <v>0</v>
      </c>
      <c r="AH15" s="142">
        <f t="shared" si="27"/>
        <v>0</v>
      </c>
      <c r="AI15" s="14">
        <f>AI16+AI36+AI41+AI42+AI48+AI50+AI52</f>
        <v>28604.9</v>
      </c>
      <c r="AJ15" s="12">
        <f t="shared" ref="AJ15:AX15" si="28">AJ16+AJ36+AJ41+AJ42+AJ48+AJ50+AJ52</f>
        <v>5331.8999999999987</v>
      </c>
      <c r="AK15" s="107">
        <f t="shared" si="28"/>
        <v>14100.300000000001</v>
      </c>
      <c r="AL15" s="107">
        <f t="shared" si="28"/>
        <v>3702.3999999999996</v>
      </c>
      <c r="AM15" s="107">
        <f>AM16+AM36+AM41+AM42+AM48+AM50+AM52</f>
        <v>2265.4</v>
      </c>
      <c r="AN15" s="107">
        <f t="shared" si="28"/>
        <v>280.60000000000002</v>
      </c>
      <c r="AO15" s="107">
        <f t="shared" si="28"/>
        <v>3797.7</v>
      </c>
      <c r="AP15" s="107">
        <f t="shared" si="28"/>
        <v>137.4</v>
      </c>
      <c r="AQ15" s="107">
        <f t="shared" si="28"/>
        <v>1279.5</v>
      </c>
      <c r="AR15" s="107">
        <f t="shared" si="28"/>
        <v>1178.2</v>
      </c>
      <c r="AS15" s="107">
        <f>AS16+AS36+AS41+AS42+AS48+AS50+AS52</f>
        <v>475.5</v>
      </c>
      <c r="AT15" s="107">
        <f t="shared" si="28"/>
        <v>3</v>
      </c>
      <c r="AU15" s="107">
        <f t="shared" si="28"/>
        <v>2439.7000000000003</v>
      </c>
      <c r="AV15" s="107">
        <f t="shared" si="28"/>
        <v>29.6</v>
      </c>
      <c r="AW15" s="107">
        <f t="shared" si="28"/>
        <v>4246.8</v>
      </c>
      <c r="AX15" s="107">
        <f t="shared" si="28"/>
        <v>0.7</v>
      </c>
      <c r="AY15" s="172">
        <f t="shared" si="7"/>
        <v>0</v>
      </c>
      <c r="AZ15" s="172">
        <f t="shared" si="8"/>
        <v>0</v>
      </c>
      <c r="BA15" s="172">
        <f t="shared" si="9"/>
        <v>0</v>
      </c>
      <c r="BB15" s="172">
        <f t="shared" si="10"/>
        <v>0</v>
      </c>
      <c r="BC15" s="172">
        <f t="shared" si="11"/>
        <v>0</v>
      </c>
      <c r="BD15" s="172">
        <f t="shared" si="12"/>
        <v>0</v>
      </c>
      <c r="BE15" s="172">
        <f t="shared" si="13"/>
        <v>0</v>
      </c>
      <c r="BF15" s="172">
        <f t="shared" si="14"/>
        <v>0</v>
      </c>
      <c r="BG15" s="172">
        <f t="shared" si="15"/>
        <v>0</v>
      </c>
      <c r="BH15" s="172">
        <f t="shared" si="16"/>
        <v>0</v>
      </c>
      <c r="BI15" s="172">
        <f t="shared" si="17"/>
        <v>0</v>
      </c>
      <c r="BJ15" s="172">
        <f t="shared" si="18"/>
        <v>0</v>
      </c>
      <c r="BK15" s="172">
        <f t="shared" si="19"/>
        <v>0</v>
      </c>
      <c r="BL15" s="172">
        <f t="shared" si="20"/>
        <v>0</v>
      </c>
      <c r="BM15" s="172">
        <f t="shared" si="21"/>
        <v>0</v>
      </c>
      <c r="BN15" s="172">
        <f t="shared" si="22"/>
        <v>0</v>
      </c>
      <c r="BO15" s="1">
        <f t="shared" si="23"/>
        <v>0</v>
      </c>
    </row>
    <row r="16" spans="1:67" ht="15" customHeight="1" x14ac:dyDescent="0.25">
      <c r="A16" s="32"/>
      <c r="B16" s="21" t="s">
        <v>300</v>
      </c>
      <c r="C16" s="163">
        <f>E16+G16+I16+K16+M16+O16+Q16</f>
        <v>6262.0000000000009</v>
      </c>
      <c r="D16" s="164">
        <f>F16+H16+J16+L16+N16+P16+R16</f>
        <v>3338.7999999999997</v>
      </c>
      <c r="E16" s="7">
        <v>4306.8</v>
      </c>
      <c r="F16" s="7">
        <v>3030.1</v>
      </c>
      <c r="G16" s="7">
        <f>SUM(G17:G33)</f>
        <v>322.59999999999997</v>
      </c>
      <c r="H16" s="7">
        <f>SUM(H17:H33)</f>
        <v>275</v>
      </c>
      <c r="I16" s="7">
        <f>I35+I34</f>
        <v>30.6</v>
      </c>
      <c r="J16" s="7">
        <f>J35+J34</f>
        <v>30.1</v>
      </c>
      <c r="K16" s="7"/>
      <c r="L16" s="7"/>
      <c r="M16" s="7">
        <v>26</v>
      </c>
      <c r="N16" s="7">
        <v>3</v>
      </c>
      <c r="O16" s="7"/>
      <c r="P16" s="7"/>
      <c r="Q16" s="7">
        <v>1576</v>
      </c>
      <c r="R16" s="7">
        <v>0.6</v>
      </c>
      <c r="S16" s="163">
        <f>U16+W16+Y16+AA16+AC16+AE16+AG16</f>
        <v>0</v>
      </c>
      <c r="T16" s="164">
        <f>V16+X16+Z16+AB16+AD16+AF16+AH16</f>
        <v>0</v>
      </c>
      <c r="U16" s="143"/>
      <c r="V16" s="143"/>
      <c r="W16" s="143">
        <f>SUM(W17:W33)</f>
        <v>0</v>
      </c>
      <c r="X16" s="143">
        <f>SUM(X17:X33)</f>
        <v>0</v>
      </c>
      <c r="Y16" s="143">
        <f>Y35+Y34</f>
        <v>0</v>
      </c>
      <c r="Z16" s="143">
        <f>Z35+Z34</f>
        <v>0</v>
      </c>
      <c r="AA16" s="143"/>
      <c r="AB16" s="143"/>
      <c r="AC16" s="143"/>
      <c r="AD16" s="143"/>
      <c r="AE16" s="143"/>
      <c r="AF16" s="143"/>
      <c r="AG16" s="143"/>
      <c r="AH16" s="143"/>
      <c r="AI16" s="115">
        <f>AK16+AM16+AO16+AQ16+AS16+AU16+AW16</f>
        <v>6262.0000000000009</v>
      </c>
      <c r="AJ16" s="116">
        <f>AL16+AN16+AP16+AR16+AT16+AV16+AX16</f>
        <v>3338.7999999999997</v>
      </c>
      <c r="AK16" s="23">
        <f>E16+U16</f>
        <v>4306.8</v>
      </c>
      <c r="AL16" s="23">
        <f t="shared" ref="AL16:AL17" si="29">F16+V16</f>
        <v>3030.1</v>
      </c>
      <c r="AM16" s="23">
        <f t="shared" ref="AM16:AM17" si="30">G16+W16</f>
        <v>322.59999999999997</v>
      </c>
      <c r="AN16" s="23">
        <f t="shared" ref="AN16:AN17" si="31">H16+X16</f>
        <v>275</v>
      </c>
      <c r="AO16" s="23">
        <f t="shared" ref="AO16:AO17" si="32">I16+Y16</f>
        <v>30.6</v>
      </c>
      <c r="AP16" s="23">
        <f t="shared" ref="AP16:AP17" si="33">J16+Z16</f>
        <v>30.1</v>
      </c>
      <c r="AQ16" s="23">
        <f t="shared" ref="AQ16:AQ17" si="34">K16+AA16</f>
        <v>0</v>
      </c>
      <c r="AR16" s="23">
        <f t="shared" ref="AR16:AR17" si="35">L16+AB16</f>
        <v>0</v>
      </c>
      <c r="AS16" s="23">
        <f t="shared" ref="AS16:AS17" si="36">M16+AC16</f>
        <v>26</v>
      </c>
      <c r="AT16" s="23">
        <f t="shared" ref="AT16:AT17" si="37">N16+AD16</f>
        <v>3</v>
      </c>
      <c r="AU16" s="23">
        <f t="shared" ref="AU16:AU17" si="38">O16+AE16</f>
        <v>0</v>
      </c>
      <c r="AV16" s="23">
        <f t="shared" ref="AV16:AV17" si="39">P16+AF16</f>
        <v>0</v>
      </c>
      <c r="AW16" s="23">
        <f t="shared" ref="AW16:AW17" si="40">Q16+AG16</f>
        <v>1576</v>
      </c>
      <c r="AX16" s="23">
        <f t="shared" ref="AX16:AX17" si="41">R16+AH16</f>
        <v>0.6</v>
      </c>
      <c r="AY16" s="172">
        <f t="shared" si="7"/>
        <v>0</v>
      </c>
      <c r="AZ16" s="172">
        <f t="shared" si="8"/>
        <v>0</v>
      </c>
      <c r="BA16" s="172">
        <f t="shared" si="9"/>
        <v>0</v>
      </c>
      <c r="BB16" s="172">
        <f t="shared" si="10"/>
        <v>0</v>
      </c>
      <c r="BC16" s="172">
        <f t="shared" si="11"/>
        <v>0</v>
      </c>
      <c r="BD16" s="172">
        <f t="shared" si="12"/>
        <v>0</v>
      </c>
      <c r="BE16" s="172">
        <f t="shared" si="13"/>
        <v>0</v>
      </c>
      <c r="BF16" s="172">
        <f t="shared" si="14"/>
        <v>0</v>
      </c>
      <c r="BG16" s="172">
        <f t="shared" si="15"/>
        <v>0</v>
      </c>
      <c r="BH16" s="172">
        <f t="shared" si="16"/>
        <v>0</v>
      </c>
      <c r="BI16" s="172">
        <f t="shared" si="17"/>
        <v>0</v>
      </c>
      <c r="BJ16" s="172">
        <f t="shared" si="18"/>
        <v>0</v>
      </c>
      <c r="BK16" s="172">
        <f t="shared" si="19"/>
        <v>0</v>
      </c>
      <c r="BL16" s="172">
        <f t="shared" si="20"/>
        <v>0</v>
      </c>
      <c r="BM16" s="172">
        <f t="shared" si="21"/>
        <v>0</v>
      </c>
      <c r="BN16" s="172">
        <f t="shared" si="22"/>
        <v>0</v>
      </c>
      <c r="BO16" s="1">
        <f t="shared" si="23"/>
        <v>0</v>
      </c>
    </row>
    <row r="17" spans="1:67" s="59" customFormat="1" ht="26.25" x14ac:dyDescent="0.25">
      <c r="A17" s="112"/>
      <c r="B17" s="34" t="s">
        <v>274</v>
      </c>
      <c r="C17" s="165">
        <f t="shared" ref="C17:C35" si="42">E17+G17+I17+K17+M17+O17+Q17</f>
        <v>0.7</v>
      </c>
      <c r="D17" s="166">
        <f t="shared" ref="D17:D43" si="43">F17+H17+J17+L17+N17+P17+R17</f>
        <v>0.7</v>
      </c>
      <c r="E17" s="145"/>
      <c r="F17" s="145"/>
      <c r="G17" s="145">
        <v>0.7</v>
      </c>
      <c r="H17" s="145">
        <v>0.7</v>
      </c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65">
        <f t="shared" ref="S17:S35" si="44">U17+W17+Y17+AA17+AC17+AE17+AG17</f>
        <v>0</v>
      </c>
      <c r="T17" s="166">
        <f t="shared" ref="T17:T43" si="45">V17+X17+Z17+AB17+AD17+AF17+AH17</f>
        <v>0</v>
      </c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52">
        <f t="shared" ref="AI17:AI35" si="46">AK17+AM17+AO17+AQ17+AS17+AU17+AW17</f>
        <v>0.7</v>
      </c>
      <c r="AJ17" s="153">
        <f t="shared" ref="AJ17:AJ35" si="47">AL17+AN17+AP17+AR17+AT17+AV17+AX17</f>
        <v>0.7</v>
      </c>
      <c r="AK17" s="117">
        <f>E17+U17</f>
        <v>0</v>
      </c>
      <c r="AL17" s="117">
        <f t="shared" si="29"/>
        <v>0</v>
      </c>
      <c r="AM17" s="117">
        <f t="shared" si="30"/>
        <v>0.7</v>
      </c>
      <c r="AN17" s="117">
        <f t="shared" si="31"/>
        <v>0.7</v>
      </c>
      <c r="AO17" s="117">
        <f t="shared" si="32"/>
        <v>0</v>
      </c>
      <c r="AP17" s="117">
        <f t="shared" si="33"/>
        <v>0</v>
      </c>
      <c r="AQ17" s="117">
        <f t="shared" si="34"/>
        <v>0</v>
      </c>
      <c r="AR17" s="117">
        <f t="shared" si="35"/>
        <v>0</v>
      </c>
      <c r="AS17" s="117">
        <f t="shared" si="36"/>
        <v>0</v>
      </c>
      <c r="AT17" s="117">
        <f t="shared" si="37"/>
        <v>0</v>
      </c>
      <c r="AU17" s="117">
        <f t="shared" si="38"/>
        <v>0</v>
      </c>
      <c r="AV17" s="117">
        <f t="shared" si="39"/>
        <v>0</v>
      </c>
      <c r="AW17" s="117">
        <f t="shared" si="40"/>
        <v>0</v>
      </c>
      <c r="AX17" s="117">
        <f t="shared" si="41"/>
        <v>0</v>
      </c>
      <c r="AY17" s="172">
        <f t="shared" si="7"/>
        <v>0</v>
      </c>
      <c r="AZ17" s="172">
        <f t="shared" si="8"/>
        <v>0</v>
      </c>
      <c r="BA17" s="172">
        <f t="shared" si="9"/>
        <v>0</v>
      </c>
      <c r="BB17" s="172">
        <f t="shared" si="10"/>
        <v>0</v>
      </c>
      <c r="BC17" s="172">
        <f t="shared" si="11"/>
        <v>0</v>
      </c>
      <c r="BD17" s="172">
        <f t="shared" si="12"/>
        <v>0</v>
      </c>
      <c r="BE17" s="172">
        <f t="shared" si="13"/>
        <v>0</v>
      </c>
      <c r="BF17" s="172">
        <f t="shared" si="14"/>
        <v>0</v>
      </c>
      <c r="BG17" s="172">
        <f t="shared" si="15"/>
        <v>0</v>
      </c>
      <c r="BH17" s="172">
        <f t="shared" si="16"/>
        <v>0</v>
      </c>
      <c r="BI17" s="172">
        <f t="shared" si="17"/>
        <v>0</v>
      </c>
      <c r="BJ17" s="172">
        <f t="shared" si="18"/>
        <v>0</v>
      </c>
      <c r="BK17" s="172">
        <f t="shared" si="19"/>
        <v>0</v>
      </c>
      <c r="BL17" s="172">
        <f t="shared" si="20"/>
        <v>0</v>
      </c>
      <c r="BM17" s="172">
        <f t="shared" si="21"/>
        <v>0</v>
      </c>
      <c r="BN17" s="172">
        <f t="shared" si="22"/>
        <v>0</v>
      </c>
      <c r="BO17" s="1">
        <f t="shared" si="23"/>
        <v>0</v>
      </c>
    </row>
    <row r="18" spans="1:67" s="59" customFormat="1" ht="15" customHeight="1" x14ac:dyDescent="0.25">
      <c r="A18" s="112"/>
      <c r="B18" s="34" t="s">
        <v>65</v>
      </c>
      <c r="C18" s="165">
        <f t="shared" si="42"/>
        <v>26.8</v>
      </c>
      <c r="D18" s="166">
        <f t="shared" si="43"/>
        <v>23.6</v>
      </c>
      <c r="E18" s="145"/>
      <c r="F18" s="145"/>
      <c r="G18" s="145">
        <v>26.8</v>
      </c>
      <c r="H18" s="145">
        <v>23.6</v>
      </c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65">
        <f t="shared" si="44"/>
        <v>0</v>
      </c>
      <c r="T18" s="166">
        <f t="shared" si="45"/>
        <v>0</v>
      </c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52">
        <f t="shared" si="46"/>
        <v>26.8</v>
      </c>
      <c r="AJ18" s="153">
        <f t="shared" si="47"/>
        <v>23.6</v>
      </c>
      <c r="AK18" s="117">
        <f t="shared" ref="AK18:AK35" si="48">E18+U18</f>
        <v>0</v>
      </c>
      <c r="AL18" s="117">
        <f t="shared" ref="AL18:AL37" si="49">F18+V18</f>
        <v>0</v>
      </c>
      <c r="AM18" s="117">
        <f t="shared" ref="AM18:AM37" si="50">G18+W18</f>
        <v>26.8</v>
      </c>
      <c r="AN18" s="117">
        <f t="shared" ref="AN18:AN37" si="51">H18+X18</f>
        <v>23.6</v>
      </c>
      <c r="AO18" s="117">
        <f t="shared" ref="AO18:AO37" si="52">I18+Y18</f>
        <v>0</v>
      </c>
      <c r="AP18" s="117">
        <f t="shared" ref="AP18:AP37" si="53">J18+Z18</f>
        <v>0</v>
      </c>
      <c r="AQ18" s="117">
        <f t="shared" ref="AQ18:AQ37" si="54">K18+AA18</f>
        <v>0</v>
      </c>
      <c r="AR18" s="117">
        <f t="shared" ref="AR18:AR37" si="55">L18+AB18</f>
        <v>0</v>
      </c>
      <c r="AS18" s="117">
        <f t="shared" ref="AS18:AS37" si="56">M18+AC18</f>
        <v>0</v>
      </c>
      <c r="AT18" s="117">
        <f t="shared" ref="AT18:AT37" si="57">N18+AD18</f>
        <v>0</v>
      </c>
      <c r="AU18" s="117">
        <f t="shared" ref="AU18:AU37" si="58">O18+AE18</f>
        <v>0</v>
      </c>
      <c r="AV18" s="117">
        <f t="shared" ref="AV18:AV37" si="59">P18+AF18</f>
        <v>0</v>
      </c>
      <c r="AW18" s="117">
        <f t="shared" ref="AW18:AW37" si="60">Q18+AG18</f>
        <v>0</v>
      </c>
      <c r="AX18" s="117">
        <f t="shared" ref="AX18:AX37" si="61">R18+AH18</f>
        <v>0</v>
      </c>
      <c r="AY18" s="172">
        <f t="shared" si="7"/>
        <v>0</v>
      </c>
      <c r="AZ18" s="172">
        <f t="shared" si="8"/>
        <v>0</v>
      </c>
      <c r="BA18" s="172">
        <f t="shared" si="9"/>
        <v>0</v>
      </c>
      <c r="BB18" s="172">
        <f t="shared" si="10"/>
        <v>0</v>
      </c>
      <c r="BC18" s="172">
        <f t="shared" si="11"/>
        <v>0</v>
      </c>
      <c r="BD18" s="172">
        <f t="shared" si="12"/>
        <v>0</v>
      </c>
      <c r="BE18" s="172">
        <f t="shared" si="13"/>
        <v>0</v>
      </c>
      <c r="BF18" s="172">
        <f t="shared" si="14"/>
        <v>0</v>
      </c>
      <c r="BG18" s="172">
        <f t="shared" si="15"/>
        <v>0</v>
      </c>
      <c r="BH18" s="172">
        <f t="shared" si="16"/>
        <v>0</v>
      </c>
      <c r="BI18" s="172">
        <f t="shared" si="17"/>
        <v>0</v>
      </c>
      <c r="BJ18" s="172">
        <f t="shared" si="18"/>
        <v>0</v>
      </c>
      <c r="BK18" s="172">
        <f t="shared" si="19"/>
        <v>0</v>
      </c>
      <c r="BL18" s="172">
        <f t="shared" si="20"/>
        <v>0</v>
      </c>
      <c r="BM18" s="172">
        <f t="shared" si="21"/>
        <v>0</v>
      </c>
      <c r="BN18" s="172">
        <f t="shared" si="22"/>
        <v>0</v>
      </c>
      <c r="BO18" s="1">
        <f t="shared" si="23"/>
        <v>0</v>
      </c>
    </row>
    <row r="19" spans="1:67" s="59" customFormat="1" x14ac:dyDescent="0.25">
      <c r="A19" s="112"/>
      <c r="B19" s="34" t="s">
        <v>72</v>
      </c>
      <c r="C19" s="165">
        <f t="shared" si="42"/>
        <v>8.4</v>
      </c>
      <c r="D19" s="166">
        <f t="shared" si="43"/>
        <v>8.3000000000000007</v>
      </c>
      <c r="E19" s="145"/>
      <c r="F19" s="145"/>
      <c r="G19" s="145">
        <v>8.4</v>
      </c>
      <c r="H19" s="145">
        <v>8.3000000000000007</v>
      </c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65">
        <f t="shared" si="44"/>
        <v>0</v>
      </c>
      <c r="T19" s="166">
        <f t="shared" si="45"/>
        <v>0</v>
      </c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52">
        <f t="shared" si="46"/>
        <v>8.4</v>
      </c>
      <c r="AJ19" s="153">
        <f t="shared" si="47"/>
        <v>8.3000000000000007</v>
      </c>
      <c r="AK19" s="117">
        <f t="shared" si="48"/>
        <v>0</v>
      </c>
      <c r="AL19" s="117">
        <f t="shared" si="49"/>
        <v>0</v>
      </c>
      <c r="AM19" s="117">
        <f t="shared" si="50"/>
        <v>8.4</v>
      </c>
      <c r="AN19" s="117">
        <f t="shared" si="51"/>
        <v>8.3000000000000007</v>
      </c>
      <c r="AO19" s="117">
        <f t="shared" si="52"/>
        <v>0</v>
      </c>
      <c r="AP19" s="117">
        <f t="shared" si="53"/>
        <v>0</v>
      </c>
      <c r="AQ19" s="117">
        <f t="shared" si="54"/>
        <v>0</v>
      </c>
      <c r="AR19" s="117">
        <f t="shared" si="55"/>
        <v>0</v>
      </c>
      <c r="AS19" s="117">
        <f t="shared" si="56"/>
        <v>0</v>
      </c>
      <c r="AT19" s="117">
        <f t="shared" si="57"/>
        <v>0</v>
      </c>
      <c r="AU19" s="117">
        <f t="shared" si="58"/>
        <v>0</v>
      </c>
      <c r="AV19" s="117">
        <f t="shared" si="59"/>
        <v>0</v>
      </c>
      <c r="AW19" s="117">
        <f t="shared" si="60"/>
        <v>0</v>
      </c>
      <c r="AX19" s="117">
        <f t="shared" si="61"/>
        <v>0</v>
      </c>
      <c r="AY19" s="172">
        <f t="shared" si="7"/>
        <v>0</v>
      </c>
      <c r="AZ19" s="172">
        <f t="shared" si="8"/>
        <v>0</v>
      </c>
      <c r="BA19" s="172">
        <f t="shared" si="9"/>
        <v>0</v>
      </c>
      <c r="BB19" s="172">
        <f t="shared" si="10"/>
        <v>0</v>
      </c>
      <c r="BC19" s="172">
        <f t="shared" si="11"/>
        <v>0</v>
      </c>
      <c r="BD19" s="172">
        <f t="shared" si="12"/>
        <v>0</v>
      </c>
      <c r="BE19" s="172">
        <f t="shared" si="13"/>
        <v>0</v>
      </c>
      <c r="BF19" s="172">
        <f t="shared" si="14"/>
        <v>0</v>
      </c>
      <c r="BG19" s="172">
        <f t="shared" si="15"/>
        <v>0</v>
      </c>
      <c r="BH19" s="172">
        <f t="shared" si="16"/>
        <v>0</v>
      </c>
      <c r="BI19" s="172">
        <f t="shared" si="17"/>
        <v>0</v>
      </c>
      <c r="BJ19" s="172">
        <f t="shared" si="18"/>
        <v>0</v>
      </c>
      <c r="BK19" s="172">
        <f t="shared" si="19"/>
        <v>0</v>
      </c>
      <c r="BL19" s="172">
        <f t="shared" si="20"/>
        <v>0</v>
      </c>
      <c r="BM19" s="172">
        <f t="shared" si="21"/>
        <v>0</v>
      </c>
      <c r="BN19" s="172">
        <f t="shared" si="22"/>
        <v>0</v>
      </c>
      <c r="BO19" s="1">
        <f t="shared" si="23"/>
        <v>0</v>
      </c>
    </row>
    <row r="20" spans="1:67" s="59" customFormat="1" ht="26.25" x14ac:dyDescent="0.25">
      <c r="A20" s="112"/>
      <c r="B20" s="34" t="s">
        <v>74</v>
      </c>
      <c r="C20" s="165">
        <f t="shared" si="42"/>
        <v>8.1</v>
      </c>
      <c r="D20" s="166">
        <f t="shared" si="43"/>
        <v>0</v>
      </c>
      <c r="E20" s="145"/>
      <c r="F20" s="145"/>
      <c r="G20" s="145">
        <v>8.1</v>
      </c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65">
        <f t="shared" si="44"/>
        <v>0</v>
      </c>
      <c r="T20" s="166">
        <f t="shared" si="45"/>
        <v>0</v>
      </c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52">
        <f t="shared" si="46"/>
        <v>8.1</v>
      </c>
      <c r="AJ20" s="153">
        <f t="shared" si="47"/>
        <v>0</v>
      </c>
      <c r="AK20" s="117">
        <f t="shared" si="48"/>
        <v>0</v>
      </c>
      <c r="AL20" s="117">
        <f t="shared" si="49"/>
        <v>0</v>
      </c>
      <c r="AM20" s="117">
        <f t="shared" si="50"/>
        <v>8.1</v>
      </c>
      <c r="AN20" s="117">
        <f t="shared" si="51"/>
        <v>0</v>
      </c>
      <c r="AO20" s="117">
        <f t="shared" si="52"/>
        <v>0</v>
      </c>
      <c r="AP20" s="117">
        <f t="shared" si="53"/>
        <v>0</v>
      </c>
      <c r="AQ20" s="117">
        <f t="shared" si="54"/>
        <v>0</v>
      </c>
      <c r="AR20" s="117">
        <f t="shared" si="55"/>
        <v>0</v>
      </c>
      <c r="AS20" s="117">
        <f t="shared" si="56"/>
        <v>0</v>
      </c>
      <c r="AT20" s="117">
        <f t="shared" si="57"/>
        <v>0</v>
      </c>
      <c r="AU20" s="117">
        <f t="shared" si="58"/>
        <v>0</v>
      </c>
      <c r="AV20" s="117">
        <f t="shared" si="59"/>
        <v>0</v>
      </c>
      <c r="AW20" s="117">
        <f t="shared" si="60"/>
        <v>0</v>
      </c>
      <c r="AX20" s="117">
        <f t="shared" si="61"/>
        <v>0</v>
      </c>
      <c r="AY20" s="172">
        <f t="shared" si="7"/>
        <v>0</v>
      </c>
      <c r="AZ20" s="172">
        <f t="shared" si="8"/>
        <v>0</v>
      </c>
      <c r="BA20" s="172">
        <f t="shared" si="9"/>
        <v>0</v>
      </c>
      <c r="BB20" s="172">
        <f t="shared" si="10"/>
        <v>0</v>
      </c>
      <c r="BC20" s="172">
        <f t="shared" si="11"/>
        <v>0</v>
      </c>
      <c r="BD20" s="172">
        <f t="shared" si="12"/>
        <v>0</v>
      </c>
      <c r="BE20" s="172">
        <f t="shared" si="13"/>
        <v>0</v>
      </c>
      <c r="BF20" s="172">
        <f t="shared" si="14"/>
        <v>0</v>
      </c>
      <c r="BG20" s="172">
        <f t="shared" si="15"/>
        <v>0</v>
      </c>
      <c r="BH20" s="172">
        <f t="shared" si="16"/>
        <v>0</v>
      </c>
      <c r="BI20" s="172">
        <f t="shared" si="17"/>
        <v>0</v>
      </c>
      <c r="BJ20" s="172">
        <f t="shared" si="18"/>
        <v>0</v>
      </c>
      <c r="BK20" s="172">
        <f t="shared" si="19"/>
        <v>0</v>
      </c>
      <c r="BL20" s="172">
        <f t="shared" si="20"/>
        <v>0</v>
      </c>
      <c r="BM20" s="172">
        <f t="shared" si="21"/>
        <v>0</v>
      </c>
      <c r="BN20" s="172">
        <f t="shared" si="22"/>
        <v>0</v>
      </c>
      <c r="BO20" s="1">
        <f t="shared" si="23"/>
        <v>0</v>
      </c>
    </row>
    <row r="21" spans="1:67" s="59" customFormat="1" ht="15" customHeight="1" x14ac:dyDescent="0.25">
      <c r="A21" s="112"/>
      <c r="B21" s="34" t="s">
        <v>75</v>
      </c>
      <c r="C21" s="165">
        <f t="shared" si="42"/>
        <v>23</v>
      </c>
      <c r="D21" s="166">
        <f t="shared" si="43"/>
        <v>19.8</v>
      </c>
      <c r="E21" s="145"/>
      <c r="F21" s="145"/>
      <c r="G21" s="145">
        <v>23</v>
      </c>
      <c r="H21" s="145">
        <v>19.8</v>
      </c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65">
        <f t="shared" si="44"/>
        <v>0</v>
      </c>
      <c r="T21" s="166">
        <f t="shared" si="45"/>
        <v>0</v>
      </c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52">
        <f t="shared" si="46"/>
        <v>23</v>
      </c>
      <c r="AJ21" s="153">
        <f t="shared" si="47"/>
        <v>19.8</v>
      </c>
      <c r="AK21" s="117">
        <f t="shared" si="48"/>
        <v>0</v>
      </c>
      <c r="AL21" s="117">
        <f t="shared" si="49"/>
        <v>0</v>
      </c>
      <c r="AM21" s="117">
        <f t="shared" si="50"/>
        <v>23</v>
      </c>
      <c r="AN21" s="117">
        <f t="shared" si="51"/>
        <v>19.8</v>
      </c>
      <c r="AO21" s="117">
        <f t="shared" si="52"/>
        <v>0</v>
      </c>
      <c r="AP21" s="117">
        <f t="shared" si="53"/>
        <v>0</v>
      </c>
      <c r="AQ21" s="117">
        <f t="shared" si="54"/>
        <v>0</v>
      </c>
      <c r="AR21" s="117">
        <f t="shared" si="55"/>
        <v>0</v>
      </c>
      <c r="AS21" s="117">
        <f t="shared" si="56"/>
        <v>0</v>
      </c>
      <c r="AT21" s="117">
        <f t="shared" si="57"/>
        <v>0</v>
      </c>
      <c r="AU21" s="117">
        <f t="shared" si="58"/>
        <v>0</v>
      </c>
      <c r="AV21" s="117">
        <f t="shared" si="59"/>
        <v>0</v>
      </c>
      <c r="AW21" s="117">
        <f t="shared" si="60"/>
        <v>0</v>
      </c>
      <c r="AX21" s="117">
        <f t="shared" si="61"/>
        <v>0</v>
      </c>
      <c r="AY21" s="172">
        <f t="shared" si="7"/>
        <v>0</v>
      </c>
      <c r="AZ21" s="172">
        <f t="shared" si="8"/>
        <v>0</v>
      </c>
      <c r="BA21" s="172">
        <f t="shared" si="9"/>
        <v>0</v>
      </c>
      <c r="BB21" s="172">
        <f t="shared" si="10"/>
        <v>0</v>
      </c>
      <c r="BC21" s="172">
        <f t="shared" si="11"/>
        <v>0</v>
      </c>
      <c r="BD21" s="172">
        <f t="shared" si="12"/>
        <v>0</v>
      </c>
      <c r="BE21" s="172">
        <f t="shared" si="13"/>
        <v>0</v>
      </c>
      <c r="BF21" s="172">
        <f t="shared" si="14"/>
        <v>0</v>
      </c>
      <c r="BG21" s="172">
        <f t="shared" si="15"/>
        <v>0</v>
      </c>
      <c r="BH21" s="172">
        <f t="shared" si="16"/>
        <v>0</v>
      </c>
      <c r="BI21" s="172">
        <f t="shared" si="17"/>
        <v>0</v>
      </c>
      <c r="BJ21" s="172">
        <f t="shared" si="18"/>
        <v>0</v>
      </c>
      <c r="BK21" s="172">
        <f t="shared" si="19"/>
        <v>0</v>
      </c>
      <c r="BL21" s="172">
        <f t="shared" si="20"/>
        <v>0</v>
      </c>
      <c r="BM21" s="172">
        <f t="shared" si="21"/>
        <v>0</v>
      </c>
      <c r="BN21" s="172">
        <f t="shared" si="22"/>
        <v>0</v>
      </c>
      <c r="BO21" s="1">
        <f t="shared" si="23"/>
        <v>0</v>
      </c>
    </row>
    <row r="22" spans="1:67" s="59" customFormat="1" x14ac:dyDescent="0.25">
      <c r="A22" s="112"/>
      <c r="B22" s="34" t="s">
        <v>76</v>
      </c>
      <c r="C22" s="165">
        <f t="shared" si="42"/>
        <v>24.8</v>
      </c>
      <c r="D22" s="166">
        <f t="shared" si="43"/>
        <v>15.8</v>
      </c>
      <c r="E22" s="145"/>
      <c r="F22" s="145"/>
      <c r="G22" s="145">
        <v>24.8</v>
      </c>
      <c r="H22" s="145">
        <v>15.8</v>
      </c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65">
        <f t="shared" si="44"/>
        <v>0</v>
      </c>
      <c r="T22" s="166">
        <f t="shared" si="45"/>
        <v>0</v>
      </c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52">
        <f t="shared" si="46"/>
        <v>24.8</v>
      </c>
      <c r="AJ22" s="153">
        <f t="shared" si="47"/>
        <v>15.8</v>
      </c>
      <c r="AK22" s="117">
        <f t="shared" si="48"/>
        <v>0</v>
      </c>
      <c r="AL22" s="117">
        <f t="shared" si="49"/>
        <v>0</v>
      </c>
      <c r="AM22" s="117">
        <f t="shared" si="50"/>
        <v>24.8</v>
      </c>
      <c r="AN22" s="117">
        <f t="shared" si="51"/>
        <v>15.8</v>
      </c>
      <c r="AO22" s="117">
        <f t="shared" si="52"/>
        <v>0</v>
      </c>
      <c r="AP22" s="117">
        <f t="shared" si="53"/>
        <v>0</v>
      </c>
      <c r="AQ22" s="117">
        <f t="shared" si="54"/>
        <v>0</v>
      </c>
      <c r="AR22" s="117">
        <f t="shared" si="55"/>
        <v>0</v>
      </c>
      <c r="AS22" s="117">
        <f t="shared" si="56"/>
        <v>0</v>
      </c>
      <c r="AT22" s="117">
        <f t="shared" si="57"/>
        <v>0</v>
      </c>
      <c r="AU22" s="117">
        <f t="shared" si="58"/>
        <v>0</v>
      </c>
      <c r="AV22" s="117">
        <f t="shared" si="59"/>
        <v>0</v>
      </c>
      <c r="AW22" s="117">
        <f t="shared" si="60"/>
        <v>0</v>
      </c>
      <c r="AX22" s="117">
        <f t="shared" si="61"/>
        <v>0</v>
      </c>
      <c r="AY22" s="172">
        <f t="shared" si="7"/>
        <v>0</v>
      </c>
      <c r="AZ22" s="172">
        <f t="shared" si="8"/>
        <v>0</v>
      </c>
      <c r="BA22" s="172">
        <f t="shared" si="9"/>
        <v>0</v>
      </c>
      <c r="BB22" s="172">
        <f t="shared" si="10"/>
        <v>0</v>
      </c>
      <c r="BC22" s="172">
        <f t="shared" si="11"/>
        <v>0</v>
      </c>
      <c r="BD22" s="172">
        <f t="shared" si="12"/>
        <v>0</v>
      </c>
      <c r="BE22" s="172">
        <f t="shared" si="13"/>
        <v>0</v>
      </c>
      <c r="BF22" s="172">
        <f t="shared" si="14"/>
        <v>0</v>
      </c>
      <c r="BG22" s="172">
        <f t="shared" si="15"/>
        <v>0</v>
      </c>
      <c r="BH22" s="172">
        <f t="shared" si="16"/>
        <v>0</v>
      </c>
      <c r="BI22" s="172">
        <f t="shared" si="17"/>
        <v>0</v>
      </c>
      <c r="BJ22" s="172">
        <f t="shared" si="18"/>
        <v>0</v>
      </c>
      <c r="BK22" s="172">
        <f t="shared" si="19"/>
        <v>0</v>
      </c>
      <c r="BL22" s="172">
        <f t="shared" si="20"/>
        <v>0</v>
      </c>
      <c r="BM22" s="172">
        <f t="shared" si="21"/>
        <v>0</v>
      </c>
      <c r="BN22" s="172">
        <f t="shared" si="22"/>
        <v>0</v>
      </c>
      <c r="BO22" s="1">
        <f t="shared" si="23"/>
        <v>0</v>
      </c>
    </row>
    <row r="23" spans="1:67" s="59" customFormat="1" ht="15" customHeight="1" x14ac:dyDescent="0.25">
      <c r="A23" s="112"/>
      <c r="B23" s="34" t="s">
        <v>73</v>
      </c>
      <c r="C23" s="165">
        <f t="shared" si="42"/>
        <v>18.399999999999999</v>
      </c>
      <c r="D23" s="166">
        <f t="shared" si="43"/>
        <v>17.3</v>
      </c>
      <c r="E23" s="145"/>
      <c r="F23" s="145"/>
      <c r="G23" s="145">
        <v>18.399999999999999</v>
      </c>
      <c r="H23" s="145">
        <v>17.3</v>
      </c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65">
        <f t="shared" si="44"/>
        <v>0</v>
      </c>
      <c r="T23" s="166">
        <f t="shared" si="45"/>
        <v>0</v>
      </c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52">
        <f t="shared" si="46"/>
        <v>18.399999999999999</v>
      </c>
      <c r="AJ23" s="153">
        <f t="shared" si="47"/>
        <v>17.3</v>
      </c>
      <c r="AK23" s="117">
        <f t="shared" si="48"/>
        <v>0</v>
      </c>
      <c r="AL23" s="117">
        <f t="shared" si="49"/>
        <v>0</v>
      </c>
      <c r="AM23" s="117">
        <f t="shared" si="50"/>
        <v>18.399999999999999</v>
      </c>
      <c r="AN23" s="117">
        <f t="shared" si="51"/>
        <v>17.3</v>
      </c>
      <c r="AO23" s="117">
        <f t="shared" si="52"/>
        <v>0</v>
      </c>
      <c r="AP23" s="117">
        <f t="shared" si="53"/>
        <v>0</v>
      </c>
      <c r="AQ23" s="117">
        <f t="shared" si="54"/>
        <v>0</v>
      </c>
      <c r="AR23" s="117">
        <f t="shared" si="55"/>
        <v>0</v>
      </c>
      <c r="AS23" s="117">
        <f t="shared" si="56"/>
        <v>0</v>
      </c>
      <c r="AT23" s="117">
        <f t="shared" si="57"/>
        <v>0</v>
      </c>
      <c r="AU23" s="117">
        <f t="shared" si="58"/>
        <v>0</v>
      </c>
      <c r="AV23" s="117">
        <f t="shared" si="59"/>
        <v>0</v>
      </c>
      <c r="AW23" s="117">
        <f t="shared" si="60"/>
        <v>0</v>
      </c>
      <c r="AX23" s="117">
        <f t="shared" si="61"/>
        <v>0</v>
      </c>
      <c r="AY23" s="172">
        <f t="shared" si="7"/>
        <v>0</v>
      </c>
      <c r="AZ23" s="172">
        <f t="shared" si="8"/>
        <v>0</v>
      </c>
      <c r="BA23" s="172">
        <f t="shared" si="9"/>
        <v>0</v>
      </c>
      <c r="BB23" s="172">
        <f t="shared" si="10"/>
        <v>0</v>
      </c>
      <c r="BC23" s="172">
        <f t="shared" si="11"/>
        <v>0</v>
      </c>
      <c r="BD23" s="172">
        <f t="shared" si="12"/>
        <v>0</v>
      </c>
      <c r="BE23" s="172">
        <f t="shared" si="13"/>
        <v>0</v>
      </c>
      <c r="BF23" s="172">
        <f t="shared" si="14"/>
        <v>0</v>
      </c>
      <c r="BG23" s="172">
        <f t="shared" si="15"/>
        <v>0</v>
      </c>
      <c r="BH23" s="172">
        <f t="shared" si="16"/>
        <v>0</v>
      </c>
      <c r="BI23" s="172">
        <f t="shared" si="17"/>
        <v>0</v>
      </c>
      <c r="BJ23" s="172">
        <f t="shared" si="18"/>
        <v>0</v>
      </c>
      <c r="BK23" s="172">
        <f t="shared" si="19"/>
        <v>0</v>
      </c>
      <c r="BL23" s="172">
        <f t="shared" si="20"/>
        <v>0</v>
      </c>
      <c r="BM23" s="172">
        <f t="shared" si="21"/>
        <v>0</v>
      </c>
      <c r="BN23" s="172">
        <f t="shared" si="22"/>
        <v>0</v>
      </c>
      <c r="BO23" s="1">
        <f t="shared" si="23"/>
        <v>0</v>
      </c>
    </row>
    <row r="24" spans="1:67" s="59" customFormat="1" ht="15" customHeight="1" x14ac:dyDescent="0.25">
      <c r="A24" s="112"/>
      <c r="B24" s="34" t="s">
        <v>67</v>
      </c>
      <c r="C24" s="165">
        <f t="shared" si="42"/>
        <v>30.6</v>
      </c>
      <c r="D24" s="166">
        <f t="shared" si="43"/>
        <v>30.1</v>
      </c>
      <c r="E24" s="145"/>
      <c r="F24" s="145"/>
      <c r="G24" s="145">
        <v>30.6</v>
      </c>
      <c r="H24" s="145">
        <v>30.1</v>
      </c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65">
        <f t="shared" si="44"/>
        <v>0</v>
      </c>
      <c r="T24" s="166">
        <f t="shared" si="45"/>
        <v>0</v>
      </c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52">
        <f t="shared" si="46"/>
        <v>30.6</v>
      </c>
      <c r="AJ24" s="153">
        <f t="shared" si="47"/>
        <v>30.1</v>
      </c>
      <c r="AK24" s="117">
        <f t="shared" si="48"/>
        <v>0</v>
      </c>
      <c r="AL24" s="117">
        <f t="shared" si="49"/>
        <v>0</v>
      </c>
      <c r="AM24" s="117">
        <f t="shared" si="50"/>
        <v>30.6</v>
      </c>
      <c r="AN24" s="117">
        <f t="shared" si="51"/>
        <v>30.1</v>
      </c>
      <c r="AO24" s="117">
        <f t="shared" si="52"/>
        <v>0</v>
      </c>
      <c r="AP24" s="117">
        <f t="shared" si="53"/>
        <v>0</v>
      </c>
      <c r="AQ24" s="117">
        <f t="shared" si="54"/>
        <v>0</v>
      </c>
      <c r="AR24" s="117">
        <f t="shared" si="55"/>
        <v>0</v>
      </c>
      <c r="AS24" s="117">
        <f t="shared" si="56"/>
        <v>0</v>
      </c>
      <c r="AT24" s="117">
        <f t="shared" si="57"/>
        <v>0</v>
      </c>
      <c r="AU24" s="117">
        <f t="shared" si="58"/>
        <v>0</v>
      </c>
      <c r="AV24" s="117">
        <f t="shared" si="59"/>
        <v>0</v>
      </c>
      <c r="AW24" s="117">
        <f t="shared" si="60"/>
        <v>0</v>
      </c>
      <c r="AX24" s="117">
        <f t="shared" si="61"/>
        <v>0</v>
      </c>
      <c r="AY24" s="172">
        <f t="shared" si="7"/>
        <v>0</v>
      </c>
      <c r="AZ24" s="172">
        <f t="shared" si="8"/>
        <v>0</v>
      </c>
      <c r="BA24" s="172">
        <f t="shared" si="9"/>
        <v>0</v>
      </c>
      <c r="BB24" s="172">
        <f t="shared" si="10"/>
        <v>0</v>
      </c>
      <c r="BC24" s="172">
        <f t="shared" si="11"/>
        <v>0</v>
      </c>
      <c r="BD24" s="172">
        <f t="shared" si="12"/>
        <v>0</v>
      </c>
      <c r="BE24" s="172">
        <f t="shared" si="13"/>
        <v>0</v>
      </c>
      <c r="BF24" s="172">
        <f t="shared" si="14"/>
        <v>0</v>
      </c>
      <c r="BG24" s="172">
        <f t="shared" si="15"/>
        <v>0</v>
      </c>
      <c r="BH24" s="172">
        <f t="shared" si="16"/>
        <v>0</v>
      </c>
      <c r="BI24" s="172">
        <f t="shared" si="17"/>
        <v>0</v>
      </c>
      <c r="BJ24" s="172">
        <f t="shared" si="18"/>
        <v>0</v>
      </c>
      <c r="BK24" s="172">
        <f t="shared" si="19"/>
        <v>0</v>
      </c>
      <c r="BL24" s="172">
        <f t="shared" si="20"/>
        <v>0</v>
      </c>
      <c r="BM24" s="172">
        <f t="shared" si="21"/>
        <v>0</v>
      </c>
      <c r="BN24" s="172">
        <f t="shared" si="22"/>
        <v>0</v>
      </c>
      <c r="BO24" s="1">
        <f t="shared" si="23"/>
        <v>0</v>
      </c>
    </row>
    <row r="25" spans="1:67" s="59" customFormat="1" ht="15" customHeight="1" x14ac:dyDescent="0.25">
      <c r="A25" s="112"/>
      <c r="B25" s="34" t="s">
        <v>68</v>
      </c>
      <c r="C25" s="165">
        <f t="shared" si="42"/>
        <v>6.5</v>
      </c>
      <c r="D25" s="166">
        <f t="shared" si="43"/>
        <v>6.4</v>
      </c>
      <c r="E25" s="145"/>
      <c r="F25" s="145"/>
      <c r="G25" s="145">
        <v>6.5</v>
      </c>
      <c r="H25" s="145">
        <v>6.4</v>
      </c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65">
        <f t="shared" si="44"/>
        <v>0</v>
      </c>
      <c r="T25" s="166">
        <f t="shared" si="45"/>
        <v>0</v>
      </c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52">
        <f t="shared" si="46"/>
        <v>6.5</v>
      </c>
      <c r="AJ25" s="153">
        <f t="shared" si="47"/>
        <v>6.4</v>
      </c>
      <c r="AK25" s="117">
        <f t="shared" si="48"/>
        <v>0</v>
      </c>
      <c r="AL25" s="117">
        <f t="shared" si="49"/>
        <v>0</v>
      </c>
      <c r="AM25" s="117">
        <f t="shared" si="50"/>
        <v>6.5</v>
      </c>
      <c r="AN25" s="117">
        <f t="shared" si="51"/>
        <v>6.4</v>
      </c>
      <c r="AO25" s="117">
        <f t="shared" si="52"/>
        <v>0</v>
      </c>
      <c r="AP25" s="117">
        <f t="shared" si="53"/>
        <v>0</v>
      </c>
      <c r="AQ25" s="117">
        <f t="shared" si="54"/>
        <v>0</v>
      </c>
      <c r="AR25" s="117">
        <f t="shared" si="55"/>
        <v>0</v>
      </c>
      <c r="AS25" s="117">
        <f t="shared" si="56"/>
        <v>0</v>
      </c>
      <c r="AT25" s="117">
        <f t="shared" si="57"/>
        <v>0</v>
      </c>
      <c r="AU25" s="117">
        <f t="shared" si="58"/>
        <v>0</v>
      </c>
      <c r="AV25" s="117">
        <f t="shared" si="59"/>
        <v>0</v>
      </c>
      <c r="AW25" s="117">
        <f t="shared" si="60"/>
        <v>0</v>
      </c>
      <c r="AX25" s="117">
        <f t="shared" si="61"/>
        <v>0</v>
      </c>
      <c r="AY25" s="172">
        <f t="shared" si="7"/>
        <v>0</v>
      </c>
      <c r="AZ25" s="172">
        <f t="shared" si="8"/>
        <v>0</v>
      </c>
      <c r="BA25" s="172">
        <f t="shared" si="9"/>
        <v>0</v>
      </c>
      <c r="BB25" s="172">
        <f t="shared" si="10"/>
        <v>0</v>
      </c>
      <c r="BC25" s="172">
        <f t="shared" si="11"/>
        <v>0</v>
      </c>
      <c r="BD25" s="172">
        <f t="shared" si="12"/>
        <v>0</v>
      </c>
      <c r="BE25" s="172">
        <f t="shared" si="13"/>
        <v>0</v>
      </c>
      <c r="BF25" s="172">
        <f t="shared" si="14"/>
        <v>0</v>
      </c>
      <c r="BG25" s="172">
        <f t="shared" si="15"/>
        <v>0</v>
      </c>
      <c r="BH25" s="172">
        <f t="shared" si="16"/>
        <v>0</v>
      </c>
      <c r="BI25" s="172">
        <f t="shared" si="17"/>
        <v>0</v>
      </c>
      <c r="BJ25" s="172">
        <f t="shared" si="18"/>
        <v>0</v>
      </c>
      <c r="BK25" s="172">
        <f t="shared" si="19"/>
        <v>0</v>
      </c>
      <c r="BL25" s="172">
        <f t="shared" si="20"/>
        <v>0</v>
      </c>
      <c r="BM25" s="172">
        <f t="shared" si="21"/>
        <v>0</v>
      </c>
      <c r="BN25" s="172">
        <f t="shared" si="22"/>
        <v>0</v>
      </c>
      <c r="BO25" s="1">
        <f t="shared" si="23"/>
        <v>0</v>
      </c>
    </row>
    <row r="26" spans="1:67" s="59" customFormat="1" ht="26.25" x14ac:dyDescent="0.25">
      <c r="A26" s="112"/>
      <c r="B26" s="34" t="s">
        <v>70</v>
      </c>
      <c r="C26" s="165">
        <f t="shared" si="42"/>
        <v>0.7</v>
      </c>
      <c r="D26" s="166">
        <f t="shared" si="43"/>
        <v>0.7</v>
      </c>
      <c r="E26" s="145"/>
      <c r="F26" s="145"/>
      <c r="G26" s="145">
        <v>0.7</v>
      </c>
      <c r="H26" s="145">
        <v>0.7</v>
      </c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65">
        <f t="shared" si="44"/>
        <v>0</v>
      </c>
      <c r="T26" s="166">
        <f t="shared" si="45"/>
        <v>0</v>
      </c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52">
        <f t="shared" si="46"/>
        <v>0.7</v>
      </c>
      <c r="AJ26" s="153">
        <f t="shared" si="47"/>
        <v>0.7</v>
      </c>
      <c r="AK26" s="117">
        <f t="shared" si="48"/>
        <v>0</v>
      </c>
      <c r="AL26" s="117">
        <f t="shared" si="49"/>
        <v>0</v>
      </c>
      <c r="AM26" s="117">
        <f t="shared" si="50"/>
        <v>0.7</v>
      </c>
      <c r="AN26" s="117">
        <f t="shared" si="51"/>
        <v>0.7</v>
      </c>
      <c r="AO26" s="117">
        <f t="shared" si="52"/>
        <v>0</v>
      </c>
      <c r="AP26" s="117">
        <f t="shared" si="53"/>
        <v>0</v>
      </c>
      <c r="AQ26" s="117">
        <f t="shared" si="54"/>
        <v>0</v>
      </c>
      <c r="AR26" s="117">
        <f t="shared" si="55"/>
        <v>0</v>
      </c>
      <c r="AS26" s="117">
        <f t="shared" si="56"/>
        <v>0</v>
      </c>
      <c r="AT26" s="117">
        <f t="shared" si="57"/>
        <v>0</v>
      </c>
      <c r="AU26" s="117">
        <f t="shared" si="58"/>
        <v>0</v>
      </c>
      <c r="AV26" s="117">
        <f t="shared" si="59"/>
        <v>0</v>
      </c>
      <c r="AW26" s="117">
        <f t="shared" si="60"/>
        <v>0</v>
      </c>
      <c r="AX26" s="117">
        <f t="shared" si="61"/>
        <v>0</v>
      </c>
      <c r="AY26" s="172">
        <f t="shared" si="7"/>
        <v>0</v>
      </c>
      <c r="AZ26" s="172">
        <f t="shared" si="8"/>
        <v>0</v>
      </c>
      <c r="BA26" s="172">
        <f t="shared" si="9"/>
        <v>0</v>
      </c>
      <c r="BB26" s="172">
        <f t="shared" si="10"/>
        <v>0</v>
      </c>
      <c r="BC26" s="172">
        <f t="shared" si="11"/>
        <v>0</v>
      </c>
      <c r="BD26" s="172">
        <f t="shared" si="12"/>
        <v>0</v>
      </c>
      <c r="BE26" s="172">
        <f t="shared" si="13"/>
        <v>0</v>
      </c>
      <c r="BF26" s="172">
        <f t="shared" si="14"/>
        <v>0</v>
      </c>
      <c r="BG26" s="172">
        <f t="shared" si="15"/>
        <v>0</v>
      </c>
      <c r="BH26" s="172">
        <f t="shared" si="16"/>
        <v>0</v>
      </c>
      <c r="BI26" s="172">
        <f t="shared" si="17"/>
        <v>0</v>
      </c>
      <c r="BJ26" s="172">
        <f t="shared" si="18"/>
        <v>0</v>
      </c>
      <c r="BK26" s="172">
        <f t="shared" si="19"/>
        <v>0</v>
      </c>
      <c r="BL26" s="172">
        <f t="shared" si="20"/>
        <v>0</v>
      </c>
      <c r="BM26" s="172">
        <f t="shared" si="21"/>
        <v>0</v>
      </c>
      <c r="BN26" s="172">
        <f t="shared" si="22"/>
        <v>0</v>
      </c>
      <c r="BO26" s="1">
        <f t="shared" si="23"/>
        <v>0</v>
      </c>
    </row>
    <row r="27" spans="1:67" s="59" customFormat="1" ht="15" customHeight="1" x14ac:dyDescent="0.25">
      <c r="A27" s="112"/>
      <c r="B27" s="34" t="s">
        <v>71</v>
      </c>
      <c r="C27" s="165">
        <f t="shared" si="42"/>
        <v>20.9</v>
      </c>
      <c r="D27" s="166">
        <f t="shared" si="43"/>
        <v>18</v>
      </c>
      <c r="E27" s="145"/>
      <c r="F27" s="145"/>
      <c r="G27" s="145">
        <v>20.9</v>
      </c>
      <c r="H27" s="145">
        <v>18</v>
      </c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65">
        <f t="shared" si="44"/>
        <v>0</v>
      </c>
      <c r="T27" s="166">
        <f t="shared" si="45"/>
        <v>0</v>
      </c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52">
        <f t="shared" si="46"/>
        <v>20.9</v>
      </c>
      <c r="AJ27" s="153">
        <f t="shared" si="47"/>
        <v>18</v>
      </c>
      <c r="AK27" s="117">
        <f t="shared" si="48"/>
        <v>0</v>
      </c>
      <c r="AL27" s="117">
        <f t="shared" si="49"/>
        <v>0</v>
      </c>
      <c r="AM27" s="117">
        <f t="shared" si="50"/>
        <v>20.9</v>
      </c>
      <c r="AN27" s="117">
        <f t="shared" si="51"/>
        <v>18</v>
      </c>
      <c r="AO27" s="117">
        <f t="shared" si="52"/>
        <v>0</v>
      </c>
      <c r="AP27" s="117">
        <f t="shared" si="53"/>
        <v>0</v>
      </c>
      <c r="AQ27" s="117">
        <f t="shared" si="54"/>
        <v>0</v>
      </c>
      <c r="AR27" s="117">
        <f t="shared" si="55"/>
        <v>0</v>
      </c>
      <c r="AS27" s="117">
        <f t="shared" si="56"/>
        <v>0</v>
      </c>
      <c r="AT27" s="117">
        <f t="shared" si="57"/>
        <v>0</v>
      </c>
      <c r="AU27" s="117">
        <f t="shared" si="58"/>
        <v>0</v>
      </c>
      <c r="AV27" s="117">
        <f t="shared" si="59"/>
        <v>0</v>
      </c>
      <c r="AW27" s="117">
        <f t="shared" si="60"/>
        <v>0</v>
      </c>
      <c r="AX27" s="117">
        <f t="shared" si="61"/>
        <v>0</v>
      </c>
      <c r="AY27" s="172">
        <f t="shared" si="7"/>
        <v>0</v>
      </c>
      <c r="AZ27" s="172">
        <f t="shared" si="8"/>
        <v>0</v>
      </c>
      <c r="BA27" s="172">
        <f t="shared" si="9"/>
        <v>0</v>
      </c>
      <c r="BB27" s="172">
        <f t="shared" si="10"/>
        <v>0</v>
      </c>
      <c r="BC27" s="172">
        <f t="shared" si="11"/>
        <v>0</v>
      </c>
      <c r="BD27" s="172">
        <f t="shared" si="12"/>
        <v>0</v>
      </c>
      <c r="BE27" s="172">
        <f t="shared" si="13"/>
        <v>0</v>
      </c>
      <c r="BF27" s="172">
        <f t="shared" si="14"/>
        <v>0</v>
      </c>
      <c r="BG27" s="172">
        <f t="shared" si="15"/>
        <v>0</v>
      </c>
      <c r="BH27" s="172">
        <f t="shared" si="16"/>
        <v>0</v>
      </c>
      <c r="BI27" s="172">
        <f t="shared" si="17"/>
        <v>0</v>
      </c>
      <c r="BJ27" s="172">
        <f t="shared" si="18"/>
        <v>0</v>
      </c>
      <c r="BK27" s="172">
        <f t="shared" si="19"/>
        <v>0</v>
      </c>
      <c r="BL27" s="172">
        <f t="shared" si="20"/>
        <v>0</v>
      </c>
      <c r="BM27" s="172">
        <f t="shared" si="21"/>
        <v>0</v>
      </c>
      <c r="BN27" s="172">
        <f t="shared" si="22"/>
        <v>0</v>
      </c>
      <c r="BO27" s="1">
        <f t="shared" si="23"/>
        <v>0</v>
      </c>
    </row>
    <row r="28" spans="1:67" s="59" customFormat="1" ht="26.25" x14ac:dyDescent="0.25">
      <c r="A28" s="112"/>
      <c r="B28" s="34" t="s">
        <v>238</v>
      </c>
      <c r="C28" s="165">
        <f t="shared" si="42"/>
        <v>2.7</v>
      </c>
      <c r="D28" s="166">
        <f t="shared" si="43"/>
        <v>2.7</v>
      </c>
      <c r="E28" s="145"/>
      <c r="F28" s="145"/>
      <c r="G28" s="145">
        <v>2.7</v>
      </c>
      <c r="H28" s="145">
        <v>2.7</v>
      </c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65">
        <f t="shared" si="44"/>
        <v>0</v>
      </c>
      <c r="T28" s="166">
        <f t="shared" si="45"/>
        <v>0</v>
      </c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52">
        <f t="shared" si="46"/>
        <v>2.7</v>
      </c>
      <c r="AJ28" s="153">
        <f t="shared" si="47"/>
        <v>2.7</v>
      </c>
      <c r="AK28" s="117">
        <f t="shared" si="48"/>
        <v>0</v>
      </c>
      <c r="AL28" s="117">
        <f t="shared" si="49"/>
        <v>0</v>
      </c>
      <c r="AM28" s="117">
        <f t="shared" si="50"/>
        <v>2.7</v>
      </c>
      <c r="AN28" s="117">
        <f t="shared" si="51"/>
        <v>2.7</v>
      </c>
      <c r="AO28" s="117">
        <f t="shared" si="52"/>
        <v>0</v>
      </c>
      <c r="AP28" s="117">
        <f t="shared" si="53"/>
        <v>0</v>
      </c>
      <c r="AQ28" s="117">
        <f t="shared" si="54"/>
        <v>0</v>
      </c>
      <c r="AR28" s="117">
        <f t="shared" si="55"/>
        <v>0</v>
      </c>
      <c r="AS28" s="117">
        <f t="shared" si="56"/>
        <v>0</v>
      </c>
      <c r="AT28" s="117">
        <f t="shared" si="57"/>
        <v>0</v>
      </c>
      <c r="AU28" s="117">
        <f t="shared" si="58"/>
        <v>0</v>
      </c>
      <c r="AV28" s="117">
        <f t="shared" si="59"/>
        <v>0</v>
      </c>
      <c r="AW28" s="117">
        <f t="shared" si="60"/>
        <v>0</v>
      </c>
      <c r="AX28" s="117">
        <f t="shared" si="61"/>
        <v>0</v>
      </c>
      <c r="AY28" s="172">
        <f t="shared" si="7"/>
        <v>0</v>
      </c>
      <c r="AZ28" s="172">
        <f t="shared" si="8"/>
        <v>0</v>
      </c>
      <c r="BA28" s="172">
        <f t="shared" si="9"/>
        <v>0</v>
      </c>
      <c r="BB28" s="172">
        <f t="shared" si="10"/>
        <v>0</v>
      </c>
      <c r="BC28" s="172">
        <f t="shared" si="11"/>
        <v>0</v>
      </c>
      <c r="BD28" s="172">
        <f t="shared" si="12"/>
        <v>0</v>
      </c>
      <c r="BE28" s="172">
        <f t="shared" si="13"/>
        <v>0</v>
      </c>
      <c r="BF28" s="172">
        <f t="shared" si="14"/>
        <v>0</v>
      </c>
      <c r="BG28" s="172">
        <f t="shared" si="15"/>
        <v>0</v>
      </c>
      <c r="BH28" s="172">
        <f t="shared" si="16"/>
        <v>0</v>
      </c>
      <c r="BI28" s="172">
        <f t="shared" si="17"/>
        <v>0</v>
      </c>
      <c r="BJ28" s="172">
        <f t="shared" si="18"/>
        <v>0</v>
      </c>
      <c r="BK28" s="172">
        <f t="shared" si="19"/>
        <v>0</v>
      </c>
      <c r="BL28" s="172">
        <f t="shared" si="20"/>
        <v>0</v>
      </c>
      <c r="BM28" s="172">
        <f t="shared" si="21"/>
        <v>0</v>
      </c>
      <c r="BN28" s="172">
        <f t="shared" si="22"/>
        <v>0</v>
      </c>
      <c r="BO28" s="1">
        <f t="shared" si="23"/>
        <v>0</v>
      </c>
    </row>
    <row r="29" spans="1:67" s="59" customFormat="1" ht="15" customHeight="1" x14ac:dyDescent="0.25">
      <c r="A29" s="112"/>
      <c r="B29" s="34" t="s">
        <v>225</v>
      </c>
      <c r="C29" s="165">
        <f t="shared" si="42"/>
        <v>102.9</v>
      </c>
      <c r="D29" s="166">
        <f t="shared" si="43"/>
        <v>93.2</v>
      </c>
      <c r="E29" s="145"/>
      <c r="F29" s="145"/>
      <c r="G29" s="145">
        <v>102.9</v>
      </c>
      <c r="H29" s="145">
        <v>93.2</v>
      </c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65">
        <f t="shared" si="44"/>
        <v>0</v>
      </c>
      <c r="T29" s="166">
        <f t="shared" si="45"/>
        <v>0</v>
      </c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52">
        <f t="shared" si="46"/>
        <v>102.9</v>
      </c>
      <c r="AJ29" s="153">
        <f t="shared" si="47"/>
        <v>93.2</v>
      </c>
      <c r="AK29" s="117">
        <f t="shared" si="48"/>
        <v>0</v>
      </c>
      <c r="AL29" s="117">
        <f t="shared" si="49"/>
        <v>0</v>
      </c>
      <c r="AM29" s="117">
        <f t="shared" si="50"/>
        <v>102.9</v>
      </c>
      <c r="AN29" s="117">
        <f t="shared" si="51"/>
        <v>93.2</v>
      </c>
      <c r="AO29" s="117">
        <f t="shared" si="52"/>
        <v>0</v>
      </c>
      <c r="AP29" s="117">
        <f t="shared" si="53"/>
        <v>0</v>
      </c>
      <c r="AQ29" s="117">
        <f t="shared" si="54"/>
        <v>0</v>
      </c>
      <c r="AR29" s="117">
        <f t="shared" si="55"/>
        <v>0</v>
      </c>
      <c r="AS29" s="117">
        <f t="shared" si="56"/>
        <v>0</v>
      </c>
      <c r="AT29" s="117">
        <f t="shared" si="57"/>
        <v>0</v>
      </c>
      <c r="AU29" s="117">
        <f t="shared" si="58"/>
        <v>0</v>
      </c>
      <c r="AV29" s="117">
        <f t="shared" si="59"/>
        <v>0</v>
      </c>
      <c r="AW29" s="117">
        <f t="shared" si="60"/>
        <v>0</v>
      </c>
      <c r="AX29" s="117">
        <f t="shared" si="61"/>
        <v>0</v>
      </c>
      <c r="AY29" s="172">
        <f t="shared" si="7"/>
        <v>0</v>
      </c>
      <c r="AZ29" s="172">
        <f t="shared" si="8"/>
        <v>0</v>
      </c>
      <c r="BA29" s="172">
        <f t="shared" si="9"/>
        <v>0</v>
      </c>
      <c r="BB29" s="172">
        <f t="shared" si="10"/>
        <v>0</v>
      </c>
      <c r="BC29" s="172">
        <f t="shared" si="11"/>
        <v>0</v>
      </c>
      <c r="BD29" s="172">
        <f t="shared" si="12"/>
        <v>0</v>
      </c>
      <c r="BE29" s="172">
        <f t="shared" si="13"/>
        <v>0</v>
      </c>
      <c r="BF29" s="172">
        <f t="shared" si="14"/>
        <v>0</v>
      </c>
      <c r="BG29" s="172">
        <f t="shared" si="15"/>
        <v>0</v>
      </c>
      <c r="BH29" s="172">
        <f t="shared" si="16"/>
        <v>0</v>
      </c>
      <c r="BI29" s="172">
        <f t="shared" si="17"/>
        <v>0</v>
      </c>
      <c r="BJ29" s="172">
        <f t="shared" si="18"/>
        <v>0</v>
      </c>
      <c r="BK29" s="172">
        <f t="shared" si="19"/>
        <v>0</v>
      </c>
      <c r="BL29" s="172">
        <f t="shared" si="20"/>
        <v>0</v>
      </c>
      <c r="BM29" s="172">
        <f t="shared" si="21"/>
        <v>0</v>
      </c>
      <c r="BN29" s="172">
        <f t="shared" si="22"/>
        <v>0</v>
      </c>
      <c r="BO29" s="1">
        <f t="shared" si="23"/>
        <v>0</v>
      </c>
    </row>
    <row r="30" spans="1:67" s="59" customFormat="1" ht="26.25" x14ac:dyDescent="0.25">
      <c r="A30" s="112"/>
      <c r="B30" s="34" t="s">
        <v>276</v>
      </c>
      <c r="C30" s="165">
        <f t="shared" si="42"/>
        <v>0.2</v>
      </c>
      <c r="D30" s="166">
        <f t="shared" si="43"/>
        <v>0</v>
      </c>
      <c r="E30" s="145"/>
      <c r="F30" s="145"/>
      <c r="G30" s="145">
        <v>0.2</v>
      </c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65">
        <f t="shared" si="44"/>
        <v>0</v>
      </c>
      <c r="T30" s="166">
        <f t="shared" si="45"/>
        <v>0</v>
      </c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52">
        <f t="shared" si="46"/>
        <v>0.2</v>
      </c>
      <c r="AJ30" s="153">
        <f t="shared" si="47"/>
        <v>0</v>
      </c>
      <c r="AK30" s="117">
        <f t="shared" si="48"/>
        <v>0</v>
      </c>
      <c r="AL30" s="117">
        <f t="shared" si="49"/>
        <v>0</v>
      </c>
      <c r="AM30" s="117">
        <f t="shared" si="50"/>
        <v>0.2</v>
      </c>
      <c r="AN30" s="117">
        <f t="shared" si="51"/>
        <v>0</v>
      </c>
      <c r="AO30" s="117">
        <f t="shared" si="52"/>
        <v>0</v>
      </c>
      <c r="AP30" s="117">
        <f t="shared" si="53"/>
        <v>0</v>
      </c>
      <c r="AQ30" s="117">
        <f t="shared" si="54"/>
        <v>0</v>
      </c>
      <c r="AR30" s="117">
        <f t="shared" si="55"/>
        <v>0</v>
      </c>
      <c r="AS30" s="117">
        <f t="shared" si="56"/>
        <v>0</v>
      </c>
      <c r="AT30" s="117">
        <f t="shared" si="57"/>
        <v>0</v>
      </c>
      <c r="AU30" s="117">
        <f t="shared" si="58"/>
        <v>0</v>
      </c>
      <c r="AV30" s="117">
        <f t="shared" si="59"/>
        <v>0</v>
      </c>
      <c r="AW30" s="117">
        <f t="shared" si="60"/>
        <v>0</v>
      </c>
      <c r="AX30" s="117">
        <f t="shared" si="61"/>
        <v>0</v>
      </c>
      <c r="AY30" s="172">
        <f t="shared" si="7"/>
        <v>0</v>
      </c>
      <c r="AZ30" s="172">
        <f t="shared" si="8"/>
        <v>0</v>
      </c>
      <c r="BA30" s="172">
        <f t="shared" si="9"/>
        <v>0</v>
      </c>
      <c r="BB30" s="172">
        <f t="shared" si="10"/>
        <v>0</v>
      </c>
      <c r="BC30" s="172">
        <f t="shared" si="11"/>
        <v>0</v>
      </c>
      <c r="BD30" s="172">
        <f t="shared" si="12"/>
        <v>0</v>
      </c>
      <c r="BE30" s="172">
        <f t="shared" si="13"/>
        <v>0</v>
      </c>
      <c r="BF30" s="172">
        <f t="shared" si="14"/>
        <v>0</v>
      </c>
      <c r="BG30" s="172">
        <f t="shared" si="15"/>
        <v>0</v>
      </c>
      <c r="BH30" s="172">
        <f t="shared" si="16"/>
        <v>0</v>
      </c>
      <c r="BI30" s="172">
        <f t="shared" si="17"/>
        <v>0</v>
      </c>
      <c r="BJ30" s="172">
        <f t="shared" si="18"/>
        <v>0</v>
      </c>
      <c r="BK30" s="172">
        <f t="shared" si="19"/>
        <v>0</v>
      </c>
      <c r="BL30" s="172">
        <f t="shared" si="20"/>
        <v>0</v>
      </c>
      <c r="BM30" s="172">
        <f t="shared" si="21"/>
        <v>0</v>
      </c>
      <c r="BN30" s="172">
        <f t="shared" si="22"/>
        <v>0</v>
      </c>
      <c r="BO30" s="1">
        <f t="shared" si="23"/>
        <v>0</v>
      </c>
    </row>
    <row r="31" spans="1:67" s="59" customFormat="1" ht="15" customHeight="1" x14ac:dyDescent="0.25">
      <c r="A31" s="112"/>
      <c r="B31" s="34" t="s">
        <v>69</v>
      </c>
      <c r="C31" s="165">
        <f t="shared" si="42"/>
        <v>29.9</v>
      </c>
      <c r="D31" s="166">
        <f t="shared" si="43"/>
        <v>24.6</v>
      </c>
      <c r="E31" s="145"/>
      <c r="F31" s="145"/>
      <c r="G31" s="145">
        <v>29.9</v>
      </c>
      <c r="H31" s="145">
        <v>24.6</v>
      </c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65">
        <f t="shared" si="44"/>
        <v>0</v>
      </c>
      <c r="T31" s="166">
        <f t="shared" si="45"/>
        <v>0</v>
      </c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52">
        <f t="shared" si="46"/>
        <v>29.9</v>
      </c>
      <c r="AJ31" s="153">
        <f t="shared" si="47"/>
        <v>24.6</v>
      </c>
      <c r="AK31" s="117">
        <f t="shared" si="48"/>
        <v>0</v>
      </c>
      <c r="AL31" s="117">
        <f t="shared" si="49"/>
        <v>0</v>
      </c>
      <c r="AM31" s="117">
        <f t="shared" si="50"/>
        <v>29.9</v>
      </c>
      <c r="AN31" s="117">
        <f t="shared" si="51"/>
        <v>24.6</v>
      </c>
      <c r="AO31" s="117">
        <f t="shared" si="52"/>
        <v>0</v>
      </c>
      <c r="AP31" s="117">
        <f t="shared" si="53"/>
        <v>0</v>
      </c>
      <c r="AQ31" s="117">
        <f t="shared" si="54"/>
        <v>0</v>
      </c>
      <c r="AR31" s="117">
        <f t="shared" si="55"/>
        <v>0</v>
      </c>
      <c r="AS31" s="117">
        <f t="shared" si="56"/>
        <v>0</v>
      </c>
      <c r="AT31" s="117">
        <f t="shared" si="57"/>
        <v>0</v>
      </c>
      <c r="AU31" s="117">
        <f t="shared" si="58"/>
        <v>0</v>
      </c>
      <c r="AV31" s="117">
        <f t="shared" si="59"/>
        <v>0</v>
      </c>
      <c r="AW31" s="117">
        <f t="shared" si="60"/>
        <v>0</v>
      </c>
      <c r="AX31" s="117">
        <f t="shared" si="61"/>
        <v>0</v>
      </c>
      <c r="AY31" s="172">
        <f t="shared" si="7"/>
        <v>0</v>
      </c>
      <c r="AZ31" s="172">
        <f t="shared" si="8"/>
        <v>0</v>
      </c>
      <c r="BA31" s="172">
        <f t="shared" si="9"/>
        <v>0</v>
      </c>
      <c r="BB31" s="172">
        <f t="shared" si="10"/>
        <v>0</v>
      </c>
      <c r="BC31" s="172">
        <f t="shared" si="11"/>
        <v>0</v>
      </c>
      <c r="BD31" s="172">
        <f t="shared" si="12"/>
        <v>0</v>
      </c>
      <c r="BE31" s="172">
        <f t="shared" si="13"/>
        <v>0</v>
      </c>
      <c r="BF31" s="172">
        <f t="shared" si="14"/>
        <v>0</v>
      </c>
      <c r="BG31" s="172">
        <f t="shared" si="15"/>
        <v>0</v>
      </c>
      <c r="BH31" s="172">
        <f t="shared" si="16"/>
        <v>0</v>
      </c>
      <c r="BI31" s="172">
        <f t="shared" si="17"/>
        <v>0</v>
      </c>
      <c r="BJ31" s="172">
        <f t="shared" si="18"/>
        <v>0</v>
      </c>
      <c r="BK31" s="172">
        <f t="shared" si="19"/>
        <v>0</v>
      </c>
      <c r="BL31" s="172">
        <f t="shared" si="20"/>
        <v>0</v>
      </c>
      <c r="BM31" s="172">
        <f t="shared" si="21"/>
        <v>0</v>
      </c>
      <c r="BN31" s="172">
        <f t="shared" si="22"/>
        <v>0</v>
      </c>
      <c r="BO31" s="1">
        <f t="shared" si="23"/>
        <v>0</v>
      </c>
    </row>
    <row r="32" spans="1:67" s="59" customFormat="1" ht="26.25" x14ac:dyDescent="0.25">
      <c r="A32" s="112"/>
      <c r="B32" s="34" t="s">
        <v>77</v>
      </c>
      <c r="C32" s="165">
        <f t="shared" si="42"/>
        <v>0.3</v>
      </c>
      <c r="D32" s="166">
        <f t="shared" si="43"/>
        <v>0.3</v>
      </c>
      <c r="E32" s="145"/>
      <c r="F32" s="145"/>
      <c r="G32" s="145">
        <v>0.3</v>
      </c>
      <c r="H32" s="145">
        <v>0.3</v>
      </c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65">
        <f t="shared" si="44"/>
        <v>0</v>
      </c>
      <c r="T32" s="166">
        <f t="shared" si="45"/>
        <v>0</v>
      </c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52">
        <f t="shared" si="46"/>
        <v>0.3</v>
      </c>
      <c r="AJ32" s="153">
        <f t="shared" si="47"/>
        <v>0.3</v>
      </c>
      <c r="AK32" s="117">
        <f t="shared" si="48"/>
        <v>0</v>
      </c>
      <c r="AL32" s="117">
        <f t="shared" si="49"/>
        <v>0</v>
      </c>
      <c r="AM32" s="117">
        <f t="shared" si="50"/>
        <v>0.3</v>
      </c>
      <c r="AN32" s="117">
        <f t="shared" si="51"/>
        <v>0.3</v>
      </c>
      <c r="AO32" s="117">
        <f t="shared" si="52"/>
        <v>0</v>
      </c>
      <c r="AP32" s="117">
        <f t="shared" si="53"/>
        <v>0</v>
      </c>
      <c r="AQ32" s="117">
        <f t="shared" si="54"/>
        <v>0</v>
      </c>
      <c r="AR32" s="117">
        <f t="shared" si="55"/>
        <v>0</v>
      </c>
      <c r="AS32" s="117">
        <f t="shared" si="56"/>
        <v>0</v>
      </c>
      <c r="AT32" s="117">
        <f t="shared" si="57"/>
        <v>0</v>
      </c>
      <c r="AU32" s="117">
        <f t="shared" si="58"/>
        <v>0</v>
      </c>
      <c r="AV32" s="117">
        <f t="shared" si="59"/>
        <v>0</v>
      </c>
      <c r="AW32" s="117">
        <f t="shared" si="60"/>
        <v>0</v>
      </c>
      <c r="AX32" s="117">
        <f t="shared" si="61"/>
        <v>0</v>
      </c>
      <c r="AY32" s="172">
        <f t="shared" si="7"/>
        <v>0</v>
      </c>
      <c r="AZ32" s="172">
        <f t="shared" si="8"/>
        <v>0</v>
      </c>
      <c r="BA32" s="172">
        <f t="shared" si="9"/>
        <v>0</v>
      </c>
      <c r="BB32" s="172">
        <f t="shared" si="10"/>
        <v>0</v>
      </c>
      <c r="BC32" s="172">
        <f t="shared" si="11"/>
        <v>0</v>
      </c>
      <c r="BD32" s="172">
        <f t="shared" si="12"/>
        <v>0</v>
      </c>
      <c r="BE32" s="172">
        <f t="shared" si="13"/>
        <v>0</v>
      </c>
      <c r="BF32" s="172">
        <f t="shared" si="14"/>
        <v>0</v>
      </c>
      <c r="BG32" s="172">
        <f t="shared" si="15"/>
        <v>0</v>
      </c>
      <c r="BH32" s="172">
        <f t="shared" si="16"/>
        <v>0</v>
      </c>
      <c r="BI32" s="172">
        <f t="shared" si="17"/>
        <v>0</v>
      </c>
      <c r="BJ32" s="172">
        <f t="shared" si="18"/>
        <v>0</v>
      </c>
      <c r="BK32" s="172">
        <f t="shared" si="19"/>
        <v>0</v>
      </c>
      <c r="BL32" s="172">
        <f t="shared" si="20"/>
        <v>0</v>
      </c>
      <c r="BM32" s="172">
        <f t="shared" si="21"/>
        <v>0</v>
      </c>
      <c r="BN32" s="172">
        <f t="shared" si="22"/>
        <v>0</v>
      </c>
      <c r="BO32" s="1">
        <f t="shared" si="23"/>
        <v>0</v>
      </c>
    </row>
    <row r="33" spans="1:67" s="59" customFormat="1" x14ac:dyDescent="0.25">
      <c r="A33" s="112"/>
      <c r="B33" s="34" t="s">
        <v>180</v>
      </c>
      <c r="C33" s="165">
        <f t="shared" si="42"/>
        <v>17.7</v>
      </c>
      <c r="D33" s="166">
        <f t="shared" si="43"/>
        <v>13.5</v>
      </c>
      <c r="E33" s="145"/>
      <c r="F33" s="145"/>
      <c r="G33" s="145">
        <v>17.7</v>
      </c>
      <c r="H33" s="145">
        <v>13.5</v>
      </c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65">
        <f t="shared" si="44"/>
        <v>0</v>
      </c>
      <c r="T33" s="166">
        <f t="shared" si="45"/>
        <v>0</v>
      </c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52">
        <f t="shared" si="46"/>
        <v>17.7</v>
      </c>
      <c r="AJ33" s="153">
        <f t="shared" si="47"/>
        <v>13.5</v>
      </c>
      <c r="AK33" s="117">
        <f t="shared" si="48"/>
        <v>0</v>
      </c>
      <c r="AL33" s="117">
        <f t="shared" si="49"/>
        <v>0</v>
      </c>
      <c r="AM33" s="117">
        <f t="shared" si="50"/>
        <v>17.7</v>
      </c>
      <c r="AN33" s="117">
        <f t="shared" si="51"/>
        <v>13.5</v>
      </c>
      <c r="AO33" s="117">
        <f t="shared" si="52"/>
        <v>0</v>
      </c>
      <c r="AP33" s="117">
        <f t="shared" si="53"/>
        <v>0</v>
      </c>
      <c r="AQ33" s="117">
        <f t="shared" si="54"/>
        <v>0</v>
      </c>
      <c r="AR33" s="117">
        <f t="shared" si="55"/>
        <v>0</v>
      </c>
      <c r="AS33" s="117">
        <f t="shared" si="56"/>
        <v>0</v>
      </c>
      <c r="AT33" s="117">
        <f t="shared" si="57"/>
        <v>0</v>
      </c>
      <c r="AU33" s="117">
        <f t="shared" si="58"/>
        <v>0</v>
      </c>
      <c r="AV33" s="117">
        <f t="shared" si="59"/>
        <v>0</v>
      </c>
      <c r="AW33" s="117">
        <f t="shared" si="60"/>
        <v>0</v>
      </c>
      <c r="AX33" s="117">
        <f t="shared" si="61"/>
        <v>0</v>
      </c>
      <c r="AY33" s="172">
        <f t="shared" si="7"/>
        <v>0</v>
      </c>
      <c r="AZ33" s="172">
        <f t="shared" si="8"/>
        <v>0</v>
      </c>
      <c r="BA33" s="172">
        <f t="shared" si="9"/>
        <v>0</v>
      </c>
      <c r="BB33" s="172">
        <f t="shared" si="10"/>
        <v>0</v>
      </c>
      <c r="BC33" s="172">
        <f t="shared" si="11"/>
        <v>0</v>
      </c>
      <c r="BD33" s="172">
        <f t="shared" si="12"/>
        <v>0</v>
      </c>
      <c r="BE33" s="172">
        <f t="shared" si="13"/>
        <v>0</v>
      </c>
      <c r="BF33" s="172">
        <f t="shared" si="14"/>
        <v>0</v>
      </c>
      <c r="BG33" s="172">
        <f t="shared" si="15"/>
        <v>0</v>
      </c>
      <c r="BH33" s="172">
        <f t="shared" si="16"/>
        <v>0</v>
      </c>
      <c r="BI33" s="172">
        <f t="shared" si="17"/>
        <v>0</v>
      </c>
      <c r="BJ33" s="172">
        <f t="shared" si="18"/>
        <v>0</v>
      </c>
      <c r="BK33" s="172">
        <f t="shared" si="19"/>
        <v>0</v>
      </c>
      <c r="BL33" s="172">
        <f t="shared" si="20"/>
        <v>0</v>
      </c>
      <c r="BM33" s="172">
        <f t="shared" si="21"/>
        <v>0</v>
      </c>
      <c r="BN33" s="172">
        <f t="shared" si="22"/>
        <v>0</v>
      </c>
      <c r="BO33" s="1">
        <f t="shared" si="23"/>
        <v>0</v>
      </c>
    </row>
    <row r="34" spans="1:67" s="59" customFormat="1" x14ac:dyDescent="0.25">
      <c r="A34" s="112"/>
      <c r="B34" s="34" t="s">
        <v>237</v>
      </c>
      <c r="C34" s="165">
        <f t="shared" si="42"/>
        <v>3.6</v>
      </c>
      <c r="D34" s="166">
        <f t="shared" si="43"/>
        <v>3.5</v>
      </c>
      <c r="E34" s="145"/>
      <c r="F34" s="145"/>
      <c r="G34" s="145"/>
      <c r="H34" s="145"/>
      <c r="I34" s="145">
        <v>3.6</v>
      </c>
      <c r="J34" s="145">
        <v>3.5</v>
      </c>
      <c r="K34" s="145"/>
      <c r="L34" s="145"/>
      <c r="M34" s="145"/>
      <c r="N34" s="145"/>
      <c r="O34" s="145"/>
      <c r="P34" s="145"/>
      <c r="Q34" s="145"/>
      <c r="R34" s="145"/>
      <c r="S34" s="165">
        <f t="shared" si="44"/>
        <v>0</v>
      </c>
      <c r="T34" s="166">
        <f t="shared" si="45"/>
        <v>0</v>
      </c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52">
        <f t="shared" si="46"/>
        <v>3.6</v>
      </c>
      <c r="AJ34" s="153">
        <f t="shared" si="47"/>
        <v>3.5</v>
      </c>
      <c r="AK34" s="117">
        <f t="shared" si="48"/>
        <v>0</v>
      </c>
      <c r="AL34" s="117">
        <f t="shared" si="49"/>
        <v>0</v>
      </c>
      <c r="AM34" s="117">
        <f t="shared" si="50"/>
        <v>0</v>
      </c>
      <c r="AN34" s="117">
        <f t="shared" si="51"/>
        <v>0</v>
      </c>
      <c r="AO34" s="117">
        <f t="shared" si="52"/>
        <v>3.6</v>
      </c>
      <c r="AP34" s="117">
        <f t="shared" si="53"/>
        <v>3.5</v>
      </c>
      <c r="AQ34" s="117">
        <f t="shared" si="54"/>
        <v>0</v>
      </c>
      <c r="AR34" s="117">
        <f t="shared" si="55"/>
        <v>0</v>
      </c>
      <c r="AS34" s="117">
        <f t="shared" si="56"/>
        <v>0</v>
      </c>
      <c r="AT34" s="117">
        <f t="shared" si="57"/>
        <v>0</v>
      </c>
      <c r="AU34" s="117">
        <f t="shared" si="58"/>
        <v>0</v>
      </c>
      <c r="AV34" s="117">
        <f t="shared" si="59"/>
        <v>0</v>
      </c>
      <c r="AW34" s="117">
        <f t="shared" si="60"/>
        <v>0</v>
      </c>
      <c r="AX34" s="117">
        <f t="shared" si="61"/>
        <v>0</v>
      </c>
      <c r="AY34" s="172">
        <f t="shared" si="7"/>
        <v>0</v>
      </c>
      <c r="AZ34" s="172">
        <f t="shared" si="8"/>
        <v>0</v>
      </c>
      <c r="BA34" s="172">
        <f t="shared" si="9"/>
        <v>0</v>
      </c>
      <c r="BB34" s="172">
        <f t="shared" si="10"/>
        <v>0</v>
      </c>
      <c r="BC34" s="172">
        <f t="shared" si="11"/>
        <v>0</v>
      </c>
      <c r="BD34" s="172">
        <f t="shared" si="12"/>
        <v>0</v>
      </c>
      <c r="BE34" s="172">
        <f t="shared" si="13"/>
        <v>0</v>
      </c>
      <c r="BF34" s="172">
        <f t="shared" si="14"/>
        <v>0</v>
      </c>
      <c r="BG34" s="172">
        <f t="shared" si="15"/>
        <v>0</v>
      </c>
      <c r="BH34" s="172">
        <f t="shared" si="16"/>
        <v>0</v>
      </c>
      <c r="BI34" s="172">
        <f t="shared" si="17"/>
        <v>0</v>
      </c>
      <c r="BJ34" s="172">
        <f t="shared" si="18"/>
        <v>0</v>
      </c>
      <c r="BK34" s="172">
        <f t="shared" si="19"/>
        <v>0</v>
      </c>
      <c r="BL34" s="172">
        <f t="shared" si="20"/>
        <v>0</v>
      </c>
      <c r="BM34" s="172">
        <f t="shared" si="21"/>
        <v>0</v>
      </c>
      <c r="BN34" s="172">
        <f t="shared" si="22"/>
        <v>0</v>
      </c>
      <c r="BO34" s="1">
        <f t="shared" si="23"/>
        <v>0</v>
      </c>
    </row>
    <row r="35" spans="1:67" s="59" customFormat="1" ht="41.25" customHeight="1" x14ac:dyDescent="0.25">
      <c r="A35" s="112"/>
      <c r="B35" s="36" t="s">
        <v>302</v>
      </c>
      <c r="C35" s="165">
        <f t="shared" si="42"/>
        <v>27</v>
      </c>
      <c r="D35" s="166">
        <f t="shared" si="43"/>
        <v>26.6</v>
      </c>
      <c r="E35" s="145"/>
      <c r="F35" s="145"/>
      <c r="G35" s="145"/>
      <c r="H35" s="145"/>
      <c r="I35" s="145">
        <v>27</v>
      </c>
      <c r="J35" s="145">
        <v>26.6</v>
      </c>
      <c r="K35" s="145"/>
      <c r="L35" s="145"/>
      <c r="M35" s="145"/>
      <c r="N35" s="145"/>
      <c r="O35" s="145"/>
      <c r="P35" s="145"/>
      <c r="Q35" s="145"/>
      <c r="R35" s="145"/>
      <c r="S35" s="165">
        <f t="shared" si="44"/>
        <v>0</v>
      </c>
      <c r="T35" s="166">
        <f t="shared" si="45"/>
        <v>0</v>
      </c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52">
        <f t="shared" si="46"/>
        <v>27</v>
      </c>
      <c r="AJ35" s="153">
        <f t="shared" si="47"/>
        <v>26.6</v>
      </c>
      <c r="AK35" s="117">
        <f t="shared" si="48"/>
        <v>0</v>
      </c>
      <c r="AL35" s="117">
        <f t="shared" si="49"/>
        <v>0</v>
      </c>
      <c r="AM35" s="117">
        <f t="shared" si="50"/>
        <v>0</v>
      </c>
      <c r="AN35" s="117">
        <f t="shared" si="51"/>
        <v>0</v>
      </c>
      <c r="AO35" s="117">
        <f t="shared" si="52"/>
        <v>27</v>
      </c>
      <c r="AP35" s="117">
        <f t="shared" si="53"/>
        <v>26.6</v>
      </c>
      <c r="AQ35" s="117">
        <f t="shared" si="54"/>
        <v>0</v>
      </c>
      <c r="AR35" s="117">
        <f t="shared" si="55"/>
        <v>0</v>
      </c>
      <c r="AS35" s="117">
        <f t="shared" si="56"/>
        <v>0</v>
      </c>
      <c r="AT35" s="117">
        <f t="shared" si="57"/>
        <v>0</v>
      </c>
      <c r="AU35" s="117">
        <f t="shared" si="58"/>
        <v>0</v>
      </c>
      <c r="AV35" s="117">
        <f t="shared" si="59"/>
        <v>0</v>
      </c>
      <c r="AW35" s="117">
        <f t="shared" si="60"/>
        <v>0</v>
      </c>
      <c r="AX35" s="117">
        <f t="shared" si="61"/>
        <v>0</v>
      </c>
      <c r="AY35" s="172">
        <f t="shared" si="7"/>
        <v>0</v>
      </c>
      <c r="AZ35" s="172">
        <f t="shared" si="8"/>
        <v>0</v>
      </c>
      <c r="BA35" s="172">
        <f t="shared" si="9"/>
        <v>0</v>
      </c>
      <c r="BB35" s="172">
        <f t="shared" si="10"/>
        <v>0</v>
      </c>
      <c r="BC35" s="172">
        <f t="shared" si="11"/>
        <v>0</v>
      </c>
      <c r="BD35" s="172">
        <f t="shared" si="12"/>
        <v>0</v>
      </c>
      <c r="BE35" s="172">
        <f t="shared" si="13"/>
        <v>0</v>
      </c>
      <c r="BF35" s="172">
        <f t="shared" si="14"/>
        <v>0</v>
      </c>
      <c r="BG35" s="172">
        <f t="shared" si="15"/>
        <v>0</v>
      </c>
      <c r="BH35" s="172">
        <f t="shared" si="16"/>
        <v>0</v>
      </c>
      <c r="BI35" s="172">
        <f t="shared" si="17"/>
        <v>0</v>
      </c>
      <c r="BJ35" s="172">
        <f t="shared" si="18"/>
        <v>0</v>
      </c>
      <c r="BK35" s="172">
        <f t="shared" si="19"/>
        <v>0</v>
      </c>
      <c r="BL35" s="172">
        <f t="shared" si="20"/>
        <v>0</v>
      </c>
      <c r="BM35" s="172">
        <f t="shared" si="21"/>
        <v>0</v>
      </c>
      <c r="BN35" s="172">
        <f t="shared" si="22"/>
        <v>0</v>
      </c>
      <c r="BO35" s="1">
        <f t="shared" si="23"/>
        <v>0</v>
      </c>
    </row>
    <row r="36" spans="1:67" ht="15" customHeight="1" x14ac:dyDescent="0.25">
      <c r="A36" s="10"/>
      <c r="B36" s="4" t="s">
        <v>301</v>
      </c>
      <c r="C36" s="164">
        <f>E36+G36+I36+K36+M36+O36+Q36</f>
        <v>6739.8</v>
      </c>
      <c r="D36" s="164">
        <f t="shared" si="43"/>
        <v>12.200000000000001</v>
      </c>
      <c r="E36" s="7">
        <v>2818.9</v>
      </c>
      <c r="F36" s="7"/>
      <c r="G36" s="7"/>
      <c r="H36" s="7"/>
      <c r="I36" s="7">
        <f>I37+I38+I40+I39</f>
        <v>867.4</v>
      </c>
      <c r="J36" s="7">
        <f>J37+J38+J40+J39</f>
        <v>6.2</v>
      </c>
      <c r="K36" s="7"/>
      <c r="L36" s="7"/>
      <c r="M36" s="7">
        <v>376.6</v>
      </c>
      <c r="N36" s="7"/>
      <c r="O36" s="7">
        <v>1035.4000000000001</v>
      </c>
      <c r="P36" s="7">
        <v>5.9</v>
      </c>
      <c r="Q36" s="7">
        <v>1641.5</v>
      </c>
      <c r="R36" s="7">
        <v>0.1</v>
      </c>
      <c r="S36" s="164">
        <f>U36+W36+Y36+AA36+AC36+AE36+AG36</f>
        <v>0</v>
      </c>
      <c r="T36" s="164">
        <f t="shared" si="45"/>
        <v>0</v>
      </c>
      <c r="U36" s="143"/>
      <c r="V36" s="143"/>
      <c r="W36" s="143"/>
      <c r="X36" s="143"/>
      <c r="Y36" s="143">
        <f>Y37+Y38+Y40+Y39</f>
        <v>0</v>
      </c>
      <c r="Z36" s="143">
        <f>Z37+Z38+Z40+Z39</f>
        <v>0</v>
      </c>
      <c r="AA36" s="143"/>
      <c r="AB36" s="143"/>
      <c r="AC36" s="143"/>
      <c r="AD36" s="143"/>
      <c r="AE36" s="143"/>
      <c r="AF36" s="143"/>
      <c r="AG36" s="143"/>
      <c r="AH36" s="143"/>
      <c r="AI36" s="116">
        <f>AK36+AM36+AO36+AQ36+AS36+AU36+AW36</f>
        <v>6739.8</v>
      </c>
      <c r="AJ36" s="116">
        <f t="shared" ref="AJ36:AJ52" si="62">AL36+AN36+AP36+AR36+AT36+AV36+AX36</f>
        <v>12.200000000000001</v>
      </c>
      <c r="AK36" s="23">
        <f>E36+U36</f>
        <v>2818.9</v>
      </c>
      <c r="AL36" s="23">
        <f t="shared" si="49"/>
        <v>0</v>
      </c>
      <c r="AM36" s="23">
        <f t="shared" si="50"/>
        <v>0</v>
      </c>
      <c r="AN36" s="23">
        <f t="shared" si="51"/>
        <v>0</v>
      </c>
      <c r="AO36" s="23">
        <f t="shared" si="52"/>
        <v>867.4</v>
      </c>
      <c r="AP36" s="23">
        <f t="shared" si="53"/>
        <v>6.2</v>
      </c>
      <c r="AQ36" s="23">
        <f t="shared" si="54"/>
        <v>0</v>
      </c>
      <c r="AR36" s="23">
        <f t="shared" si="55"/>
        <v>0</v>
      </c>
      <c r="AS36" s="23">
        <f>M36+AC36</f>
        <v>376.6</v>
      </c>
      <c r="AT36" s="23">
        <f t="shared" si="57"/>
        <v>0</v>
      </c>
      <c r="AU36" s="23">
        <f t="shared" si="58"/>
        <v>1035.4000000000001</v>
      </c>
      <c r="AV36" s="23">
        <f t="shared" si="59"/>
        <v>5.9</v>
      </c>
      <c r="AW36" s="23">
        <f t="shared" si="60"/>
        <v>1641.5</v>
      </c>
      <c r="AX36" s="23">
        <f t="shared" si="61"/>
        <v>0.1</v>
      </c>
      <c r="AY36" s="172">
        <f t="shared" si="7"/>
        <v>0</v>
      </c>
      <c r="AZ36" s="172">
        <f t="shared" si="8"/>
        <v>0</v>
      </c>
      <c r="BA36" s="172">
        <f t="shared" si="9"/>
        <v>0</v>
      </c>
      <c r="BB36" s="172">
        <f t="shared" si="10"/>
        <v>0</v>
      </c>
      <c r="BC36" s="172">
        <f t="shared" si="11"/>
        <v>0</v>
      </c>
      <c r="BD36" s="172">
        <f t="shared" si="12"/>
        <v>0</v>
      </c>
      <c r="BE36" s="172">
        <f t="shared" si="13"/>
        <v>0</v>
      </c>
      <c r="BF36" s="172">
        <f t="shared" si="14"/>
        <v>0</v>
      </c>
      <c r="BG36" s="172">
        <f t="shared" si="15"/>
        <v>0</v>
      </c>
      <c r="BH36" s="172">
        <f t="shared" si="16"/>
        <v>0</v>
      </c>
      <c r="BI36" s="172">
        <f t="shared" si="17"/>
        <v>0</v>
      </c>
      <c r="BJ36" s="172">
        <f t="shared" si="18"/>
        <v>0</v>
      </c>
      <c r="BK36" s="172">
        <f t="shared" si="19"/>
        <v>0</v>
      </c>
      <c r="BL36" s="172">
        <f t="shared" si="20"/>
        <v>0</v>
      </c>
      <c r="BM36" s="172">
        <f t="shared" si="21"/>
        <v>0</v>
      </c>
      <c r="BN36" s="172">
        <f t="shared" si="22"/>
        <v>0</v>
      </c>
      <c r="BO36" s="1">
        <f t="shared" si="23"/>
        <v>0</v>
      </c>
    </row>
    <row r="37" spans="1:67" s="59" customFormat="1" ht="39" x14ac:dyDescent="0.25">
      <c r="A37" s="110"/>
      <c r="B37" s="34" t="s">
        <v>379</v>
      </c>
      <c r="C37" s="164">
        <f t="shared" ref="C37:C43" si="63">E37+G37+I37+K37+M37+O37+Q37</f>
        <v>15.3</v>
      </c>
      <c r="D37" s="164">
        <f t="shared" si="43"/>
        <v>0.1</v>
      </c>
      <c r="E37" s="148"/>
      <c r="F37" s="148"/>
      <c r="G37" s="148"/>
      <c r="H37" s="148"/>
      <c r="I37" s="148">
        <v>15.3</v>
      </c>
      <c r="J37" s="148">
        <v>0.1</v>
      </c>
      <c r="K37" s="148"/>
      <c r="L37" s="148"/>
      <c r="M37" s="148"/>
      <c r="N37" s="148"/>
      <c r="O37" s="148"/>
      <c r="P37" s="148"/>
      <c r="Q37" s="148"/>
      <c r="R37" s="148"/>
      <c r="S37" s="164">
        <f t="shared" ref="S37:S43" si="64">U37+W37+Y37+AA37+AC37+AE37+AG37</f>
        <v>0</v>
      </c>
      <c r="T37" s="164">
        <f t="shared" si="45"/>
        <v>0</v>
      </c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16">
        <f t="shared" ref="AI37:AI40" si="65">AK37+AM37+AO37+AQ37+AS37+AU37+AW37</f>
        <v>15.3</v>
      </c>
      <c r="AJ37" s="116">
        <f t="shared" ref="AJ37:AJ40" si="66">AL37+AN37+AP37+AR37+AT37+AV37+AX37</f>
        <v>0.1</v>
      </c>
      <c r="AK37" s="117">
        <f>E37+U37</f>
        <v>0</v>
      </c>
      <c r="AL37" s="117">
        <f t="shared" si="49"/>
        <v>0</v>
      </c>
      <c r="AM37" s="117">
        <f t="shared" si="50"/>
        <v>0</v>
      </c>
      <c r="AN37" s="117">
        <f t="shared" si="51"/>
        <v>0</v>
      </c>
      <c r="AO37" s="117">
        <f t="shared" si="52"/>
        <v>15.3</v>
      </c>
      <c r="AP37" s="117">
        <f t="shared" si="53"/>
        <v>0.1</v>
      </c>
      <c r="AQ37" s="117">
        <f t="shared" si="54"/>
        <v>0</v>
      </c>
      <c r="AR37" s="117">
        <f t="shared" si="55"/>
        <v>0</v>
      </c>
      <c r="AS37" s="117">
        <f t="shared" si="56"/>
        <v>0</v>
      </c>
      <c r="AT37" s="117">
        <f t="shared" si="57"/>
        <v>0</v>
      </c>
      <c r="AU37" s="117">
        <f t="shared" si="58"/>
        <v>0</v>
      </c>
      <c r="AV37" s="117">
        <f t="shared" si="59"/>
        <v>0</v>
      </c>
      <c r="AW37" s="117">
        <f t="shared" si="60"/>
        <v>0</v>
      </c>
      <c r="AX37" s="117">
        <f t="shared" si="61"/>
        <v>0</v>
      </c>
      <c r="AY37" s="172">
        <f t="shared" si="7"/>
        <v>0</v>
      </c>
      <c r="AZ37" s="172">
        <f t="shared" si="8"/>
        <v>0</v>
      </c>
      <c r="BA37" s="172">
        <f t="shared" si="9"/>
        <v>0</v>
      </c>
      <c r="BB37" s="172">
        <f t="shared" si="10"/>
        <v>0</v>
      </c>
      <c r="BC37" s="172">
        <f t="shared" si="11"/>
        <v>0</v>
      </c>
      <c r="BD37" s="172">
        <f t="shared" si="12"/>
        <v>0</v>
      </c>
      <c r="BE37" s="172">
        <f t="shared" si="13"/>
        <v>0</v>
      </c>
      <c r="BF37" s="172">
        <f t="shared" si="14"/>
        <v>0</v>
      </c>
      <c r="BG37" s="172">
        <f t="shared" si="15"/>
        <v>0</v>
      </c>
      <c r="BH37" s="172">
        <f t="shared" si="16"/>
        <v>0</v>
      </c>
      <c r="BI37" s="172">
        <f t="shared" si="17"/>
        <v>0</v>
      </c>
      <c r="BJ37" s="172">
        <f t="shared" si="18"/>
        <v>0</v>
      </c>
      <c r="BK37" s="172">
        <f t="shared" si="19"/>
        <v>0</v>
      </c>
      <c r="BL37" s="172">
        <f t="shared" si="20"/>
        <v>0</v>
      </c>
      <c r="BM37" s="172">
        <f t="shared" si="21"/>
        <v>0</v>
      </c>
      <c r="BN37" s="172">
        <f t="shared" si="22"/>
        <v>0</v>
      </c>
      <c r="BO37" s="1">
        <f t="shared" si="23"/>
        <v>0</v>
      </c>
    </row>
    <row r="38" spans="1:67" s="59" customFormat="1" ht="13.5" customHeight="1" x14ac:dyDescent="0.25">
      <c r="A38" s="110"/>
      <c r="B38" s="79" t="s">
        <v>162</v>
      </c>
      <c r="C38" s="164">
        <f t="shared" si="63"/>
        <v>817.9</v>
      </c>
      <c r="D38" s="164">
        <f t="shared" si="43"/>
        <v>5.9</v>
      </c>
      <c r="E38" s="148"/>
      <c r="F38" s="148"/>
      <c r="G38" s="148"/>
      <c r="H38" s="148"/>
      <c r="I38" s="148">
        <v>817.9</v>
      </c>
      <c r="J38" s="148">
        <v>5.9</v>
      </c>
      <c r="K38" s="148"/>
      <c r="L38" s="148"/>
      <c r="M38" s="148"/>
      <c r="N38" s="148"/>
      <c r="O38" s="148"/>
      <c r="P38" s="148"/>
      <c r="Q38" s="148"/>
      <c r="R38" s="148"/>
      <c r="S38" s="164">
        <f t="shared" si="64"/>
        <v>0</v>
      </c>
      <c r="T38" s="164">
        <f t="shared" si="45"/>
        <v>0</v>
      </c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16">
        <f t="shared" si="65"/>
        <v>817.9</v>
      </c>
      <c r="AJ38" s="116">
        <f t="shared" si="66"/>
        <v>5.9</v>
      </c>
      <c r="AK38" s="117">
        <f t="shared" ref="AK38:AK40" si="67">E38+U38</f>
        <v>0</v>
      </c>
      <c r="AL38" s="117">
        <f t="shared" ref="AL38:AL43" si="68">F38+V38</f>
        <v>0</v>
      </c>
      <c r="AM38" s="117">
        <f t="shared" ref="AM38:AM43" si="69">G38+W38</f>
        <v>0</v>
      </c>
      <c r="AN38" s="117">
        <f t="shared" ref="AN38:AN43" si="70">H38+X38</f>
        <v>0</v>
      </c>
      <c r="AO38" s="117">
        <f t="shared" ref="AO38:AO43" si="71">I38+Y38</f>
        <v>817.9</v>
      </c>
      <c r="AP38" s="117">
        <f t="shared" ref="AP38:AP43" si="72">J38+Z38</f>
        <v>5.9</v>
      </c>
      <c r="AQ38" s="117">
        <f t="shared" ref="AQ38:AQ43" si="73">K38+AA38</f>
        <v>0</v>
      </c>
      <c r="AR38" s="117">
        <f t="shared" ref="AR38:AR43" si="74">L38+AB38</f>
        <v>0</v>
      </c>
      <c r="AS38" s="117">
        <f t="shared" ref="AS38:AS43" si="75">M38+AC38</f>
        <v>0</v>
      </c>
      <c r="AT38" s="117">
        <f t="shared" ref="AT38:AT43" si="76">N38+AD38</f>
        <v>0</v>
      </c>
      <c r="AU38" s="117">
        <f t="shared" ref="AU38:AU43" si="77">O38+AE38</f>
        <v>0</v>
      </c>
      <c r="AV38" s="117">
        <f t="shared" ref="AV38:AV43" si="78">P38+AF38</f>
        <v>0</v>
      </c>
      <c r="AW38" s="117">
        <f t="shared" ref="AW38:AW43" si="79">Q38+AG38</f>
        <v>0</v>
      </c>
      <c r="AX38" s="117">
        <f t="shared" ref="AX38:AX43" si="80">R38+AH38</f>
        <v>0</v>
      </c>
      <c r="AY38" s="172">
        <f t="shared" si="7"/>
        <v>0</v>
      </c>
      <c r="AZ38" s="172">
        <f t="shared" si="8"/>
        <v>0</v>
      </c>
      <c r="BA38" s="172">
        <f t="shared" si="9"/>
        <v>0</v>
      </c>
      <c r="BB38" s="172">
        <f t="shared" si="10"/>
        <v>0</v>
      </c>
      <c r="BC38" s="172">
        <f t="shared" si="11"/>
        <v>0</v>
      </c>
      <c r="BD38" s="172">
        <f t="shared" si="12"/>
        <v>0</v>
      </c>
      <c r="BE38" s="172">
        <f t="shared" si="13"/>
        <v>0</v>
      </c>
      <c r="BF38" s="172">
        <f t="shared" si="14"/>
        <v>0</v>
      </c>
      <c r="BG38" s="172">
        <f t="shared" si="15"/>
        <v>0</v>
      </c>
      <c r="BH38" s="172">
        <f t="shared" si="16"/>
        <v>0</v>
      </c>
      <c r="BI38" s="172">
        <f t="shared" si="17"/>
        <v>0</v>
      </c>
      <c r="BJ38" s="172">
        <f t="shared" si="18"/>
        <v>0</v>
      </c>
      <c r="BK38" s="172">
        <f t="shared" si="19"/>
        <v>0</v>
      </c>
      <c r="BL38" s="172">
        <f t="shared" si="20"/>
        <v>0</v>
      </c>
      <c r="BM38" s="172">
        <f t="shared" si="21"/>
        <v>0</v>
      </c>
      <c r="BN38" s="172">
        <f t="shared" si="22"/>
        <v>0</v>
      </c>
      <c r="BO38" s="1">
        <f t="shared" si="23"/>
        <v>0</v>
      </c>
    </row>
    <row r="39" spans="1:67" s="59" customFormat="1" ht="27.75" customHeight="1" x14ac:dyDescent="0.25">
      <c r="A39" s="110"/>
      <c r="B39" s="79" t="s">
        <v>227</v>
      </c>
      <c r="C39" s="164">
        <f t="shared" si="63"/>
        <v>34.200000000000003</v>
      </c>
      <c r="D39" s="164">
        <f t="shared" si="43"/>
        <v>0.2</v>
      </c>
      <c r="E39" s="148"/>
      <c r="F39" s="148"/>
      <c r="G39" s="148"/>
      <c r="H39" s="148"/>
      <c r="I39" s="148">
        <v>34.200000000000003</v>
      </c>
      <c r="J39" s="148">
        <v>0.2</v>
      </c>
      <c r="K39" s="148"/>
      <c r="L39" s="148"/>
      <c r="M39" s="148"/>
      <c r="N39" s="148"/>
      <c r="O39" s="148"/>
      <c r="P39" s="148"/>
      <c r="Q39" s="148"/>
      <c r="R39" s="148"/>
      <c r="S39" s="164">
        <f t="shared" si="64"/>
        <v>0</v>
      </c>
      <c r="T39" s="164">
        <f t="shared" si="45"/>
        <v>0</v>
      </c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16">
        <f t="shared" ref="AI39" si="81">AK39+AM39+AO39+AQ39+AS39+AU39+AW39</f>
        <v>34.200000000000003</v>
      </c>
      <c r="AJ39" s="116">
        <f t="shared" ref="AJ39" si="82">AL39+AN39+AP39+AR39+AT39+AV39+AX39</f>
        <v>0.2</v>
      </c>
      <c r="AK39" s="117">
        <f t="shared" si="67"/>
        <v>0</v>
      </c>
      <c r="AL39" s="117">
        <f t="shared" si="68"/>
        <v>0</v>
      </c>
      <c r="AM39" s="117">
        <f t="shared" si="69"/>
        <v>0</v>
      </c>
      <c r="AN39" s="117">
        <f t="shared" si="70"/>
        <v>0</v>
      </c>
      <c r="AO39" s="117">
        <f t="shared" si="71"/>
        <v>34.200000000000003</v>
      </c>
      <c r="AP39" s="117">
        <f t="shared" si="72"/>
        <v>0.2</v>
      </c>
      <c r="AQ39" s="117">
        <f t="shared" si="73"/>
        <v>0</v>
      </c>
      <c r="AR39" s="117">
        <f t="shared" si="74"/>
        <v>0</v>
      </c>
      <c r="AS39" s="117">
        <f t="shared" si="75"/>
        <v>0</v>
      </c>
      <c r="AT39" s="117">
        <f t="shared" si="76"/>
        <v>0</v>
      </c>
      <c r="AU39" s="117">
        <f t="shared" si="77"/>
        <v>0</v>
      </c>
      <c r="AV39" s="117">
        <f t="shared" si="78"/>
        <v>0</v>
      </c>
      <c r="AW39" s="117">
        <f t="shared" si="79"/>
        <v>0</v>
      </c>
      <c r="AX39" s="117">
        <f t="shared" si="80"/>
        <v>0</v>
      </c>
      <c r="AY39" s="172">
        <f t="shared" si="7"/>
        <v>0</v>
      </c>
      <c r="AZ39" s="172">
        <f t="shared" si="8"/>
        <v>0</v>
      </c>
      <c r="BA39" s="172">
        <f t="shared" si="9"/>
        <v>0</v>
      </c>
      <c r="BB39" s="172">
        <f t="shared" si="10"/>
        <v>0</v>
      </c>
      <c r="BC39" s="172">
        <f t="shared" si="11"/>
        <v>0</v>
      </c>
      <c r="BD39" s="172">
        <f t="shared" si="12"/>
        <v>0</v>
      </c>
      <c r="BE39" s="172">
        <f t="shared" si="13"/>
        <v>0</v>
      </c>
      <c r="BF39" s="172">
        <f t="shared" si="14"/>
        <v>0</v>
      </c>
      <c r="BG39" s="172">
        <f t="shared" si="15"/>
        <v>0</v>
      </c>
      <c r="BH39" s="172">
        <f t="shared" si="16"/>
        <v>0</v>
      </c>
      <c r="BI39" s="172">
        <f t="shared" si="17"/>
        <v>0</v>
      </c>
      <c r="BJ39" s="172">
        <f t="shared" si="18"/>
        <v>0</v>
      </c>
      <c r="BK39" s="172">
        <f t="shared" si="19"/>
        <v>0</v>
      </c>
      <c r="BL39" s="172">
        <f t="shared" si="20"/>
        <v>0</v>
      </c>
      <c r="BM39" s="172">
        <f t="shared" si="21"/>
        <v>0</v>
      </c>
      <c r="BN39" s="172">
        <f t="shared" si="22"/>
        <v>0</v>
      </c>
      <c r="BO39" s="1">
        <f t="shared" si="23"/>
        <v>0</v>
      </c>
    </row>
    <row r="40" spans="1:67" s="59" customFormat="1" ht="27.75" customHeight="1" x14ac:dyDescent="0.25">
      <c r="A40" s="110"/>
      <c r="B40" s="79" t="s">
        <v>132</v>
      </c>
      <c r="C40" s="164">
        <f t="shared" si="63"/>
        <v>0</v>
      </c>
      <c r="D40" s="164">
        <f t="shared" si="43"/>
        <v>0</v>
      </c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64">
        <f t="shared" si="64"/>
        <v>0</v>
      </c>
      <c r="T40" s="164">
        <f t="shared" si="45"/>
        <v>0</v>
      </c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16">
        <f t="shared" si="65"/>
        <v>0</v>
      </c>
      <c r="AJ40" s="116">
        <f t="shared" si="66"/>
        <v>0</v>
      </c>
      <c r="AK40" s="117">
        <f t="shared" si="67"/>
        <v>0</v>
      </c>
      <c r="AL40" s="117">
        <f t="shared" si="68"/>
        <v>0</v>
      </c>
      <c r="AM40" s="117">
        <f t="shared" si="69"/>
        <v>0</v>
      </c>
      <c r="AN40" s="117">
        <f t="shared" si="70"/>
        <v>0</v>
      </c>
      <c r="AO40" s="117">
        <f t="shared" si="71"/>
        <v>0</v>
      </c>
      <c r="AP40" s="117">
        <f t="shared" si="72"/>
        <v>0</v>
      </c>
      <c r="AQ40" s="117">
        <f t="shared" si="73"/>
        <v>0</v>
      </c>
      <c r="AR40" s="117">
        <f t="shared" si="74"/>
        <v>0</v>
      </c>
      <c r="AS40" s="117">
        <f t="shared" si="75"/>
        <v>0</v>
      </c>
      <c r="AT40" s="117">
        <f t="shared" si="76"/>
        <v>0</v>
      </c>
      <c r="AU40" s="117">
        <f t="shared" si="77"/>
        <v>0</v>
      </c>
      <c r="AV40" s="117">
        <f t="shared" si="78"/>
        <v>0</v>
      </c>
      <c r="AW40" s="117">
        <f t="shared" si="79"/>
        <v>0</v>
      </c>
      <c r="AX40" s="117">
        <f t="shared" si="80"/>
        <v>0</v>
      </c>
      <c r="AY40" s="172">
        <f t="shared" si="7"/>
        <v>0</v>
      </c>
      <c r="AZ40" s="172">
        <f t="shared" si="8"/>
        <v>0</v>
      </c>
      <c r="BA40" s="172">
        <f t="shared" si="9"/>
        <v>0</v>
      </c>
      <c r="BB40" s="172">
        <f t="shared" si="10"/>
        <v>0</v>
      </c>
      <c r="BC40" s="172">
        <f t="shared" si="11"/>
        <v>0</v>
      </c>
      <c r="BD40" s="172">
        <f t="shared" si="12"/>
        <v>0</v>
      </c>
      <c r="BE40" s="172">
        <f t="shared" si="13"/>
        <v>0</v>
      </c>
      <c r="BF40" s="172">
        <f t="shared" si="14"/>
        <v>0</v>
      </c>
      <c r="BG40" s="172">
        <f t="shared" si="15"/>
        <v>0</v>
      </c>
      <c r="BH40" s="172">
        <f t="shared" si="16"/>
        <v>0</v>
      </c>
      <c r="BI40" s="172">
        <f t="shared" si="17"/>
        <v>0</v>
      </c>
      <c r="BJ40" s="172">
        <f t="shared" si="18"/>
        <v>0</v>
      </c>
      <c r="BK40" s="172">
        <f t="shared" si="19"/>
        <v>0</v>
      </c>
      <c r="BL40" s="172">
        <f t="shared" si="20"/>
        <v>0</v>
      </c>
      <c r="BM40" s="172">
        <f t="shared" si="21"/>
        <v>0</v>
      </c>
      <c r="BN40" s="172">
        <f t="shared" si="22"/>
        <v>0</v>
      </c>
      <c r="BO40" s="1">
        <f t="shared" si="23"/>
        <v>0</v>
      </c>
    </row>
    <row r="41" spans="1:67" ht="15" customHeight="1" x14ac:dyDescent="0.25">
      <c r="A41" s="10"/>
      <c r="B41" s="6" t="s">
        <v>6</v>
      </c>
      <c r="C41" s="164">
        <f t="shared" si="63"/>
        <v>444.1</v>
      </c>
      <c r="D41" s="164">
        <f t="shared" si="43"/>
        <v>0.6</v>
      </c>
      <c r="E41" s="7">
        <v>153.6</v>
      </c>
      <c r="F41" s="7">
        <v>0.6</v>
      </c>
      <c r="G41" s="7"/>
      <c r="H41" s="7"/>
      <c r="I41" s="7"/>
      <c r="J41" s="7"/>
      <c r="K41" s="7"/>
      <c r="L41" s="7"/>
      <c r="M41" s="7">
        <f>42.5+30.4</f>
        <v>72.900000000000006</v>
      </c>
      <c r="N41" s="7"/>
      <c r="O41" s="7"/>
      <c r="P41" s="7"/>
      <c r="Q41" s="7">
        <v>217.6</v>
      </c>
      <c r="R41" s="7"/>
      <c r="S41" s="164">
        <f t="shared" si="64"/>
        <v>0</v>
      </c>
      <c r="T41" s="164">
        <f t="shared" si="45"/>
        <v>0</v>
      </c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16">
        <f t="shared" ref="AI41:AI52" si="83">AK41+AM41+AO41+AQ41+AS41+AU41+AW41</f>
        <v>444.1</v>
      </c>
      <c r="AJ41" s="116">
        <f t="shared" si="62"/>
        <v>0.6</v>
      </c>
      <c r="AK41" s="23">
        <f>E41+U41</f>
        <v>153.6</v>
      </c>
      <c r="AL41" s="23">
        <f t="shared" si="68"/>
        <v>0.6</v>
      </c>
      <c r="AM41" s="23">
        <f t="shared" si="69"/>
        <v>0</v>
      </c>
      <c r="AN41" s="23">
        <f t="shared" si="70"/>
        <v>0</v>
      </c>
      <c r="AO41" s="23">
        <f t="shared" si="71"/>
        <v>0</v>
      </c>
      <c r="AP41" s="23">
        <f t="shared" si="72"/>
        <v>0</v>
      </c>
      <c r="AQ41" s="23">
        <f t="shared" si="73"/>
        <v>0</v>
      </c>
      <c r="AR41" s="23">
        <f t="shared" si="74"/>
        <v>0</v>
      </c>
      <c r="AS41" s="23">
        <f t="shared" si="75"/>
        <v>72.900000000000006</v>
      </c>
      <c r="AT41" s="23">
        <f t="shared" si="76"/>
        <v>0</v>
      </c>
      <c r="AU41" s="23">
        <f t="shared" si="77"/>
        <v>0</v>
      </c>
      <c r="AV41" s="23">
        <f t="shared" si="78"/>
        <v>0</v>
      </c>
      <c r="AW41" s="23">
        <f t="shared" si="79"/>
        <v>217.6</v>
      </c>
      <c r="AX41" s="23">
        <f t="shared" si="80"/>
        <v>0</v>
      </c>
      <c r="AY41" s="172">
        <f t="shared" si="7"/>
        <v>0</v>
      </c>
      <c r="AZ41" s="172">
        <f t="shared" si="8"/>
        <v>0</v>
      </c>
      <c r="BA41" s="172">
        <f t="shared" si="9"/>
        <v>0</v>
      </c>
      <c r="BB41" s="172">
        <f t="shared" si="10"/>
        <v>0</v>
      </c>
      <c r="BC41" s="172">
        <f t="shared" si="11"/>
        <v>0</v>
      </c>
      <c r="BD41" s="172">
        <f t="shared" si="12"/>
        <v>0</v>
      </c>
      <c r="BE41" s="172">
        <f t="shared" si="13"/>
        <v>0</v>
      </c>
      <c r="BF41" s="172">
        <f t="shared" si="14"/>
        <v>0</v>
      </c>
      <c r="BG41" s="172">
        <f t="shared" si="15"/>
        <v>0</v>
      </c>
      <c r="BH41" s="172">
        <f t="shared" si="16"/>
        <v>0</v>
      </c>
      <c r="BI41" s="172">
        <f t="shared" si="17"/>
        <v>0</v>
      </c>
      <c r="BJ41" s="172">
        <f t="shared" si="18"/>
        <v>0</v>
      </c>
      <c r="BK41" s="172">
        <f t="shared" si="19"/>
        <v>0</v>
      </c>
      <c r="BL41" s="172">
        <f t="shared" si="20"/>
        <v>0</v>
      </c>
      <c r="BM41" s="172">
        <f t="shared" si="21"/>
        <v>0</v>
      </c>
      <c r="BN41" s="172">
        <f t="shared" si="22"/>
        <v>0</v>
      </c>
      <c r="BO41" s="1">
        <f t="shared" si="23"/>
        <v>0</v>
      </c>
    </row>
    <row r="42" spans="1:67" ht="30" x14ac:dyDescent="0.25">
      <c r="A42" s="10"/>
      <c r="B42" s="22" t="s">
        <v>320</v>
      </c>
      <c r="C42" s="164">
        <f t="shared" si="63"/>
        <v>4859.7000000000007</v>
      </c>
      <c r="D42" s="164">
        <f t="shared" si="43"/>
        <v>1477.7</v>
      </c>
      <c r="E42" s="7">
        <v>1285.4000000000001</v>
      </c>
      <c r="F42" s="7">
        <v>286.8</v>
      </c>
      <c r="G42" s="7"/>
      <c r="H42" s="7"/>
      <c r="I42" s="7">
        <f>I43+I47+I45+I44+I46</f>
        <v>1188.2</v>
      </c>
      <c r="J42" s="7">
        <f>J43+J47+J45+J44+J46</f>
        <v>12.7</v>
      </c>
      <c r="K42" s="7">
        <v>1279.5</v>
      </c>
      <c r="L42" s="7">
        <v>1178.2</v>
      </c>
      <c r="M42" s="7"/>
      <c r="N42" s="7"/>
      <c r="O42" s="7">
        <v>797.3</v>
      </c>
      <c r="P42" s="7"/>
      <c r="Q42" s="7">
        <v>309.3</v>
      </c>
      <c r="R42" s="7"/>
      <c r="S42" s="164">
        <f t="shared" si="64"/>
        <v>0</v>
      </c>
      <c r="T42" s="164">
        <f t="shared" si="45"/>
        <v>0</v>
      </c>
      <c r="U42" s="143"/>
      <c r="V42" s="143"/>
      <c r="W42" s="143"/>
      <c r="X42" s="143"/>
      <c r="Y42" s="143">
        <f>Y47+Y45+Y44+Y46</f>
        <v>0</v>
      </c>
      <c r="Z42" s="143">
        <f>Z47+Z45+Z44+Z46</f>
        <v>0</v>
      </c>
      <c r="AA42" s="143"/>
      <c r="AB42" s="143"/>
      <c r="AC42" s="143"/>
      <c r="AD42" s="143"/>
      <c r="AE42" s="143"/>
      <c r="AF42" s="143"/>
      <c r="AG42" s="143"/>
      <c r="AH42" s="143"/>
      <c r="AI42" s="116">
        <f t="shared" si="83"/>
        <v>4859.7000000000007</v>
      </c>
      <c r="AJ42" s="116">
        <f t="shared" si="62"/>
        <v>1477.7</v>
      </c>
      <c r="AK42" s="23">
        <f>E42+U42</f>
        <v>1285.4000000000001</v>
      </c>
      <c r="AL42" s="23">
        <f t="shared" si="68"/>
        <v>286.8</v>
      </c>
      <c r="AM42" s="23">
        <f t="shared" si="69"/>
        <v>0</v>
      </c>
      <c r="AN42" s="23">
        <f t="shared" si="70"/>
        <v>0</v>
      </c>
      <c r="AO42" s="23">
        <f t="shared" si="71"/>
        <v>1188.2</v>
      </c>
      <c r="AP42" s="23">
        <f t="shared" si="72"/>
        <v>12.7</v>
      </c>
      <c r="AQ42" s="23">
        <f t="shared" si="73"/>
        <v>1279.5</v>
      </c>
      <c r="AR42" s="23">
        <f t="shared" si="74"/>
        <v>1178.2</v>
      </c>
      <c r="AS42" s="23">
        <f t="shared" si="75"/>
        <v>0</v>
      </c>
      <c r="AT42" s="23">
        <f t="shared" si="76"/>
        <v>0</v>
      </c>
      <c r="AU42" s="23">
        <f t="shared" si="77"/>
        <v>797.3</v>
      </c>
      <c r="AV42" s="23">
        <f t="shared" si="78"/>
        <v>0</v>
      </c>
      <c r="AW42" s="23">
        <f t="shared" si="79"/>
        <v>309.3</v>
      </c>
      <c r="AX42" s="23">
        <f t="shared" si="80"/>
        <v>0</v>
      </c>
      <c r="AY42" s="172">
        <f t="shared" si="7"/>
        <v>0</v>
      </c>
      <c r="AZ42" s="172">
        <f t="shared" si="8"/>
        <v>0</v>
      </c>
      <c r="BA42" s="172">
        <f t="shared" si="9"/>
        <v>0</v>
      </c>
      <c r="BB42" s="172">
        <f t="shared" si="10"/>
        <v>0</v>
      </c>
      <c r="BC42" s="172">
        <f t="shared" si="11"/>
        <v>0</v>
      </c>
      <c r="BD42" s="172">
        <f t="shared" si="12"/>
        <v>0</v>
      </c>
      <c r="BE42" s="172">
        <f t="shared" si="13"/>
        <v>0</v>
      </c>
      <c r="BF42" s="172">
        <f t="shared" si="14"/>
        <v>0</v>
      </c>
      <c r="BG42" s="172">
        <f t="shared" si="15"/>
        <v>0</v>
      </c>
      <c r="BH42" s="172">
        <f t="shared" si="16"/>
        <v>0</v>
      </c>
      <c r="BI42" s="172">
        <f t="shared" si="17"/>
        <v>0</v>
      </c>
      <c r="BJ42" s="172">
        <f t="shared" si="18"/>
        <v>0</v>
      </c>
      <c r="BK42" s="172">
        <f t="shared" si="19"/>
        <v>0</v>
      </c>
      <c r="BL42" s="172">
        <f t="shared" si="20"/>
        <v>0</v>
      </c>
      <c r="BM42" s="172">
        <f t="shared" si="21"/>
        <v>0</v>
      </c>
      <c r="BN42" s="172">
        <f t="shared" si="22"/>
        <v>0</v>
      </c>
      <c r="BO42" s="1">
        <f t="shared" si="23"/>
        <v>0</v>
      </c>
    </row>
    <row r="43" spans="1:67" x14ac:dyDescent="0.25">
      <c r="A43" s="10"/>
      <c r="B43" s="79" t="s">
        <v>221</v>
      </c>
      <c r="C43" s="164">
        <f t="shared" si="63"/>
        <v>709</v>
      </c>
      <c r="D43" s="164">
        <f t="shared" si="43"/>
        <v>0</v>
      </c>
      <c r="E43" s="7"/>
      <c r="F43" s="7"/>
      <c r="G43" s="7"/>
      <c r="H43" s="7"/>
      <c r="I43" s="145">
        <v>709</v>
      </c>
      <c r="J43" s="145"/>
      <c r="K43" s="7"/>
      <c r="L43" s="7"/>
      <c r="M43" s="7"/>
      <c r="N43" s="7"/>
      <c r="O43" s="7"/>
      <c r="P43" s="7"/>
      <c r="Q43" s="7"/>
      <c r="R43" s="7"/>
      <c r="S43" s="164">
        <f t="shared" si="64"/>
        <v>0</v>
      </c>
      <c r="T43" s="164">
        <f t="shared" si="45"/>
        <v>0</v>
      </c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16">
        <f t="shared" si="83"/>
        <v>709</v>
      </c>
      <c r="AJ43" s="116">
        <f t="shared" si="62"/>
        <v>0</v>
      </c>
      <c r="AK43" s="117">
        <f>E43+U43</f>
        <v>0</v>
      </c>
      <c r="AL43" s="117">
        <f t="shared" si="68"/>
        <v>0</v>
      </c>
      <c r="AM43" s="117">
        <f t="shared" si="69"/>
        <v>0</v>
      </c>
      <c r="AN43" s="117">
        <f t="shared" si="70"/>
        <v>0</v>
      </c>
      <c r="AO43" s="117">
        <f t="shared" si="71"/>
        <v>709</v>
      </c>
      <c r="AP43" s="117">
        <f t="shared" si="72"/>
        <v>0</v>
      </c>
      <c r="AQ43" s="117">
        <f t="shared" si="73"/>
        <v>0</v>
      </c>
      <c r="AR43" s="117">
        <f t="shared" si="74"/>
        <v>0</v>
      </c>
      <c r="AS43" s="117">
        <f t="shared" si="75"/>
        <v>0</v>
      </c>
      <c r="AT43" s="117">
        <f t="shared" si="76"/>
        <v>0</v>
      </c>
      <c r="AU43" s="117">
        <f t="shared" si="77"/>
        <v>0</v>
      </c>
      <c r="AV43" s="117">
        <f t="shared" si="78"/>
        <v>0</v>
      </c>
      <c r="AW43" s="117">
        <f t="shared" si="79"/>
        <v>0</v>
      </c>
      <c r="AX43" s="117">
        <f t="shared" si="80"/>
        <v>0</v>
      </c>
      <c r="AY43" s="172">
        <f t="shared" si="7"/>
        <v>0</v>
      </c>
      <c r="AZ43" s="172">
        <f t="shared" si="8"/>
        <v>0</v>
      </c>
      <c r="BA43" s="172">
        <f t="shared" si="9"/>
        <v>0</v>
      </c>
      <c r="BB43" s="172">
        <f t="shared" si="10"/>
        <v>0</v>
      </c>
      <c r="BC43" s="172">
        <f t="shared" si="11"/>
        <v>0</v>
      </c>
      <c r="BD43" s="172">
        <f t="shared" si="12"/>
        <v>0</v>
      </c>
      <c r="BE43" s="172">
        <f t="shared" si="13"/>
        <v>0</v>
      </c>
      <c r="BF43" s="172">
        <f t="shared" si="14"/>
        <v>0</v>
      </c>
      <c r="BG43" s="172">
        <f t="shared" si="15"/>
        <v>0</v>
      </c>
      <c r="BH43" s="172">
        <f t="shared" si="16"/>
        <v>0</v>
      </c>
      <c r="BI43" s="172">
        <f t="shared" si="17"/>
        <v>0</v>
      </c>
      <c r="BJ43" s="172">
        <f t="shared" si="18"/>
        <v>0</v>
      </c>
      <c r="BK43" s="172">
        <f t="shared" si="19"/>
        <v>0</v>
      </c>
      <c r="BL43" s="172">
        <f t="shared" si="20"/>
        <v>0</v>
      </c>
      <c r="BM43" s="172">
        <f t="shared" si="21"/>
        <v>0</v>
      </c>
      <c r="BN43" s="172">
        <f t="shared" si="22"/>
        <v>0</v>
      </c>
      <c r="BO43" s="1">
        <f t="shared" si="23"/>
        <v>0</v>
      </c>
    </row>
    <row r="44" spans="1:67" ht="15" customHeight="1" x14ac:dyDescent="0.25">
      <c r="A44" s="10"/>
      <c r="B44" s="79" t="s">
        <v>162</v>
      </c>
      <c r="C44" s="164">
        <f t="shared" ref="C44:C50" si="84">E44+G44+I44+K44+M44+O44+Q44</f>
        <v>218.1</v>
      </c>
      <c r="D44" s="164">
        <f t="shared" ref="D44:D50" si="85">F44+H44+J44+L44+N44+P44+R44</f>
        <v>1.1000000000000001</v>
      </c>
      <c r="E44" s="7"/>
      <c r="F44" s="7"/>
      <c r="G44" s="7"/>
      <c r="H44" s="7"/>
      <c r="I44" s="145">
        <v>218.1</v>
      </c>
      <c r="J44" s="145">
        <v>1.1000000000000001</v>
      </c>
      <c r="K44" s="7"/>
      <c r="L44" s="7"/>
      <c r="M44" s="7"/>
      <c r="N44" s="7"/>
      <c r="O44" s="7"/>
      <c r="P44" s="7"/>
      <c r="Q44" s="7"/>
      <c r="R44" s="7"/>
      <c r="S44" s="164">
        <f t="shared" ref="S44:S50" si="86">U44+W44+Y44+AA44+AC44+AE44+AG44</f>
        <v>0</v>
      </c>
      <c r="T44" s="164">
        <f t="shared" ref="T44:T50" si="87">V44+X44+Z44+AB44+AD44+AF44+AH44</f>
        <v>0</v>
      </c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16">
        <f t="shared" si="83"/>
        <v>218.1</v>
      </c>
      <c r="AJ44" s="116">
        <f t="shared" si="62"/>
        <v>1.1000000000000001</v>
      </c>
      <c r="AK44" s="117">
        <f t="shared" ref="AK44:AK47" si="88">E44+U44</f>
        <v>0</v>
      </c>
      <c r="AL44" s="117">
        <f t="shared" ref="AL44:AL53" si="89">F44+V44</f>
        <v>0</v>
      </c>
      <c r="AM44" s="117">
        <f t="shared" ref="AM44:AM53" si="90">G44+W44</f>
        <v>0</v>
      </c>
      <c r="AN44" s="117">
        <f t="shared" ref="AN44:AN53" si="91">H44+X44</f>
        <v>0</v>
      </c>
      <c r="AO44" s="117">
        <f t="shared" ref="AO44:AP53" si="92">I44+Y44</f>
        <v>218.1</v>
      </c>
      <c r="AP44" s="117">
        <f t="shared" ref="AP44:AP52" si="93">J44+Z44</f>
        <v>1.1000000000000001</v>
      </c>
      <c r="AQ44" s="117">
        <f t="shared" ref="AQ44:AQ53" si="94">K44+AA44</f>
        <v>0</v>
      </c>
      <c r="AR44" s="117">
        <f t="shared" ref="AR44:AR53" si="95">L44+AB44</f>
        <v>0</v>
      </c>
      <c r="AS44" s="117">
        <f t="shared" ref="AS44:AS53" si="96">M44+AC44</f>
        <v>0</v>
      </c>
      <c r="AT44" s="117">
        <f t="shared" ref="AT44:AT53" si="97">N44+AD44</f>
        <v>0</v>
      </c>
      <c r="AU44" s="117">
        <f t="shared" ref="AU44:AU53" si="98">O44+AE44</f>
        <v>0</v>
      </c>
      <c r="AV44" s="117">
        <f t="shared" ref="AV44:AV53" si="99">P44+AF44</f>
        <v>0</v>
      </c>
      <c r="AW44" s="117">
        <f t="shared" ref="AW44:AW53" si="100">Q44+AG44</f>
        <v>0</v>
      </c>
      <c r="AX44" s="117">
        <f t="shared" ref="AX44:AX53" si="101">R44+AH44</f>
        <v>0</v>
      </c>
      <c r="AY44" s="172">
        <f t="shared" si="7"/>
        <v>0</v>
      </c>
      <c r="AZ44" s="172">
        <f t="shared" si="8"/>
        <v>0</v>
      </c>
      <c r="BA44" s="172">
        <f t="shared" si="9"/>
        <v>0</v>
      </c>
      <c r="BB44" s="172">
        <f t="shared" si="10"/>
        <v>0</v>
      </c>
      <c r="BC44" s="172">
        <f t="shared" si="11"/>
        <v>0</v>
      </c>
      <c r="BD44" s="172">
        <f t="shared" si="12"/>
        <v>0</v>
      </c>
      <c r="BE44" s="172">
        <f t="shared" si="13"/>
        <v>0</v>
      </c>
      <c r="BF44" s="172">
        <f t="shared" si="14"/>
        <v>0</v>
      </c>
      <c r="BG44" s="172">
        <f t="shared" si="15"/>
        <v>0</v>
      </c>
      <c r="BH44" s="172">
        <f t="shared" si="16"/>
        <v>0</v>
      </c>
      <c r="BI44" s="172">
        <f t="shared" si="17"/>
        <v>0</v>
      </c>
      <c r="BJ44" s="172">
        <f t="shared" si="18"/>
        <v>0</v>
      </c>
      <c r="BK44" s="172">
        <f t="shared" si="19"/>
        <v>0</v>
      </c>
      <c r="BL44" s="172">
        <f t="shared" si="20"/>
        <v>0</v>
      </c>
      <c r="BM44" s="172">
        <f t="shared" si="21"/>
        <v>0</v>
      </c>
      <c r="BN44" s="172">
        <f t="shared" si="22"/>
        <v>0</v>
      </c>
      <c r="BO44" s="1">
        <f t="shared" si="23"/>
        <v>0</v>
      </c>
    </row>
    <row r="45" spans="1:67" ht="27" customHeight="1" x14ac:dyDescent="0.25">
      <c r="A45" s="10"/>
      <c r="B45" s="79" t="s">
        <v>227</v>
      </c>
      <c r="C45" s="164">
        <f t="shared" si="84"/>
        <v>21</v>
      </c>
      <c r="D45" s="164">
        <f t="shared" si="85"/>
        <v>0.6</v>
      </c>
      <c r="E45" s="7"/>
      <c r="F45" s="7"/>
      <c r="G45" s="7"/>
      <c r="H45" s="7"/>
      <c r="I45" s="145">
        <v>21</v>
      </c>
      <c r="J45" s="145">
        <v>0.6</v>
      </c>
      <c r="K45" s="7"/>
      <c r="L45" s="7"/>
      <c r="M45" s="7"/>
      <c r="N45" s="7"/>
      <c r="O45" s="7"/>
      <c r="P45" s="7"/>
      <c r="Q45" s="7"/>
      <c r="R45" s="7"/>
      <c r="S45" s="164">
        <f t="shared" si="86"/>
        <v>0</v>
      </c>
      <c r="T45" s="164">
        <f t="shared" si="87"/>
        <v>0</v>
      </c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16">
        <f t="shared" ref="AI45:AI47" si="102">AK45+AM45+AO45+AQ45+AS45+AU45+AW45</f>
        <v>21</v>
      </c>
      <c r="AJ45" s="116">
        <f t="shared" ref="AJ45:AJ47" si="103">AL45+AN45+AP45+AR45+AT45+AV45+AX45</f>
        <v>0.6</v>
      </c>
      <c r="AK45" s="117">
        <f t="shared" si="88"/>
        <v>0</v>
      </c>
      <c r="AL45" s="117">
        <f t="shared" si="89"/>
        <v>0</v>
      </c>
      <c r="AM45" s="117">
        <f t="shared" si="90"/>
        <v>0</v>
      </c>
      <c r="AN45" s="117">
        <f t="shared" si="91"/>
        <v>0</v>
      </c>
      <c r="AO45" s="117">
        <f t="shared" si="92"/>
        <v>21</v>
      </c>
      <c r="AP45" s="117">
        <f t="shared" si="93"/>
        <v>0.6</v>
      </c>
      <c r="AQ45" s="117">
        <f t="shared" si="94"/>
        <v>0</v>
      </c>
      <c r="AR45" s="117">
        <f t="shared" si="95"/>
        <v>0</v>
      </c>
      <c r="AS45" s="117">
        <f t="shared" si="96"/>
        <v>0</v>
      </c>
      <c r="AT45" s="117">
        <f t="shared" si="97"/>
        <v>0</v>
      </c>
      <c r="AU45" s="117">
        <f t="shared" si="98"/>
        <v>0</v>
      </c>
      <c r="AV45" s="117">
        <f t="shared" si="99"/>
        <v>0</v>
      </c>
      <c r="AW45" s="117">
        <f t="shared" si="100"/>
        <v>0</v>
      </c>
      <c r="AX45" s="117">
        <f t="shared" si="101"/>
        <v>0</v>
      </c>
      <c r="AY45" s="172">
        <f t="shared" si="7"/>
        <v>0</v>
      </c>
      <c r="AZ45" s="172">
        <f t="shared" si="8"/>
        <v>0</v>
      </c>
      <c r="BA45" s="172">
        <f t="shared" si="9"/>
        <v>0</v>
      </c>
      <c r="BB45" s="172">
        <f t="shared" si="10"/>
        <v>0</v>
      </c>
      <c r="BC45" s="172">
        <f t="shared" si="11"/>
        <v>0</v>
      </c>
      <c r="BD45" s="172">
        <f t="shared" si="12"/>
        <v>0</v>
      </c>
      <c r="BE45" s="172">
        <f t="shared" si="13"/>
        <v>0</v>
      </c>
      <c r="BF45" s="172">
        <f t="shared" si="14"/>
        <v>0</v>
      </c>
      <c r="BG45" s="172">
        <f t="shared" si="15"/>
        <v>0</v>
      </c>
      <c r="BH45" s="172">
        <f t="shared" si="16"/>
        <v>0</v>
      </c>
      <c r="BI45" s="172">
        <f t="shared" si="17"/>
        <v>0</v>
      </c>
      <c r="BJ45" s="172">
        <f t="shared" si="18"/>
        <v>0</v>
      </c>
      <c r="BK45" s="172">
        <f t="shared" si="19"/>
        <v>0</v>
      </c>
      <c r="BL45" s="172">
        <f t="shared" si="20"/>
        <v>0</v>
      </c>
      <c r="BM45" s="172">
        <f t="shared" si="21"/>
        <v>0</v>
      </c>
      <c r="BN45" s="172">
        <f t="shared" si="22"/>
        <v>0</v>
      </c>
      <c r="BO45" s="1">
        <f t="shared" si="23"/>
        <v>0</v>
      </c>
    </row>
    <row r="46" spans="1:67" ht="26.25" x14ac:dyDescent="0.25">
      <c r="A46" s="32"/>
      <c r="B46" s="34" t="s">
        <v>266</v>
      </c>
      <c r="C46" s="164">
        <f t="shared" si="84"/>
        <v>6.4</v>
      </c>
      <c r="D46" s="164">
        <f t="shared" si="85"/>
        <v>0</v>
      </c>
      <c r="E46" s="7"/>
      <c r="F46" s="7"/>
      <c r="G46" s="7"/>
      <c r="H46" s="7"/>
      <c r="I46" s="145">
        <v>6.4</v>
      </c>
      <c r="J46" s="145"/>
      <c r="K46" s="7"/>
      <c r="L46" s="7"/>
      <c r="M46" s="7"/>
      <c r="N46" s="7"/>
      <c r="O46" s="7"/>
      <c r="P46" s="7"/>
      <c r="Q46" s="7"/>
      <c r="R46" s="7"/>
      <c r="S46" s="164">
        <f t="shared" si="86"/>
        <v>0</v>
      </c>
      <c r="T46" s="164">
        <f t="shared" si="87"/>
        <v>0</v>
      </c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16">
        <f t="shared" ref="AI46" si="104">AK46+AM46+AO46+AQ46+AS46+AU46+AW46</f>
        <v>6.4</v>
      </c>
      <c r="AJ46" s="116">
        <f t="shared" ref="AJ46" si="105">AL46+AN46+AP46+AR46+AT46+AV46+AX46</f>
        <v>0</v>
      </c>
      <c r="AK46" s="117">
        <f t="shared" si="88"/>
        <v>0</v>
      </c>
      <c r="AL46" s="117">
        <f t="shared" si="89"/>
        <v>0</v>
      </c>
      <c r="AM46" s="117">
        <f t="shared" si="90"/>
        <v>0</v>
      </c>
      <c r="AN46" s="117">
        <f t="shared" si="91"/>
        <v>0</v>
      </c>
      <c r="AO46" s="117">
        <f t="shared" si="92"/>
        <v>6.4</v>
      </c>
      <c r="AP46" s="117">
        <f t="shared" si="93"/>
        <v>0</v>
      </c>
      <c r="AQ46" s="117">
        <f t="shared" si="94"/>
        <v>0</v>
      </c>
      <c r="AR46" s="117">
        <f t="shared" si="95"/>
        <v>0</v>
      </c>
      <c r="AS46" s="117">
        <f t="shared" si="96"/>
        <v>0</v>
      </c>
      <c r="AT46" s="117">
        <f t="shared" si="97"/>
        <v>0</v>
      </c>
      <c r="AU46" s="117">
        <f t="shared" si="98"/>
        <v>0</v>
      </c>
      <c r="AV46" s="117">
        <f t="shared" si="99"/>
        <v>0</v>
      </c>
      <c r="AW46" s="117">
        <f t="shared" si="100"/>
        <v>0</v>
      </c>
      <c r="AX46" s="117">
        <f t="shared" si="101"/>
        <v>0</v>
      </c>
      <c r="AY46" s="172">
        <f t="shared" si="7"/>
        <v>0</v>
      </c>
      <c r="AZ46" s="172">
        <f t="shared" si="8"/>
        <v>0</v>
      </c>
      <c r="BA46" s="172">
        <f t="shared" si="9"/>
        <v>0</v>
      </c>
      <c r="BB46" s="172">
        <f t="shared" si="10"/>
        <v>0</v>
      </c>
      <c r="BC46" s="172">
        <f t="shared" si="11"/>
        <v>0</v>
      </c>
      <c r="BD46" s="172">
        <f t="shared" si="12"/>
        <v>0</v>
      </c>
      <c r="BE46" s="172">
        <f t="shared" si="13"/>
        <v>0</v>
      </c>
      <c r="BF46" s="172">
        <f t="shared" si="14"/>
        <v>0</v>
      </c>
      <c r="BG46" s="172">
        <f t="shared" si="15"/>
        <v>0</v>
      </c>
      <c r="BH46" s="172">
        <f t="shared" si="16"/>
        <v>0</v>
      </c>
      <c r="BI46" s="172">
        <f t="shared" si="17"/>
        <v>0</v>
      </c>
      <c r="BJ46" s="172">
        <f t="shared" si="18"/>
        <v>0</v>
      </c>
      <c r="BK46" s="172">
        <f t="shared" si="19"/>
        <v>0</v>
      </c>
      <c r="BL46" s="172">
        <f t="shared" si="20"/>
        <v>0</v>
      </c>
      <c r="BM46" s="172">
        <f t="shared" si="21"/>
        <v>0</v>
      </c>
      <c r="BN46" s="172">
        <f t="shared" si="22"/>
        <v>0</v>
      </c>
      <c r="BO46" s="1">
        <f t="shared" si="23"/>
        <v>0</v>
      </c>
    </row>
    <row r="47" spans="1:67" s="59" customFormat="1" ht="15" customHeight="1" x14ac:dyDescent="0.25">
      <c r="A47" s="110"/>
      <c r="B47" s="36" t="s">
        <v>252</v>
      </c>
      <c r="C47" s="164">
        <f t="shared" si="84"/>
        <v>233.7</v>
      </c>
      <c r="D47" s="164">
        <f t="shared" si="85"/>
        <v>11</v>
      </c>
      <c r="E47" s="148"/>
      <c r="F47" s="148"/>
      <c r="G47" s="148"/>
      <c r="H47" s="148"/>
      <c r="I47" s="145">
        <v>233.7</v>
      </c>
      <c r="J47" s="145">
        <v>11</v>
      </c>
      <c r="K47" s="148"/>
      <c r="L47" s="148"/>
      <c r="M47" s="148"/>
      <c r="N47" s="148"/>
      <c r="O47" s="148"/>
      <c r="P47" s="148"/>
      <c r="Q47" s="148"/>
      <c r="R47" s="148"/>
      <c r="S47" s="164">
        <f t="shared" si="86"/>
        <v>0</v>
      </c>
      <c r="T47" s="164">
        <f t="shared" si="87"/>
        <v>0</v>
      </c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0"/>
      <c r="AI47" s="116">
        <f t="shared" si="102"/>
        <v>233.7</v>
      </c>
      <c r="AJ47" s="116">
        <f t="shared" si="103"/>
        <v>11</v>
      </c>
      <c r="AK47" s="117">
        <f t="shared" si="88"/>
        <v>0</v>
      </c>
      <c r="AL47" s="117">
        <f t="shared" si="89"/>
        <v>0</v>
      </c>
      <c r="AM47" s="117">
        <f t="shared" si="90"/>
        <v>0</v>
      </c>
      <c r="AN47" s="117">
        <f t="shared" si="91"/>
        <v>0</v>
      </c>
      <c r="AO47" s="117">
        <f t="shared" si="92"/>
        <v>233.7</v>
      </c>
      <c r="AP47" s="117">
        <f t="shared" si="93"/>
        <v>11</v>
      </c>
      <c r="AQ47" s="117">
        <f t="shared" si="94"/>
        <v>0</v>
      </c>
      <c r="AR47" s="117">
        <f t="shared" si="95"/>
        <v>0</v>
      </c>
      <c r="AS47" s="117">
        <f t="shared" si="96"/>
        <v>0</v>
      </c>
      <c r="AT47" s="117">
        <f t="shared" si="97"/>
        <v>0</v>
      </c>
      <c r="AU47" s="117">
        <f t="shared" si="98"/>
        <v>0</v>
      </c>
      <c r="AV47" s="117">
        <f t="shared" si="99"/>
        <v>0</v>
      </c>
      <c r="AW47" s="117">
        <f t="shared" si="100"/>
        <v>0</v>
      </c>
      <c r="AX47" s="117">
        <f t="shared" si="101"/>
        <v>0</v>
      </c>
      <c r="AY47" s="172">
        <f t="shared" si="7"/>
        <v>0</v>
      </c>
      <c r="AZ47" s="172">
        <f t="shared" si="8"/>
        <v>0</v>
      </c>
      <c r="BA47" s="172">
        <f t="shared" si="9"/>
        <v>0</v>
      </c>
      <c r="BB47" s="172">
        <f t="shared" si="10"/>
        <v>0</v>
      </c>
      <c r="BC47" s="172">
        <f t="shared" si="11"/>
        <v>0</v>
      </c>
      <c r="BD47" s="172">
        <f t="shared" si="12"/>
        <v>0</v>
      </c>
      <c r="BE47" s="172">
        <f t="shared" si="13"/>
        <v>0</v>
      </c>
      <c r="BF47" s="172">
        <f t="shared" si="14"/>
        <v>0</v>
      </c>
      <c r="BG47" s="172">
        <f t="shared" si="15"/>
        <v>0</v>
      </c>
      <c r="BH47" s="172">
        <f t="shared" si="16"/>
        <v>0</v>
      </c>
      <c r="BI47" s="172">
        <f t="shared" si="17"/>
        <v>0</v>
      </c>
      <c r="BJ47" s="172">
        <f t="shared" si="18"/>
        <v>0</v>
      </c>
      <c r="BK47" s="172">
        <f t="shared" si="19"/>
        <v>0</v>
      </c>
      <c r="BL47" s="172">
        <f t="shared" si="20"/>
        <v>0</v>
      </c>
      <c r="BM47" s="172">
        <f t="shared" si="21"/>
        <v>0</v>
      </c>
      <c r="BN47" s="172">
        <f t="shared" si="22"/>
        <v>0</v>
      </c>
      <c r="BO47" s="1">
        <f t="shared" si="23"/>
        <v>0</v>
      </c>
    </row>
    <row r="48" spans="1:67" ht="15" customHeight="1" x14ac:dyDescent="0.25">
      <c r="A48" s="10"/>
      <c r="B48" s="4" t="s">
        <v>304</v>
      </c>
      <c r="C48" s="164">
        <f t="shared" si="84"/>
        <v>909</v>
      </c>
      <c r="D48" s="164">
        <f t="shared" si="85"/>
        <v>240.2</v>
      </c>
      <c r="E48" s="7">
        <v>475.1</v>
      </c>
      <c r="F48" s="7">
        <v>239.2</v>
      </c>
      <c r="G48" s="7">
        <f>G49</f>
        <v>219</v>
      </c>
      <c r="H48" s="7">
        <f>H49</f>
        <v>0</v>
      </c>
      <c r="I48" s="7"/>
      <c r="J48" s="7"/>
      <c r="K48" s="7"/>
      <c r="L48" s="7"/>
      <c r="M48" s="7"/>
      <c r="N48" s="7"/>
      <c r="O48" s="7">
        <v>214.9</v>
      </c>
      <c r="P48" s="7">
        <v>1</v>
      </c>
      <c r="Q48" s="7"/>
      <c r="R48" s="7"/>
      <c r="S48" s="164">
        <f t="shared" si="86"/>
        <v>0</v>
      </c>
      <c r="T48" s="164">
        <f t="shared" si="87"/>
        <v>0</v>
      </c>
      <c r="U48" s="143"/>
      <c r="V48" s="143"/>
      <c r="W48" s="143">
        <f>W49</f>
        <v>0</v>
      </c>
      <c r="X48" s="143">
        <f>X49</f>
        <v>0</v>
      </c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16">
        <f t="shared" si="83"/>
        <v>909</v>
      </c>
      <c r="AJ48" s="116">
        <f t="shared" si="62"/>
        <v>240.2</v>
      </c>
      <c r="AK48" s="23">
        <f t="shared" ref="AK48:AK53" si="106">E48+U48</f>
        <v>475.1</v>
      </c>
      <c r="AL48" s="23">
        <f t="shared" si="89"/>
        <v>239.2</v>
      </c>
      <c r="AM48" s="23">
        <f t="shared" si="90"/>
        <v>219</v>
      </c>
      <c r="AN48" s="23">
        <f t="shared" si="91"/>
        <v>0</v>
      </c>
      <c r="AO48" s="23">
        <f t="shared" si="92"/>
        <v>0</v>
      </c>
      <c r="AP48" s="23">
        <f t="shared" si="93"/>
        <v>0</v>
      </c>
      <c r="AQ48" s="23">
        <f t="shared" si="94"/>
        <v>0</v>
      </c>
      <c r="AR48" s="23">
        <f t="shared" si="95"/>
        <v>0</v>
      </c>
      <c r="AS48" s="23">
        <f t="shared" si="96"/>
        <v>0</v>
      </c>
      <c r="AT48" s="23">
        <f t="shared" si="97"/>
        <v>0</v>
      </c>
      <c r="AU48" s="23">
        <f t="shared" si="98"/>
        <v>214.9</v>
      </c>
      <c r="AV48" s="23">
        <f t="shared" si="99"/>
        <v>1</v>
      </c>
      <c r="AW48" s="23">
        <f t="shared" si="100"/>
        <v>0</v>
      </c>
      <c r="AX48" s="23">
        <f t="shared" si="101"/>
        <v>0</v>
      </c>
      <c r="AY48" s="172">
        <f t="shared" si="7"/>
        <v>0</v>
      </c>
      <c r="AZ48" s="172">
        <f t="shared" si="8"/>
        <v>0</v>
      </c>
      <c r="BA48" s="172">
        <f t="shared" si="9"/>
        <v>0</v>
      </c>
      <c r="BB48" s="172">
        <f t="shared" si="10"/>
        <v>0</v>
      </c>
      <c r="BC48" s="172">
        <f t="shared" si="11"/>
        <v>0</v>
      </c>
      <c r="BD48" s="172">
        <f t="shared" si="12"/>
        <v>0</v>
      </c>
      <c r="BE48" s="172">
        <f t="shared" si="13"/>
        <v>0</v>
      </c>
      <c r="BF48" s="172">
        <f t="shared" si="14"/>
        <v>0</v>
      </c>
      <c r="BG48" s="172">
        <f t="shared" si="15"/>
        <v>0</v>
      </c>
      <c r="BH48" s="172">
        <f t="shared" si="16"/>
        <v>0</v>
      </c>
      <c r="BI48" s="172">
        <f t="shared" si="17"/>
        <v>0</v>
      </c>
      <c r="BJ48" s="172">
        <f t="shared" si="18"/>
        <v>0</v>
      </c>
      <c r="BK48" s="172">
        <f t="shared" si="19"/>
        <v>0</v>
      </c>
      <c r="BL48" s="172">
        <f t="shared" si="20"/>
        <v>0</v>
      </c>
      <c r="BM48" s="172">
        <f t="shared" si="21"/>
        <v>0</v>
      </c>
      <c r="BN48" s="172">
        <f t="shared" si="22"/>
        <v>0</v>
      </c>
      <c r="BO48" s="1">
        <f t="shared" si="23"/>
        <v>0</v>
      </c>
    </row>
    <row r="49" spans="1:67" s="59" customFormat="1" ht="24.75" customHeight="1" x14ac:dyDescent="0.25">
      <c r="A49" s="110"/>
      <c r="B49" s="34" t="s">
        <v>79</v>
      </c>
      <c r="C49" s="164">
        <f t="shared" si="84"/>
        <v>219</v>
      </c>
      <c r="D49" s="164">
        <f t="shared" si="85"/>
        <v>0</v>
      </c>
      <c r="E49" s="148"/>
      <c r="F49" s="148"/>
      <c r="G49" s="148">
        <v>219</v>
      </c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64">
        <f t="shared" si="86"/>
        <v>0</v>
      </c>
      <c r="T49" s="164">
        <f t="shared" si="87"/>
        <v>0</v>
      </c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16">
        <f t="shared" ref="AI49" si="107">AK49+AM49+AO49+AQ49+AS49+AU49+AW49</f>
        <v>219</v>
      </c>
      <c r="AJ49" s="116">
        <f t="shared" ref="AJ49" si="108">AL49+AN49+AP49+AR49+AT49+AV49+AX49</f>
        <v>0</v>
      </c>
      <c r="AK49" s="117">
        <f t="shared" si="106"/>
        <v>0</v>
      </c>
      <c r="AL49" s="117">
        <f t="shared" si="89"/>
        <v>0</v>
      </c>
      <c r="AM49" s="117">
        <f t="shared" si="90"/>
        <v>219</v>
      </c>
      <c r="AN49" s="117">
        <f t="shared" si="91"/>
        <v>0</v>
      </c>
      <c r="AO49" s="117">
        <f t="shared" si="92"/>
        <v>0</v>
      </c>
      <c r="AP49" s="117">
        <f t="shared" si="93"/>
        <v>0</v>
      </c>
      <c r="AQ49" s="117">
        <f t="shared" si="94"/>
        <v>0</v>
      </c>
      <c r="AR49" s="117">
        <f t="shared" si="95"/>
        <v>0</v>
      </c>
      <c r="AS49" s="117">
        <f t="shared" si="96"/>
        <v>0</v>
      </c>
      <c r="AT49" s="117">
        <f t="shared" si="97"/>
        <v>0</v>
      </c>
      <c r="AU49" s="117">
        <f t="shared" si="98"/>
        <v>0</v>
      </c>
      <c r="AV49" s="117">
        <f t="shared" si="99"/>
        <v>0</v>
      </c>
      <c r="AW49" s="117">
        <f t="shared" si="100"/>
        <v>0</v>
      </c>
      <c r="AX49" s="117">
        <f t="shared" si="101"/>
        <v>0</v>
      </c>
      <c r="AY49" s="172">
        <f t="shared" si="7"/>
        <v>0</v>
      </c>
      <c r="AZ49" s="172">
        <f t="shared" si="8"/>
        <v>0</v>
      </c>
      <c r="BA49" s="172">
        <f t="shared" si="9"/>
        <v>0</v>
      </c>
      <c r="BB49" s="172">
        <f t="shared" si="10"/>
        <v>0</v>
      </c>
      <c r="BC49" s="172">
        <f t="shared" si="11"/>
        <v>0</v>
      </c>
      <c r="BD49" s="172">
        <f t="shared" si="12"/>
        <v>0</v>
      </c>
      <c r="BE49" s="172">
        <f t="shared" si="13"/>
        <v>0</v>
      </c>
      <c r="BF49" s="172">
        <f t="shared" si="14"/>
        <v>0</v>
      </c>
      <c r="BG49" s="172">
        <f t="shared" si="15"/>
        <v>0</v>
      </c>
      <c r="BH49" s="172">
        <f t="shared" si="16"/>
        <v>0</v>
      </c>
      <c r="BI49" s="172">
        <f t="shared" si="17"/>
        <v>0</v>
      </c>
      <c r="BJ49" s="172">
        <f t="shared" si="18"/>
        <v>0</v>
      </c>
      <c r="BK49" s="172">
        <f t="shared" si="19"/>
        <v>0</v>
      </c>
      <c r="BL49" s="172">
        <f t="shared" si="20"/>
        <v>0</v>
      </c>
      <c r="BM49" s="172">
        <f t="shared" si="21"/>
        <v>0</v>
      </c>
      <c r="BN49" s="172">
        <f t="shared" si="22"/>
        <v>0</v>
      </c>
      <c r="BO49" s="1">
        <f t="shared" si="23"/>
        <v>0</v>
      </c>
    </row>
    <row r="50" spans="1:67" ht="15" customHeight="1" x14ac:dyDescent="0.25">
      <c r="A50" s="32"/>
      <c r="B50" s="15" t="s">
        <v>363</v>
      </c>
      <c r="C50" s="163">
        <f t="shared" si="84"/>
        <v>2189.4</v>
      </c>
      <c r="D50" s="164">
        <f t="shared" si="85"/>
        <v>151.19999999999999</v>
      </c>
      <c r="E50" s="7">
        <v>1336.9</v>
      </c>
      <c r="F50" s="7">
        <v>137.5</v>
      </c>
      <c r="G50" s="7"/>
      <c r="H50" s="7"/>
      <c r="I50" s="7">
        <f>I51</f>
        <v>700</v>
      </c>
      <c r="J50" s="7">
        <f>J51</f>
        <v>0</v>
      </c>
      <c r="K50" s="7"/>
      <c r="L50" s="7"/>
      <c r="M50" s="7"/>
      <c r="N50" s="7"/>
      <c r="O50" s="7">
        <v>140.5</v>
      </c>
      <c r="P50" s="7">
        <v>13.7</v>
      </c>
      <c r="Q50" s="7">
        <v>12</v>
      </c>
      <c r="R50" s="7"/>
      <c r="S50" s="163">
        <f t="shared" si="86"/>
        <v>0</v>
      </c>
      <c r="T50" s="164">
        <f t="shared" si="87"/>
        <v>0</v>
      </c>
      <c r="U50" s="143"/>
      <c r="V50" s="143"/>
      <c r="W50" s="143"/>
      <c r="X50" s="143"/>
      <c r="Y50" s="143">
        <f>Y51</f>
        <v>0</v>
      </c>
      <c r="Z50" s="143">
        <f>Z51</f>
        <v>0</v>
      </c>
      <c r="AA50" s="143"/>
      <c r="AB50" s="143"/>
      <c r="AC50" s="143"/>
      <c r="AD50" s="143"/>
      <c r="AE50" s="143"/>
      <c r="AF50" s="143"/>
      <c r="AG50" s="143"/>
      <c r="AH50" s="143"/>
      <c r="AI50" s="115">
        <f t="shared" si="83"/>
        <v>2189.4</v>
      </c>
      <c r="AJ50" s="116">
        <f t="shared" si="62"/>
        <v>151.19999999999999</v>
      </c>
      <c r="AK50" s="23">
        <f t="shared" si="106"/>
        <v>1336.9</v>
      </c>
      <c r="AL50" s="23">
        <f t="shared" si="89"/>
        <v>137.5</v>
      </c>
      <c r="AM50" s="23">
        <f t="shared" si="90"/>
        <v>0</v>
      </c>
      <c r="AN50" s="23">
        <f t="shared" si="91"/>
        <v>0</v>
      </c>
      <c r="AO50" s="23">
        <f t="shared" si="92"/>
        <v>700</v>
      </c>
      <c r="AP50" s="23">
        <f t="shared" si="93"/>
        <v>0</v>
      </c>
      <c r="AQ50" s="23">
        <f t="shared" si="94"/>
        <v>0</v>
      </c>
      <c r="AR50" s="23">
        <f t="shared" si="95"/>
        <v>0</v>
      </c>
      <c r="AS50" s="23">
        <f t="shared" si="96"/>
        <v>0</v>
      </c>
      <c r="AT50" s="23">
        <f t="shared" si="97"/>
        <v>0</v>
      </c>
      <c r="AU50" s="23">
        <f t="shared" si="98"/>
        <v>140.5</v>
      </c>
      <c r="AV50" s="23">
        <f t="shared" si="99"/>
        <v>13.7</v>
      </c>
      <c r="AW50" s="23">
        <f t="shared" si="100"/>
        <v>12</v>
      </c>
      <c r="AX50" s="23">
        <f t="shared" si="101"/>
        <v>0</v>
      </c>
      <c r="AY50" s="172">
        <f t="shared" si="7"/>
        <v>0</v>
      </c>
      <c r="AZ50" s="172">
        <f t="shared" si="8"/>
        <v>0</v>
      </c>
      <c r="BA50" s="172">
        <f t="shared" si="9"/>
        <v>0</v>
      </c>
      <c r="BB50" s="172">
        <f t="shared" si="10"/>
        <v>0</v>
      </c>
      <c r="BC50" s="172">
        <f t="shared" si="11"/>
        <v>0</v>
      </c>
      <c r="BD50" s="172">
        <f t="shared" si="12"/>
        <v>0</v>
      </c>
      <c r="BE50" s="172">
        <f t="shared" si="13"/>
        <v>0</v>
      </c>
      <c r="BF50" s="172">
        <f t="shared" si="14"/>
        <v>0</v>
      </c>
      <c r="BG50" s="172">
        <f t="shared" si="15"/>
        <v>0</v>
      </c>
      <c r="BH50" s="172">
        <f t="shared" si="16"/>
        <v>0</v>
      </c>
      <c r="BI50" s="172">
        <f t="shared" si="17"/>
        <v>0</v>
      </c>
      <c r="BJ50" s="172">
        <f t="shared" si="18"/>
        <v>0</v>
      </c>
      <c r="BK50" s="172">
        <f t="shared" si="19"/>
        <v>0</v>
      </c>
      <c r="BL50" s="172">
        <f t="shared" si="20"/>
        <v>0</v>
      </c>
      <c r="BM50" s="172">
        <f t="shared" si="21"/>
        <v>0</v>
      </c>
      <c r="BN50" s="172">
        <f t="shared" si="22"/>
        <v>0</v>
      </c>
      <c r="BO50" s="1">
        <f t="shared" si="23"/>
        <v>0</v>
      </c>
    </row>
    <row r="51" spans="1:67" ht="15" customHeight="1" x14ac:dyDescent="0.25">
      <c r="A51" s="32"/>
      <c r="B51" s="36" t="s">
        <v>221</v>
      </c>
      <c r="C51" s="163">
        <f t="shared" ref="C51" si="109">E51+G51+I51+K51+M51+O51+Q51</f>
        <v>700</v>
      </c>
      <c r="D51" s="164">
        <f t="shared" ref="D51" si="110">F51+H51+J51+L51+N51+P51+R51</f>
        <v>0</v>
      </c>
      <c r="E51" s="7"/>
      <c r="F51" s="7"/>
      <c r="G51" s="7"/>
      <c r="H51" s="7"/>
      <c r="I51" s="145">
        <v>700</v>
      </c>
      <c r="J51" s="7"/>
      <c r="K51" s="7"/>
      <c r="L51" s="7"/>
      <c r="M51" s="7"/>
      <c r="N51" s="7"/>
      <c r="O51" s="7"/>
      <c r="P51" s="7"/>
      <c r="Q51" s="7"/>
      <c r="R51" s="7"/>
      <c r="S51" s="164">
        <f t="shared" ref="S51" si="111">U51+W51+Y51+AA51+AC51+AE51+AG51</f>
        <v>0</v>
      </c>
      <c r="T51" s="164">
        <f t="shared" ref="T51" si="112">V51+X51+Z51+AB51+AD51+AF51+AH51</f>
        <v>0</v>
      </c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53">
        <f t="shared" ref="AI51:AI58" si="113">AK51+AM51+AO51+AQ51+AS51+AU51+AW51</f>
        <v>700</v>
      </c>
      <c r="AJ51" s="116"/>
      <c r="AK51" s="117">
        <f t="shared" si="106"/>
        <v>0</v>
      </c>
      <c r="AL51" s="117">
        <f t="shared" si="89"/>
        <v>0</v>
      </c>
      <c r="AM51" s="117">
        <f t="shared" si="90"/>
        <v>0</v>
      </c>
      <c r="AN51" s="117">
        <f t="shared" si="91"/>
        <v>0</v>
      </c>
      <c r="AO51" s="117">
        <f t="shared" si="92"/>
        <v>700</v>
      </c>
      <c r="AP51" s="117">
        <f t="shared" si="93"/>
        <v>0</v>
      </c>
      <c r="AQ51" s="117">
        <f t="shared" si="94"/>
        <v>0</v>
      </c>
      <c r="AR51" s="117">
        <f t="shared" si="95"/>
        <v>0</v>
      </c>
      <c r="AS51" s="117">
        <f t="shared" si="96"/>
        <v>0</v>
      </c>
      <c r="AT51" s="117">
        <f t="shared" si="97"/>
        <v>0</v>
      </c>
      <c r="AU51" s="117">
        <f t="shared" si="98"/>
        <v>0</v>
      </c>
      <c r="AV51" s="117">
        <f t="shared" si="99"/>
        <v>0</v>
      </c>
      <c r="AW51" s="117">
        <f t="shared" si="100"/>
        <v>0</v>
      </c>
      <c r="AX51" s="117">
        <f t="shared" si="101"/>
        <v>0</v>
      </c>
      <c r="AY51" s="172">
        <f t="shared" si="7"/>
        <v>0</v>
      </c>
      <c r="AZ51" s="172">
        <f t="shared" si="8"/>
        <v>0</v>
      </c>
      <c r="BA51" s="172">
        <f t="shared" si="9"/>
        <v>0</v>
      </c>
      <c r="BB51" s="172">
        <f t="shared" si="10"/>
        <v>0</v>
      </c>
      <c r="BC51" s="172">
        <f t="shared" si="11"/>
        <v>0</v>
      </c>
      <c r="BD51" s="172">
        <f t="shared" si="12"/>
        <v>0</v>
      </c>
      <c r="BE51" s="172">
        <f t="shared" si="13"/>
        <v>0</v>
      </c>
      <c r="BF51" s="172">
        <f t="shared" si="14"/>
        <v>0</v>
      </c>
      <c r="BG51" s="172">
        <f t="shared" si="15"/>
        <v>0</v>
      </c>
      <c r="BH51" s="172">
        <f t="shared" si="16"/>
        <v>0</v>
      </c>
      <c r="BI51" s="172">
        <f t="shared" si="17"/>
        <v>0</v>
      </c>
      <c r="BJ51" s="172">
        <f t="shared" si="18"/>
        <v>0</v>
      </c>
      <c r="BK51" s="172">
        <f t="shared" si="19"/>
        <v>0</v>
      </c>
      <c r="BL51" s="172">
        <f t="shared" si="20"/>
        <v>0</v>
      </c>
      <c r="BM51" s="172">
        <f t="shared" si="21"/>
        <v>0</v>
      </c>
      <c r="BN51" s="172">
        <f t="shared" si="22"/>
        <v>0</v>
      </c>
      <c r="BO51" s="1">
        <f t="shared" si="23"/>
        <v>0</v>
      </c>
    </row>
    <row r="52" spans="1:67" ht="15" customHeight="1" x14ac:dyDescent="0.25">
      <c r="A52" s="10"/>
      <c r="B52" s="4" t="s">
        <v>306</v>
      </c>
      <c r="C52" s="164">
        <f t="shared" ref="C52:C64" si="114">E52+G52+I52+K52+M52+O52+Q52</f>
        <v>7200.9</v>
      </c>
      <c r="D52" s="164">
        <f t="shared" ref="D52:D64" si="115">F52+H52+J52+L52+N52+P52+R52</f>
        <v>111.2</v>
      </c>
      <c r="E52" s="7">
        <v>3723.6</v>
      </c>
      <c r="F52" s="7">
        <v>8.1999999999999993</v>
      </c>
      <c r="G52" s="7">
        <f>SUM(G59:G64)</f>
        <v>1723.8000000000002</v>
      </c>
      <c r="H52" s="7">
        <f>SUM(H59:H64)</f>
        <v>5.6</v>
      </c>
      <c r="I52" s="7">
        <f>I53+I54+I55+I56+I57+I58</f>
        <v>1011.5</v>
      </c>
      <c r="J52" s="7">
        <f>J53+J54+J55+J56+J57+J58</f>
        <v>88.4</v>
      </c>
      <c r="K52" s="7"/>
      <c r="L52" s="7"/>
      <c r="M52" s="7"/>
      <c r="N52" s="7"/>
      <c r="O52" s="7">
        <v>251.6</v>
      </c>
      <c r="P52" s="7">
        <v>9</v>
      </c>
      <c r="Q52" s="7">
        <v>490.4</v>
      </c>
      <c r="R52" s="7"/>
      <c r="S52" s="164">
        <f t="shared" ref="S52:S64" si="116">U52+W52+Y52+AA52+AC52+AE52+AG52</f>
        <v>0</v>
      </c>
      <c r="T52" s="164">
        <f t="shared" ref="T52:T64" si="117">V52+X52+Z52+AB52+AD52+AF52+AH52</f>
        <v>0</v>
      </c>
      <c r="U52" s="143"/>
      <c r="V52" s="143"/>
      <c r="W52" s="143">
        <f>SUM(W59:W64)</f>
        <v>0</v>
      </c>
      <c r="X52" s="143">
        <f>SUM(X59:X64)</f>
        <v>0</v>
      </c>
      <c r="Y52" s="143">
        <f>Y53+Y55</f>
        <v>0</v>
      </c>
      <c r="Z52" s="143">
        <f>Z53+Z55</f>
        <v>0</v>
      </c>
      <c r="AA52" s="143"/>
      <c r="AB52" s="143"/>
      <c r="AC52" s="143"/>
      <c r="AD52" s="143"/>
      <c r="AE52" s="143"/>
      <c r="AF52" s="143"/>
      <c r="AG52" s="143"/>
      <c r="AH52" s="143"/>
      <c r="AI52" s="116">
        <f t="shared" si="83"/>
        <v>7200.9</v>
      </c>
      <c r="AJ52" s="116">
        <f t="shared" si="62"/>
        <v>111.2</v>
      </c>
      <c r="AK52" s="23">
        <f t="shared" si="106"/>
        <v>3723.6</v>
      </c>
      <c r="AL52" s="23">
        <f t="shared" si="89"/>
        <v>8.1999999999999993</v>
      </c>
      <c r="AM52" s="23">
        <f>G52+W52</f>
        <v>1723.8000000000002</v>
      </c>
      <c r="AN52" s="23">
        <f t="shared" si="91"/>
        <v>5.6</v>
      </c>
      <c r="AO52" s="23">
        <f>I52+Y52</f>
        <v>1011.5</v>
      </c>
      <c r="AP52" s="23">
        <f t="shared" si="93"/>
        <v>88.4</v>
      </c>
      <c r="AQ52" s="23">
        <f t="shared" si="94"/>
        <v>0</v>
      </c>
      <c r="AR52" s="23">
        <f t="shared" si="95"/>
        <v>0</v>
      </c>
      <c r="AS52" s="23">
        <f t="shared" si="96"/>
        <v>0</v>
      </c>
      <c r="AT52" s="23">
        <f t="shared" si="97"/>
        <v>0</v>
      </c>
      <c r="AU52" s="23">
        <f t="shared" si="98"/>
        <v>251.6</v>
      </c>
      <c r="AV52" s="23">
        <f t="shared" si="99"/>
        <v>9</v>
      </c>
      <c r="AW52" s="23">
        <f t="shared" si="100"/>
        <v>490.4</v>
      </c>
      <c r="AX52" s="23">
        <f t="shared" si="101"/>
        <v>0</v>
      </c>
      <c r="AY52" s="172">
        <f t="shared" si="7"/>
        <v>0</v>
      </c>
      <c r="AZ52" s="172">
        <f t="shared" si="8"/>
        <v>0</v>
      </c>
      <c r="BA52" s="172">
        <f t="shared" si="9"/>
        <v>0</v>
      </c>
      <c r="BB52" s="172">
        <f t="shared" si="10"/>
        <v>0</v>
      </c>
      <c r="BC52" s="172">
        <f t="shared" si="11"/>
        <v>0</v>
      </c>
      <c r="BD52" s="172">
        <f t="shared" si="12"/>
        <v>0</v>
      </c>
      <c r="BE52" s="172">
        <f t="shared" si="13"/>
        <v>0</v>
      </c>
      <c r="BF52" s="172">
        <f t="shared" si="14"/>
        <v>0</v>
      </c>
      <c r="BG52" s="172">
        <f t="shared" si="15"/>
        <v>0</v>
      </c>
      <c r="BH52" s="172">
        <f t="shared" si="16"/>
        <v>0</v>
      </c>
      <c r="BI52" s="172">
        <f t="shared" si="17"/>
        <v>0</v>
      </c>
      <c r="BJ52" s="172">
        <f t="shared" si="18"/>
        <v>0</v>
      </c>
      <c r="BK52" s="172">
        <f t="shared" si="19"/>
        <v>0</v>
      </c>
      <c r="BL52" s="172">
        <f t="shared" si="20"/>
        <v>0</v>
      </c>
      <c r="BM52" s="172">
        <f t="shared" si="21"/>
        <v>0</v>
      </c>
      <c r="BN52" s="172">
        <f t="shared" si="22"/>
        <v>0</v>
      </c>
      <c r="BO52" s="1">
        <f t="shared" si="23"/>
        <v>0</v>
      </c>
    </row>
    <row r="53" spans="1:67" ht="15" customHeight="1" x14ac:dyDescent="0.25">
      <c r="A53" s="10"/>
      <c r="B53" s="79" t="s">
        <v>162</v>
      </c>
      <c r="C53" s="166">
        <f t="shared" si="114"/>
        <v>164</v>
      </c>
      <c r="D53" s="166">
        <f t="shared" si="115"/>
        <v>0</v>
      </c>
      <c r="E53" s="145"/>
      <c r="F53" s="145"/>
      <c r="G53" s="145"/>
      <c r="H53" s="145"/>
      <c r="I53" s="145">
        <v>164</v>
      </c>
      <c r="J53" s="145"/>
      <c r="K53" s="157"/>
      <c r="L53" s="157"/>
      <c r="M53" s="157"/>
      <c r="N53" s="157"/>
      <c r="O53" s="157"/>
      <c r="P53" s="157"/>
      <c r="Q53" s="157"/>
      <c r="R53" s="157"/>
      <c r="S53" s="166">
        <f t="shared" si="116"/>
        <v>0</v>
      </c>
      <c r="T53" s="166">
        <f t="shared" si="117"/>
        <v>0</v>
      </c>
      <c r="U53" s="146"/>
      <c r="V53" s="146"/>
      <c r="W53" s="146"/>
      <c r="X53" s="146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3">
        <f t="shared" si="113"/>
        <v>164</v>
      </c>
      <c r="AJ53" s="153">
        <f t="shared" ref="AJ53:AJ58" si="118">AL53+AN53+AP53+AR53+AT53+AV53+AX53</f>
        <v>0</v>
      </c>
      <c r="AK53" s="117">
        <f t="shared" si="106"/>
        <v>0</v>
      </c>
      <c r="AL53" s="117">
        <f t="shared" si="89"/>
        <v>0</v>
      </c>
      <c r="AM53" s="117">
        <f t="shared" si="90"/>
        <v>0</v>
      </c>
      <c r="AN53" s="117">
        <f t="shared" si="91"/>
        <v>0</v>
      </c>
      <c r="AO53" s="117">
        <f t="shared" si="92"/>
        <v>164</v>
      </c>
      <c r="AP53" s="117">
        <f t="shared" si="92"/>
        <v>0</v>
      </c>
      <c r="AQ53" s="117">
        <f t="shared" si="94"/>
        <v>0</v>
      </c>
      <c r="AR53" s="117">
        <f t="shared" si="95"/>
        <v>0</v>
      </c>
      <c r="AS53" s="117">
        <f t="shared" si="96"/>
        <v>0</v>
      </c>
      <c r="AT53" s="117">
        <f t="shared" si="97"/>
        <v>0</v>
      </c>
      <c r="AU53" s="117">
        <f t="shared" si="98"/>
        <v>0</v>
      </c>
      <c r="AV53" s="117">
        <f t="shared" si="99"/>
        <v>0</v>
      </c>
      <c r="AW53" s="117">
        <f t="shared" si="100"/>
        <v>0</v>
      </c>
      <c r="AX53" s="117">
        <f t="shared" si="101"/>
        <v>0</v>
      </c>
      <c r="AY53" s="172">
        <f t="shared" si="7"/>
        <v>0</v>
      </c>
      <c r="AZ53" s="172">
        <f t="shared" si="8"/>
        <v>0</v>
      </c>
      <c r="BA53" s="172">
        <f t="shared" si="9"/>
        <v>0</v>
      </c>
      <c r="BB53" s="172">
        <f t="shared" si="10"/>
        <v>0</v>
      </c>
      <c r="BC53" s="172">
        <f t="shared" si="11"/>
        <v>0</v>
      </c>
      <c r="BD53" s="172">
        <f t="shared" si="12"/>
        <v>0</v>
      </c>
      <c r="BE53" s="172">
        <f t="shared" si="13"/>
        <v>0</v>
      </c>
      <c r="BF53" s="172">
        <f t="shared" si="14"/>
        <v>0</v>
      </c>
      <c r="BG53" s="172">
        <f t="shared" si="15"/>
        <v>0</v>
      </c>
      <c r="BH53" s="172">
        <f t="shared" si="16"/>
        <v>0</v>
      </c>
      <c r="BI53" s="172">
        <f t="shared" si="17"/>
        <v>0</v>
      </c>
      <c r="BJ53" s="172">
        <f t="shared" si="18"/>
        <v>0</v>
      </c>
      <c r="BK53" s="172">
        <f t="shared" si="19"/>
        <v>0</v>
      </c>
      <c r="BL53" s="172">
        <f t="shared" si="20"/>
        <v>0</v>
      </c>
      <c r="BM53" s="172">
        <f t="shared" si="21"/>
        <v>0</v>
      </c>
      <c r="BN53" s="172">
        <f t="shared" si="22"/>
        <v>0</v>
      </c>
      <c r="BO53" s="1">
        <f t="shared" si="23"/>
        <v>0</v>
      </c>
    </row>
    <row r="54" spans="1:67" ht="15" customHeight="1" x14ac:dyDescent="0.25">
      <c r="A54" s="10"/>
      <c r="B54" s="79" t="s">
        <v>385</v>
      </c>
      <c r="C54" s="166">
        <f t="shared" si="114"/>
        <v>251.8</v>
      </c>
      <c r="D54" s="166"/>
      <c r="E54" s="145"/>
      <c r="F54" s="145"/>
      <c r="G54" s="145"/>
      <c r="H54" s="145"/>
      <c r="I54" s="145">
        <v>251.8</v>
      </c>
      <c r="J54" s="145">
        <v>28.6</v>
      </c>
      <c r="K54" s="157"/>
      <c r="L54" s="157"/>
      <c r="M54" s="157"/>
      <c r="N54" s="157"/>
      <c r="O54" s="157"/>
      <c r="P54" s="157"/>
      <c r="Q54" s="157"/>
      <c r="R54" s="157"/>
      <c r="S54" s="166"/>
      <c r="T54" s="166"/>
      <c r="U54" s="146"/>
      <c r="V54" s="146"/>
      <c r="W54" s="146"/>
      <c r="X54" s="146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3">
        <f t="shared" si="113"/>
        <v>251.8</v>
      </c>
      <c r="AJ54" s="153"/>
      <c r="AK54" s="117"/>
      <c r="AL54" s="117"/>
      <c r="AM54" s="117"/>
      <c r="AN54" s="117"/>
      <c r="AO54" s="117">
        <f t="shared" ref="AO54" si="119">I54+Y54</f>
        <v>251.8</v>
      </c>
      <c r="AP54" s="117">
        <f t="shared" ref="AP54" si="120">J54+Z54</f>
        <v>28.6</v>
      </c>
      <c r="AQ54" s="117"/>
      <c r="AR54" s="117"/>
      <c r="AS54" s="117"/>
      <c r="AT54" s="117"/>
      <c r="AU54" s="117"/>
      <c r="AV54" s="117"/>
      <c r="AW54" s="117"/>
      <c r="AX54" s="117"/>
      <c r="AY54" s="172">
        <f t="shared" si="7"/>
        <v>0</v>
      </c>
      <c r="AZ54" s="172">
        <f t="shared" si="8"/>
        <v>0</v>
      </c>
      <c r="BA54" s="172">
        <f t="shared" si="9"/>
        <v>0</v>
      </c>
      <c r="BB54" s="172">
        <f t="shared" si="10"/>
        <v>0</v>
      </c>
      <c r="BC54" s="172">
        <f t="shared" si="11"/>
        <v>0</v>
      </c>
      <c r="BD54" s="172">
        <f t="shared" si="12"/>
        <v>0</v>
      </c>
      <c r="BE54" s="172">
        <f t="shared" si="13"/>
        <v>0</v>
      </c>
      <c r="BF54" s="172">
        <f t="shared" si="14"/>
        <v>0</v>
      </c>
      <c r="BG54" s="172">
        <f t="shared" si="15"/>
        <v>0</v>
      </c>
      <c r="BH54" s="172">
        <f t="shared" si="16"/>
        <v>0</v>
      </c>
      <c r="BI54" s="172">
        <f t="shared" si="17"/>
        <v>0</v>
      </c>
      <c r="BJ54" s="172">
        <f t="shared" si="18"/>
        <v>0</v>
      </c>
      <c r="BK54" s="172">
        <f t="shared" si="19"/>
        <v>0</v>
      </c>
      <c r="BL54" s="172">
        <f t="shared" si="20"/>
        <v>0</v>
      </c>
      <c r="BM54" s="172">
        <f t="shared" si="21"/>
        <v>0</v>
      </c>
      <c r="BN54" s="172">
        <f t="shared" si="22"/>
        <v>0</v>
      </c>
      <c r="BO54" s="1">
        <f t="shared" si="23"/>
        <v>0</v>
      </c>
    </row>
    <row r="55" spans="1:67" ht="39" x14ac:dyDescent="0.25">
      <c r="A55" s="10"/>
      <c r="B55" s="79" t="s">
        <v>357</v>
      </c>
      <c r="C55" s="166">
        <f t="shared" si="114"/>
        <v>253.7</v>
      </c>
      <c r="D55" s="166">
        <f t="shared" si="115"/>
        <v>0</v>
      </c>
      <c r="E55" s="145"/>
      <c r="F55" s="145"/>
      <c r="G55" s="145"/>
      <c r="H55" s="145"/>
      <c r="I55" s="145">
        <v>253.7</v>
      </c>
      <c r="J55" s="145"/>
      <c r="K55" s="145"/>
      <c r="L55" s="145"/>
      <c r="M55" s="145"/>
      <c r="N55" s="145"/>
      <c r="O55" s="145"/>
      <c r="P55" s="145"/>
      <c r="Q55" s="145"/>
      <c r="R55" s="145"/>
      <c r="S55" s="166">
        <f t="shared" si="116"/>
        <v>0</v>
      </c>
      <c r="T55" s="166">
        <f t="shared" si="117"/>
        <v>0</v>
      </c>
      <c r="U55" s="146"/>
      <c r="V55" s="146"/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53">
        <f t="shared" si="113"/>
        <v>253.7</v>
      </c>
      <c r="AJ55" s="153">
        <f t="shared" si="118"/>
        <v>0</v>
      </c>
      <c r="AK55" s="117">
        <f t="shared" ref="AK55:AK64" si="121">E55+U55</f>
        <v>0</v>
      </c>
      <c r="AL55" s="117">
        <f t="shared" ref="AL55:AL64" si="122">F55+V55</f>
        <v>0</v>
      </c>
      <c r="AM55" s="117">
        <f t="shared" ref="AM55:AM64" si="123">G55+W55</f>
        <v>0</v>
      </c>
      <c r="AN55" s="117">
        <f t="shared" ref="AN55:AN64" si="124">H55+X55</f>
        <v>0</v>
      </c>
      <c r="AO55" s="117">
        <f t="shared" ref="AO55:AO64" si="125">I55+Y55</f>
        <v>253.7</v>
      </c>
      <c r="AP55" s="117">
        <f t="shared" ref="AP55:AP64" si="126">J55+Z55</f>
        <v>0</v>
      </c>
      <c r="AQ55" s="117">
        <f t="shared" ref="AQ55:AQ64" si="127">K55+AA55</f>
        <v>0</v>
      </c>
      <c r="AR55" s="117">
        <f t="shared" ref="AR55:AR64" si="128">L55+AB55</f>
        <v>0</v>
      </c>
      <c r="AS55" s="117">
        <f t="shared" ref="AS55:AS64" si="129">M55+AC55</f>
        <v>0</v>
      </c>
      <c r="AT55" s="117">
        <f t="shared" ref="AT55:AT64" si="130">N55+AD55</f>
        <v>0</v>
      </c>
      <c r="AU55" s="117">
        <f t="shared" ref="AU55:AU64" si="131">O55+AE55</f>
        <v>0</v>
      </c>
      <c r="AV55" s="117">
        <f t="shared" ref="AV55:AV64" si="132">P55+AF55</f>
        <v>0</v>
      </c>
      <c r="AW55" s="117">
        <f t="shared" ref="AW55:AW64" si="133">Q55+AG55</f>
        <v>0</v>
      </c>
      <c r="AX55" s="117">
        <f t="shared" ref="AX55:AX64" si="134">R55+AH55</f>
        <v>0</v>
      </c>
      <c r="AY55" s="172">
        <f t="shared" si="7"/>
        <v>0</v>
      </c>
      <c r="AZ55" s="172">
        <f t="shared" si="8"/>
        <v>0</v>
      </c>
      <c r="BA55" s="172">
        <f t="shared" si="9"/>
        <v>0</v>
      </c>
      <c r="BB55" s="172">
        <f t="shared" si="10"/>
        <v>0</v>
      </c>
      <c r="BC55" s="172">
        <f t="shared" si="11"/>
        <v>0</v>
      </c>
      <c r="BD55" s="172">
        <f t="shared" si="12"/>
        <v>0</v>
      </c>
      <c r="BE55" s="172">
        <f t="shared" si="13"/>
        <v>0</v>
      </c>
      <c r="BF55" s="172">
        <f t="shared" si="14"/>
        <v>0</v>
      </c>
      <c r="BG55" s="172">
        <f t="shared" si="15"/>
        <v>0</v>
      </c>
      <c r="BH55" s="172">
        <f t="shared" si="16"/>
        <v>0</v>
      </c>
      <c r="BI55" s="172">
        <f t="shared" si="17"/>
        <v>0</v>
      </c>
      <c r="BJ55" s="172">
        <f t="shared" si="18"/>
        <v>0</v>
      </c>
      <c r="BK55" s="172">
        <f t="shared" si="19"/>
        <v>0</v>
      </c>
      <c r="BL55" s="172">
        <f t="shared" si="20"/>
        <v>0</v>
      </c>
      <c r="BM55" s="172">
        <f t="shared" si="21"/>
        <v>0</v>
      </c>
      <c r="BN55" s="172">
        <f t="shared" si="22"/>
        <v>0</v>
      </c>
      <c r="BO55" s="1">
        <f t="shared" si="23"/>
        <v>0</v>
      </c>
    </row>
    <row r="56" spans="1:67" x14ac:dyDescent="0.25">
      <c r="A56" s="10"/>
      <c r="B56" s="79" t="s">
        <v>405</v>
      </c>
      <c r="C56" s="166">
        <f t="shared" ref="C56:C58" si="135">E56+G56+I56+K56+M56+O56+Q56</f>
        <v>107.3</v>
      </c>
      <c r="D56" s="166">
        <f t="shared" ref="D56:D58" si="136">F56+H56+J56+L56+N56+P56+R56</f>
        <v>3.3</v>
      </c>
      <c r="E56" s="145"/>
      <c r="F56" s="145"/>
      <c r="G56" s="145"/>
      <c r="H56" s="145"/>
      <c r="I56" s="75">
        <v>107.3</v>
      </c>
      <c r="J56" s="145">
        <v>3.3</v>
      </c>
      <c r="K56" s="145"/>
      <c r="L56" s="145"/>
      <c r="M56" s="145"/>
      <c r="N56" s="145"/>
      <c r="O56" s="145"/>
      <c r="P56" s="145"/>
      <c r="Q56" s="145"/>
      <c r="R56" s="145"/>
      <c r="S56" s="166">
        <f t="shared" ref="S56:S61" si="137">U56+W56+Y56+AA56+AC56+AE56+AG56</f>
        <v>0</v>
      </c>
      <c r="T56" s="166">
        <f t="shared" ref="T56:T61" si="138">V56+X56+Z56+AB56+AD56+AF56+AH56</f>
        <v>0</v>
      </c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53">
        <f t="shared" si="113"/>
        <v>107.3</v>
      </c>
      <c r="AJ56" s="153">
        <f t="shared" si="118"/>
        <v>3.3</v>
      </c>
      <c r="AK56" s="117">
        <f t="shared" ref="AK56:AK58" si="139">E56+U56</f>
        <v>0</v>
      </c>
      <c r="AL56" s="117">
        <f t="shared" ref="AL56:AL58" si="140">F56+V56</f>
        <v>0</v>
      </c>
      <c r="AM56" s="117">
        <f t="shared" ref="AM56:AM58" si="141">G56+W56</f>
        <v>0</v>
      </c>
      <c r="AN56" s="117">
        <f t="shared" ref="AN56:AN58" si="142">H56+X56</f>
        <v>0</v>
      </c>
      <c r="AO56" s="117">
        <f t="shared" ref="AO56:AO58" si="143">I56+Y56</f>
        <v>107.3</v>
      </c>
      <c r="AP56" s="117">
        <f t="shared" ref="AP56:AP58" si="144">J56+Z56</f>
        <v>3.3</v>
      </c>
      <c r="AQ56" s="117">
        <f t="shared" ref="AQ56:AQ58" si="145">K56+AA56</f>
        <v>0</v>
      </c>
      <c r="AR56" s="117">
        <f t="shared" ref="AR56:AR58" si="146">L56+AB56</f>
        <v>0</v>
      </c>
      <c r="AS56" s="117">
        <f t="shared" ref="AS56:AS58" si="147">M56+AC56</f>
        <v>0</v>
      </c>
      <c r="AT56" s="117">
        <f t="shared" ref="AT56:AT58" si="148">N56+AD56</f>
        <v>0</v>
      </c>
      <c r="AU56" s="117">
        <f t="shared" ref="AU56:AU58" si="149">O56+AE56</f>
        <v>0</v>
      </c>
      <c r="AV56" s="117">
        <f t="shared" ref="AV56:AV58" si="150">P56+AF56</f>
        <v>0</v>
      </c>
      <c r="AW56" s="117">
        <f t="shared" ref="AW56:AW58" si="151">Q56+AG56</f>
        <v>0</v>
      </c>
      <c r="AX56" s="117">
        <f t="shared" ref="AX56:AX58" si="152">R56+AH56</f>
        <v>0</v>
      </c>
      <c r="AY56" s="172">
        <f t="shared" si="7"/>
        <v>0</v>
      </c>
      <c r="AZ56" s="172">
        <f t="shared" si="8"/>
        <v>0</v>
      </c>
      <c r="BA56" s="172">
        <f t="shared" si="9"/>
        <v>0</v>
      </c>
      <c r="BB56" s="172">
        <f t="shared" si="10"/>
        <v>0</v>
      </c>
      <c r="BC56" s="172">
        <f t="shared" si="11"/>
        <v>0</v>
      </c>
      <c r="BD56" s="172">
        <f t="shared" si="12"/>
        <v>0</v>
      </c>
      <c r="BE56" s="172">
        <f t="shared" si="13"/>
        <v>0</v>
      </c>
      <c r="BF56" s="172">
        <f t="shared" si="14"/>
        <v>0</v>
      </c>
      <c r="BG56" s="172">
        <f t="shared" si="15"/>
        <v>0</v>
      </c>
      <c r="BH56" s="172">
        <f t="shared" si="16"/>
        <v>0</v>
      </c>
      <c r="BI56" s="172">
        <f t="shared" si="17"/>
        <v>0</v>
      </c>
      <c r="BJ56" s="172">
        <f t="shared" si="18"/>
        <v>0</v>
      </c>
      <c r="BK56" s="172">
        <f t="shared" si="19"/>
        <v>0</v>
      </c>
      <c r="BL56" s="172">
        <f t="shared" si="20"/>
        <v>0</v>
      </c>
      <c r="BM56" s="172">
        <f t="shared" si="21"/>
        <v>0</v>
      </c>
      <c r="BN56" s="172">
        <f t="shared" si="22"/>
        <v>0</v>
      </c>
    </row>
    <row r="57" spans="1:67" ht="26.25" x14ac:dyDescent="0.25">
      <c r="A57" s="10"/>
      <c r="B57" s="79" t="s">
        <v>406</v>
      </c>
      <c r="C57" s="166">
        <f t="shared" si="135"/>
        <v>73.400000000000006</v>
      </c>
      <c r="D57" s="166">
        <f t="shared" si="136"/>
        <v>3.1</v>
      </c>
      <c r="E57" s="145"/>
      <c r="F57" s="145"/>
      <c r="G57" s="145"/>
      <c r="H57" s="145"/>
      <c r="I57" s="75">
        <v>73.400000000000006</v>
      </c>
      <c r="J57" s="145">
        <v>3.1</v>
      </c>
      <c r="K57" s="145"/>
      <c r="L57" s="145"/>
      <c r="M57" s="145"/>
      <c r="N57" s="145"/>
      <c r="O57" s="145"/>
      <c r="P57" s="145"/>
      <c r="Q57" s="145"/>
      <c r="R57" s="145"/>
      <c r="S57" s="166">
        <f t="shared" si="137"/>
        <v>0</v>
      </c>
      <c r="T57" s="166">
        <f t="shared" si="138"/>
        <v>0</v>
      </c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53">
        <f t="shared" si="113"/>
        <v>73.400000000000006</v>
      </c>
      <c r="AJ57" s="153">
        <f t="shared" si="118"/>
        <v>3.1</v>
      </c>
      <c r="AK57" s="117">
        <f t="shared" si="139"/>
        <v>0</v>
      </c>
      <c r="AL57" s="117">
        <f t="shared" si="140"/>
        <v>0</v>
      </c>
      <c r="AM57" s="117">
        <f t="shared" si="141"/>
        <v>0</v>
      </c>
      <c r="AN57" s="117">
        <f t="shared" si="142"/>
        <v>0</v>
      </c>
      <c r="AO57" s="117">
        <f t="shared" si="143"/>
        <v>73.400000000000006</v>
      </c>
      <c r="AP57" s="117">
        <f t="shared" si="144"/>
        <v>3.1</v>
      </c>
      <c r="AQ57" s="117">
        <f t="shared" si="145"/>
        <v>0</v>
      </c>
      <c r="AR57" s="117">
        <f t="shared" si="146"/>
        <v>0</v>
      </c>
      <c r="AS57" s="117">
        <f t="shared" si="147"/>
        <v>0</v>
      </c>
      <c r="AT57" s="117">
        <f t="shared" si="148"/>
        <v>0</v>
      </c>
      <c r="AU57" s="117">
        <f t="shared" si="149"/>
        <v>0</v>
      </c>
      <c r="AV57" s="117">
        <f t="shared" si="150"/>
        <v>0</v>
      </c>
      <c r="AW57" s="117">
        <f t="shared" si="151"/>
        <v>0</v>
      </c>
      <c r="AX57" s="117">
        <f t="shared" si="152"/>
        <v>0</v>
      </c>
      <c r="AY57" s="172">
        <f t="shared" si="7"/>
        <v>0</v>
      </c>
      <c r="AZ57" s="172">
        <f t="shared" si="8"/>
        <v>0</v>
      </c>
      <c r="BA57" s="172">
        <f t="shared" si="9"/>
        <v>0</v>
      </c>
      <c r="BB57" s="172">
        <f t="shared" si="10"/>
        <v>0</v>
      </c>
      <c r="BC57" s="172">
        <f t="shared" si="11"/>
        <v>0</v>
      </c>
      <c r="BD57" s="172">
        <f t="shared" si="12"/>
        <v>0</v>
      </c>
      <c r="BE57" s="172">
        <f t="shared" si="13"/>
        <v>0</v>
      </c>
      <c r="BF57" s="172">
        <f t="shared" si="14"/>
        <v>0</v>
      </c>
      <c r="BG57" s="172">
        <f t="shared" si="15"/>
        <v>0</v>
      </c>
      <c r="BH57" s="172">
        <f t="shared" si="16"/>
        <v>0</v>
      </c>
      <c r="BI57" s="172">
        <f t="shared" si="17"/>
        <v>0</v>
      </c>
      <c r="BJ57" s="172">
        <f t="shared" si="18"/>
        <v>0</v>
      </c>
      <c r="BK57" s="172">
        <f t="shared" si="19"/>
        <v>0</v>
      </c>
      <c r="BL57" s="172">
        <f t="shared" si="20"/>
        <v>0</v>
      </c>
      <c r="BM57" s="172">
        <f t="shared" si="21"/>
        <v>0</v>
      </c>
      <c r="BN57" s="172">
        <f t="shared" si="22"/>
        <v>0</v>
      </c>
    </row>
    <row r="58" spans="1:67" x14ac:dyDescent="0.25">
      <c r="A58" s="10"/>
      <c r="B58" s="79" t="s">
        <v>407</v>
      </c>
      <c r="C58" s="166">
        <f t="shared" si="135"/>
        <v>161.30000000000001</v>
      </c>
      <c r="D58" s="166">
        <f t="shared" si="136"/>
        <v>53.4</v>
      </c>
      <c r="E58" s="145"/>
      <c r="F58" s="145"/>
      <c r="G58" s="145"/>
      <c r="H58" s="145"/>
      <c r="I58" s="75">
        <v>161.30000000000001</v>
      </c>
      <c r="J58" s="145">
        <v>53.4</v>
      </c>
      <c r="K58" s="145"/>
      <c r="L58" s="145"/>
      <c r="M58" s="145"/>
      <c r="N58" s="145"/>
      <c r="O58" s="145"/>
      <c r="P58" s="145"/>
      <c r="Q58" s="145"/>
      <c r="R58" s="145"/>
      <c r="S58" s="166">
        <f t="shared" si="137"/>
        <v>0</v>
      </c>
      <c r="T58" s="166">
        <f t="shared" si="138"/>
        <v>0</v>
      </c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53">
        <f t="shared" si="113"/>
        <v>161.30000000000001</v>
      </c>
      <c r="AJ58" s="153">
        <f t="shared" si="118"/>
        <v>53.4</v>
      </c>
      <c r="AK58" s="117">
        <f t="shared" si="139"/>
        <v>0</v>
      </c>
      <c r="AL58" s="117">
        <f t="shared" si="140"/>
        <v>0</v>
      </c>
      <c r="AM58" s="117">
        <f t="shared" si="141"/>
        <v>0</v>
      </c>
      <c r="AN58" s="117">
        <f t="shared" si="142"/>
        <v>0</v>
      </c>
      <c r="AO58" s="117">
        <f t="shared" si="143"/>
        <v>161.30000000000001</v>
      </c>
      <c r="AP58" s="117">
        <f t="shared" si="144"/>
        <v>53.4</v>
      </c>
      <c r="AQ58" s="117">
        <f t="shared" si="145"/>
        <v>0</v>
      </c>
      <c r="AR58" s="117">
        <f t="shared" si="146"/>
        <v>0</v>
      </c>
      <c r="AS58" s="117">
        <f t="shared" si="147"/>
        <v>0</v>
      </c>
      <c r="AT58" s="117">
        <f t="shared" si="148"/>
        <v>0</v>
      </c>
      <c r="AU58" s="117">
        <f t="shared" si="149"/>
        <v>0</v>
      </c>
      <c r="AV58" s="117">
        <f t="shared" si="150"/>
        <v>0</v>
      </c>
      <c r="AW58" s="117">
        <f t="shared" si="151"/>
        <v>0</v>
      </c>
      <c r="AX58" s="117">
        <f t="shared" si="152"/>
        <v>0</v>
      </c>
      <c r="AY58" s="172">
        <f t="shared" si="7"/>
        <v>0</v>
      </c>
      <c r="AZ58" s="172">
        <f t="shared" si="8"/>
        <v>0</v>
      </c>
      <c r="BA58" s="172">
        <f t="shared" si="9"/>
        <v>0</v>
      </c>
      <c r="BB58" s="172">
        <f t="shared" si="10"/>
        <v>0</v>
      </c>
      <c r="BC58" s="172">
        <f t="shared" si="11"/>
        <v>0</v>
      </c>
      <c r="BD58" s="172">
        <f t="shared" si="12"/>
        <v>0</v>
      </c>
      <c r="BE58" s="172">
        <f t="shared" si="13"/>
        <v>0</v>
      </c>
      <c r="BF58" s="172">
        <f t="shared" si="14"/>
        <v>0</v>
      </c>
      <c r="BG58" s="172">
        <f t="shared" si="15"/>
        <v>0</v>
      </c>
      <c r="BH58" s="172">
        <f t="shared" si="16"/>
        <v>0</v>
      </c>
      <c r="BI58" s="172">
        <f t="shared" si="17"/>
        <v>0</v>
      </c>
      <c r="BJ58" s="172">
        <f t="shared" si="18"/>
        <v>0</v>
      </c>
      <c r="BK58" s="172">
        <f t="shared" si="19"/>
        <v>0</v>
      </c>
      <c r="BL58" s="172">
        <f t="shared" si="20"/>
        <v>0</v>
      </c>
      <c r="BM58" s="172">
        <f t="shared" si="21"/>
        <v>0</v>
      </c>
      <c r="BN58" s="172">
        <f t="shared" si="22"/>
        <v>0</v>
      </c>
      <c r="BO58" s="1">
        <f>S58-AY58</f>
        <v>0</v>
      </c>
    </row>
    <row r="59" spans="1:67" s="59" customFormat="1" ht="15" customHeight="1" x14ac:dyDescent="0.25">
      <c r="A59" s="110"/>
      <c r="B59" s="109" t="s">
        <v>163</v>
      </c>
      <c r="C59" s="166">
        <f t="shared" si="114"/>
        <v>6.2</v>
      </c>
      <c r="D59" s="166">
        <f t="shared" si="115"/>
        <v>5.6</v>
      </c>
      <c r="E59" s="145"/>
      <c r="F59" s="145"/>
      <c r="G59" s="145">
        <v>6.2</v>
      </c>
      <c r="H59" s="145">
        <v>5.6</v>
      </c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66">
        <f t="shared" si="137"/>
        <v>0</v>
      </c>
      <c r="T59" s="166">
        <f t="shared" si="138"/>
        <v>0</v>
      </c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53">
        <f t="shared" ref="AI59:AI64" si="153">AK59+AM59+AO59+AQ59+AS59+AU59+AW59</f>
        <v>6.2</v>
      </c>
      <c r="AJ59" s="153">
        <f t="shared" ref="AJ59:AJ64" si="154">AL59+AN59+AP59+AR59+AT59+AV59+AX59</f>
        <v>5.6</v>
      </c>
      <c r="AK59" s="117">
        <f t="shared" si="121"/>
        <v>0</v>
      </c>
      <c r="AL59" s="117">
        <f t="shared" si="122"/>
        <v>0</v>
      </c>
      <c r="AM59" s="117">
        <f t="shared" si="123"/>
        <v>6.2</v>
      </c>
      <c r="AN59" s="117">
        <f t="shared" si="124"/>
        <v>5.6</v>
      </c>
      <c r="AO59" s="117">
        <f t="shared" si="125"/>
        <v>0</v>
      </c>
      <c r="AP59" s="117">
        <f t="shared" si="126"/>
        <v>0</v>
      </c>
      <c r="AQ59" s="117">
        <f t="shared" si="127"/>
        <v>0</v>
      </c>
      <c r="AR59" s="117">
        <f t="shared" si="128"/>
        <v>0</v>
      </c>
      <c r="AS59" s="117">
        <f t="shared" si="129"/>
        <v>0</v>
      </c>
      <c r="AT59" s="117">
        <f t="shared" si="130"/>
        <v>0</v>
      </c>
      <c r="AU59" s="117">
        <f t="shared" si="131"/>
        <v>0</v>
      </c>
      <c r="AV59" s="117">
        <f t="shared" si="132"/>
        <v>0</v>
      </c>
      <c r="AW59" s="117">
        <f t="shared" si="133"/>
        <v>0</v>
      </c>
      <c r="AX59" s="117">
        <f t="shared" si="134"/>
        <v>0</v>
      </c>
      <c r="AY59" s="172">
        <f t="shared" si="7"/>
        <v>0</v>
      </c>
      <c r="AZ59" s="172">
        <f t="shared" si="8"/>
        <v>0</v>
      </c>
      <c r="BA59" s="172">
        <f t="shared" si="9"/>
        <v>0</v>
      </c>
      <c r="BB59" s="172">
        <f t="shared" si="10"/>
        <v>0</v>
      </c>
      <c r="BC59" s="172">
        <f t="shared" si="11"/>
        <v>0</v>
      </c>
      <c r="BD59" s="172">
        <f t="shared" si="12"/>
        <v>0</v>
      </c>
      <c r="BE59" s="172">
        <f t="shared" si="13"/>
        <v>0</v>
      </c>
      <c r="BF59" s="172">
        <f t="shared" si="14"/>
        <v>0</v>
      </c>
      <c r="BG59" s="172">
        <f t="shared" si="15"/>
        <v>0</v>
      </c>
      <c r="BH59" s="172">
        <f t="shared" si="16"/>
        <v>0</v>
      </c>
      <c r="BI59" s="172">
        <f t="shared" si="17"/>
        <v>0</v>
      </c>
      <c r="BJ59" s="172">
        <f t="shared" si="18"/>
        <v>0</v>
      </c>
      <c r="BK59" s="172">
        <f t="shared" si="19"/>
        <v>0</v>
      </c>
      <c r="BL59" s="172">
        <f t="shared" si="20"/>
        <v>0</v>
      </c>
      <c r="BM59" s="172">
        <f t="shared" si="21"/>
        <v>0</v>
      </c>
      <c r="BN59" s="172">
        <f t="shared" si="22"/>
        <v>0</v>
      </c>
      <c r="BO59" s="1">
        <f>S59-AY59</f>
        <v>0</v>
      </c>
    </row>
    <row r="60" spans="1:67" s="59" customFormat="1" ht="26.25" x14ac:dyDescent="0.25">
      <c r="A60" s="110"/>
      <c r="B60" s="33" t="s">
        <v>80</v>
      </c>
      <c r="C60" s="166">
        <f t="shared" si="114"/>
        <v>7.4</v>
      </c>
      <c r="D60" s="166">
        <f t="shared" si="115"/>
        <v>0</v>
      </c>
      <c r="E60" s="145"/>
      <c r="F60" s="145"/>
      <c r="G60" s="145">
        <v>7.4</v>
      </c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66">
        <f t="shared" si="137"/>
        <v>0</v>
      </c>
      <c r="T60" s="166">
        <f t="shared" si="138"/>
        <v>0</v>
      </c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53">
        <f t="shared" si="153"/>
        <v>7.4</v>
      </c>
      <c r="AJ60" s="153">
        <f t="shared" si="154"/>
        <v>0</v>
      </c>
      <c r="AK60" s="117">
        <f t="shared" si="121"/>
        <v>0</v>
      </c>
      <c r="AL60" s="117">
        <f t="shared" si="122"/>
        <v>0</v>
      </c>
      <c r="AM60" s="117">
        <f t="shared" si="123"/>
        <v>7.4</v>
      </c>
      <c r="AN60" s="117">
        <f t="shared" si="124"/>
        <v>0</v>
      </c>
      <c r="AO60" s="117">
        <f t="shared" si="125"/>
        <v>0</v>
      </c>
      <c r="AP60" s="117">
        <f t="shared" si="126"/>
        <v>0</v>
      </c>
      <c r="AQ60" s="117">
        <f t="shared" si="127"/>
        <v>0</v>
      </c>
      <c r="AR60" s="117">
        <f t="shared" si="128"/>
        <v>0</v>
      </c>
      <c r="AS60" s="117">
        <f t="shared" si="129"/>
        <v>0</v>
      </c>
      <c r="AT60" s="117">
        <f t="shared" si="130"/>
        <v>0</v>
      </c>
      <c r="AU60" s="117">
        <f t="shared" si="131"/>
        <v>0</v>
      </c>
      <c r="AV60" s="117">
        <f t="shared" si="132"/>
        <v>0</v>
      </c>
      <c r="AW60" s="117">
        <f t="shared" si="133"/>
        <v>0</v>
      </c>
      <c r="AX60" s="117">
        <f t="shared" si="134"/>
        <v>0</v>
      </c>
      <c r="AY60" s="172">
        <f t="shared" si="7"/>
        <v>0</v>
      </c>
      <c r="AZ60" s="172">
        <f t="shared" si="8"/>
        <v>0</v>
      </c>
      <c r="BA60" s="172">
        <f t="shared" si="9"/>
        <v>0</v>
      </c>
      <c r="BB60" s="172">
        <f t="shared" si="10"/>
        <v>0</v>
      </c>
      <c r="BC60" s="172">
        <f t="shared" si="11"/>
        <v>0</v>
      </c>
      <c r="BD60" s="172">
        <f t="shared" si="12"/>
        <v>0</v>
      </c>
      <c r="BE60" s="172">
        <f t="shared" si="13"/>
        <v>0</v>
      </c>
      <c r="BF60" s="172">
        <f t="shared" si="14"/>
        <v>0</v>
      </c>
      <c r="BG60" s="172">
        <f t="shared" si="15"/>
        <v>0</v>
      </c>
      <c r="BH60" s="172">
        <f t="shared" si="16"/>
        <v>0</v>
      </c>
      <c r="BI60" s="172">
        <f t="shared" si="17"/>
        <v>0</v>
      </c>
      <c r="BJ60" s="172">
        <f t="shared" si="18"/>
        <v>0</v>
      </c>
      <c r="BK60" s="172">
        <f t="shared" si="19"/>
        <v>0</v>
      </c>
      <c r="BL60" s="172">
        <f t="shared" si="20"/>
        <v>0</v>
      </c>
      <c r="BM60" s="172">
        <f t="shared" si="21"/>
        <v>0</v>
      </c>
      <c r="BN60" s="172">
        <f t="shared" si="22"/>
        <v>0</v>
      </c>
      <c r="BO60" s="1">
        <f>S60-AY60</f>
        <v>0</v>
      </c>
    </row>
    <row r="61" spans="1:67" s="59" customFormat="1" ht="15" customHeight="1" x14ac:dyDescent="0.25">
      <c r="A61" s="110"/>
      <c r="B61" s="109" t="s">
        <v>66</v>
      </c>
      <c r="C61" s="166">
        <f t="shared" si="114"/>
        <v>270</v>
      </c>
      <c r="D61" s="166">
        <f t="shared" si="115"/>
        <v>0</v>
      </c>
      <c r="E61" s="145"/>
      <c r="F61" s="145"/>
      <c r="G61" s="145">
        <v>270</v>
      </c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66">
        <f t="shared" si="137"/>
        <v>0</v>
      </c>
      <c r="T61" s="166">
        <f t="shared" si="138"/>
        <v>0</v>
      </c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53">
        <f t="shared" si="153"/>
        <v>270</v>
      </c>
      <c r="AJ61" s="153">
        <f t="shared" si="154"/>
        <v>0</v>
      </c>
      <c r="AK61" s="117">
        <f t="shared" si="121"/>
        <v>0</v>
      </c>
      <c r="AL61" s="117">
        <f t="shared" si="122"/>
        <v>0</v>
      </c>
      <c r="AM61" s="117">
        <f t="shared" si="123"/>
        <v>270</v>
      </c>
      <c r="AN61" s="117">
        <f t="shared" si="124"/>
        <v>0</v>
      </c>
      <c r="AO61" s="117">
        <f t="shared" si="125"/>
        <v>0</v>
      </c>
      <c r="AP61" s="117">
        <f t="shared" si="126"/>
        <v>0</v>
      </c>
      <c r="AQ61" s="117">
        <f t="shared" si="127"/>
        <v>0</v>
      </c>
      <c r="AR61" s="117">
        <f t="shared" si="128"/>
        <v>0</v>
      </c>
      <c r="AS61" s="117">
        <f t="shared" si="129"/>
        <v>0</v>
      </c>
      <c r="AT61" s="117">
        <f t="shared" si="130"/>
        <v>0</v>
      </c>
      <c r="AU61" s="117">
        <f t="shared" si="131"/>
        <v>0</v>
      </c>
      <c r="AV61" s="117">
        <f t="shared" si="132"/>
        <v>0</v>
      </c>
      <c r="AW61" s="117">
        <f t="shared" si="133"/>
        <v>0</v>
      </c>
      <c r="AX61" s="117">
        <f t="shared" si="134"/>
        <v>0</v>
      </c>
      <c r="AY61" s="172">
        <f t="shared" si="7"/>
        <v>0</v>
      </c>
      <c r="AZ61" s="172">
        <f t="shared" si="8"/>
        <v>0</v>
      </c>
      <c r="BA61" s="172">
        <f t="shared" si="9"/>
        <v>0</v>
      </c>
      <c r="BB61" s="172">
        <f t="shared" si="10"/>
        <v>0</v>
      </c>
      <c r="BC61" s="172">
        <f t="shared" si="11"/>
        <v>0</v>
      </c>
      <c r="BD61" s="172">
        <f t="shared" si="12"/>
        <v>0</v>
      </c>
      <c r="BE61" s="172">
        <f t="shared" si="13"/>
        <v>0</v>
      </c>
      <c r="BF61" s="172">
        <f t="shared" si="14"/>
        <v>0</v>
      </c>
      <c r="BG61" s="172">
        <f t="shared" si="15"/>
        <v>0</v>
      </c>
      <c r="BH61" s="172">
        <f t="shared" si="16"/>
        <v>0</v>
      </c>
      <c r="BI61" s="172">
        <f t="shared" si="17"/>
        <v>0</v>
      </c>
      <c r="BJ61" s="172">
        <f t="shared" si="18"/>
        <v>0</v>
      </c>
      <c r="BK61" s="172">
        <f t="shared" si="19"/>
        <v>0</v>
      </c>
      <c r="BL61" s="172">
        <f t="shared" si="20"/>
        <v>0</v>
      </c>
      <c r="BM61" s="172">
        <f t="shared" si="21"/>
        <v>0</v>
      </c>
      <c r="BN61" s="172">
        <f t="shared" si="22"/>
        <v>0</v>
      </c>
      <c r="BO61" s="1">
        <f>S61-AY61</f>
        <v>0</v>
      </c>
    </row>
    <row r="62" spans="1:67" s="59" customFormat="1" ht="15" customHeight="1" x14ac:dyDescent="0.25">
      <c r="A62" s="110"/>
      <c r="B62" s="109" t="s">
        <v>236</v>
      </c>
      <c r="C62" s="166">
        <f t="shared" si="114"/>
        <v>575.70000000000005</v>
      </c>
      <c r="D62" s="166">
        <f t="shared" si="115"/>
        <v>0</v>
      </c>
      <c r="E62" s="145"/>
      <c r="F62" s="145"/>
      <c r="G62" s="145">
        <v>575.70000000000005</v>
      </c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66">
        <f t="shared" si="116"/>
        <v>0</v>
      </c>
      <c r="T62" s="166">
        <f t="shared" si="117"/>
        <v>0</v>
      </c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53">
        <f t="shared" si="153"/>
        <v>575.70000000000005</v>
      </c>
      <c r="AJ62" s="153">
        <f t="shared" si="154"/>
        <v>0</v>
      </c>
      <c r="AK62" s="117">
        <f t="shared" si="121"/>
        <v>0</v>
      </c>
      <c r="AL62" s="117">
        <f t="shared" si="122"/>
        <v>0</v>
      </c>
      <c r="AM62" s="117">
        <f t="shared" si="123"/>
        <v>575.70000000000005</v>
      </c>
      <c r="AN62" s="117">
        <f t="shared" si="124"/>
        <v>0</v>
      </c>
      <c r="AO62" s="117">
        <f t="shared" si="125"/>
        <v>0</v>
      </c>
      <c r="AP62" s="117">
        <f t="shared" si="126"/>
        <v>0</v>
      </c>
      <c r="AQ62" s="117">
        <f t="shared" si="127"/>
        <v>0</v>
      </c>
      <c r="AR62" s="117">
        <f t="shared" si="128"/>
        <v>0</v>
      </c>
      <c r="AS62" s="117">
        <f t="shared" si="129"/>
        <v>0</v>
      </c>
      <c r="AT62" s="117">
        <f t="shared" si="130"/>
        <v>0</v>
      </c>
      <c r="AU62" s="117">
        <f t="shared" si="131"/>
        <v>0</v>
      </c>
      <c r="AV62" s="117">
        <f t="shared" si="132"/>
        <v>0</v>
      </c>
      <c r="AW62" s="117">
        <f t="shared" si="133"/>
        <v>0</v>
      </c>
      <c r="AX62" s="117">
        <f t="shared" si="134"/>
        <v>0</v>
      </c>
      <c r="AY62" s="172">
        <f t="shared" si="7"/>
        <v>0</v>
      </c>
      <c r="AZ62" s="172">
        <f t="shared" si="8"/>
        <v>0</v>
      </c>
      <c r="BA62" s="172">
        <f t="shared" si="9"/>
        <v>0</v>
      </c>
      <c r="BB62" s="172">
        <f t="shared" si="10"/>
        <v>0</v>
      </c>
      <c r="BC62" s="172">
        <f t="shared" si="11"/>
        <v>0</v>
      </c>
      <c r="BD62" s="172">
        <f t="shared" si="12"/>
        <v>0</v>
      </c>
      <c r="BE62" s="172">
        <f t="shared" si="13"/>
        <v>0</v>
      </c>
      <c r="BF62" s="172">
        <f t="shared" si="14"/>
        <v>0</v>
      </c>
      <c r="BG62" s="172">
        <f t="shared" si="15"/>
        <v>0</v>
      </c>
      <c r="BH62" s="172">
        <f t="shared" si="16"/>
        <v>0</v>
      </c>
      <c r="BI62" s="172">
        <f t="shared" si="17"/>
        <v>0</v>
      </c>
      <c r="BJ62" s="172">
        <f t="shared" si="18"/>
        <v>0</v>
      </c>
      <c r="BK62" s="172">
        <f t="shared" si="19"/>
        <v>0</v>
      </c>
      <c r="BL62" s="172">
        <f t="shared" si="20"/>
        <v>0</v>
      </c>
      <c r="BM62" s="172">
        <f t="shared" si="21"/>
        <v>0</v>
      </c>
      <c r="BN62" s="172">
        <f t="shared" si="22"/>
        <v>0</v>
      </c>
      <c r="BO62" s="1">
        <f>S62-AY62</f>
        <v>0</v>
      </c>
    </row>
    <row r="63" spans="1:67" s="59" customFormat="1" ht="15" customHeight="1" x14ac:dyDescent="0.25">
      <c r="A63" s="110"/>
      <c r="B63" s="118" t="s">
        <v>404</v>
      </c>
      <c r="C63" s="166">
        <f t="shared" si="114"/>
        <v>36.5</v>
      </c>
      <c r="D63" s="166"/>
      <c r="E63" s="145"/>
      <c r="F63" s="145"/>
      <c r="G63" s="145">
        <v>36.5</v>
      </c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66"/>
      <c r="T63" s="16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53"/>
      <c r="AJ63" s="153"/>
      <c r="AK63" s="117"/>
      <c r="AL63" s="117"/>
      <c r="AM63" s="117">
        <v>36.5</v>
      </c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72">
        <f t="shared" si="7"/>
        <v>36.5</v>
      </c>
      <c r="AZ63" s="172">
        <f t="shared" si="8"/>
        <v>0</v>
      </c>
      <c r="BA63" s="172">
        <f t="shared" si="9"/>
        <v>0</v>
      </c>
      <c r="BB63" s="172">
        <f t="shared" si="10"/>
        <v>0</v>
      </c>
      <c r="BC63" s="172">
        <f t="shared" si="11"/>
        <v>0</v>
      </c>
      <c r="BD63" s="172">
        <f t="shared" si="12"/>
        <v>0</v>
      </c>
      <c r="BE63" s="172">
        <f t="shared" si="13"/>
        <v>0</v>
      </c>
      <c r="BF63" s="172">
        <f t="shared" si="14"/>
        <v>0</v>
      </c>
      <c r="BG63" s="172">
        <f t="shared" si="15"/>
        <v>0</v>
      </c>
      <c r="BH63" s="172">
        <f t="shared" si="16"/>
        <v>0</v>
      </c>
      <c r="BI63" s="172">
        <f t="shared" si="17"/>
        <v>0</v>
      </c>
      <c r="BJ63" s="172">
        <f t="shared" si="18"/>
        <v>0</v>
      </c>
      <c r="BK63" s="172">
        <f t="shared" si="19"/>
        <v>0</v>
      </c>
      <c r="BL63" s="172">
        <f t="shared" si="20"/>
        <v>0</v>
      </c>
      <c r="BM63" s="172">
        <f t="shared" si="21"/>
        <v>0</v>
      </c>
      <c r="BN63" s="172">
        <f t="shared" si="22"/>
        <v>0</v>
      </c>
      <c r="BO63" s="1"/>
    </row>
    <row r="64" spans="1:67" s="59" customFormat="1" ht="15" customHeight="1" x14ac:dyDescent="0.25">
      <c r="A64" s="110"/>
      <c r="B64" s="118" t="s">
        <v>81</v>
      </c>
      <c r="C64" s="166">
        <f t="shared" si="114"/>
        <v>828</v>
      </c>
      <c r="D64" s="166">
        <f t="shared" si="115"/>
        <v>0</v>
      </c>
      <c r="E64" s="145"/>
      <c r="F64" s="145"/>
      <c r="G64" s="145">
        <v>828</v>
      </c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66">
        <f t="shared" si="116"/>
        <v>0</v>
      </c>
      <c r="T64" s="166">
        <f t="shared" si="117"/>
        <v>0</v>
      </c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53">
        <f t="shared" si="153"/>
        <v>828</v>
      </c>
      <c r="AJ64" s="153">
        <f t="shared" si="154"/>
        <v>0</v>
      </c>
      <c r="AK64" s="117">
        <f t="shared" si="121"/>
        <v>0</v>
      </c>
      <c r="AL64" s="117">
        <f t="shared" si="122"/>
        <v>0</v>
      </c>
      <c r="AM64" s="117">
        <f t="shared" si="123"/>
        <v>828</v>
      </c>
      <c r="AN64" s="117">
        <f t="shared" si="124"/>
        <v>0</v>
      </c>
      <c r="AO64" s="117">
        <f t="shared" si="125"/>
        <v>0</v>
      </c>
      <c r="AP64" s="117">
        <f t="shared" si="126"/>
        <v>0</v>
      </c>
      <c r="AQ64" s="117">
        <f t="shared" si="127"/>
        <v>0</v>
      </c>
      <c r="AR64" s="117">
        <f t="shared" si="128"/>
        <v>0</v>
      </c>
      <c r="AS64" s="117">
        <f t="shared" si="129"/>
        <v>0</v>
      </c>
      <c r="AT64" s="117">
        <f t="shared" si="130"/>
        <v>0</v>
      </c>
      <c r="AU64" s="117">
        <f t="shared" si="131"/>
        <v>0</v>
      </c>
      <c r="AV64" s="117">
        <f t="shared" si="132"/>
        <v>0</v>
      </c>
      <c r="AW64" s="117">
        <f t="shared" si="133"/>
        <v>0</v>
      </c>
      <c r="AX64" s="117">
        <f t="shared" si="134"/>
        <v>0</v>
      </c>
      <c r="AY64" s="172">
        <f t="shared" si="7"/>
        <v>0</v>
      </c>
      <c r="AZ64" s="172">
        <f t="shared" si="8"/>
        <v>0</v>
      </c>
      <c r="BA64" s="172">
        <f t="shared" si="9"/>
        <v>0</v>
      </c>
      <c r="BB64" s="172">
        <f t="shared" si="10"/>
        <v>0</v>
      </c>
      <c r="BC64" s="172">
        <f t="shared" si="11"/>
        <v>0</v>
      </c>
      <c r="BD64" s="172">
        <f t="shared" si="12"/>
        <v>0</v>
      </c>
      <c r="BE64" s="172">
        <f t="shared" si="13"/>
        <v>0</v>
      </c>
      <c r="BF64" s="172">
        <f t="shared" si="14"/>
        <v>0</v>
      </c>
      <c r="BG64" s="172">
        <f t="shared" si="15"/>
        <v>0</v>
      </c>
      <c r="BH64" s="172">
        <f t="shared" si="16"/>
        <v>0</v>
      </c>
      <c r="BI64" s="172">
        <f t="shared" si="17"/>
        <v>0</v>
      </c>
      <c r="BJ64" s="172">
        <f t="shared" si="18"/>
        <v>0</v>
      </c>
      <c r="BK64" s="172">
        <f t="shared" si="19"/>
        <v>0</v>
      </c>
      <c r="BL64" s="172">
        <f t="shared" si="20"/>
        <v>0</v>
      </c>
      <c r="BM64" s="172">
        <f t="shared" si="21"/>
        <v>0</v>
      </c>
      <c r="BN64" s="172">
        <f t="shared" si="22"/>
        <v>0</v>
      </c>
      <c r="BO64" s="1">
        <f t="shared" ref="BO64:BO127" si="155">S64-AY64</f>
        <v>0</v>
      </c>
    </row>
    <row r="65" spans="1:67" ht="15" customHeight="1" x14ac:dyDescent="0.25">
      <c r="A65" s="31" t="s">
        <v>10</v>
      </c>
      <c r="B65" s="121" t="s">
        <v>303</v>
      </c>
      <c r="C65" s="161">
        <f t="shared" ref="C65:F65" si="156">C66+C69+C70</f>
        <v>232.1</v>
      </c>
      <c r="D65" s="162">
        <f t="shared" si="156"/>
        <v>140.5</v>
      </c>
      <c r="E65" s="138">
        <f t="shared" si="156"/>
        <v>200</v>
      </c>
      <c r="F65" s="138">
        <f t="shared" si="156"/>
        <v>124.1</v>
      </c>
      <c r="G65" s="138">
        <f>G66+G69+G70</f>
        <v>18.100000000000001</v>
      </c>
      <c r="H65" s="138">
        <f t="shared" ref="H65:R65" si="157">H66+H69+H70</f>
        <v>16.399999999999999</v>
      </c>
      <c r="I65" s="138">
        <f t="shared" si="157"/>
        <v>0</v>
      </c>
      <c r="J65" s="138">
        <f t="shared" si="157"/>
        <v>0</v>
      </c>
      <c r="K65" s="138">
        <f t="shared" si="157"/>
        <v>0</v>
      </c>
      <c r="L65" s="138">
        <f t="shared" si="157"/>
        <v>0</v>
      </c>
      <c r="M65" s="138">
        <f t="shared" si="157"/>
        <v>4.9000000000000004</v>
      </c>
      <c r="N65" s="138">
        <f t="shared" si="157"/>
        <v>0</v>
      </c>
      <c r="O65" s="138">
        <f t="shared" si="157"/>
        <v>0</v>
      </c>
      <c r="P65" s="138">
        <f t="shared" si="157"/>
        <v>0</v>
      </c>
      <c r="Q65" s="138">
        <f t="shared" si="157"/>
        <v>9.1</v>
      </c>
      <c r="R65" s="138">
        <f t="shared" si="157"/>
        <v>0</v>
      </c>
      <c r="S65" s="161">
        <f t="shared" ref="S65:V65" si="158">S66+S69+S70</f>
        <v>0</v>
      </c>
      <c r="T65" s="162">
        <f t="shared" si="158"/>
        <v>0</v>
      </c>
      <c r="U65" s="142">
        <f t="shared" si="158"/>
        <v>0</v>
      </c>
      <c r="V65" s="142">
        <f t="shared" si="158"/>
        <v>0</v>
      </c>
      <c r="W65" s="142">
        <f>W66+W69+W70</f>
        <v>0</v>
      </c>
      <c r="X65" s="142">
        <f t="shared" ref="X65:AH65" si="159">X66+X69+X70</f>
        <v>0</v>
      </c>
      <c r="Y65" s="142">
        <f t="shared" si="159"/>
        <v>0</v>
      </c>
      <c r="Z65" s="142">
        <f t="shared" si="159"/>
        <v>0</v>
      </c>
      <c r="AA65" s="142">
        <f t="shared" si="159"/>
        <v>0</v>
      </c>
      <c r="AB65" s="142">
        <f t="shared" si="159"/>
        <v>0</v>
      </c>
      <c r="AC65" s="142">
        <f t="shared" si="159"/>
        <v>0</v>
      </c>
      <c r="AD65" s="142">
        <f t="shared" si="159"/>
        <v>0</v>
      </c>
      <c r="AE65" s="142">
        <f t="shared" si="159"/>
        <v>0</v>
      </c>
      <c r="AF65" s="142">
        <f t="shared" si="159"/>
        <v>0</v>
      </c>
      <c r="AG65" s="142">
        <f t="shared" si="159"/>
        <v>0</v>
      </c>
      <c r="AH65" s="142">
        <f t="shared" si="159"/>
        <v>0</v>
      </c>
      <c r="AI65" s="14">
        <f t="shared" ref="AI65:AX65" si="160">AI66+AI69+AI70</f>
        <v>232.1</v>
      </c>
      <c r="AJ65" s="12">
        <f t="shared" si="160"/>
        <v>140.5</v>
      </c>
      <c r="AK65" s="107">
        <f t="shared" si="160"/>
        <v>200</v>
      </c>
      <c r="AL65" s="107">
        <f t="shared" si="160"/>
        <v>124.1</v>
      </c>
      <c r="AM65" s="107">
        <f>AM66+AM69+AM70</f>
        <v>18.100000000000001</v>
      </c>
      <c r="AN65" s="107">
        <f t="shared" si="160"/>
        <v>16.399999999999999</v>
      </c>
      <c r="AO65" s="107">
        <f t="shared" si="160"/>
        <v>0</v>
      </c>
      <c r="AP65" s="107">
        <f t="shared" si="160"/>
        <v>0</v>
      </c>
      <c r="AQ65" s="107">
        <f t="shared" si="160"/>
        <v>0</v>
      </c>
      <c r="AR65" s="107">
        <f t="shared" si="160"/>
        <v>0</v>
      </c>
      <c r="AS65" s="107">
        <f t="shared" si="160"/>
        <v>4.9000000000000004</v>
      </c>
      <c r="AT65" s="107">
        <f t="shared" si="160"/>
        <v>0</v>
      </c>
      <c r="AU65" s="107">
        <f t="shared" si="160"/>
        <v>0</v>
      </c>
      <c r="AV65" s="107">
        <f t="shared" si="160"/>
        <v>0</v>
      </c>
      <c r="AW65" s="107">
        <f t="shared" si="160"/>
        <v>9.1</v>
      </c>
      <c r="AX65" s="107">
        <f t="shared" si="160"/>
        <v>0</v>
      </c>
      <c r="AY65" s="172">
        <f t="shared" si="7"/>
        <v>0</v>
      </c>
      <c r="AZ65" s="172">
        <f t="shared" si="8"/>
        <v>0</v>
      </c>
      <c r="BA65" s="172">
        <f t="shared" si="9"/>
        <v>0</v>
      </c>
      <c r="BB65" s="172">
        <f t="shared" si="10"/>
        <v>0</v>
      </c>
      <c r="BC65" s="172">
        <f t="shared" si="11"/>
        <v>0</v>
      </c>
      <c r="BD65" s="172">
        <f t="shared" si="12"/>
        <v>0</v>
      </c>
      <c r="BE65" s="172">
        <f t="shared" si="13"/>
        <v>0</v>
      </c>
      <c r="BF65" s="172">
        <f t="shared" si="14"/>
        <v>0</v>
      </c>
      <c r="BG65" s="172">
        <f t="shared" si="15"/>
        <v>0</v>
      </c>
      <c r="BH65" s="172">
        <f t="shared" si="16"/>
        <v>0</v>
      </c>
      <c r="BI65" s="172">
        <f t="shared" si="17"/>
        <v>0</v>
      </c>
      <c r="BJ65" s="172">
        <f t="shared" si="18"/>
        <v>0</v>
      </c>
      <c r="BK65" s="172">
        <f t="shared" si="19"/>
        <v>0</v>
      </c>
      <c r="BL65" s="172">
        <f t="shared" si="20"/>
        <v>0</v>
      </c>
      <c r="BM65" s="172">
        <f t="shared" si="21"/>
        <v>0</v>
      </c>
      <c r="BN65" s="172">
        <f t="shared" si="22"/>
        <v>0</v>
      </c>
      <c r="BO65" s="1">
        <f t="shared" si="155"/>
        <v>0</v>
      </c>
    </row>
    <row r="66" spans="1:67" ht="15" customHeight="1" x14ac:dyDescent="0.25">
      <c r="A66" s="32"/>
      <c r="B66" s="21" t="s">
        <v>300</v>
      </c>
      <c r="C66" s="163">
        <f>E66+G66+I66+K66+M66+O66+Q66</f>
        <v>198</v>
      </c>
      <c r="D66" s="164">
        <f t="shared" ref="D66:D71" si="161">F66+H66+J66+L66+N66+P66+R66</f>
        <v>135.6</v>
      </c>
      <c r="E66" s="7">
        <v>177.9</v>
      </c>
      <c r="F66" s="7">
        <v>124.1</v>
      </c>
      <c r="G66" s="7">
        <f>G67+G68</f>
        <v>13</v>
      </c>
      <c r="H66" s="7">
        <f>H67+H68</f>
        <v>11.5</v>
      </c>
      <c r="I66" s="7"/>
      <c r="J66" s="7"/>
      <c r="K66" s="7"/>
      <c r="L66" s="7"/>
      <c r="M66" s="7"/>
      <c r="N66" s="7"/>
      <c r="O66" s="7"/>
      <c r="P66" s="7"/>
      <c r="Q66" s="7">
        <v>7.1</v>
      </c>
      <c r="R66" s="7"/>
      <c r="S66" s="163">
        <f t="shared" ref="S66:S71" si="162">U66+W66+Y66+AA66+AC66+AE66+AG66</f>
        <v>0</v>
      </c>
      <c r="T66" s="164">
        <f t="shared" ref="T66:T71" si="163">V66+X66+Z66+AB66+AD66+AF66+AH66</f>
        <v>0</v>
      </c>
      <c r="U66" s="143"/>
      <c r="V66" s="143"/>
      <c r="W66" s="143">
        <f>W67+W68</f>
        <v>0</v>
      </c>
      <c r="X66" s="143">
        <f>X67+X68</f>
        <v>0</v>
      </c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15">
        <f t="shared" ref="AI66:AI71" si="164">AK66+AM66+AO66+AQ66+AS66+AU66+AW66</f>
        <v>198</v>
      </c>
      <c r="AJ66" s="116">
        <f t="shared" ref="AJ66:AJ71" si="165">AL66+AN66+AP66+AR66+AT66+AV66+AX66</f>
        <v>135.6</v>
      </c>
      <c r="AK66" s="23">
        <f t="shared" ref="AK66:AK71" si="166">E66+U66</f>
        <v>177.9</v>
      </c>
      <c r="AL66" s="23">
        <f t="shared" ref="AL66:AL67" si="167">F66+V66</f>
        <v>124.1</v>
      </c>
      <c r="AM66" s="23">
        <f t="shared" ref="AM66:AM67" si="168">G66+W66</f>
        <v>13</v>
      </c>
      <c r="AN66" s="23">
        <f t="shared" ref="AN66:AN67" si="169">H66+X66</f>
        <v>11.5</v>
      </c>
      <c r="AO66" s="23">
        <f t="shared" ref="AO66:AO67" si="170">I66+Y66</f>
        <v>0</v>
      </c>
      <c r="AP66" s="23">
        <f t="shared" ref="AP66:AP67" si="171">J66+Z66</f>
        <v>0</v>
      </c>
      <c r="AQ66" s="23">
        <f t="shared" ref="AQ66:AQ67" si="172">K66+AA66</f>
        <v>0</v>
      </c>
      <c r="AR66" s="23">
        <f t="shared" ref="AR66:AR67" si="173">L66+AB66</f>
        <v>0</v>
      </c>
      <c r="AS66" s="23">
        <f t="shared" ref="AS66:AS67" si="174">M66+AC66</f>
        <v>0</v>
      </c>
      <c r="AT66" s="23">
        <f t="shared" ref="AT66:AT67" si="175">N66+AD66</f>
        <v>0</v>
      </c>
      <c r="AU66" s="23">
        <f t="shared" ref="AU66:AU67" si="176">O66+AE66</f>
        <v>0</v>
      </c>
      <c r="AV66" s="23">
        <f t="shared" ref="AV66:AV67" si="177">P66+AF66</f>
        <v>0</v>
      </c>
      <c r="AW66" s="23">
        <f t="shared" ref="AW66:AW67" si="178">Q66+AG66</f>
        <v>7.1</v>
      </c>
      <c r="AX66" s="23">
        <f t="shared" ref="AX66:AX67" si="179">R66+AH66</f>
        <v>0</v>
      </c>
      <c r="AY66" s="172">
        <f t="shared" si="7"/>
        <v>0</v>
      </c>
      <c r="AZ66" s="172">
        <f t="shared" si="8"/>
        <v>0</v>
      </c>
      <c r="BA66" s="172">
        <f t="shared" si="9"/>
        <v>0</v>
      </c>
      <c r="BB66" s="172">
        <f t="shared" si="10"/>
        <v>0</v>
      </c>
      <c r="BC66" s="172">
        <f t="shared" si="11"/>
        <v>0</v>
      </c>
      <c r="BD66" s="172">
        <f t="shared" si="12"/>
        <v>0</v>
      </c>
      <c r="BE66" s="172">
        <f t="shared" si="13"/>
        <v>0</v>
      </c>
      <c r="BF66" s="172">
        <f t="shared" si="14"/>
        <v>0</v>
      </c>
      <c r="BG66" s="172">
        <f t="shared" si="15"/>
        <v>0</v>
      </c>
      <c r="BH66" s="172">
        <f t="shared" si="16"/>
        <v>0</v>
      </c>
      <c r="BI66" s="172">
        <f t="shared" si="17"/>
        <v>0</v>
      </c>
      <c r="BJ66" s="172">
        <f t="shared" si="18"/>
        <v>0</v>
      </c>
      <c r="BK66" s="172">
        <f t="shared" si="19"/>
        <v>0</v>
      </c>
      <c r="BL66" s="172">
        <f t="shared" si="20"/>
        <v>0</v>
      </c>
      <c r="BM66" s="172">
        <f t="shared" si="21"/>
        <v>0</v>
      </c>
      <c r="BN66" s="172">
        <f t="shared" si="22"/>
        <v>0</v>
      </c>
      <c r="BO66" s="1">
        <f t="shared" si="155"/>
        <v>0</v>
      </c>
    </row>
    <row r="67" spans="1:67" s="54" customFormat="1" ht="15" customHeight="1" x14ac:dyDescent="0.25">
      <c r="A67" s="154"/>
      <c r="B67" s="34" t="s">
        <v>225</v>
      </c>
      <c r="C67" s="165">
        <f t="shared" ref="C67:C71" si="180">E67+G67+I67+K67+M67+O67+Q67</f>
        <v>12.8</v>
      </c>
      <c r="D67" s="166">
        <f t="shared" si="161"/>
        <v>11.5</v>
      </c>
      <c r="E67" s="145"/>
      <c r="F67" s="145"/>
      <c r="G67" s="145">
        <v>12.8</v>
      </c>
      <c r="H67" s="145">
        <v>11.5</v>
      </c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65">
        <f t="shared" si="162"/>
        <v>0</v>
      </c>
      <c r="T67" s="166">
        <f t="shared" si="163"/>
        <v>0</v>
      </c>
      <c r="U67" s="146"/>
      <c r="V67" s="146"/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  <c r="AI67" s="152">
        <f t="shared" si="164"/>
        <v>12.8</v>
      </c>
      <c r="AJ67" s="153">
        <f t="shared" si="165"/>
        <v>11.5</v>
      </c>
      <c r="AK67" s="117">
        <f t="shared" si="166"/>
        <v>0</v>
      </c>
      <c r="AL67" s="117">
        <f t="shared" si="167"/>
        <v>0</v>
      </c>
      <c r="AM67" s="117">
        <f t="shared" si="168"/>
        <v>12.8</v>
      </c>
      <c r="AN67" s="117">
        <f t="shared" si="169"/>
        <v>11.5</v>
      </c>
      <c r="AO67" s="117">
        <f t="shared" si="170"/>
        <v>0</v>
      </c>
      <c r="AP67" s="117">
        <f t="shared" si="171"/>
        <v>0</v>
      </c>
      <c r="AQ67" s="117">
        <f t="shared" si="172"/>
        <v>0</v>
      </c>
      <c r="AR67" s="117">
        <f t="shared" si="173"/>
        <v>0</v>
      </c>
      <c r="AS67" s="117">
        <f t="shared" si="174"/>
        <v>0</v>
      </c>
      <c r="AT67" s="117">
        <f t="shared" si="175"/>
        <v>0</v>
      </c>
      <c r="AU67" s="117">
        <f t="shared" si="176"/>
        <v>0</v>
      </c>
      <c r="AV67" s="117">
        <f t="shared" si="177"/>
        <v>0</v>
      </c>
      <c r="AW67" s="117">
        <f t="shared" si="178"/>
        <v>0</v>
      </c>
      <c r="AX67" s="117">
        <f t="shared" si="179"/>
        <v>0</v>
      </c>
      <c r="AY67" s="172">
        <f t="shared" si="7"/>
        <v>0</v>
      </c>
      <c r="AZ67" s="172">
        <f t="shared" si="8"/>
        <v>0</v>
      </c>
      <c r="BA67" s="172">
        <f t="shared" si="9"/>
        <v>0</v>
      </c>
      <c r="BB67" s="172">
        <f t="shared" si="10"/>
        <v>0</v>
      </c>
      <c r="BC67" s="172">
        <f t="shared" si="11"/>
        <v>0</v>
      </c>
      <c r="BD67" s="172">
        <f t="shared" si="12"/>
        <v>0</v>
      </c>
      <c r="BE67" s="172">
        <f t="shared" si="13"/>
        <v>0</v>
      </c>
      <c r="BF67" s="172">
        <f t="shared" si="14"/>
        <v>0</v>
      </c>
      <c r="BG67" s="172">
        <f t="shared" si="15"/>
        <v>0</v>
      </c>
      <c r="BH67" s="172">
        <f t="shared" si="16"/>
        <v>0</v>
      </c>
      <c r="BI67" s="172">
        <f t="shared" si="17"/>
        <v>0</v>
      </c>
      <c r="BJ67" s="172">
        <f t="shared" si="18"/>
        <v>0</v>
      </c>
      <c r="BK67" s="172">
        <f t="shared" si="19"/>
        <v>0</v>
      </c>
      <c r="BL67" s="172">
        <f t="shared" si="20"/>
        <v>0</v>
      </c>
      <c r="BM67" s="172">
        <f t="shared" si="21"/>
        <v>0</v>
      </c>
      <c r="BN67" s="172">
        <f t="shared" si="22"/>
        <v>0</v>
      </c>
      <c r="BO67" s="1">
        <f t="shared" si="155"/>
        <v>0</v>
      </c>
    </row>
    <row r="68" spans="1:67" s="54" customFormat="1" ht="15" customHeight="1" x14ac:dyDescent="0.25">
      <c r="A68" s="154"/>
      <c r="B68" s="36" t="s">
        <v>172</v>
      </c>
      <c r="C68" s="165">
        <f t="shared" si="180"/>
        <v>0.2</v>
      </c>
      <c r="D68" s="166">
        <f t="shared" si="161"/>
        <v>0</v>
      </c>
      <c r="E68" s="145"/>
      <c r="F68" s="145"/>
      <c r="G68" s="145">
        <v>0.2</v>
      </c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65">
        <f t="shared" si="162"/>
        <v>0</v>
      </c>
      <c r="T68" s="166">
        <f t="shared" si="163"/>
        <v>0</v>
      </c>
      <c r="U68" s="146"/>
      <c r="V68" s="146"/>
      <c r="W68" s="146"/>
      <c r="X68" s="146"/>
      <c r="Y68" s="146"/>
      <c r="Z68" s="146"/>
      <c r="AA68" s="146"/>
      <c r="AB68" s="146"/>
      <c r="AC68" s="146"/>
      <c r="AD68" s="146"/>
      <c r="AE68" s="146"/>
      <c r="AF68" s="146"/>
      <c r="AG68" s="146"/>
      <c r="AH68" s="146"/>
      <c r="AI68" s="152">
        <f t="shared" si="164"/>
        <v>0.2</v>
      </c>
      <c r="AJ68" s="153">
        <f t="shared" si="165"/>
        <v>0</v>
      </c>
      <c r="AK68" s="117">
        <f t="shared" si="166"/>
        <v>0</v>
      </c>
      <c r="AL68" s="117">
        <f t="shared" ref="AL68:AL70" si="181">F68+V68</f>
        <v>0</v>
      </c>
      <c r="AM68" s="117">
        <f t="shared" ref="AM68:AM70" si="182">G68+W68</f>
        <v>0.2</v>
      </c>
      <c r="AN68" s="117">
        <f t="shared" ref="AN68:AN70" si="183">H68+X68</f>
        <v>0</v>
      </c>
      <c r="AO68" s="117">
        <f t="shared" ref="AO68:AO70" si="184">I68+Y68</f>
        <v>0</v>
      </c>
      <c r="AP68" s="117">
        <f t="shared" ref="AP68:AP70" si="185">J68+Z68</f>
        <v>0</v>
      </c>
      <c r="AQ68" s="117">
        <f t="shared" ref="AQ68:AQ70" si="186">K68+AA68</f>
        <v>0</v>
      </c>
      <c r="AR68" s="117">
        <f t="shared" ref="AR68:AR70" si="187">L68+AB68</f>
        <v>0</v>
      </c>
      <c r="AS68" s="117">
        <f t="shared" ref="AS68:AS70" si="188">M68+AC68</f>
        <v>0</v>
      </c>
      <c r="AT68" s="117">
        <f t="shared" ref="AT68:AT70" si="189">N68+AD68</f>
        <v>0</v>
      </c>
      <c r="AU68" s="117">
        <f t="shared" ref="AU68:AU70" si="190">O68+AE68</f>
        <v>0</v>
      </c>
      <c r="AV68" s="117">
        <f t="shared" ref="AV68:AV70" si="191">P68+AF68</f>
        <v>0</v>
      </c>
      <c r="AW68" s="117">
        <f t="shared" ref="AW68:AW70" si="192">Q68+AG68</f>
        <v>0</v>
      </c>
      <c r="AX68" s="117">
        <f t="shared" ref="AX68:AX70" si="193">R68+AH68</f>
        <v>0</v>
      </c>
      <c r="AY68" s="172">
        <f t="shared" si="7"/>
        <v>0</v>
      </c>
      <c r="AZ68" s="172">
        <f t="shared" si="8"/>
        <v>0</v>
      </c>
      <c r="BA68" s="172">
        <f t="shared" si="9"/>
        <v>0</v>
      </c>
      <c r="BB68" s="172">
        <f t="shared" si="10"/>
        <v>0</v>
      </c>
      <c r="BC68" s="172">
        <f t="shared" si="11"/>
        <v>0</v>
      </c>
      <c r="BD68" s="172">
        <f t="shared" si="12"/>
        <v>0</v>
      </c>
      <c r="BE68" s="172">
        <f t="shared" si="13"/>
        <v>0</v>
      </c>
      <c r="BF68" s="172">
        <f t="shared" si="14"/>
        <v>0</v>
      </c>
      <c r="BG68" s="172">
        <f t="shared" si="15"/>
        <v>0</v>
      </c>
      <c r="BH68" s="172">
        <f t="shared" si="16"/>
        <v>0</v>
      </c>
      <c r="BI68" s="172">
        <f t="shared" si="17"/>
        <v>0</v>
      </c>
      <c r="BJ68" s="172">
        <f t="shared" si="18"/>
        <v>0</v>
      </c>
      <c r="BK68" s="172">
        <f t="shared" si="19"/>
        <v>0</v>
      </c>
      <c r="BL68" s="172">
        <f t="shared" si="20"/>
        <v>0</v>
      </c>
      <c r="BM68" s="172">
        <f t="shared" si="21"/>
        <v>0</v>
      </c>
      <c r="BN68" s="172">
        <f t="shared" si="22"/>
        <v>0</v>
      </c>
      <c r="BO68" s="1">
        <f t="shared" si="155"/>
        <v>0</v>
      </c>
    </row>
    <row r="69" spans="1:67" ht="15" customHeight="1" x14ac:dyDescent="0.25">
      <c r="A69" s="10"/>
      <c r="B69" s="120" t="s">
        <v>305</v>
      </c>
      <c r="C69" s="164">
        <f>E69+G69+I69+K69+M69+O69+Q69</f>
        <v>29</v>
      </c>
      <c r="D69" s="164">
        <f t="shared" si="161"/>
        <v>0</v>
      </c>
      <c r="E69" s="7">
        <v>22.1</v>
      </c>
      <c r="F69" s="7"/>
      <c r="G69" s="7"/>
      <c r="H69" s="7"/>
      <c r="I69" s="7"/>
      <c r="J69" s="7"/>
      <c r="K69" s="7"/>
      <c r="L69" s="7"/>
      <c r="M69" s="7">
        <v>4.9000000000000004</v>
      </c>
      <c r="N69" s="7"/>
      <c r="O69" s="7"/>
      <c r="P69" s="7"/>
      <c r="Q69" s="7">
        <v>2</v>
      </c>
      <c r="R69" s="7"/>
      <c r="S69" s="164">
        <f t="shared" si="162"/>
        <v>0</v>
      </c>
      <c r="T69" s="164">
        <f t="shared" si="163"/>
        <v>0</v>
      </c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16">
        <f t="shared" si="164"/>
        <v>29</v>
      </c>
      <c r="AJ69" s="116">
        <f t="shared" si="165"/>
        <v>0</v>
      </c>
      <c r="AK69" s="23">
        <f t="shared" si="166"/>
        <v>22.1</v>
      </c>
      <c r="AL69" s="23">
        <f t="shared" si="181"/>
        <v>0</v>
      </c>
      <c r="AM69" s="23">
        <f t="shared" si="182"/>
        <v>0</v>
      </c>
      <c r="AN69" s="23">
        <f t="shared" si="183"/>
        <v>0</v>
      </c>
      <c r="AO69" s="23">
        <f t="shared" si="184"/>
        <v>0</v>
      </c>
      <c r="AP69" s="23">
        <f t="shared" si="185"/>
        <v>0</v>
      </c>
      <c r="AQ69" s="23">
        <f t="shared" si="186"/>
        <v>0</v>
      </c>
      <c r="AR69" s="23">
        <f t="shared" si="187"/>
        <v>0</v>
      </c>
      <c r="AS69" s="23">
        <f t="shared" si="188"/>
        <v>4.9000000000000004</v>
      </c>
      <c r="AT69" s="23">
        <f t="shared" si="189"/>
        <v>0</v>
      </c>
      <c r="AU69" s="23">
        <f t="shared" si="190"/>
        <v>0</v>
      </c>
      <c r="AV69" s="23">
        <f t="shared" si="191"/>
        <v>0</v>
      </c>
      <c r="AW69" s="23">
        <f t="shared" si="192"/>
        <v>2</v>
      </c>
      <c r="AX69" s="23">
        <f t="shared" si="193"/>
        <v>0</v>
      </c>
      <c r="AY69" s="172">
        <f t="shared" si="7"/>
        <v>0</v>
      </c>
      <c r="AZ69" s="172">
        <f t="shared" si="8"/>
        <v>0</v>
      </c>
      <c r="BA69" s="172">
        <f t="shared" si="9"/>
        <v>0</v>
      </c>
      <c r="BB69" s="172">
        <f t="shared" si="10"/>
        <v>0</v>
      </c>
      <c r="BC69" s="172">
        <f t="shared" si="11"/>
        <v>0</v>
      </c>
      <c r="BD69" s="172">
        <f t="shared" si="12"/>
        <v>0</v>
      </c>
      <c r="BE69" s="172">
        <f t="shared" si="13"/>
        <v>0</v>
      </c>
      <c r="BF69" s="172">
        <f t="shared" si="14"/>
        <v>0</v>
      </c>
      <c r="BG69" s="172">
        <f t="shared" si="15"/>
        <v>0</v>
      </c>
      <c r="BH69" s="172">
        <f t="shared" si="16"/>
        <v>0</v>
      </c>
      <c r="BI69" s="172">
        <f t="shared" si="17"/>
        <v>0</v>
      </c>
      <c r="BJ69" s="172">
        <f t="shared" si="18"/>
        <v>0</v>
      </c>
      <c r="BK69" s="172">
        <f t="shared" si="19"/>
        <v>0</v>
      </c>
      <c r="BL69" s="172">
        <f t="shared" si="20"/>
        <v>0</v>
      </c>
      <c r="BM69" s="172">
        <f t="shared" si="21"/>
        <v>0</v>
      </c>
      <c r="BN69" s="172">
        <f t="shared" si="22"/>
        <v>0</v>
      </c>
      <c r="BO69" s="1">
        <f t="shared" si="155"/>
        <v>0</v>
      </c>
    </row>
    <row r="70" spans="1:67" ht="15" customHeight="1" x14ac:dyDescent="0.25">
      <c r="A70" s="10"/>
      <c r="B70" s="105" t="s">
        <v>304</v>
      </c>
      <c r="C70" s="164">
        <f t="shared" si="180"/>
        <v>5.0999999999999996</v>
      </c>
      <c r="D70" s="164">
        <f t="shared" si="161"/>
        <v>4.9000000000000004</v>
      </c>
      <c r="E70" s="7"/>
      <c r="F70" s="7"/>
      <c r="G70" s="7">
        <f t="shared" ref="G70:H70" si="194">G71</f>
        <v>5.0999999999999996</v>
      </c>
      <c r="H70" s="7">
        <f t="shared" si="194"/>
        <v>4.9000000000000004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164">
        <f t="shared" si="162"/>
        <v>0</v>
      </c>
      <c r="T70" s="164">
        <f t="shared" si="163"/>
        <v>0</v>
      </c>
      <c r="U70" s="143"/>
      <c r="V70" s="143"/>
      <c r="W70" s="143">
        <f t="shared" ref="W70:X70" si="195">W71</f>
        <v>0</v>
      </c>
      <c r="X70" s="143">
        <f t="shared" si="195"/>
        <v>0</v>
      </c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16">
        <f t="shared" si="164"/>
        <v>5.0999999999999996</v>
      </c>
      <c r="AJ70" s="116">
        <f t="shared" si="165"/>
        <v>4.9000000000000004</v>
      </c>
      <c r="AK70" s="23">
        <f t="shared" si="166"/>
        <v>0</v>
      </c>
      <c r="AL70" s="23">
        <f t="shared" si="181"/>
        <v>0</v>
      </c>
      <c r="AM70" s="23">
        <f t="shared" si="182"/>
        <v>5.0999999999999996</v>
      </c>
      <c r="AN70" s="23">
        <f t="shared" si="183"/>
        <v>4.9000000000000004</v>
      </c>
      <c r="AO70" s="23">
        <f t="shared" si="184"/>
        <v>0</v>
      </c>
      <c r="AP70" s="23">
        <f t="shared" si="185"/>
        <v>0</v>
      </c>
      <c r="AQ70" s="23">
        <f t="shared" si="186"/>
        <v>0</v>
      </c>
      <c r="AR70" s="23">
        <f t="shared" si="187"/>
        <v>0</v>
      </c>
      <c r="AS70" s="23">
        <f t="shared" si="188"/>
        <v>0</v>
      </c>
      <c r="AT70" s="23">
        <f t="shared" si="189"/>
        <v>0</v>
      </c>
      <c r="AU70" s="23">
        <f t="shared" si="190"/>
        <v>0</v>
      </c>
      <c r="AV70" s="23">
        <f t="shared" si="191"/>
        <v>0</v>
      </c>
      <c r="AW70" s="23">
        <f t="shared" si="192"/>
        <v>0</v>
      </c>
      <c r="AX70" s="23">
        <f t="shared" si="193"/>
        <v>0</v>
      </c>
      <c r="AY70" s="172">
        <f t="shared" si="7"/>
        <v>0</v>
      </c>
      <c r="AZ70" s="172">
        <f t="shared" si="8"/>
        <v>0</v>
      </c>
      <c r="BA70" s="172">
        <f t="shared" si="9"/>
        <v>0</v>
      </c>
      <c r="BB70" s="172">
        <f t="shared" si="10"/>
        <v>0</v>
      </c>
      <c r="BC70" s="172">
        <f t="shared" si="11"/>
        <v>0</v>
      </c>
      <c r="BD70" s="172">
        <f t="shared" si="12"/>
        <v>0</v>
      </c>
      <c r="BE70" s="172">
        <f t="shared" si="13"/>
        <v>0</v>
      </c>
      <c r="BF70" s="172">
        <f t="shared" si="14"/>
        <v>0</v>
      </c>
      <c r="BG70" s="172">
        <f t="shared" si="15"/>
        <v>0</v>
      </c>
      <c r="BH70" s="172">
        <f t="shared" si="16"/>
        <v>0</v>
      </c>
      <c r="BI70" s="172">
        <f t="shared" si="17"/>
        <v>0</v>
      </c>
      <c r="BJ70" s="172">
        <f t="shared" si="18"/>
        <v>0</v>
      </c>
      <c r="BK70" s="172">
        <f t="shared" si="19"/>
        <v>0</v>
      </c>
      <c r="BL70" s="172">
        <f t="shared" si="20"/>
        <v>0</v>
      </c>
      <c r="BM70" s="172">
        <f t="shared" si="21"/>
        <v>0</v>
      </c>
      <c r="BN70" s="172">
        <f t="shared" si="22"/>
        <v>0</v>
      </c>
      <c r="BO70" s="1">
        <f t="shared" si="155"/>
        <v>0</v>
      </c>
    </row>
    <row r="71" spans="1:67" s="54" customFormat="1" ht="15" customHeight="1" x14ac:dyDescent="0.25">
      <c r="A71" s="155"/>
      <c r="B71" s="37" t="s">
        <v>171</v>
      </c>
      <c r="C71" s="166">
        <f t="shared" si="180"/>
        <v>5.0999999999999996</v>
      </c>
      <c r="D71" s="166">
        <f t="shared" si="161"/>
        <v>4.9000000000000004</v>
      </c>
      <c r="E71" s="145"/>
      <c r="F71" s="145"/>
      <c r="G71" s="145">
        <v>5.0999999999999996</v>
      </c>
      <c r="H71" s="145">
        <v>4.9000000000000004</v>
      </c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66">
        <f t="shared" si="162"/>
        <v>0</v>
      </c>
      <c r="T71" s="166">
        <f t="shared" si="163"/>
        <v>0</v>
      </c>
      <c r="U71" s="146"/>
      <c r="V71" s="146"/>
      <c r="W71" s="146"/>
      <c r="X71" s="146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  <c r="AI71" s="153">
        <f t="shared" si="164"/>
        <v>5.0999999999999996</v>
      </c>
      <c r="AJ71" s="153">
        <f t="shared" si="165"/>
        <v>4.9000000000000004</v>
      </c>
      <c r="AK71" s="117">
        <f t="shared" si="166"/>
        <v>0</v>
      </c>
      <c r="AL71" s="117">
        <f t="shared" ref="AL71" si="196">F71+V71</f>
        <v>0</v>
      </c>
      <c r="AM71" s="117">
        <f t="shared" ref="AM71" si="197">G71+W71</f>
        <v>5.0999999999999996</v>
      </c>
      <c r="AN71" s="117">
        <f t="shared" ref="AN71" si="198">H71+X71</f>
        <v>4.9000000000000004</v>
      </c>
      <c r="AO71" s="117">
        <f t="shared" ref="AO71" si="199">I71+Y71</f>
        <v>0</v>
      </c>
      <c r="AP71" s="117">
        <f t="shared" ref="AP71" si="200">J71+Z71</f>
        <v>0</v>
      </c>
      <c r="AQ71" s="117">
        <f t="shared" ref="AQ71" si="201">K71+AA71</f>
        <v>0</v>
      </c>
      <c r="AR71" s="117">
        <f t="shared" ref="AR71" si="202">L71+AB71</f>
        <v>0</v>
      </c>
      <c r="AS71" s="117">
        <f t="shared" ref="AS71" si="203">M71+AC71</f>
        <v>0</v>
      </c>
      <c r="AT71" s="117">
        <f t="shared" ref="AT71" si="204">N71+AD71</f>
        <v>0</v>
      </c>
      <c r="AU71" s="117">
        <f t="shared" ref="AU71" si="205">O71+AE71</f>
        <v>0</v>
      </c>
      <c r="AV71" s="117">
        <f t="shared" ref="AV71" si="206">P71+AF71</f>
        <v>0</v>
      </c>
      <c r="AW71" s="117">
        <f t="shared" ref="AW71" si="207">Q71+AG71</f>
        <v>0</v>
      </c>
      <c r="AX71" s="117">
        <f t="shared" ref="AX71" si="208">R71+AH71</f>
        <v>0</v>
      </c>
      <c r="AY71" s="172">
        <f t="shared" si="7"/>
        <v>0</v>
      </c>
      <c r="AZ71" s="172">
        <f t="shared" si="8"/>
        <v>0</v>
      </c>
      <c r="BA71" s="172">
        <f t="shared" si="9"/>
        <v>0</v>
      </c>
      <c r="BB71" s="172">
        <f t="shared" si="10"/>
        <v>0</v>
      </c>
      <c r="BC71" s="172">
        <f t="shared" si="11"/>
        <v>0</v>
      </c>
      <c r="BD71" s="172">
        <f t="shared" si="12"/>
        <v>0</v>
      </c>
      <c r="BE71" s="172">
        <f t="shared" si="13"/>
        <v>0</v>
      </c>
      <c r="BF71" s="172">
        <f t="shared" si="14"/>
        <v>0</v>
      </c>
      <c r="BG71" s="172">
        <f t="shared" si="15"/>
        <v>0</v>
      </c>
      <c r="BH71" s="172">
        <f t="shared" si="16"/>
        <v>0</v>
      </c>
      <c r="BI71" s="172">
        <f t="shared" si="17"/>
        <v>0</v>
      </c>
      <c r="BJ71" s="172">
        <f t="shared" si="18"/>
        <v>0</v>
      </c>
      <c r="BK71" s="172">
        <f t="shared" si="19"/>
        <v>0</v>
      </c>
      <c r="BL71" s="172">
        <f t="shared" si="20"/>
        <v>0</v>
      </c>
      <c r="BM71" s="172">
        <f t="shared" si="21"/>
        <v>0</v>
      </c>
      <c r="BN71" s="172">
        <f t="shared" si="22"/>
        <v>0</v>
      </c>
      <c r="BO71" s="1">
        <f t="shared" si="155"/>
        <v>0</v>
      </c>
    </row>
    <row r="72" spans="1:67" ht="15" customHeight="1" x14ac:dyDescent="0.25">
      <c r="A72" s="3" t="s">
        <v>11</v>
      </c>
      <c r="B72" s="121" t="s">
        <v>307</v>
      </c>
      <c r="C72" s="161">
        <f t="shared" ref="C72:F72" si="209">C73+C76+C77</f>
        <v>173</v>
      </c>
      <c r="D72" s="162">
        <f t="shared" si="209"/>
        <v>127.30000000000001</v>
      </c>
      <c r="E72" s="138">
        <f t="shared" si="209"/>
        <v>154</v>
      </c>
      <c r="F72" s="138">
        <f t="shared" si="209"/>
        <v>111</v>
      </c>
      <c r="G72" s="138">
        <f>G73+G76+G77</f>
        <v>17.7</v>
      </c>
      <c r="H72" s="138">
        <f t="shared" ref="H72:R72" si="210">H73+H76+H77</f>
        <v>16.3</v>
      </c>
      <c r="I72" s="138">
        <f t="shared" si="210"/>
        <v>0</v>
      </c>
      <c r="J72" s="138">
        <f t="shared" si="210"/>
        <v>0</v>
      </c>
      <c r="K72" s="138">
        <f t="shared" si="210"/>
        <v>0</v>
      </c>
      <c r="L72" s="138">
        <f t="shared" si="210"/>
        <v>0</v>
      </c>
      <c r="M72" s="138">
        <f t="shared" si="210"/>
        <v>1</v>
      </c>
      <c r="N72" s="138">
        <f t="shared" si="210"/>
        <v>0</v>
      </c>
      <c r="O72" s="138">
        <f t="shared" si="210"/>
        <v>0</v>
      </c>
      <c r="P72" s="138">
        <f t="shared" si="210"/>
        <v>0</v>
      </c>
      <c r="Q72" s="138">
        <f t="shared" si="210"/>
        <v>0.3</v>
      </c>
      <c r="R72" s="138">
        <f t="shared" si="210"/>
        <v>0</v>
      </c>
      <c r="S72" s="161">
        <f t="shared" ref="S72:V72" si="211">S73+S76+S77</f>
        <v>0</v>
      </c>
      <c r="T72" s="162">
        <f t="shared" si="211"/>
        <v>0</v>
      </c>
      <c r="U72" s="142">
        <f t="shared" si="211"/>
        <v>0</v>
      </c>
      <c r="V72" s="142">
        <f t="shared" si="211"/>
        <v>0</v>
      </c>
      <c r="W72" s="142">
        <f>W73+W76+W77</f>
        <v>0</v>
      </c>
      <c r="X72" s="142">
        <f t="shared" ref="X72:AH72" si="212">X73+X76+X77</f>
        <v>0</v>
      </c>
      <c r="Y72" s="142">
        <f t="shared" si="212"/>
        <v>0</v>
      </c>
      <c r="Z72" s="142">
        <f t="shared" si="212"/>
        <v>0</v>
      </c>
      <c r="AA72" s="142">
        <f t="shared" si="212"/>
        <v>0</v>
      </c>
      <c r="AB72" s="142">
        <f t="shared" si="212"/>
        <v>0</v>
      </c>
      <c r="AC72" s="142">
        <f t="shared" si="212"/>
        <v>0</v>
      </c>
      <c r="AD72" s="142">
        <f t="shared" si="212"/>
        <v>0</v>
      </c>
      <c r="AE72" s="142">
        <f t="shared" si="212"/>
        <v>0</v>
      </c>
      <c r="AF72" s="142">
        <f t="shared" si="212"/>
        <v>0</v>
      </c>
      <c r="AG72" s="142">
        <f t="shared" si="212"/>
        <v>0</v>
      </c>
      <c r="AH72" s="142">
        <f t="shared" si="212"/>
        <v>0</v>
      </c>
      <c r="AI72" s="14">
        <f t="shared" ref="AI72:AL72" si="213">AI73+AI76+AI77</f>
        <v>173</v>
      </c>
      <c r="AJ72" s="12">
        <f t="shared" si="213"/>
        <v>127.30000000000001</v>
      </c>
      <c r="AK72" s="107">
        <f t="shared" si="213"/>
        <v>154</v>
      </c>
      <c r="AL72" s="107">
        <f t="shared" si="213"/>
        <v>111</v>
      </c>
      <c r="AM72" s="107">
        <f>AM73+AM76+AM77</f>
        <v>17.7</v>
      </c>
      <c r="AN72" s="107">
        <f t="shared" ref="AN72:AX72" si="214">AN73+AN76+AN77</f>
        <v>16.3</v>
      </c>
      <c r="AO72" s="107">
        <f t="shared" si="214"/>
        <v>0</v>
      </c>
      <c r="AP72" s="107">
        <f t="shared" si="214"/>
        <v>0</v>
      </c>
      <c r="AQ72" s="107">
        <f t="shared" si="214"/>
        <v>0</v>
      </c>
      <c r="AR72" s="107">
        <f t="shared" si="214"/>
        <v>0</v>
      </c>
      <c r="AS72" s="107">
        <f t="shared" si="214"/>
        <v>1</v>
      </c>
      <c r="AT72" s="107">
        <f t="shared" si="214"/>
        <v>0</v>
      </c>
      <c r="AU72" s="107">
        <f t="shared" si="214"/>
        <v>0</v>
      </c>
      <c r="AV72" s="107">
        <f t="shared" si="214"/>
        <v>0</v>
      </c>
      <c r="AW72" s="107">
        <f t="shared" si="214"/>
        <v>0.3</v>
      </c>
      <c r="AX72" s="107">
        <f t="shared" si="214"/>
        <v>0</v>
      </c>
      <c r="AY72" s="172">
        <f t="shared" si="7"/>
        <v>0</v>
      </c>
      <c r="AZ72" s="172">
        <f t="shared" si="8"/>
        <v>0</v>
      </c>
      <c r="BA72" s="172">
        <f t="shared" si="9"/>
        <v>0</v>
      </c>
      <c r="BB72" s="172">
        <f t="shared" si="10"/>
        <v>0</v>
      </c>
      <c r="BC72" s="172">
        <f t="shared" si="11"/>
        <v>0</v>
      </c>
      <c r="BD72" s="172">
        <f t="shared" si="12"/>
        <v>0</v>
      </c>
      <c r="BE72" s="172">
        <f t="shared" si="13"/>
        <v>0</v>
      </c>
      <c r="BF72" s="172">
        <f t="shared" si="14"/>
        <v>0</v>
      </c>
      <c r="BG72" s="172">
        <f t="shared" si="15"/>
        <v>0</v>
      </c>
      <c r="BH72" s="172">
        <f t="shared" si="16"/>
        <v>0</v>
      </c>
      <c r="BI72" s="172">
        <f t="shared" si="17"/>
        <v>0</v>
      </c>
      <c r="BJ72" s="172">
        <f t="shared" si="18"/>
        <v>0</v>
      </c>
      <c r="BK72" s="172">
        <f t="shared" si="19"/>
        <v>0</v>
      </c>
      <c r="BL72" s="172">
        <f t="shared" si="20"/>
        <v>0</v>
      </c>
      <c r="BM72" s="172">
        <f t="shared" si="21"/>
        <v>0</v>
      </c>
      <c r="BN72" s="172">
        <f t="shared" si="22"/>
        <v>0</v>
      </c>
      <c r="BO72" s="1">
        <f t="shared" si="155"/>
        <v>0</v>
      </c>
    </row>
    <row r="73" spans="1:67" ht="15" customHeight="1" x14ac:dyDescent="0.25">
      <c r="A73" s="10"/>
      <c r="B73" s="21" t="s">
        <v>300</v>
      </c>
      <c r="C73" s="163">
        <f t="shared" ref="C73:C78" si="215">E73+G73+I73+K73+M73+O73+Q73</f>
        <v>138.70000000000002</v>
      </c>
      <c r="D73" s="164">
        <f t="shared" ref="D73:D78" si="216">F73+H73+J73+L73+N73+P73+R73</f>
        <v>122.4</v>
      </c>
      <c r="E73" s="7">
        <v>125.8</v>
      </c>
      <c r="F73" s="7">
        <v>111</v>
      </c>
      <c r="G73" s="7">
        <f>G74+G75</f>
        <v>12.6</v>
      </c>
      <c r="H73" s="7">
        <f>H74+H75</f>
        <v>11.4</v>
      </c>
      <c r="I73" s="7"/>
      <c r="J73" s="7"/>
      <c r="K73" s="7"/>
      <c r="L73" s="7"/>
      <c r="M73" s="7">
        <v>0.3</v>
      </c>
      <c r="N73" s="7"/>
      <c r="O73" s="7"/>
      <c r="P73" s="7"/>
      <c r="Q73" s="7"/>
      <c r="R73" s="7"/>
      <c r="S73" s="163">
        <f t="shared" ref="S73:S78" si="217">U73+W73+Y73+AA73+AC73+AE73+AG73</f>
        <v>0</v>
      </c>
      <c r="T73" s="164">
        <f t="shared" ref="T73:T78" si="218">V73+X73+Z73+AB73+AD73+AF73+AH73</f>
        <v>0</v>
      </c>
      <c r="U73" s="143"/>
      <c r="V73" s="143"/>
      <c r="W73" s="143">
        <f>W74+W75</f>
        <v>0</v>
      </c>
      <c r="X73" s="143">
        <f>X74+X75</f>
        <v>0</v>
      </c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15">
        <f t="shared" ref="AI73:AI78" si="219">AK73+AM73+AO73+AQ73+AS73+AU73+AW73</f>
        <v>138.70000000000002</v>
      </c>
      <c r="AJ73" s="116">
        <f t="shared" ref="AJ73:AJ78" si="220">AL73+AN73+AP73+AR73+AT73+AV73+AX73</f>
        <v>122.4</v>
      </c>
      <c r="AK73" s="23">
        <f t="shared" ref="AK73:AK78" si="221">E73+U73</f>
        <v>125.8</v>
      </c>
      <c r="AL73" s="23">
        <f t="shared" ref="AL73:AL78" si="222">F73+V73</f>
        <v>111</v>
      </c>
      <c r="AM73" s="23">
        <f t="shared" ref="AM73:AM78" si="223">G73+W73</f>
        <v>12.6</v>
      </c>
      <c r="AN73" s="23">
        <f t="shared" ref="AN73:AN78" si="224">H73+X73</f>
        <v>11.4</v>
      </c>
      <c r="AO73" s="23">
        <f t="shared" ref="AO73:AO78" si="225">I73+Y73</f>
        <v>0</v>
      </c>
      <c r="AP73" s="23">
        <f t="shared" ref="AP73:AP78" si="226">J73+Z73</f>
        <v>0</v>
      </c>
      <c r="AQ73" s="23">
        <f t="shared" ref="AQ73:AQ78" si="227">K73+AA73</f>
        <v>0</v>
      </c>
      <c r="AR73" s="23">
        <f t="shared" ref="AR73:AR78" si="228">L73+AB73</f>
        <v>0</v>
      </c>
      <c r="AS73" s="23">
        <f t="shared" ref="AS73:AS78" si="229">M73+AC73</f>
        <v>0.3</v>
      </c>
      <c r="AT73" s="23">
        <f t="shared" ref="AT73:AT78" si="230">N73+AD73</f>
        <v>0</v>
      </c>
      <c r="AU73" s="23">
        <f t="shared" ref="AU73:AU78" si="231">O73+AE73</f>
        <v>0</v>
      </c>
      <c r="AV73" s="23">
        <f t="shared" ref="AV73:AV78" si="232">P73+AF73</f>
        <v>0</v>
      </c>
      <c r="AW73" s="23">
        <f t="shared" ref="AW73:AW78" si="233">Q73+AG73</f>
        <v>0</v>
      </c>
      <c r="AX73" s="23">
        <f t="shared" ref="AX73:AX78" si="234">R73+AH73</f>
        <v>0</v>
      </c>
      <c r="AY73" s="172">
        <f t="shared" si="7"/>
        <v>0</v>
      </c>
      <c r="AZ73" s="172">
        <f t="shared" si="8"/>
        <v>0</v>
      </c>
      <c r="BA73" s="172">
        <f t="shared" si="9"/>
        <v>0</v>
      </c>
      <c r="BB73" s="172">
        <f t="shared" si="10"/>
        <v>0</v>
      </c>
      <c r="BC73" s="172">
        <f t="shared" si="11"/>
        <v>0</v>
      </c>
      <c r="BD73" s="172">
        <f t="shared" si="12"/>
        <v>0</v>
      </c>
      <c r="BE73" s="172">
        <f t="shared" si="13"/>
        <v>0</v>
      </c>
      <c r="BF73" s="172">
        <f t="shared" si="14"/>
        <v>0</v>
      </c>
      <c r="BG73" s="172">
        <f t="shared" si="15"/>
        <v>0</v>
      </c>
      <c r="BH73" s="172">
        <f t="shared" si="16"/>
        <v>0</v>
      </c>
      <c r="BI73" s="172">
        <f t="shared" si="17"/>
        <v>0</v>
      </c>
      <c r="BJ73" s="172">
        <f t="shared" si="18"/>
        <v>0</v>
      </c>
      <c r="BK73" s="172">
        <f t="shared" si="19"/>
        <v>0</v>
      </c>
      <c r="BL73" s="172">
        <f t="shared" si="20"/>
        <v>0</v>
      </c>
      <c r="BM73" s="172">
        <f t="shared" si="21"/>
        <v>0</v>
      </c>
      <c r="BN73" s="172">
        <f t="shared" si="22"/>
        <v>0</v>
      </c>
      <c r="BO73" s="1">
        <f t="shared" si="155"/>
        <v>0</v>
      </c>
    </row>
    <row r="74" spans="1:67" ht="15" customHeight="1" x14ac:dyDescent="0.25">
      <c r="A74" s="10"/>
      <c r="B74" s="34" t="s">
        <v>225</v>
      </c>
      <c r="C74" s="165">
        <f t="shared" si="215"/>
        <v>12.4</v>
      </c>
      <c r="D74" s="166">
        <f t="shared" si="216"/>
        <v>11.4</v>
      </c>
      <c r="E74" s="145"/>
      <c r="F74" s="145"/>
      <c r="G74" s="145">
        <v>12.4</v>
      </c>
      <c r="H74" s="145">
        <v>11.4</v>
      </c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65">
        <f t="shared" si="217"/>
        <v>0</v>
      </c>
      <c r="T74" s="166">
        <f t="shared" si="218"/>
        <v>0</v>
      </c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46"/>
      <c r="AH74" s="146"/>
      <c r="AI74" s="152">
        <f t="shared" si="219"/>
        <v>12.4</v>
      </c>
      <c r="AJ74" s="153">
        <f t="shared" si="220"/>
        <v>11.4</v>
      </c>
      <c r="AK74" s="117">
        <f t="shared" si="221"/>
        <v>0</v>
      </c>
      <c r="AL74" s="117">
        <f t="shared" si="222"/>
        <v>0</v>
      </c>
      <c r="AM74" s="117">
        <f t="shared" si="223"/>
        <v>12.4</v>
      </c>
      <c r="AN74" s="117">
        <f t="shared" si="224"/>
        <v>11.4</v>
      </c>
      <c r="AO74" s="117">
        <f t="shared" si="225"/>
        <v>0</v>
      </c>
      <c r="AP74" s="117">
        <f t="shared" si="226"/>
        <v>0</v>
      </c>
      <c r="AQ74" s="117">
        <f t="shared" si="227"/>
        <v>0</v>
      </c>
      <c r="AR74" s="117">
        <f t="shared" si="228"/>
        <v>0</v>
      </c>
      <c r="AS74" s="117">
        <f t="shared" si="229"/>
        <v>0</v>
      </c>
      <c r="AT74" s="117">
        <f t="shared" si="230"/>
        <v>0</v>
      </c>
      <c r="AU74" s="117">
        <f t="shared" si="231"/>
        <v>0</v>
      </c>
      <c r="AV74" s="117">
        <f t="shared" si="232"/>
        <v>0</v>
      </c>
      <c r="AW74" s="117">
        <f t="shared" si="233"/>
        <v>0</v>
      </c>
      <c r="AX74" s="117">
        <f t="shared" si="234"/>
        <v>0</v>
      </c>
      <c r="AY74" s="172">
        <f t="shared" si="7"/>
        <v>0</v>
      </c>
      <c r="AZ74" s="172">
        <f t="shared" si="8"/>
        <v>0</v>
      </c>
      <c r="BA74" s="172">
        <f t="shared" si="9"/>
        <v>0</v>
      </c>
      <c r="BB74" s="172">
        <f t="shared" si="10"/>
        <v>0</v>
      </c>
      <c r="BC74" s="172">
        <f t="shared" si="11"/>
        <v>0</v>
      </c>
      <c r="BD74" s="172">
        <f t="shared" si="12"/>
        <v>0</v>
      </c>
      <c r="BE74" s="172">
        <f t="shared" si="13"/>
        <v>0</v>
      </c>
      <c r="BF74" s="172">
        <f t="shared" si="14"/>
        <v>0</v>
      </c>
      <c r="BG74" s="172">
        <f t="shared" si="15"/>
        <v>0</v>
      </c>
      <c r="BH74" s="172">
        <f t="shared" si="16"/>
        <v>0</v>
      </c>
      <c r="BI74" s="172">
        <f t="shared" si="17"/>
        <v>0</v>
      </c>
      <c r="BJ74" s="172">
        <f t="shared" si="18"/>
        <v>0</v>
      </c>
      <c r="BK74" s="172">
        <f t="shared" si="19"/>
        <v>0</v>
      </c>
      <c r="BL74" s="172">
        <f t="shared" si="20"/>
        <v>0</v>
      </c>
      <c r="BM74" s="172">
        <f t="shared" si="21"/>
        <v>0</v>
      </c>
      <c r="BN74" s="172">
        <f t="shared" si="22"/>
        <v>0</v>
      </c>
      <c r="BO74" s="1">
        <f t="shared" si="155"/>
        <v>0</v>
      </c>
    </row>
    <row r="75" spans="1:67" ht="15" customHeight="1" x14ac:dyDescent="0.25">
      <c r="A75" s="10"/>
      <c r="B75" s="36" t="s">
        <v>172</v>
      </c>
      <c r="C75" s="165">
        <f t="shared" si="215"/>
        <v>0.2</v>
      </c>
      <c r="D75" s="166">
        <f t="shared" si="216"/>
        <v>0</v>
      </c>
      <c r="E75" s="145"/>
      <c r="F75" s="145"/>
      <c r="G75" s="145">
        <v>0.2</v>
      </c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65">
        <f t="shared" si="217"/>
        <v>0</v>
      </c>
      <c r="T75" s="166">
        <f t="shared" si="218"/>
        <v>0</v>
      </c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52">
        <f t="shared" si="219"/>
        <v>0.2</v>
      </c>
      <c r="AJ75" s="153">
        <f t="shared" si="220"/>
        <v>0</v>
      </c>
      <c r="AK75" s="117">
        <f t="shared" si="221"/>
        <v>0</v>
      </c>
      <c r="AL75" s="117">
        <f t="shared" si="222"/>
        <v>0</v>
      </c>
      <c r="AM75" s="117">
        <f t="shared" si="223"/>
        <v>0.2</v>
      </c>
      <c r="AN75" s="117">
        <f t="shared" si="224"/>
        <v>0</v>
      </c>
      <c r="AO75" s="117">
        <f t="shared" si="225"/>
        <v>0</v>
      </c>
      <c r="AP75" s="117">
        <f t="shared" si="226"/>
        <v>0</v>
      </c>
      <c r="AQ75" s="117">
        <f t="shared" si="227"/>
        <v>0</v>
      </c>
      <c r="AR75" s="117">
        <f t="shared" si="228"/>
        <v>0</v>
      </c>
      <c r="AS75" s="117">
        <f t="shared" si="229"/>
        <v>0</v>
      </c>
      <c r="AT75" s="117">
        <f t="shared" si="230"/>
        <v>0</v>
      </c>
      <c r="AU75" s="117">
        <f t="shared" si="231"/>
        <v>0</v>
      </c>
      <c r="AV75" s="117">
        <f t="shared" si="232"/>
        <v>0</v>
      </c>
      <c r="AW75" s="117">
        <f t="shared" si="233"/>
        <v>0</v>
      </c>
      <c r="AX75" s="117">
        <f t="shared" si="234"/>
        <v>0</v>
      </c>
      <c r="AY75" s="172">
        <f t="shared" si="7"/>
        <v>0</v>
      </c>
      <c r="AZ75" s="172">
        <f t="shared" si="8"/>
        <v>0</v>
      </c>
      <c r="BA75" s="172">
        <f t="shared" si="9"/>
        <v>0</v>
      </c>
      <c r="BB75" s="172">
        <f t="shared" si="10"/>
        <v>0</v>
      </c>
      <c r="BC75" s="172">
        <f t="shared" si="11"/>
        <v>0</v>
      </c>
      <c r="BD75" s="172">
        <f t="shared" si="12"/>
        <v>0</v>
      </c>
      <c r="BE75" s="172">
        <f t="shared" si="13"/>
        <v>0</v>
      </c>
      <c r="BF75" s="172">
        <f t="shared" si="14"/>
        <v>0</v>
      </c>
      <c r="BG75" s="172">
        <f t="shared" si="15"/>
        <v>0</v>
      </c>
      <c r="BH75" s="172">
        <f t="shared" si="16"/>
        <v>0</v>
      </c>
      <c r="BI75" s="172">
        <f t="shared" si="17"/>
        <v>0</v>
      </c>
      <c r="BJ75" s="172">
        <f t="shared" si="18"/>
        <v>0</v>
      </c>
      <c r="BK75" s="172">
        <f t="shared" si="19"/>
        <v>0</v>
      </c>
      <c r="BL75" s="172">
        <f t="shared" si="20"/>
        <v>0</v>
      </c>
      <c r="BM75" s="172">
        <f t="shared" si="21"/>
        <v>0</v>
      </c>
      <c r="BN75" s="172">
        <f t="shared" si="22"/>
        <v>0</v>
      </c>
      <c r="BO75" s="1">
        <f t="shared" si="155"/>
        <v>0</v>
      </c>
    </row>
    <row r="76" spans="1:67" ht="15" customHeight="1" x14ac:dyDescent="0.25">
      <c r="A76" s="10"/>
      <c r="B76" s="120" t="s">
        <v>305</v>
      </c>
      <c r="C76" s="164">
        <f t="shared" si="215"/>
        <v>29.2</v>
      </c>
      <c r="D76" s="164">
        <f t="shared" si="216"/>
        <v>0</v>
      </c>
      <c r="E76" s="7">
        <v>28.2</v>
      </c>
      <c r="F76" s="7"/>
      <c r="G76" s="7"/>
      <c r="H76" s="7"/>
      <c r="I76" s="7"/>
      <c r="J76" s="7"/>
      <c r="K76" s="7"/>
      <c r="L76" s="7"/>
      <c r="M76" s="7">
        <v>0.7</v>
      </c>
      <c r="N76" s="7"/>
      <c r="O76" s="7"/>
      <c r="P76" s="7"/>
      <c r="Q76" s="7">
        <v>0.3</v>
      </c>
      <c r="R76" s="7"/>
      <c r="S76" s="164">
        <f t="shared" si="217"/>
        <v>0</v>
      </c>
      <c r="T76" s="164">
        <f t="shared" si="218"/>
        <v>0</v>
      </c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16">
        <f t="shared" si="219"/>
        <v>29.2</v>
      </c>
      <c r="AJ76" s="116">
        <f t="shared" si="220"/>
        <v>0</v>
      </c>
      <c r="AK76" s="23">
        <f t="shared" si="221"/>
        <v>28.2</v>
      </c>
      <c r="AL76" s="23">
        <f t="shared" si="222"/>
        <v>0</v>
      </c>
      <c r="AM76" s="23">
        <f t="shared" si="223"/>
        <v>0</v>
      </c>
      <c r="AN76" s="23">
        <f t="shared" si="224"/>
        <v>0</v>
      </c>
      <c r="AO76" s="23">
        <f t="shared" si="225"/>
        <v>0</v>
      </c>
      <c r="AP76" s="23">
        <f t="shared" si="226"/>
        <v>0</v>
      </c>
      <c r="AQ76" s="23">
        <f t="shared" si="227"/>
        <v>0</v>
      </c>
      <c r="AR76" s="23">
        <f t="shared" si="228"/>
        <v>0</v>
      </c>
      <c r="AS76" s="23">
        <f t="shared" si="229"/>
        <v>0.7</v>
      </c>
      <c r="AT76" s="23">
        <f t="shared" si="230"/>
        <v>0</v>
      </c>
      <c r="AU76" s="23">
        <f t="shared" si="231"/>
        <v>0</v>
      </c>
      <c r="AV76" s="23">
        <f t="shared" si="232"/>
        <v>0</v>
      </c>
      <c r="AW76" s="23">
        <f t="shared" si="233"/>
        <v>0.3</v>
      </c>
      <c r="AX76" s="23">
        <f t="shared" si="234"/>
        <v>0</v>
      </c>
      <c r="AY76" s="172">
        <f t="shared" si="7"/>
        <v>0</v>
      </c>
      <c r="AZ76" s="172">
        <f t="shared" si="8"/>
        <v>0</v>
      </c>
      <c r="BA76" s="172">
        <f t="shared" si="9"/>
        <v>0</v>
      </c>
      <c r="BB76" s="172">
        <f t="shared" si="10"/>
        <v>0</v>
      </c>
      <c r="BC76" s="172">
        <f t="shared" si="11"/>
        <v>0</v>
      </c>
      <c r="BD76" s="172">
        <f t="shared" si="12"/>
        <v>0</v>
      </c>
      <c r="BE76" s="172">
        <f t="shared" si="13"/>
        <v>0</v>
      </c>
      <c r="BF76" s="172">
        <f t="shared" si="14"/>
        <v>0</v>
      </c>
      <c r="BG76" s="172">
        <f t="shared" si="15"/>
        <v>0</v>
      </c>
      <c r="BH76" s="172">
        <f t="shared" si="16"/>
        <v>0</v>
      </c>
      <c r="BI76" s="172">
        <f t="shared" si="17"/>
        <v>0</v>
      </c>
      <c r="BJ76" s="172">
        <f t="shared" si="18"/>
        <v>0</v>
      </c>
      <c r="BK76" s="172">
        <f t="shared" si="19"/>
        <v>0</v>
      </c>
      <c r="BL76" s="172">
        <f t="shared" si="20"/>
        <v>0</v>
      </c>
      <c r="BM76" s="172">
        <f t="shared" si="21"/>
        <v>0</v>
      </c>
      <c r="BN76" s="172">
        <f t="shared" si="22"/>
        <v>0</v>
      </c>
      <c r="BO76" s="1">
        <f t="shared" si="155"/>
        <v>0</v>
      </c>
    </row>
    <row r="77" spans="1:67" ht="15" customHeight="1" x14ac:dyDescent="0.25">
      <c r="A77" s="10"/>
      <c r="B77" s="105" t="s">
        <v>304</v>
      </c>
      <c r="C77" s="164">
        <f t="shared" si="215"/>
        <v>5.0999999999999996</v>
      </c>
      <c r="D77" s="164">
        <f t="shared" si="216"/>
        <v>4.9000000000000004</v>
      </c>
      <c r="E77" s="7"/>
      <c r="F77" s="7"/>
      <c r="G77" s="7">
        <f t="shared" ref="G77:H77" si="235">G78</f>
        <v>5.0999999999999996</v>
      </c>
      <c r="H77" s="7">
        <f t="shared" si="235"/>
        <v>4.9000000000000004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164">
        <f t="shared" si="217"/>
        <v>0</v>
      </c>
      <c r="T77" s="164">
        <f t="shared" si="218"/>
        <v>0</v>
      </c>
      <c r="U77" s="143"/>
      <c r="V77" s="143"/>
      <c r="W77" s="143">
        <f t="shared" ref="W77:X77" si="236">W78</f>
        <v>0</v>
      </c>
      <c r="X77" s="143">
        <f t="shared" si="236"/>
        <v>0</v>
      </c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16">
        <f t="shared" si="219"/>
        <v>5.0999999999999996</v>
      </c>
      <c r="AJ77" s="116">
        <f t="shared" si="220"/>
        <v>4.9000000000000004</v>
      </c>
      <c r="AK77" s="23">
        <f t="shared" si="221"/>
        <v>0</v>
      </c>
      <c r="AL77" s="23">
        <f t="shared" si="222"/>
        <v>0</v>
      </c>
      <c r="AM77" s="23">
        <f t="shared" si="223"/>
        <v>5.0999999999999996</v>
      </c>
      <c r="AN77" s="23">
        <f t="shared" si="224"/>
        <v>4.9000000000000004</v>
      </c>
      <c r="AO77" s="23">
        <f t="shared" si="225"/>
        <v>0</v>
      </c>
      <c r="AP77" s="23">
        <f t="shared" si="226"/>
        <v>0</v>
      </c>
      <c r="AQ77" s="23">
        <f t="shared" si="227"/>
        <v>0</v>
      </c>
      <c r="AR77" s="23">
        <f t="shared" si="228"/>
        <v>0</v>
      </c>
      <c r="AS77" s="23">
        <f t="shared" si="229"/>
        <v>0</v>
      </c>
      <c r="AT77" s="23">
        <f t="shared" si="230"/>
        <v>0</v>
      </c>
      <c r="AU77" s="23">
        <f t="shared" si="231"/>
        <v>0</v>
      </c>
      <c r="AV77" s="23">
        <f t="shared" si="232"/>
        <v>0</v>
      </c>
      <c r="AW77" s="23">
        <f t="shared" si="233"/>
        <v>0</v>
      </c>
      <c r="AX77" s="23">
        <f t="shared" si="234"/>
        <v>0</v>
      </c>
      <c r="AY77" s="172">
        <f t="shared" si="7"/>
        <v>0</v>
      </c>
      <c r="AZ77" s="172">
        <f t="shared" si="8"/>
        <v>0</v>
      </c>
      <c r="BA77" s="172">
        <f t="shared" si="9"/>
        <v>0</v>
      </c>
      <c r="BB77" s="172">
        <f t="shared" si="10"/>
        <v>0</v>
      </c>
      <c r="BC77" s="172">
        <f t="shared" si="11"/>
        <v>0</v>
      </c>
      <c r="BD77" s="172">
        <f t="shared" si="12"/>
        <v>0</v>
      </c>
      <c r="BE77" s="172">
        <f t="shared" si="13"/>
        <v>0</v>
      </c>
      <c r="BF77" s="172">
        <f t="shared" si="14"/>
        <v>0</v>
      </c>
      <c r="BG77" s="172">
        <f t="shared" si="15"/>
        <v>0</v>
      </c>
      <c r="BH77" s="172">
        <f t="shared" si="16"/>
        <v>0</v>
      </c>
      <c r="BI77" s="172">
        <f t="shared" si="17"/>
        <v>0</v>
      </c>
      <c r="BJ77" s="172">
        <f t="shared" si="18"/>
        <v>0</v>
      </c>
      <c r="BK77" s="172">
        <f t="shared" si="19"/>
        <v>0</v>
      </c>
      <c r="BL77" s="172">
        <f t="shared" si="20"/>
        <v>0</v>
      </c>
      <c r="BM77" s="172">
        <f t="shared" si="21"/>
        <v>0</v>
      </c>
      <c r="BN77" s="172">
        <f t="shared" si="22"/>
        <v>0</v>
      </c>
      <c r="BO77" s="1">
        <f t="shared" si="155"/>
        <v>0</v>
      </c>
    </row>
    <row r="78" spans="1:67" ht="15" customHeight="1" x14ac:dyDescent="0.25">
      <c r="A78" s="29"/>
      <c r="B78" s="37" t="s">
        <v>171</v>
      </c>
      <c r="C78" s="166">
        <f t="shared" si="215"/>
        <v>5.0999999999999996</v>
      </c>
      <c r="D78" s="166">
        <f t="shared" si="216"/>
        <v>4.9000000000000004</v>
      </c>
      <c r="E78" s="145"/>
      <c r="F78" s="145"/>
      <c r="G78" s="145">
        <v>5.0999999999999996</v>
      </c>
      <c r="H78" s="145">
        <v>4.9000000000000004</v>
      </c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66">
        <f t="shared" si="217"/>
        <v>0</v>
      </c>
      <c r="T78" s="166">
        <f t="shared" si="218"/>
        <v>0</v>
      </c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53">
        <f t="shared" si="219"/>
        <v>5.0999999999999996</v>
      </c>
      <c r="AJ78" s="153">
        <f t="shared" si="220"/>
        <v>4.9000000000000004</v>
      </c>
      <c r="AK78" s="117">
        <f t="shared" si="221"/>
        <v>0</v>
      </c>
      <c r="AL78" s="117">
        <f t="shared" si="222"/>
        <v>0</v>
      </c>
      <c r="AM78" s="117">
        <f t="shared" si="223"/>
        <v>5.0999999999999996</v>
      </c>
      <c r="AN78" s="117">
        <f t="shared" si="224"/>
        <v>4.9000000000000004</v>
      </c>
      <c r="AO78" s="117">
        <f t="shared" si="225"/>
        <v>0</v>
      </c>
      <c r="AP78" s="117">
        <f t="shared" si="226"/>
        <v>0</v>
      </c>
      <c r="AQ78" s="117">
        <f t="shared" si="227"/>
        <v>0</v>
      </c>
      <c r="AR78" s="117">
        <f t="shared" si="228"/>
        <v>0</v>
      </c>
      <c r="AS78" s="117">
        <f t="shared" si="229"/>
        <v>0</v>
      </c>
      <c r="AT78" s="117">
        <f t="shared" si="230"/>
        <v>0</v>
      </c>
      <c r="AU78" s="117">
        <f t="shared" si="231"/>
        <v>0</v>
      </c>
      <c r="AV78" s="117">
        <f t="shared" si="232"/>
        <v>0</v>
      </c>
      <c r="AW78" s="117">
        <f t="shared" si="233"/>
        <v>0</v>
      </c>
      <c r="AX78" s="117">
        <f t="shared" si="234"/>
        <v>0</v>
      </c>
      <c r="AY78" s="172">
        <f t="shared" ref="AY78:AY141" si="237">C78-AI78</f>
        <v>0</v>
      </c>
      <c r="AZ78" s="172">
        <f t="shared" ref="AZ78:AZ141" si="238">D78-AJ78</f>
        <v>0</v>
      </c>
      <c r="BA78" s="172">
        <f t="shared" ref="BA78:BA141" si="239">E78-AK78</f>
        <v>0</v>
      </c>
      <c r="BB78" s="172">
        <f t="shared" ref="BB78:BB141" si="240">F78-AL78</f>
        <v>0</v>
      </c>
      <c r="BC78" s="172">
        <f t="shared" ref="BC78:BC141" si="241">G78-AM78</f>
        <v>0</v>
      </c>
      <c r="BD78" s="172">
        <f t="shared" ref="BD78:BD141" si="242">H78-AN78</f>
        <v>0</v>
      </c>
      <c r="BE78" s="172">
        <f t="shared" ref="BE78:BE141" si="243">I78-AO78</f>
        <v>0</v>
      </c>
      <c r="BF78" s="172">
        <f t="shared" ref="BF78:BF141" si="244">J78-AP78</f>
        <v>0</v>
      </c>
      <c r="BG78" s="172">
        <f t="shared" ref="BG78:BG141" si="245">K78-AQ78</f>
        <v>0</v>
      </c>
      <c r="BH78" s="172">
        <f t="shared" ref="BH78:BH141" si="246">L78-AR78</f>
        <v>0</v>
      </c>
      <c r="BI78" s="172">
        <f t="shared" ref="BI78:BI141" si="247">M78-AS78</f>
        <v>0</v>
      </c>
      <c r="BJ78" s="172">
        <f t="shared" ref="BJ78:BJ141" si="248">N78-AT78</f>
        <v>0</v>
      </c>
      <c r="BK78" s="172">
        <f t="shared" ref="BK78:BK141" si="249">O78-AU78</f>
        <v>0</v>
      </c>
      <c r="BL78" s="172">
        <f t="shared" ref="BL78:BL141" si="250">P78-AV78</f>
        <v>0</v>
      </c>
      <c r="BM78" s="172">
        <f t="shared" ref="BM78:BM141" si="251">Q78-AW78</f>
        <v>0</v>
      </c>
      <c r="BN78" s="172">
        <f t="shared" ref="BN78:BN141" si="252">R78-AX78</f>
        <v>0</v>
      </c>
      <c r="BO78" s="1">
        <f t="shared" si="155"/>
        <v>0</v>
      </c>
    </row>
    <row r="79" spans="1:67" ht="15" customHeight="1" x14ac:dyDescent="0.25">
      <c r="A79" s="3" t="s">
        <v>12</v>
      </c>
      <c r="B79" s="121" t="s">
        <v>308</v>
      </c>
      <c r="C79" s="161">
        <f t="shared" ref="C79:F79" si="253">C80+C83+C84</f>
        <v>298.70000000000005</v>
      </c>
      <c r="D79" s="162">
        <f t="shared" si="253"/>
        <v>203.7</v>
      </c>
      <c r="E79" s="138">
        <f t="shared" si="253"/>
        <v>252.1</v>
      </c>
      <c r="F79" s="138">
        <f t="shared" si="253"/>
        <v>187.6</v>
      </c>
      <c r="G79" s="138">
        <f>G80+G83+G84</f>
        <v>17.899999999999999</v>
      </c>
      <c r="H79" s="138">
        <f t="shared" ref="H79:R79" si="254">H80+H83+H84</f>
        <v>16.100000000000001</v>
      </c>
      <c r="I79" s="138">
        <f t="shared" si="254"/>
        <v>0</v>
      </c>
      <c r="J79" s="138">
        <f t="shared" si="254"/>
        <v>0</v>
      </c>
      <c r="K79" s="138">
        <f t="shared" si="254"/>
        <v>0</v>
      </c>
      <c r="L79" s="138">
        <f t="shared" si="254"/>
        <v>0</v>
      </c>
      <c r="M79" s="138">
        <f t="shared" si="254"/>
        <v>19.5</v>
      </c>
      <c r="N79" s="138">
        <f t="shared" si="254"/>
        <v>0</v>
      </c>
      <c r="O79" s="138">
        <f t="shared" si="254"/>
        <v>0</v>
      </c>
      <c r="P79" s="138">
        <f t="shared" si="254"/>
        <v>0</v>
      </c>
      <c r="Q79" s="138">
        <f t="shared" si="254"/>
        <v>9.1999999999999993</v>
      </c>
      <c r="R79" s="138">
        <f t="shared" si="254"/>
        <v>0</v>
      </c>
      <c r="S79" s="161">
        <f t="shared" ref="S79:V79" si="255">S80+S83+S84</f>
        <v>0</v>
      </c>
      <c r="T79" s="162">
        <f t="shared" si="255"/>
        <v>0</v>
      </c>
      <c r="U79" s="142">
        <f t="shared" si="255"/>
        <v>0</v>
      </c>
      <c r="V79" s="142">
        <f t="shared" si="255"/>
        <v>0</v>
      </c>
      <c r="W79" s="142">
        <f>W80+W83+W84</f>
        <v>0</v>
      </c>
      <c r="X79" s="142">
        <f t="shared" ref="X79:AH79" si="256">X80+X83+X84</f>
        <v>0</v>
      </c>
      <c r="Y79" s="142">
        <f t="shared" si="256"/>
        <v>0</v>
      </c>
      <c r="Z79" s="142">
        <f t="shared" si="256"/>
        <v>0</v>
      </c>
      <c r="AA79" s="142">
        <f t="shared" si="256"/>
        <v>0</v>
      </c>
      <c r="AB79" s="142">
        <f t="shared" si="256"/>
        <v>0</v>
      </c>
      <c r="AC79" s="142">
        <f t="shared" si="256"/>
        <v>0</v>
      </c>
      <c r="AD79" s="142">
        <f t="shared" si="256"/>
        <v>0</v>
      </c>
      <c r="AE79" s="142">
        <f t="shared" si="256"/>
        <v>0</v>
      </c>
      <c r="AF79" s="142">
        <f t="shared" si="256"/>
        <v>0</v>
      </c>
      <c r="AG79" s="142">
        <f t="shared" si="256"/>
        <v>0</v>
      </c>
      <c r="AH79" s="142">
        <f t="shared" si="256"/>
        <v>0</v>
      </c>
      <c r="AI79" s="14">
        <f t="shared" ref="AI79:AL79" si="257">AI80+AI83+AI84</f>
        <v>298.70000000000005</v>
      </c>
      <c r="AJ79" s="12">
        <f t="shared" si="257"/>
        <v>203.7</v>
      </c>
      <c r="AK79" s="107">
        <f t="shared" si="257"/>
        <v>252.1</v>
      </c>
      <c r="AL79" s="107">
        <f t="shared" si="257"/>
        <v>187.6</v>
      </c>
      <c r="AM79" s="107">
        <f>AM80+AM83+AM84</f>
        <v>17.899999999999999</v>
      </c>
      <c r="AN79" s="107">
        <f t="shared" ref="AN79:AX79" si="258">AN80+AN83+AN84</f>
        <v>16.100000000000001</v>
      </c>
      <c r="AO79" s="107">
        <f t="shared" si="258"/>
        <v>0</v>
      </c>
      <c r="AP79" s="107">
        <f t="shared" si="258"/>
        <v>0</v>
      </c>
      <c r="AQ79" s="107">
        <f t="shared" si="258"/>
        <v>0</v>
      </c>
      <c r="AR79" s="107">
        <f t="shared" si="258"/>
        <v>0</v>
      </c>
      <c r="AS79" s="107">
        <f t="shared" si="258"/>
        <v>19.5</v>
      </c>
      <c r="AT79" s="107">
        <f t="shared" si="258"/>
        <v>0</v>
      </c>
      <c r="AU79" s="107">
        <f t="shared" si="258"/>
        <v>0</v>
      </c>
      <c r="AV79" s="107">
        <f t="shared" si="258"/>
        <v>0</v>
      </c>
      <c r="AW79" s="107">
        <f t="shared" si="258"/>
        <v>9.1999999999999993</v>
      </c>
      <c r="AX79" s="107">
        <f t="shared" si="258"/>
        <v>0</v>
      </c>
      <c r="AY79" s="172">
        <f t="shared" si="237"/>
        <v>0</v>
      </c>
      <c r="AZ79" s="172">
        <f t="shared" si="238"/>
        <v>0</v>
      </c>
      <c r="BA79" s="172">
        <f t="shared" si="239"/>
        <v>0</v>
      </c>
      <c r="BB79" s="172">
        <f t="shared" si="240"/>
        <v>0</v>
      </c>
      <c r="BC79" s="172">
        <f t="shared" si="241"/>
        <v>0</v>
      </c>
      <c r="BD79" s="172">
        <f t="shared" si="242"/>
        <v>0</v>
      </c>
      <c r="BE79" s="172">
        <f t="shared" si="243"/>
        <v>0</v>
      </c>
      <c r="BF79" s="172">
        <f t="shared" si="244"/>
        <v>0</v>
      </c>
      <c r="BG79" s="172">
        <f t="shared" si="245"/>
        <v>0</v>
      </c>
      <c r="BH79" s="172">
        <f t="shared" si="246"/>
        <v>0</v>
      </c>
      <c r="BI79" s="172">
        <f t="shared" si="247"/>
        <v>0</v>
      </c>
      <c r="BJ79" s="172">
        <f t="shared" si="248"/>
        <v>0</v>
      </c>
      <c r="BK79" s="172">
        <f t="shared" si="249"/>
        <v>0</v>
      </c>
      <c r="BL79" s="172">
        <f t="shared" si="250"/>
        <v>0</v>
      </c>
      <c r="BM79" s="172">
        <f t="shared" si="251"/>
        <v>0</v>
      </c>
      <c r="BN79" s="172">
        <f t="shared" si="252"/>
        <v>0</v>
      </c>
      <c r="BO79" s="1">
        <f t="shared" si="155"/>
        <v>0</v>
      </c>
    </row>
    <row r="80" spans="1:67" ht="15" customHeight="1" x14ac:dyDescent="0.25">
      <c r="A80" s="10"/>
      <c r="B80" s="21" t="s">
        <v>300</v>
      </c>
      <c r="C80" s="163">
        <f t="shared" ref="C80:C85" si="259">E80+G80+I80+K80+M80+O80+Q80</f>
        <v>245</v>
      </c>
      <c r="D80" s="164">
        <f t="shared" ref="D80:D85" si="260">F80+H80+J80+L80+N80+P80+R80</f>
        <v>198.79999999999998</v>
      </c>
      <c r="E80" s="7">
        <v>226.2</v>
      </c>
      <c r="F80" s="7">
        <v>187.6</v>
      </c>
      <c r="G80" s="7">
        <f>G81+G82</f>
        <v>12.799999999999999</v>
      </c>
      <c r="H80" s="7">
        <f>H81+H82</f>
        <v>11.2</v>
      </c>
      <c r="I80" s="7"/>
      <c r="J80" s="7"/>
      <c r="K80" s="7"/>
      <c r="L80" s="7"/>
      <c r="M80" s="7">
        <v>1.2</v>
      </c>
      <c r="N80" s="7"/>
      <c r="O80" s="7"/>
      <c r="P80" s="7"/>
      <c r="Q80" s="7">
        <v>4.8</v>
      </c>
      <c r="R80" s="7"/>
      <c r="S80" s="163">
        <f t="shared" ref="S80:S85" si="261">U80+W80+Y80+AA80+AC80+AE80+AG80</f>
        <v>0</v>
      </c>
      <c r="T80" s="164">
        <f t="shared" ref="T80:T85" si="262">V80+X80+Z80+AB80+AD80+AF80+AH80</f>
        <v>0</v>
      </c>
      <c r="U80" s="143"/>
      <c r="V80" s="143"/>
      <c r="W80" s="143">
        <f>W81+W82</f>
        <v>0</v>
      </c>
      <c r="X80" s="143">
        <f>X81+X82</f>
        <v>0</v>
      </c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15">
        <f t="shared" ref="AI80:AI85" si="263">AK80+AM80+AO80+AQ80+AS80+AU80+AW80</f>
        <v>245</v>
      </c>
      <c r="AJ80" s="116">
        <f t="shared" ref="AJ80:AJ85" si="264">AL80+AN80+AP80+AR80+AT80+AV80+AX80</f>
        <v>198.79999999999998</v>
      </c>
      <c r="AK80" s="23">
        <f t="shared" ref="AK80:AK85" si="265">E80+U80</f>
        <v>226.2</v>
      </c>
      <c r="AL80" s="23">
        <f t="shared" ref="AL80:AL85" si="266">F80+V80</f>
        <v>187.6</v>
      </c>
      <c r="AM80" s="23">
        <f t="shared" ref="AM80:AM85" si="267">G80+W80</f>
        <v>12.799999999999999</v>
      </c>
      <c r="AN80" s="23">
        <f t="shared" ref="AN80:AN85" si="268">H80+X80</f>
        <v>11.2</v>
      </c>
      <c r="AO80" s="23">
        <f t="shared" ref="AO80:AO85" si="269">I80+Y80</f>
        <v>0</v>
      </c>
      <c r="AP80" s="23">
        <f t="shared" ref="AP80:AP85" si="270">J80+Z80</f>
        <v>0</v>
      </c>
      <c r="AQ80" s="23">
        <f t="shared" ref="AQ80:AQ85" si="271">K80+AA80</f>
        <v>0</v>
      </c>
      <c r="AR80" s="23">
        <f t="shared" ref="AR80:AR85" si="272">L80+AB80</f>
        <v>0</v>
      </c>
      <c r="AS80" s="23">
        <f t="shared" ref="AS80:AS85" si="273">M80+AC80</f>
        <v>1.2</v>
      </c>
      <c r="AT80" s="23">
        <f t="shared" ref="AT80:AT85" si="274">N80+AD80</f>
        <v>0</v>
      </c>
      <c r="AU80" s="23">
        <f t="shared" ref="AU80:AU85" si="275">O80+AE80</f>
        <v>0</v>
      </c>
      <c r="AV80" s="23">
        <f t="shared" ref="AV80:AV85" si="276">P80+AF80</f>
        <v>0</v>
      </c>
      <c r="AW80" s="23">
        <f t="shared" ref="AW80:AW85" si="277">Q80+AG80</f>
        <v>4.8</v>
      </c>
      <c r="AX80" s="23">
        <f t="shared" ref="AX80:AX85" si="278">R80+AH80</f>
        <v>0</v>
      </c>
      <c r="AY80" s="172">
        <f t="shared" si="237"/>
        <v>0</v>
      </c>
      <c r="AZ80" s="172">
        <f t="shared" si="238"/>
        <v>0</v>
      </c>
      <c r="BA80" s="172">
        <f t="shared" si="239"/>
        <v>0</v>
      </c>
      <c r="BB80" s="172">
        <f t="shared" si="240"/>
        <v>0</v>
      </c>
      <c r="BC80" s="172">
        <f t="shared" si="241"/>
        <v>0</v>
      </c>
      <c r="BD80" s="172">
        <f t="shared" si="242"/>
        <v>0</v>
      </c>
      <c r="BE80" s="172">
        <f t="shared" si="243"/>
        <v>0</v>
      </c>
      <c r="BF80" s="172">
        <f t="shared" si="244"/>
        <v>0</v>
      </c>
      <c r="BG80" s="172">
        <f t="shared" si="245"/>
        <v>0</v>
      </c>
      <c r="BH80" s="172">
        <f t="shared" si="246"/>
        <v>0</v>
      </c>
      <c r="BI80" s="172">
        <f t="shared" si="247"/>
        <v>0</v>
      </c>
      <c r="BJ80" s="172">
        <f t="shared" si="248"/>
        <v>0</v>
      </c>
      <c r="BK80" s="172">
        <f t="shared" si="249"/>
        <v>0</v>
      </c>
      <c r="BL80" s="172">
        <f t="shared" si="250"/>
        <v>0</v>
      </c>
      <c r="BM80" s="172">
        <f t="shared" si="251"/>
        <v>0</v>
      </c>
      <c r="BN80" s="172">
        <f t="shared" si="252"/>
        <v>0</v>
      </c>
      <c r="BO80" s="1">
        <f t="shared" si="155"/>
        <v>0</v>
      </c>
    </row>
    <row r="81" spans="1:67" ht="15" customHeight="1" x14ac:dyDescent="0.25">
      <c r="A81" s="10"/>
      <c r="B81" s="34" t="s">
        <v>225</v>
      </c>
      <c r="C81" s="165">
        <f t="shared" si="259"/>
        <v>12.6</v>
      </c>
      <c r="D81" s="166">
        <f t="shared" si="260"/>
        <v>11.2</v>
      </c>
      <c r="E81" s="145"/>
      <c r="F81" s="145"/>
      <c r="G81" s="145">
        <v>12.6</v>
      </c>
      <c r="H81" s="145">
        <v>11.2</v>
      </c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65">
        <f t="shared" si="261"/>
        <v>0</v>
      </c>
      <c r="T81" s="166">
        <f t="shared" si="262"/>
        <v>0</v>
      </c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52">
        <f t="shared" si="263"/>
        <v>12.6</v>
      </c>
      <c r="AJ81" s="153">
        <f t="shared" si="264"/>
        <v>11.2</v>
      </c>
      <c r="AK81" s="117">
        <f t="shared" si="265"/>
        <v>0</v>
      </c>
      <c r="AL81" s="117">
        <f t="shared" si="266"/>
        <v>0</v>
      </c>
      <c r="AM81" s="117">
        <f t="shared" si="267"/>
        <v>12.6</v>
      </c>
      <c r="AN81" s="117">
        <f t="shared" si="268"/>
        <v>11.2</v>
      </c>
      <c r="AO81" s="117">
        <f t="shared" si="269"/>
        <v>0</v>
      </c>
      <c r="AP81" s="117">
        <f t="shared" si="270"/>
        <v>0</v>
      </c>
      <c r="AQ81" s="117">
        <f t="shared" si="271"/>
        <v>0</v>
      </c>
      <c r="AR81" s="117">
        <f t="shared" si="272"/>
        <v>0</v>
      </c>
      <c r="AS81" s="117">
        <f t="shared" si="273"/>
        <v>0</v>
      </c>
      <c r="AT81" s="117">
        <f t="shared" si="274"/>
        <v>0</v>
      </c>
      <c r="AU81" s="117">
        <f t="shared" si="275"/>
        <v>0</v>
      </c>
      <c r="AV81" s="117">
        <f t="shared" si="276"/>
        <v>0</v>
      </c>
      <c r="AW81" s="117">
        <f t="shared" si="277"/>
        <v>0</v>
      </c>
      <c r="AX81" s="117">
        <f t="shared" si="278"/>
        <v>0</v>
      </c>
      <c r="AY81" s="172">
        <f t="shared" si="237"/>
        <v>0</v>
      </c>
      <c r="AZ81" s="172">
        <f t="shared" si="238"/>
        <v>0</v>
      </c>
      <c r="BA81" s="172">
        <f t="shared" si="239"/>
        <v>0</v>
      </c>
      <c r="BB81" s="172">
        <f t="shared" si="240"/>
        <v>0</v>
      </c>
      <c r="BC81" s="172">
        <f t="shared" si="241"/>
        <v>0</v>
      </c>
      <c r="BD81" s="172">
        <f t="shared" si="242"/>
        <v>0</v>
      </c>
      <c r="BE81" s="172">
        <f t="shared" si="243"/>
        <v>0</v>
      </c>
      <c r="BF81" s="172">
        <f t="shared" si="244"/>
        <v>0</v>
      </c>
      <c r="BG81" s="172">
        <f t="shared" si="245"/>
        <v>0</v>
      </c>
      <c r="BH81" s="172">
        <f t="shared" si="246"/>
        <v>0</v>
      </c>
      <c r="BI81" s="172">
        <f t="shared" si="247"/>
        <v>0</v>
      </c>
      <c r="BJ81" s="172">
        <f t="shared" si="248"/>
        <v>0</v>
      </c>
      <c r="BK81" s="172">
        <f t="shared" si="249"/>
        <v>0</v>
      </c>
      <c r="BL81" s="172">
        <f t="shared" si="250"/>
        <v>0</v>
      </c>
      <c r="BM81" s="172">
        <f t="shared" si="251"/>
        <v>0</v>
      </c>
      <c r="BN81" s="172">
        <f t="shared" si="252"/>
        <v>0</v>
      </c>
      <c r="BO81" s="1">
        <f t="shared" si="155"/>
        <v>0</v>
      </c>
    </row>
    <row r="82" spans="1:67" ht="15" customHeight="1" x14ac:dyDescent="0.25">
      <c r="A82" s="10"/>
      <c r="B82" s="36" t="s">
        <v>172</v>
      </c>
      <c r="C82" s="165">
        <f t="shared" si="259"/>
        <v>0.2</v>
      </c>
      <c r="D82" s="166">
        <f t="shared" si="260"/>
        <v>0</v>
      </c>
      <c r="E82" s="145"/>
      <c r="F82" s="145"/>
      <c r="G82" s="145">
        <v>0.2</v>
      </c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65">
        <f t="shared" si="261"/>
        <v>0</v>
      </c>
      <c r="T82" s="166">
        <f t="shared" si="262"/>
        <v>0</v>
      </c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52">
        <f t="shared" si="263"/>
        <v>0.2</v>
      </c>
      <c r="AJ82" s="153">
        <f t="shared" si="264"/>
        <v>0</v>
      </c>
      <c r="AK82" s="117">
        <f t="shared" si="265"/>
        <v>0</v>
      </c>
      <c r="AL82" s="117">
        <f t="shared" si="266"/>
        <v>0</v>
      </c>
      <c r="AM82" s="117">
        <f t="shared" si="267"/>
        <v>0.2</v>
      </c>
      <c r="AN82" s="117">
        <f t="shared" si="268"/>
        <v>0</v>
      </c>
      <c r="AO82" s="117">
        <f t="shared" si="269"/>
        <v>0</v>
      </c>
      <c r="AP82" s="117">
        <f t="shared" si="270"/>
        <v>0</v>
      </c>
      <c r="AQ82" s="117">
        <f t="shared" si="271"/>
        <v>0</v>
      </c>
      <c r="AR82" s="117">
        <f t="shared" si="272"/>
        <v>0</v>
      </c>
      <c r="AS82" s="117">
        <f t="shared" si="273"/>
        <v>0</v>
      </c>
      <c r="AT82" s="117">
        <f t="shared" si="274"/>
        <v>0</v>
      </c>
      <c r="AU82" s="117">
        <f t="shared" si="275"/>
        <v>0</v>
      </c>
      <c r="AV82" s="117">
        <f t="shared" si="276"/>
        <v>0</v>
      </c>
      <c r="AW82" s="117">
        <f t="shared" si="277"/>
        <v>0</v>
      </c>
      <c r="AX82" s="117">
        <f t="shared" si="278"/>
        <v>0</v>
      </c>
      <c r="AY82" s="172">
        <f t="shared" si="237"/>
        <v>0</v>
      </c>
      <c r="AZ82" s="172">
        <f t="shared" si="238"/>
        <v>0</v>
      </c>
      <c r="BA82" s="172">
        <f t="shared" si="239"/>
        <v>0</v>
      </c>
      <c r="BB82" s="172">
        <f t="shared" si="240"/>
        <v>0</v>
      </c>
      <c r="BC82" s="172">
        <f t="shared" si="241"/>
        <v>0</v>
      </c>
      <c r="BD82" s="172">
        <f t="shared" si="242"/>
        <v>0</v>
      </c>
      <c r="BE82" s="172">
        <f t="shared" si="243"/>
        <v>0</v>
      </c>
      <c r="BF82" s="172">
        <f t="shared" si="244"/>
        <v>0</v>
      </c>
      <c r="BG82" s="172">
        <f t="shared" si="245"/>
        <v>0</v>
      </c>
      <c r="BH82" s="172">
        <f t="shared" si="246"/>
        <v>0</v>
      </c>
      <c r="BI82" s="172">
        <f t="shared" si="247"/>
        <v>0</v>
      </c>
      <c r="BJ82" s="172">
        <f t="shared" si="248"/>
        <v>0</v>
      </c>
      <c r="BK82" s="172">
        <f t="shared" si="249"/>
        <v>0</v>
      </c>
      <c r="BL82" s="172">
        <f t="shared" si="250"/>
        <v>0</v>
      </c>
      <c r="BM82" s="172">
        <f t="shared" si="251"/>
        <v>0</v>
      </c>
      <c r="BN82" s="172">
        <f t="shared" si="252"/>
        <v>0</v>
      </c>
      <c r="BO82" s="1">
        <f t="shared" si="155"/>
        <v>0</v>
      </c>
    </row>
    <row r="83" spans="1:67" ht="15" customHeight="1" x14ac:dyDescent="0.25">
      <c r="A83" s="10"/>
      <c r="B83" s="120" t="s">
        <v>305</v>
      </c>
      <c r="C83" s="164">
        <f t="shared" si="259"/>
        <v>48.6</v>
      </c>
      <c r="D83" s="164">
        <f t="shared" si="260"/>
        <v>0</v>
      </c>
      <c r="E83" s="7">
        <v>25.9</v>
      </c>
      <c r="F83" s="7"/>
      <c r="G83" s="7"/>
      <c r="H83" s="7"/>
      <c r="I83" s="7"/>
      <c r="J83" s="7"/>
      <c r="K83" s="7"/>
      <c r="L83" s="7"/>
      <c r="M83" s="7">
        <v>18.3</v>
      </c>
      <c r="N83" s="7"/>
      <c r="O83" s="7"/>
      <c r="P83" s="7"/>
      <c r="Q83" s="7">
        <v>4.4000000000000004</v>
      </c>
      <c r="R83" s="7"/>
      <c r="S83" s="164">
        <f t="shared" si="261"/>
        <v>0</v>
      </c>
      <c r="T83" s="164">
        <f t="shared" si="262"/>
        <v>0</v>
      </c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16">
        <f t="shared" si="263"/>
        <v>48.6</v>
      </c>
      <c r="AJ83" s="116">
        <f t="shared" si="264"/>
        <v>0</v>
      </c>
      <c r="AK83" s="23">
        <f t="shared" si="265"/>
        <v>25.9</v>
      </c>
      <c r="AL83" s="23">
        <f t="shared" si="266"/>
        <v>0</v>
      </c>
      <c r="AM83" s="23">
        <f t="shared" si="267"/>
        <v>0</v>
      </c>
      <c r="AN83" s="23">
        <f t="shared" si="268"/>
        <v>0</v>
      </c>
      <c r="AO83" s="23">
        <f t="shared" si="269"/>
        <v>0</v>
      </c>
      <c r="AP83" s="23">
        <f t="shared" si="270"/>
        <v>0</v>
      </c>
      <c r="AQ83" s="23">
        <f t="shared" si="271"/>
        <v>0</v>
      </c>
      <c r="AR83" s="23">
        <f t="shared" si="272"/>
        <v>0</v>
      </c>
      <c r="AS83" s="23">
        <f t="shared" si="273"/>
        <v>18.3</v>
      </c>
      <c r="AT83" s="23">
        <f t="shared" si="274"/>
        <v>0</v>
      </c>
      <c r="AU83" s="23">
        <f t="shared" si="275"/>
        <v>0</v>
      </c>
      <c r="AV83" s="23">
        <f t="shared" si="276"/>
        <v>0</v>
      </c>
      <c r="AW83" s="23">
        <f t="shared" si="277"/>
        <v>4.4000000000000004</v>
      </c>
      <c r="AX83" s="23">
        <f t="shared" si="278"/>
        <v>0</v>
      </c>
      <c r="AY83" s="172">
        <f t="shared" si="237"/>
        <v>0</v>
      </c>
      <c r="AZ83" s="172">
        <f t="shared" si="238"/>
        <v>0</v>
      </c>
      <c r="BA83" s="172">
        <f t="shared" si="239"/>
        <v>0</v>
      </c>
      <c r="BB83" s="172">
        <f t="shared" si="240"/>
        <v>0</v>
      </c>
      <c r="BC83" s="172">
        <f t="shared" si="241"/>
        <v>0</v>
      </c>
      <c r="BD83" s="172">
        <f t="shared" si="242"/>
        <v>0</v>
      </c>
      <c r="BE83" s="172">
        <f t="shared" si="243"/>
        <v>0</v>
      </c>
      <c r="BF83" s="172">
        <f t="shared" si="244"/>
        <v>0</v>
      </c>
      <c r="BG83" s="172">
        <f t="shared" si="245"/>
        <v>0</v>
      </c>
      <c r="BH83" s="172">
        <f t="shared" si="246"/>
        <v>0</v>
      </c>
      <c r="BI83" s="172">
        <f t="shared" si="247"/>
        <v>0</v>
      </c>
      <c r="BJ83" s="172">
        <f t="shared" si="248"/>
        <v>0</v>
      </c>
      <c r="BK83" s="172">
        <f t="shared" si="249"/>
        <v>0</v>
      </c>
      <c r="BL83" s="172">
        <f t="shared" si="250"/>
        <v>0</v>
      </c>
      <c r="BM83" s="172">
        <f t="shared" si="251"/>
        <v>0</v>
      </c>
      <c r="BN83" s="172">
        <f t="shared" si="252"/>
        <v>0</v>
      </c>
      <c r="BO83" s="1">
        <f t="shared" si="155"/>
        <v>0</v>
      </c>
    </row>
    <row r="84" spans="1:67" ht="15" customHeight="1" x14ac:dyDescent="0.25">
      <c r="A84" s="10"/>
      <c r="B84" s="105" t="s">
        <v>304</v>
      </c>
      <c r="C84" s="164">
        <f t="shared" si="259"/>
        <v>5.0999999999999996</v>
      </c>
      <c r="D84" s="164">
        <f t="shared" si="260"/>
        <v>4.9000000000000004</v>
      </c>
      <c r="E84" s="7"/>
      <c r="F84" s="7"/>
      <c r="G84" s="7">
        <f t="shared" ref="G84:H84" si="279">G85</f>
        <v>5.0999999999999996</v>
      </c>
      <c r="H84" s="7">
        <f t="shared" si="279"/>
        <v>4.9000000000000004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164">
        <f t="shared" si="261"/>
        <v>0</v>
      </c>
      <c r="T84" s="164">
        <f t="shared" si="262"/>
        <v>0</v>
      </c>
      <c r="U84" s="143"/>
      <c r="V84" s="143"/>
      <c r="W84" s="143">
        <f t="shared" ref="W84:X84" si="280">W85</f>
        <v>0</v>
      </c>
      <c r="X84" s="143">
        <f t="shared" si="280"/>
        <v>0</v>
      </c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16">
        <f t="shared" si="263"/>
        <v>5.0999999999999996</v>
      </c>
      <c r="AJ84" s="116">
        <f t="shared" si="264"/>
        <v>4.9000000000000004</v>
      </c>
      <c r="AK84" s="23">
        <f t="shared" si="265"/>
        <v>0</v>
      </c>
      <c r="AL84" s="23">
        <f t="shared" si="266"/>
        <v>0</v>
      </c>
      <c r="AM84" s="23">
        <f t="shared" si="267"/>
        <v>5.0999999999999996</v>
      </c>
      <c r="AN84" s="23">
        <f t="shared" si="268"/>
        <v>4.9000000000000004</v>
      </c>
      <c r="AO84" s="23">
        <f t="shared" si="269"/>
        <v>0</v>
      </c>
      <c r="AP84" s="23">
        <f t="shared" si="270"/>
        <v>0</v>
      </c>
      <c r="AQ84" s="23">
        <f t="shared" si="271"/>
        <v>0</v>
      </c>
      <c r="AR84" s="23">
        <f t="shared" si="272"/>
        <v>0</v>
      </c>
      <c r="AS84" s="23">
        <f t="shared" si="273"/>
        <v>0</v>
      </c>
      <c r="AT84" s="23">
        <f t="shared" si="274"/>
        <v>0</v>
      </c>
      <c r="AU84" s="23">
        <f t="shared" si="275"/>
        <v>0</v>
      </c>
      <c r="AV84" s="23">
        <f t="shared" si="276"/>
        <v>0</v>
      </c>
      <c r="AW84" s="23">
        <f t="shared" si="277"/>
        <v>0</v>
      </c>
      <c r="AX84" s="23">
        <f t="shared" si="278"/>
        <v>0</v>
      </c>
      <c r="AY84" s="172">
        <f t="shared" si="237"/>
        <v>0</v>
      </c>
      <c r="AZ84" s="172">
        <f t="shared" si="238"/>
        <v>0</v>
      </c>
      <c r="BA84" s="172">
        <f t="shared" si="239"/>
        <v>0</v>
      </c>
      <c r="BB84" s="172">
        <f t="shared" si="240"/>
        <v>0</v>
      </c>
      <c r="BC84" s="172">
        <f t="shared" si="241"/>
        <v>0</v>
      </c>
      <c r="BD84" s="172">
        <f t="shared" si="242"/>
        <v>0</v>
      </c>
      <c r="BE84" s="172">
        <f t="shared" si="243"/>
        <v>0</v>
      </c>
      <c r="BF84" s="172">
        <f t="shared" si="244"/>
        <v>0</v>
      </c>
      <c r="BG84" s="172">
        <f t="shared" si="245"/>
        <v>0</v>
      </c>
      <c r="BH84" s="172">
        <f t="shared" si="246"/>
        <v>0</v>
      </c>
      <c r="BI84" s="172">
        <f t="shared" si="247"/>
        <v>0</v>
      </c>
      <c r="BJ84" s="172">
        <f t="shared" si="248"/>
        <v>0</v>
      </c>
      <c r="BK84" s="172">
        <f t="shared" si="249"/>
        <v>0</v>
      </c>
      <c r="BL84" s="172">
        <f t="shared" si="250"/>
        <v>0</v>
      </c>
      <c r="BM84" s="172">
        <f t="shared" si="251"/>
        <v>0</v>
      </c>
      <c r="BN84" s="172">
        <f t="shared" si="252"/>
        <v>0</v>
      </c>
      <c r="BO84" s="1">
        <f t="shared" si="155"/>
        <v>0</v>
      </c>
    </row>
    <row r="85" spans="1:67" ht="15" customHeight="1" x14ac:dyDescent="0.25">
      <c r="A85" s="29"/>
      <c r="B85" s="37" t="s">
        <v>171</v>
      </c>
      <c r="C85" s="166">
        <f t="shared" si="259"/>
        <v>5.0999999999999996</v>
      </c>
      <c r="D85" s="166">
        <f t="shared" si="260"/>
        <v>4.9000000000000004</v>
      </c>
      <c r="E85" s="145"/>
      <c r="F85" s="145"/>
      <c r="G85" s="145">
        <v>5.0999999999999996</v>
      </c>
      <c r="H85" s="145">
        <v>4.9000000000000004</v>
      </c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66">
        <f t="shared" si="261"/>
        <v>0</v>
      </c>
      <c r="T85" s="166">
        <f t="shared" si="262"/>
        <v>0</v>
      </c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53">
        <f t="shared" si="263"/>
        <v>5.0999999999999996</v>
      </c>
      <c r="AJ85" s="153">
        <f t="shared" si="264"/>
        <v>4.9000000000000004</v>
      </c>
      <c r="AK85" s="117">
        <f t="shared" si="265"/>
        <v>0</v>
      </c>
      <c r="AL85" s="117">
        <f t="shared" si="266"/>
        <v>0</v>
      </c>
      <c r="AM85" s="117">
        <f t="shared" si="267"/>
        <v>5.0999999999999996</v>
      </c>
      <c r="AN85" s="117">
        <f t="shared" si="268"/>
        <v>4.9000000000000004</v>
      </c>
      <c r="AO85" s="117">
        <f t="shared" si="269"/>
        <v>0</v>
      </c>
      <c r="AP85" s="117">
        <f t="shared" si="270"/>
        <v>0</v>
      </c>
      <c r="AQ85" s="117">
        <f t="shared" si="271"/>
        <v>0</v>
      </c>
      <c r="AR85" s="117">
        <f t="shared" si="272"/>
        <v>0</v>
      </c>
      <c r="AS85" s="117">
        <f t="shared" si="273"/>
        <v>0</v>
      </c>
      <c r="AT85" s="117">
        <f t="shared" si="274"/>
        <v>0</v>
      </c>
      <c r="AU85" s="117">
        <f t="shared" si="275"/>
        <v>0</v>
      </c>
      <c r="AV85" s="117">
        <f t="shared" si="276"/>
        <v>0</v>
      </c>
      <c r="AW85" s="117">
        <f t="shared" si="277"/>
        <v>0</v>
      </c>
      <c r="AX85" s="117">
        <f t="shared" si="278"/>
        <v>0</v>
      </c>
      <c r="AY85" s="172">
        <f t="shared" si="237"/>
        <v>0</v>
      </c>
      <c r="AZ85" s="172">
        <f t="shared" si="238"/>
        <v>0</v>
      </c>
      <c r="BA85" s="172">
        <f t="shared" si="239"/>
        <v>0</v>
      </c>
      <c r="BB85" s="172">
        <f t="shared" si="240"/>
        <v>0</v>
      </c>
      <c r="BC85" s="172">
        <f t="shared" si="241"/>
        <v>0</v>
      </c>
      <c r="BD85" s="172">
        <f t="shared" si="242"/>
        <v>0</v>
      </c>
      <c r="BE85" s="172">
        <f t="shared" si="243"/>
        <v>0</v>
      </c>
      <c r="BF85" s="172">
        <f t="shared" si="244"/>
        <v>0</v>
      </c>
      <c r="BG85" s="172">
        <f t="shared" si="245"/>
        <v>0</v>
      </c>
      <c r="BH85" s="172">
        <f t="shared" si="246"/>
        <v>0</v>
      </c>
      <c r="BI85" s="172">
        <f t="shared" si="247"/>
        <v>0</v>
      </c>
      <c r="BJ85" s="172">
        <f t="shared" si="248"/>
        <v>0</v>
      </c>
      <c r="BK85" s="172">
        <f t="shared" si="249"/>
        <v>0</v>
      </c>
      <c r="BL85" s="172">
        <f t="shared" si="250"/>
        <v>0</v>
      </c>
      <c r="BM85" s="172">
        <f t="shared" si="251"/>
        <v>0</v>
      </c>
      <c r="BN85" s="172">
        <f t="shared" si="252"/>
        <v>0</v>
      </c>
      <c r="BO85" s="1">
        <f t="shared" si="155"/>
        <v>0</v>
      </c>
    </row>
    <row r="86" spans="1:67" ht="15" customHeight="1" x14ac:dyDescent="0.25">
      <c r="A86" s="3" t="s">
        <v>13</v>
      </c>
      <c r="B86" s="121" t="s">
        <v>309</v>
      </c>
      <c r="C86" s="161">
        <f t="shared" ref="C86:F86" si="281">C87+C90+C91</f>
        <v>221.59999999999997</v>
      </c>
      <c r="D86" s="162">
        <f t="shared" si="281"/>
        <v>165.6</v>
      </c>
      <c r="E86" s="138">
        <f t="shared" si="281"/>
        <v>202.6</v>
      </c>
      <c r="F86" s="138">
        <f t="shared" si="281"/>
        <v>151.19999999999999</v>
      </c>
      <c r="G86" s="138">
        <f>G87+G90+G91</f>
        <v>15.899999999999999</v>
      </c>
      <c r="H86" s="138">
        <f t="shared" ref="H86:R86" si="282">H87+H90+H91</f>
        <v>14.4</v>
      </c>
      <c r="I86" s="138">
        <f t="shared" si="282"/>
        <v>0</v>
      </c>
      <c r="J86" s="138">
        <f t="shared" si="282"/>
        <v>0</v>
      </c>
      <c r="K86" s="138">
        <f t="shared" si="282"/>
        <v>0</v>
      </c>
      <c r="L86" s="138">
        <f t="shared" si="282"/>
        <v>0</v>
      </c>
      <c r="M86" s="138">
        <f t="shared" si="282"/>
        <v>2.7</v>
      </c>
      <c r="N86" s="138">
        <f t="shared" si="282"/>
        <v>0</v>
      </c>
      <c r="O86" s="138">
        <f t="shared" si="282"/>
        <v>0</v>
      </c>
      <c r="P86" s="138">
        <f t="shared" si="282"/>
        <v>0</v>
      </c>
      <c r="Q86" s="138">
        <f t="shared" si="282"/>
        <v>0.4</v>
      </c>
      <c r="R86" s="138">
        <f t="shared" si="282"/>
        <v>0</v>
      </c>
      <c r="S86" s="161">
        <f t="shared" ref="S86:V86" si="283">S87+S90+S91</f>
        <v>0</v>
      </c>
      <c r="T86" s="162">
        <f t="shared" si="283"/>
        <v>0</v>
      </c>
      <c r="U86" s="142">
        <f t="shared" si="283"/>
        <v>0</v>
      </c>
      <c r="V86" s="142">
        <f t="shared" si="283"/>
        <v>0</v>
      </c>
      <c r="W86" s="142">
        <f>W87+W90+W91</f>
        <v>0</v>
      </c>
      <c r="X86" s="142">
        <f t="shared" ref="X86:AH86" si="284">X87+X90+X91</f>
        <v>0</v>
      </c>
      <c r="Y86" s="142">
        <f t="shared" si="284"/>
        <v>0</v>
      </c>
      <c r="Z86" s="142">
        <f t="shared" si="284"/>
        <v>0</v>
      </c>
      <c r="AA86" s="142">
        <f t="shared" si="284"/>
        <v>0</v>
      </c>
      <c r="AB86" s="142">
        <f t="shared" si="284"/>
        <v>0</v>
      </c>
      <c r="AC86" s="142">
        <f t="shared" si="284"/>
        <v>0</v>
      </c>
      <c r="AD86" s="142">
        <f t="shared" si="284"/>
        <v>0</v>
      </c>
      <c r="AE86" s="142">
        <f t="shared" si="284"/>
        <v>0</v>
      </c>
      <c r="AF86" s="142">
        <f t="shared" si="284"/>
        <v>0</v>
      </c>
      <c r="AG86" s="142">
        <f t="shared" si="284"/>
        <v>0</v>
      </c>
      <c r="AH86" s="142">
        <f t="shared" si="284"/>
        <v>0</v>
      </c>
      <c r="AI86" s="14">
        <f t="shared" ref="AI86:AL86" si="285">AI87+AI90+AI91</f>
        <v>221.59999999999997</v>
      </c>
      <c r="AJ86" s="12">
        <f t="shared" si="285"/>
        <v>165.6</v>
      </c>
      <c r="AK86" s="107">
        <f t="shared" si="285"/>
        <v>202.6</v>
      </c>
      <c r="AL86" s="107">
        <f t="shared" si="285"/>
        <v>151.19999999999999</v>
      </c>
      <c r="AM86" s="107">
        <f>AM87+AM90+AM91</f>
        <v>15.899999999999999</v>
      </c>
      <c r="AN86" s="107">
        <f t="shared" ref="AN86:AX86" si="286">AN87+AN90+AN91</f>
        <v>14.4</v>
      </c>
      <c r="AO86" s="107">
        <f t="shared" si="286"/>
        <v>0</v>
      </c>
      <c r="AP86" s="107">
        <f t="shared" si="286"/>
        <v>0</v>
      </c>
      <c r="AQ86" s="107">
        <f t="shared" si="286"/>
        <v>0</v>
      </c>
      <c r="AR86" s="107">
        <f t="shared" si="286"/>
        <v>0</v>
      </c>
      <c r="AS86" s="107">
        <f t="shared" si="286"/>
        <v>2.7</v>
      </c>
      <c r="AT86" s="107">
        <f t="shared" si="286"/>
        <v>0</v>
      </c>
      <c r="AU86" s="107">
        <f t="shared" si="286"/>
        <v>0</v>
      </c>
      <c r="AV86" s="107">
        <f t="shared" si="286"/>
        <v>0</v>
      </c>
      <c r="AW86" s="107">
        <f t="shared" si="286"/>
        <v>0.4</v>
      </c>
      <c r="AX86" s="107">
        <f t="shared" si="286"/>
        <v>0</v>
      </c>
      <c r="AY86" s="172">
        <f t="shared" si="237"/>
        <v>0</v>
      </c>
      <c r="AZ86" s="172">
        <f t="shared" si="238"/>
        <v>0</v>
      </c>
      <c r="BA86" s="172">
        <f t="shared" si="239"/>
        <v>0</v>
      </c>
      <c r="BB86" s="172">
        <f t="shared" si="240"/>
        <v>0</v>
      </c>
      <c r="BC86" s="172">
        <f t="shared" si="241"/>
        <v>0</v>
      </c>
      <c r="BD86" s="172">
        <f t="shared" si="242"/>
        <v>0</v>
      </c>
      <c r="BE86" s="172">
        <f t="shared" si="243"/>
        <v>0</v>
      </c>
      <c r="BF86" s="172">
        <f t="shared" si="244"/>
        <v>0</v>
      </c>
      <c r="BG86" s="172">
        <f t="shared" si="245"/>
        <v>0</v>
      </c>
      <c r="BH86" s="172">
        <f t="shared" si="246"/>
        <v>0</v>
      </c>
      <c r="BI86" s="172">
        <f t="shared" si="247"/>
        <v>0</v>
      </c>
      <c r="BJ86" s="172">
        <f t="shared" si="248"/>
        <v>0</v>
      </c>
      <c r="BK86" s="172">
        <f t="shared" si="249"/>
        <v>0</v>
      </c>
      <c r="BL86" s="172">
        <f t="shared" si="250"/>
        <v>0</v>
      </c>
      <c r="BM86" s="172">
        <f t="shared" si="251"/>
        <v>0</v>
      </c>
      <c r="BN86" s="172">
        <f t="shared" si="252"/>
        <v>0</v>
      </c>
      <c r="BO86" s="1">
        <f t="shared" si="155"/>
        <v>0</v>
      </c>
    </row>
    <row r="87" spans="1:67" ht="15" customHeight="1" x14ac:dyDescent="0.25">
      <c r="A87" s="10"/>
      <c r="B87" s="21" t="s">
        <v>300</v>
      </c>
      <c r="C87" s="163">
        <f t="shared" ref="C87:C92" si="287">E87+G87+I87+K87+M87+O87+Q87</f>
        <v>187.29999999999998</v>
      </c>
      <c r="D87" s="164">
        <f t="shared" ref="D87:D92" si="288">F87+H87+J87+L87+N87+P87+R87</f>
        <v>160.69999999999999</v>
      </c>
      <c r="E87" s="7">
        <v>174.1</v>
      </c>
      <c r="F87" s="7">
        <v>151.19999999999999</v>
      </c>
      <c r="G87" s="7">
        <f>G88+G89</f>
        <v>10.799999999999999</v>
      </c>
      <c r="H87" s="7">
        <f>H88+H89</f>
        <v>9.5</v>
      </c>
      <c r="I87" s="7"/>
      <c r="J87" s="7"/>
      <c r="K87" s="7"/>
      <c r="L87" s="7"/>
      <c r="M87" s="7">
        <v>2.2000000000000002</v>
      </c>
      <c r="N87" s="7"/>
      <c r="O87" s="7"/>
      <c r="P87" s="7"/>
      <c r="Q87" s="7">
        <v>0.2</v>
      </c>
      <c r="R87" s="7"/>
      <c r="S87" s="163">
        <f t="shared" ref="S87:S92" si="289">U87+W87+Y87+AA87+AC87+AE87+AG87</f>
        <v>0</v>
      </c>
      <c r="T87" s="164">
        <f t="shared" ref="T87:T92" si="290">V87+X87+Z87+AB87+AD87+AF87+AH87</f>
        <v>0</v>
      </c>
      <c r="U87" s="143"/>
      <c r="V87" s="143"/>
      <c r="W87" s="143">
        <f>W88+W89</f>
        <v>0</v>
      </c>
      <c r="X87" s="143">
        <f>X88+X89</f>
        <v>0</v>
      </c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15">
        <f t="shared" ref="AI87:AI92" si="291">AK87+AM87+AO87+AQ87+AS87+AU87+AW87</f>
        <v>187.29999999999998</v>
      </c>
      <c r="AJ87" s="116">
        <f t="shared" ref="AJ87:AJ92" si="292">AL87+AN87+AP87+AR87+AT87+AV87+AX87</f>
        <v>160.69999999999999</v>
      </c>
      <c r="AK87" s="23">
        <f t="shared" ref="AK87:AK92" si="293">E87+U87</f>
        <v>174.1</v>
      </c>
      <c r="AL87" s="23">
        <f t="shared" ref="AL87:AL92" si="294">F87+V87</f>
        <v>151.19999999999999</v>
      </c>
      <c r="AM87" s="23">
        <f t="shared" ref="AM87:AM92" si="295">G87+W87</f>
        <v>10.799999999999999</v>
      </c>
      <c r="AN87" s="23">
        <f t="shared" ref="AN87:AN92" si="296">H87+X87</f>
        <v>9.5</v>
      </c>
      <c r="AO87" s="23">
        <f t="shared" ref="AO87:AO92" si="297">I87+Y87</f>
        <v>0</v>
      </c>
      <c r="AP87" s="23">
        <f t="shared" ref="AP87:AP92" si="298">J87+Z87</f>
        <v>0</v>
      </c>
      <c r="AQ87" s="23">
        <f t="shared" ref="AQ87:AQ92" si="299">K87+AA87</f>
        <v>0</v>
      </c>
      <c r="AR87" s="23">
        <f t="shared" ref="AR87:AR92" si="300">L87+AB87</f>
        <v>0</v>
      </c>
      <c r="AS87" s="23">
        <f t="shared" ref="AS87:AS92" si="301">M87+AC87</f>
        <v>2.2000000000000002</v>
      </c>
      <c r="AT87" s="23">
        <f t="shared" ref="AT87:AT92" si="302">N87+AD87</f>
        <v>0</v>
      </c>
      <c r="AU87" s="23">
        <f t="shared" ref="AU87:AU92" si="303">O87+AE87</f>
        <v>0</v>
      </c>
      <c r="AV87" s="23">
        <f t="shared" ref="AV87:AV92" si="304">P87+AF87</f>
        <v>0</v>
      </c>
      <c r="AW87" s="23">
        <f t="shared" ref="AW87:AW92" si="305">Q87+AG87</f>
        <v>0.2</v>
      </c>
      <c r="AX87" s="23">
        <f t="shared" ref="AX87:AX92" si="306">R87+AH87</f>
        <v>0</v>
      </c>
      <c r="AY87" s="172">
        <f t="shared" si="237"/>
        <v>0</v>
      </c>
      <c r="AZ87" s="172">
        <f t="shared" si="238"/>
        <v>0</v>
      </c>
      <c r="BA87" s="172">
        <f t="shared" si="239"/>
        <v>0</v>
      </c>
      <c r="BB87" s="172">
        <f t="shared" si="240"/>
        <v>0</v>
      </c>
      <c r="BC87" s="172">
        <f t="shared" si="241"/>
        <v>0</v>
      </c>
      <c r="BD87" s="172">
        <f t="shared" si="242"/>
        <v>0</v>
      </c>
      <c r="BE87" s="172">
        <f t="shared" si="243"/>
        <v>0</v>
      </c>
      <c r="BF87" s="172">
        <f t="shared" si="244"/>
        <v>0</v>
      </c>
      <c r="BG87" s="172">
        <f t="shared" si="245"/>
        <v>0</v>
      </c>
      <c r="BH87" s="172">
        <f t="shared" si="246"/>
        <v>0</v>
      </c>
      <c r="BI87" s="172">
        <f t="shared" si="247"/>
        <v>0</v>
      </c>
      <c r="BJ87" s="172">
        <f t="shared" si="248"/>
        <v>0</v>
      </c>
      <c r="BK87" s="172">
        <f t="shared" si="249"/>
        <v>0</v>
      </c>
      <c r="BL87" s="172">
        <f t="shared" si="250"/>
        <v>0</v>
      </c>
      <c r="BM87" s="172">
        <f t="shared" si="251"/>
        <v>0</v>
      </c>
      <c r="BN87" s="172">
        <f t="shared" si="252"/>
        <v>0</v>
      </c>
      <c r="BO87" s="1">
        <f t="shared" si="155"/>
        <v>0</v>
      </c>
    </row>
    <row r="88" spans="1:67" ht="15" customHeight="1" x14ac:dyDescent="0.25">
      <c r="A88" s="10"/>
      <c r="B88" s="34" t="s">
        <v>225</v>
      </c>
      <c r="C88" s="165">
        <f t="shared" si="287"/>
        <v>10.6</v>
      </c>
      <c r="D88" s="166">
        <f t="shared" si="288"/>
        <v>9.5</v>
      </c>
      <c r="E88" s="145"/>
      <c r="F88" s="145"/>
      <c r="G88" s="145">
        <v>10.6</v>
      </c>
      <c r="H88" s="145">
        <v>9.5</v>
      </c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65">
        <f t="shared" si="289"/>
        <v>0</v>
      </c>
      <c r="T88" s="166">
        <f t="shared" si="290"/>
        <v>0</v>
      </c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52">
        <f t="shared" si="291"/>
        <v>10.6</v>
      </c>
      <c r="AJ88" s="153">
        <f t="shared" si="292"/>
        <v>9.5</v>
      </c>
      <c r="AK88" s="117">
        <f t="shared" si="293"/>
        <v>0</v>
      </c>
      <c r="AL88" s="117">
        <f t="shared" si="294"/>
        <v>0</v>
      </c>
      <c r="AM88" s="117">
        <f t="shared" si="295"/>
        <v>10.6</v>
      </c>
      <c r="AN88" s="117">
        <f t="shared" si="296"/>
        <v>9.5</v>
      </c>
      <c r="AO88" s="117">
        <f t="shared" si="297"/>
        <v>0</v>
      </c>
      <c r="AP88" s="117">
        <f t="shared" si="298"/>
        <v>0</v>
      </c>
      <c r="AQ88" s="117">
        <f t="shared" si="299"/>
        <v>0</v>
      </c>
      <c r="AR88" s="117">
        <f t="shared" si="300"/>
        <v>0</v>
      </c>
      <c r="AS88" s="117">
        <f t="shared" si="301"/>
        <v>0</v>
      </c>
      <c r="AT88" s="117">
        <f t="shared" si="302"/>
        <v>0</v>
      </c>
      <c r="AU88" s="117">
        <f t="shared" si="303"/>
        <v>0</v>
      </c>
      <c r="AV88" s="117">
        <f t="shared" si="304"/>
        <v>0</v>
      </c>
      <c r="AW88" s="117">
        <f t="shared" si="305"/>
        <v>0</v>
      </c>
      <c r="AX88" s="117">
        <f t="shared" si="306"/>
        <v>0</v>
      </c>
      <c r="AY88" s="172">
        <f t="shared" si="237"/>
        <v>0</v>
      </c>
      <c r="AZ88" s="172">
        <f t="shared" si="238"/>
        <v>0</v>
      </c>
      <c r="BA88" s="172">
        <f t="shared" si="239"/>
        <v>0</v>
      </c>
      <c r="BB88" s="172">
        <f t="shared" si="240"/>
        <v>0</v>
      </c>
      <c r="BC88" s="172">
        <f t="shared" si="241"/>
        <v>0</v>
      </c>
      <c r="BD88" s="172">
        <f t="shared" si="242"/>
        <v>0</v>
      </c>
      <c r="BE88" s="172">
        <f t="shared" si="243"/>
        <v>0</v>
      </c>
      <c r="BF88" s="172">
        <f t="shared" si="244"/>
        <v>0</v>
      </c>
      <c r="BG88" s="172">
        <f t="shared" si="245"/>
        <v>0</v>
      </c>
      <c r="BH88" s="172">
        <f t="shared" si="246"/>
        <v>0</v>
      </c>
      <c r="BI88" s="172">
        <f t="shared" si="247"/>
        <v>0</v>
      </c>
      <c r="BJ88" s="172">
        <f t="shared" si="248"/>
        <v>0</v>
      </c>
      <c r="BK88" s="172">
        <f t="shared" si="249"/>
        <v>0</v>
      </c>
      <c r="BL88" s="172">
        <f t="shared" si="250"/>
        <v>0</v>
      </c>
      <c r="BM88" s="172">
        <f t="shared" si="251"/>
        <v>0</v>
      </c>
      <c r="BN88" s="172">
        <f t="shared" si="252"/>
        <v>0</v>
      </c>
      <c r="BO88" s="1">
        <f t="shared" si="155"/>
        <v>0</v>
      </c>
    </row>
    <row r="89" spans="1:67" ht="15" customHeight="1" x14ac:dyDescent="0.25">
      <c r="A89" s="10"/>
      <c r="B89" s="36" t="s">
        <v>172</v>
      </c>
      <c r="C89" s="165">
        <f t="shared" si="287"/>
        <v>0.2</v>
      </c>
      <c r="D89" s="166">
        <f t="shared" si="288"/>
        <v>0</v>
      </c>
      <c r="E89" s="145"/>
      <c r="F89" s="145"/>
      <c r="G89" s="145">
        <v>0.2</v>
      </c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65">
        <f t="shared" si="289"/>
        <v>0</v>
      </c>
      <c r="T89" s="166">
        <f t="shared" si="290"/>
        <v>0</v>
      </c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52">
        <f t="shared" si="291"/>
        <v>0.2</v>
      </c>
      <c r="AJ89" s="153">
        <f t="shared" si="292"/>
        <v>0</v>
      </c>
      <c r="AK89" s="117">
        <f t="shared" si="293"/>
        <v>0</v>
      </c>
      <c r="AL89" s="117">
        <f t="shared" si="294"/>
        <v>0</v>
      </c>
      <c r="AM89" s="117">
        <f t="shared" si="295"/>
        <v>0.2</v>
      </c>
      <c r="AN89" s="117">
        <f t="shared" si="296"/>
        <v>0</v>
      </c>
      <c r="AO89" s="117">
        <f t="shared" si="297"/>
        <v>0</v>
      </c>
      <c r="AP89" s="117">
        <f t="shared" si="298"/>
        <v>0</v>
      </c>
      <c r="AQ89" s="117">
        <f t="shared" si="299"/>
        <v>0</v>
      </c>
      <c r="AR89" s="117">
        <f t="shared" si="300"/>
        <v>0</v>
      </c>
      <c r="AS89" s="117">
        <f t="shared" si="301"/>
        <v>0</v>
      </c>
      <c r="AT89" s="117">
        <f t="shared" si="302"/>
        <v>0</v>
      </c>
      <c r="AU89" s="117">
        <f t="shared" si="303"/>
        <v>0</v>
      </c>
      <c r="AV89" s="117">
        <f t="shared" si="304"/>
        <v>0</v>
      </c>
      <c r="AW89" s="117">
        <f t="shared" si="305"/>
        <v>0</v>
      </c>
      <c r="AX89" s="117">
        <f t="shared" si="306"/>
        <v>0</v>
      </c>
      <c r="AY89" s="172">
        <f t="shared" si="237"/>
        <v>0</v>
      </c>
      <c r="AZ89" s="172">
        <f t="shared" si="238"/>
        <v>0</v>
      </c>
      <c r="BA89" s="172">
        <f t="shared" si="239"/>
        <v>0</v>
      </c>
      <c r="BB89" s="172">
        <f t="shared" si="240"/>
        <v>0</v>
      </c>
      <c r="BC89" s="172">
        <f t="shared" si="241"/>
        <v>0</v>
      </c>
      <c r="BD89" s="172">
        <f t="shared" si="242"/>
        <v>0</v>
      </c>
      <c r="BE89" s="172">
        <f t="shared" si="243"/>
        <v>0</v>
      </c>
      <c r="BF89" s="172">
        <f t="shared" si="244"/>
        <v>0</v>
      </c>
      <c r="BG89" s="172">
        <f t="shared" si="245"/>
        <v>0</v>
      </c>
      <c r="BH89" s="172">
        <f t="shared" si="246"/>
        <v>0</v>
      </c>
      <c r="BI89" s="172">
        <f t="shared" si="247"/>
        <v>0</v>
      </c>
      <c r="BJ89" s="172">
        <f t="shared" si="248"/>
        <v>0</v>
      </c>
      <c r="BK89" s="172">
        <f t="shared" si="249"/>
        <v>0</v>
      </c>
      <c r="BL89" s="172">
        <f t="shared" si="250"/>
        <v>0</v>
      </c>
      <c r="BM89" s="172">
        <f t="shared" si="251"/>
        <v>0</v>
      </c>
      <c r="BN89" s="172">
        <f t="shared" si="252"/>
        <v>0</v>
      </c>
      <c r="BO89" s="1">
        <f t="shared" si="155"/>
        <v>0</v>
      </c>
    </row>
    <row r="90" spans="1:67" ht="15" customHeight="1" x14ac:dyDescent="0.25">
      <c r="A90" s="10"/>
      <c r="B90" s="9" t="s">
        <v>305</v>
      </c>
      <c r="C90" s="164">
        <f t="shared" si="287"/>
        <v>29.2</v>
      </c>
      <c r="D90" s="164">
        <f t="shared" si="288"/>
        <v>0</v>
      </c>
      <c r="E90" s="7">
        <v>28.5</v>
      </c>
      <c r="F90" s="7"/>
      <c r="G90" s="7"/>
      <c r="H90" s="7"/>
      <c r="I90" s="7"/>
      <c r="J90" s="7"/>
      <c r="K90" s="7"/>
      <c r="L90" s="7"/>
      <c r="M90" s="7">
        <v>0.5</v>
      </c>
      <c r="N90" s="7"/>
      <c r="O90" s="7"/>
      <c r="P90" s="7"/>
      <c r="Q90" s="7">
        <v>0.2</v>
      </c>
      <c r="R90" s="7"/>
      <c r="S90" s="164">
        <f t="shared" si="289"/>
        <v>0</v>
      </c>
      <c r="T90" s="164">
        <f t="shared" si="290"/>
        <v>0</v>
      </c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16">
        <f t="shared" si="291"/>
        <v>29.2</v>
      </c>
      <c r="AJ90" s="116">
        <f t="shared" si="292"/>
        <v>0</v>
      </c>
      <c r="AK90" s="23">
        <f t="shared" si="293"/>
        <v>28.5</v>
      </c>
      <c r="AL90" s="23">
        <f t="shared" si="294"/>
        <v>0</v>
      </c>
      <c r="AM90" s="23">
        <f t="shared" si="295"/>
        <v>0</v>
      </c>
      <c r="AN90" s="23">
        <f t="shared" si="296"/>
        <v>0</v>
      </c>
      <c r="AO90" s="23">
        <f t="shared" si="297"/>
        <v>0</v>
      </c>
      <c r="AP90" s="23">
        <f t="shared" si="298"/>
        <v>0</v>
      </c>
      <c r="AQ90" s="23">
        <f t="shared" si="299"/>
        <v>0</v>
      </c>
      <c r="AR90" s="23">
        <f t="shared" si="300"/>
        <v>0</v>
      </c>
      <c r="AS90" s="23">
        <f t="shared" si="301"/>
        <v>0.5</v>
      </c>
      <c r="AT90" s="23">
        <f t="shared" si="302"/>
        <v>0</v>
      </c>
      <c r="AU90" s="23">
        <f t="shared" si="303"/>
        <v>0</v>
      </c>
      <c r="AV90" s="23">
        <f t="shared" si="304"/>
        <v>0</v>
      </c>
      <c r="AW90" s="23">
        <f t="shared" si="305"/>
        <v>0.2</v>
      </c>
      <c r="AX90" s="23">
        <f t="shared" si="306"/>
        <v>0</v>
      </c>
      <c r="AY90" s="172">
        <f t="shared" si="237"/>
        <v>0</v>
      </c>
      <c r="AZ90" s="172">
        <f t="shared" si="238"/>
        <v>0</v>
      </c>
      <c r="BA90" s="172">
        <f t="shared" si="239"/>
        <v>0</v>
      </c>
      <c r="BB90" s="172">
        <f t="shared" si="240"/>
        <v>0</v>
      </c>
      <c r="BC90" s="172">
        <f t="shared" si="241"/>
        <v>0</v>
      </c>
      <c r="BD90" s="172">
        <f t="shared" si="242"/>
        <v>0</v>
      </c>
      <c r="BE90" s="172">
        <f t="shared" si="243"/>
        <v>0</v>
      </c>
      <c r="BF90" s="172">
        <f t="shared" si="244"/>
        <v>0</v>
      </c>
      <c r="BG90" s="172">
        <f t="shared" si="245"/>
        <v>0</v>
      </c>
      <c r="BH90" s="172">
        <f t="shared" si="246"/>
        <v>0</v>
      </c>
      <c r="BI90" s="172">
        <f t="shared" si="247"/>
        <v>0</v>
      </c>
      <c r="BJ90" s="172">
        <f t="shared" si="248"/>
        <v>0</v>
      </c>
      <c r="BK90" s="172">
        <f t="shared" si="249"/>
        <v>0</v>
      </c>
      <c r="BL90" s="172">
        <f t="shared" si="250"/>
        <v>0</v>
      </c>
      <c r="BM90" s="172">
        <f t="shared" si="251"/>
        <v>0</v>
      </c>
      <c r="BN90" s="172">
        <f t="shared" si="252"/>
        <v>0</v>
      </c>
      <c r="BO90" s="1">
        <f t="shared" si="155"/>
        <v>0</v>
      </c>
    </row>
    <row r="91" spans="1:67" ht="15" customHeight="1" x14ac:dyDescent="0.25">
      <c r="A91" s="10"/>
      <c r="B91" s="8" t="s">
        <v>304</v>
      </c>
      <c r="C91" s="164">
        <f t="shared" si="287"/>
        <v>5.0999999999999996</v>
      </c>
      <c r="D91" s="164">
        <f t="shared" si="288"/>
        <v>4.9000000000000004</v>
      </c>
      <c r="E91" s="7"/>
      <c r="F91" s="7"/>
      <c r="G91" s="7">
        <f t="shared" ref="G91:H91" si="307">G92</f>
        <v>5.0999999999999996</v>
      </c>
      <c r="H91" s="7">
        <f t="shared" si="307"/>
        <v>4.9000000000000004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164">
        <f t="shared" si="289"/>
        <v>0</v>
      </c>
      <c r="T91" s="164">
        <f t="shared" si="290"/>
        <v>0</v>
      </c>
      <c r="U91" s="143"/>
      <c r="V91" s="143"/>
      <c r="W91" s="143">
        <f t="shared" ref="W91:X91" si="308">W92</f>
        <v>0</v>
      </c>
      <c r="X91" s="143">
        <f t="shared" si="308"/>
        <v>0</v>
      </c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16">
        <f t="shared" si="291"/>
        <v>5.0999999999999996</v>
      </c>
      <c r="AJ91" s="116">
        <f t="shared" si="292"/>
        <v>4.9000000000000004</v>
      </c>
      <c r="AK91" s="23">
        <f t="shared" si="293"/>
        <v>0</v>
      </c>
      <c r="AL91" s="23">
        <f t="shared" si="294"/>
        <v>0</v>
      </c>
      <c r="AM91" s="23">
        <f t="shared" si="295"/>
        <v>5.0999999999999996</v>
      </c>
      <c r="AN91" s="23">
        <f t="shared" si="296"/>
        <v>4.9000000000000004</v>
      </c>
      <c r="AO91" s="23">
        <f t="shared" si="297"/>
        <v>0</v>
      </c>
      <c r="AP91" s="23">
        <f t="shared" si="298"/>
        <v>0</v>
      </c>
      <c r="AQ91" s="23">
        <f t="shared" si="299"/>
        <v>0</v>
      </c>
      <c r="AR91" s="23">
        <f t="shared" si="300"/>
        <v>0</v>
      </c>
      <c r="AS91" s="23">
        <f t="shared" si="301"/>
        <v>0</v>
      </c>
      <c r="AT91" s="23">
        <f t="shared" si="302"/>
        <v>0</v>
      </c>
      <c r="AU91" s="23">
        <f t="shared" si="303"/>
        <v>0</v>
      </c>
      <c r="AV91" s="23">
        <f t="shared" si="304"/>
        <v>0</v>
      </c>
      <c r="AW91" s="23">
        <f t="shared" si="305"/>
        <v>0</v>
      </c>
      <c r="AX91" s="23">
        <f t="shared" si="306"/>
        <v>0</v>
      </c>
      <c r="AY91" s="172">
        <f t="shared" si="237"/>
        <v>0</v>
      </c>
      <c r="AZ91" s="172">
        <f t="shared" si="238"/>
        <v>0</v>
      </c>
      <c r="BA91" s="172">
        <f t="shared" si="239"/>
        <v>0</v>
      </c>
      <c r="BB91" s="172">
        <f t="shared" si="240"/>
        <v>0</v>
      </c>
      <c r="BC91" s="172">
        <f t="shared" si="241"/>
        <v>0</v>
      </c>
      <c r="BD91" s="172">
        <f t="shared" si="242"/>
        <v>0</v>
      </c>
      <c r="BE91" s="172">
        <f t="shared" si="243"/>
        <v>0</v>
      </c>
      <c r="BF91" s="172">
        <f t="shared" si="244"/>
        <v>0</v>
      </c>
      <c r="BG91" s="172">
        <f t="shared" si="245"/>
        <v>0</v>
      </c>
      <c r="BH91" s="172">
        <f t="shared" si="246"/>
        <v>0</v>
      </c>
      <c r="BI91" s="172">
        <f t="shared" si="247"/>
        <v>0</v>
      </c>
      <c r="BJ91" s="172">
        <f t="shared" si="248"/>
        <v>0</v>
      </c>
      <c r="BK91" s="172">
        <f t="shared" si="249"/>
        <v>0</v>
      </c>
      <c r="BL91" s="172">
        <f t="shared" si="250"/>
        <v>0</v>
      </c>
      <c r="BM91" s="172">
        <f t="shared" si="251"/>
        <v>0</v>
      </c>
      <c r="BN91" s="172">
        <f t="shared" si="252"/>
        <v>0</v>
      </c>
      <c r="BO91" s="1">
        <f t="shared" si="155"/>
        <v>0</v>
      </c>
    </row>
    <row r="92" spans="1:67" ht="15" customHeight="1" x14ac:dyDescent="0.25">
      <c r="A92" s="29"/>
      <c r="B92" s="37" t="s">
        <v>171</v>
      </c>
      <c r="C92" s="166">
        <f t="shared" si="287"/>
        <v>5.0999999999999996</v>
      </c>
      <c r="D92" s="166">
        <f t="shared" si="288"/>
        <v>4.9000000000000004</v>
      </c>
      <c r="E92" s="145"/>
      <c r="F92" s="145"/>
      <c r="G92" s="145">
        <v>5.0999999999999996</v>
      </c>
      <c r="H92" s="145">
        <v>4.9000000000000004</v>
      </c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66">
        <f t="shared" si="289"/>
        <v>0</v>
      </c>
      <c r="T92" s="166">
        <f t="shared" si="290"/>
        <v>0</v>
      </c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53">
        <f t="shared" si="291"/>
        <v>5.0999999999999996</v>
      </c>
      <c r="AJ92" s="153">
        <f t="shared" si="292"/>
        <v>4.9000000000000004</v>
      </c>
      <c r="AK92" s="117">
        <f t="shared" si="293"/>
        <v>0</v>
      </c>
      <c r="AL92" s="117">
        <f t="shared" si="294"/>
        <v>0</v>
      </c>
      <c r="AM92" s="117">
        <f t="shared" si="295"/>
        <v>5.0999999999999996</v>
      </c>
      <c r="AN92" s="117">
        <f t="shared" si="296"/>
        <v>4.9000000000000004</v>
      </c>
      <c r="AO92" s="117">
        <f t="shared" si="297"/>
        <v>0</v>
      </c>
      <c r="AP92" s="117">
        <f t="shared" si="298"/>
        <v>0</v>
      </c>
      <c r="AQ92" s="117">
        <f t="shared" si="299"/>
        <v>0</v>
      </c>
      <c r="AR92" s="117">
        <f t="shared" si="300"/>
        <v>0</v>
      </c>
      <c r="AS92" s="117">
        <f t="shared" si="301"/>
        <v>0</v>
      </c>
      <c r="AT92" s="117">
        <f t="shared" si="302"/>
        <v>0</v>
      </c>
      <c r="AU92" s="117">
        <f t="shared" si="303"/>
        <v>0</v>
      </c>
      <c r="AV92" s="117">
        <f t="shared" si="304"/>
        <v>0</v>
      </c>
      <c r="AW92" s="117">
        <f t="shared" si="305"/>
        <v>0</v>
      </c>
      <c r="AX92" s="117">
        <f t="shared" si="306"/>
        <v>0</v>
      </c>
      <c r="AY92" s="172">
        <f t="shared" si="237"/>
        <v>0</v>
      </c>
      <c r="AZ92" s="172">
        <f t="shared" si="238"/>
        <v>0</v>
      </c>
      <c r="BA92" s="172">
        <f t="shared" si="239"/>
        <v>0</v>
      </c>
      <c r="BB92" s="172">
        <f t="shared" si="240"/>
        <v>0</v>
      </c>
      <c r="BC92" s="172">
        <f t="shared" si="241"/>
        <v>0</v>
      </c>
      <c r="BD92" s="172">
        <f t="shared" si="242"/>
        <v>0</v>
      </c>
      <c r="BE92" s="172">
        <f t="shared" si="243"/>
        <v>0</v>
      </c>
      <c r="BF92" s="172">
        <f t="shared" si="244"/>
        <v>0</v>
      </c>
      <c r="BG92" s="172">
        <f t="shared" si="245"/>
        <v>0</v>
      </c>
      <c r="BH92" s="172">
        <f t="shared" si="246"/>
        <v>0</v>
      </c>
      <c r="BI92" s="172">
        <f t="shared" si="247"/>
        <v>0</v>
      </c>
      <c r="BJ92" s="172">
        <f t="shared" si="248"/>
        <v>0</v>
      </c>
      <c r="BK92" s="172">
        <f t="shared" si="249"/>
        <v>0</v>
      </c>
      <c r="BL92" s="172">
        <f t="shared" si="250"/>
        <v>0</v>
      </c>
      <c r="BM92" s="172">
        <f t="shared" si="251"/>
        <v>0</v>
      </c>
      <c r="BN92" s="172">
        <f t="shared" si="252"/>
        <v>0</v>
      </c>
      <c r="BO92" s="1">
        <f t="shared" si="155"/>
        <v>0</v>
      </c>
    </row>
    <row r="93" spans="1:67" ht="15" customHeight="1" x14ac:dyDescent="0.25">
      <c r="A93" s="3" t="s">
        <v>14</v>
      </c>
      <c r="B93" s="121" t="s">
        <v>310</v>
      </c>
      <c r="C93" s="161">
        <f t="shared" ref="C93:F93" si="309">C94+C97+C98</f>
        <v>157.89999999999998</v>
      </c>
      <c r="D93" s="162">
        <f t="shared" si="309"/>
        <v>107.80000000000001</v>
      </c>
      <c r="E93" s="138">
        <f t="shared" si="309"/>
        <v>139.9</v>
      </c>
      <c r="F93" s="138">
        <f t="shared" si="309"/>
        <v>92.5</v>
      </c>
      <c r="G93" s="138">
        <f>G94+G97+G98</f>
        <v>16.799999999999997</v>
      </c>
      <c r="H93" s="138">
        <f t="shared" ref="H93:R93" si="310">H94+H97+H98</f>
        <v>15.3</v>
      </c>
      <c r="I93" s="138">
        <f t="shared" si="310"/>
        <v>0</v>
      </c>
      <c r="J93" s="138">
        <f t="shared" si="310"/>
        <v>0</v>
      </c>
      <c r="K93" s="138">
        <f t="shared" si="310"/>
        <v>0</v>
      </c>
      <c r="L93" s="138">
        <f t="shared" si="310"/>
        <v>0</v>
      </c>
      <c r="M93" s="138">
        <f t="shared" si="310"/>
        <v>0.5</v>
      </c>
      <c r="N93" s="138">
        <f t="shared" si="310"/>
        <v>0</v>
      </c>
      <c r="O93" s="138">
        <f t="shared" si="310"/>
        <v>0</v>
      </c>
      <c r="P93" s="138">
        <f t="shared" si="310"/>
        <v>0</v>
      </c>
      <c r="Q93" s="138">
        <f t="shared" si="310"/>
        <v>0.7</v>
      </c>
      <c r="R93" s="138">
        <f t="shared" si="310"/>
        <v>0</v>
      </c>
      <c r="S93" s="161">
        <f t="shared" ref="S93:V93" si="311">S94+S97+S98</f>
        <v>0</v>
      </c>
      <c r="T93" s="162">
        <f t="shared" si="311"/>
        <v>0</v>
      </c>
      <c r="U93" s="142">
        <f t="shared" si="311"/>
        <v>0</v>
      </c>
      <c r="V93" s="142">
        <f t="shared" si="311"/>
        <v>0</v>
      </c>
      <c r="W93" s="142">
        <f>W94+W97+W98</f>
        <v>0</v>
      </c>
      <c r="X93" s="142">
        <f t="shared" ref="X93:AH93" si="312">X94+X97+X98</f>
        <v>0</v>
      </c>
      <c r="Y93" s="142">
        <f t="shared" si="312"/>
        <v>0</v>
      </c>
      <c r="Z93" s="142">
        <f t="shared" si="312"/>
        <v>0</v>
      </c>
      <c r="AA93" s="142">
        <f t="shared" si="312"/>
        <v>0</v>
      </c>
      <c r="AB93" s="142">
        <f t="shared" si="312"/>
        <v>0</v>
      </c>
      <c r="AC93" s="142">
        <f t="shared" si="312"/>
        <v>0</v>
      </c>
      <c r="AD93" s="142">
        <f t="shared" si="312"/>
        <v>0</v>
      </c>
      <c r="AE93" s="142">
        <f t="shared" si="312"/>
        <v>0</v>
      </c>
      <c r="AF93" s="142">
        <f t="shared" si="312"/>
        <v>0</v>
      </c>
      <c r="AG93" s="142">
        <f t="shared" si="312"/>
        <v>0</v>
      </c>
      <c r="AH93" s="142">
        <f t="shared" si="312"/>
        <v>0</v>
      </c>
      <c r="AI93" s="14">
        <f t="shared" ref="AI93:AL93" si="313">AI94+AI97+AI98</f>
        <v>157.89999999999998</v>
      </c>
      <c r="AJ93" s="12">
        <f t="shared" si="313"/>
        <v>107.80000000000001</v>
      </c>
      <c r="AK93" s="107">
        <f t="shared" si="313"/>
        <v>139.9</v>
      </c>
      <c r="AL93" s="107">
        <f t="shared" si="313"/>
        <v>92.5</v>
      </c>
      <c r="AM93" s="107">
        <f>AM94+AM97+AM98</f>
        <v>16.799999999999997</v>
      </c>
      <c r="AN93" s="107">
        <f t="shared" ref="AN93:AX93" si="314">AN94+AN97+AN98</f>
        <v>15.3</v>
      </c>
      <c r="AO93" s="107">
        <f t="shared" si="314"/>
        <v>0</v>
      </c>
      <c r="AP93" s="107">
        <f t="shared" si="314"/>
        <v>0</v>
      </c>
      <c r="AQ93" s="107">
        <f t="shared" si="314"/>
        <v>0</v>
      </c>
      <c r="AR93" s="107">
        <f t="shared" si="314"/>
        <v>0</v>
      </c>
      <c r="AS93" s="107">
        <f t="shared" si="314"/>
        <v>0.5</v>
      </c>
      <c r="AT93" s="107">
        <f t="shared" si="314"/>
        <v>0</v>
      </c>
      <c r="AU93" s="107">
        <f t="shared" si="314"/>
        <v>0</v>
      </c>
      <c r="AV93" s="107">
        <f t="shared" si="314"/>
        <v>0</v>
      </c>
      <c r="AW93" s="107">
        <f t="shared" si="314"/>
        <v>0.7</v>
      </c>
      <c r="AX93" s="107">
        <f t="shared" si="314"/>
        <v>0</v>
      </c>
      <c r="AY93" s="172">
        <f t="shared" si="237"/>
        <v>0</v>
      </c>
      <c r="AZ93" s="172">
        <f t="shared" si="238"/>
        <v>0</v>
      </c>
      <c r="BA93" s="172">
        <f t="shared" si="239"/>
        <v>0</v>
      </c>
      <c r="BB93" s="172">
        <f t="shared" si="240"/>
        <v>0</v>
      </c>
      <c r="BC93" s="172">
        <f t="shared" si="241"/>
        <v>0</v>
      </c>
      <c r="BD93" s="172">
        <f t="shared" si="242"/>
        <v>0</v>
      </c>
      <c r="BE93" s="172">
        <f t="shared" si="243"/>
        <v>0</v>
      </c>
      <c r="BF93" s="172">
        <f t="shared" si="244"/>
        <v>0</v>
      </c>
      <c r="BG93" s="172">
        <f t="shared" si="245"/>
        <v>0</v>
      </c>
      <c r="BH93" s="172">
        <f t="shared" si="246"/>
        <v>0</v>
      </c>
      <c r="BI93" s="172">
        <f t="shared" si="247"/>
        <v>0</v>
      </c>
      <c r="BJ93" s="172">
        <f t="shared" si="248"/>
        <v>0</v>
      </c>
      <c r="BK93" s="172">
        <f t="shared" si="249"/>
        <v>0</v>
      </c>
      <c r="BL93" s="172">
        <f t="shared" si="250"/>
        <v>0</v>
      </c>
      <c r="BM93" s="172">
        <f t="shared" si="251"/>
        <v>0</v>
      </c>
      <c r="BN93" s="172">
        <f t="shared" si="252"/>
        <v>0</v>
      </c>
      <c r="BO93" s="1">
        <f t="shared" si="155"/>
        <v>0</v>
      </c>
    </row>
    <row r="94" spans="1:67" ht="15" customHeight="1" x14ac:dyDescent="0.25">
      <c r="A94" s="10"/>
      <c r="B94" s="21" t="s">
        <v>300</v>
      </c>
      <c r="C94" s="163">
        <f t="shared" ref="C94:C99" si="315">E94+G94+I94+K94+M94+O94+Q94</f>
        <v>124.89999999999999</v>
      </c>
      <c r="D94" s="164">
        <f t="shared" ref="D94:D99" si="316">F94+H94+J94+L94+N94+P94+R94</f>
        <v>102.9</v>
      </c>
      <c r="E94" s="7">
        <v>112.6</v>
      </c>
      <c r="F94" s="7">
        <v>92.5</v>
      </c>
      <c r="G94" s="7">
        <f>G95+G96</f>
        <v>11.7</v>
      </c>
      <c r="H94" s="7">
        <f>H95+H96</f>
        <v>10.4</v>
      </c>
      <c r="I94" s="7"/>
      <c r="J94" s="7"/>
      <c r="K94" s="7"/>
      <c r="L94" s="7"/>
      <c r="M94" s="7"/>
      <c r="N94" s="7"/>
      <c r="O94" s="7"/>
      <c r="P94" s="7"/>
      <c r="Q94" s="7">
        <v>0.6</v>
      </c>
      <c r="R94" s="7"/>
      <c r="S94" s="163">
        <f t="shared" ref="S94:S99" si="317">U94+W94+Y94+AA94+AC94+AE94+AG94</f>
        <v>0</v>
      </c>
      <c r="T94" s="164">
        <f t="shared" ref="T94:T99" si="318">V94+X94+Z94+AB94+AD94+AF94+AH94</f>
        <v>0</v>
      </c>
      <c r="U94" s="143"/>
      <c r="V94" s="143"/>
      <c r="W94" s="143">
        <f>W95+W96</f>
        <v>0</v>
      </c>
      <c r="X94" s="143">
        <f>X95+X96</f>
        <v>0</v>
      </c>
      <c r="Y94" s="143"/>
      <c r="Z94" s="143"/>
      <c r="AA94" s="143"/>
      <c r="AB94" s="143"/>
      <c r="AC94" s="143"/>
      <c r="AD94" s="143"/>
      <c r="AE94" s="143"/>
      <c r="AF94" s="143"/>
      <c r="AG94" s="143"/>
      <c r="AH94" s="143"/>
      <c r="AI94" s="115">
        <f t="shared" ref="AI94:AI99" si="319">AK94+AM94+AO94+AQ94+AS94+AU94+AW94</f>
        <v>124.89999999999999</v>
      </c>
      <c r="AJ94" s="116">
        <f t="shared" ref="AJ94:AJ99" si="320">AL94+AN94+AP94+AR94+AT94+AV94+AX94</f>
        <v>102.9</v>
      </c>
      <c r="AK94" s="23">
        <f t="shared" ref="AK94:AK99" si="321">E94+U94</f>
        <v>112.6</v>
      </c>
      <c r="AL94" s="23">
        <f t="shared" ref="AL94:AL99" si="322">F94+V94</f>
        <v>92.5</v>
      </c>
      <c r="AM94" s="23">
        <f t="shared" ref="AM94:AM99" si="323">G94+W94</f>
        <v>11.7</v>
      </c>
      <c r="AN94" s="23">
        <f t="shared" ref="AN94:AN99" si="324">H94+X94</f>
        <v>10.4</v>
      </c>
      <c r="AO94" s="23">
        <f t="shared" ref="AO94:AO99" si="325">I94+Y94</f>
        <v>0</v>
      </c>
      <c r="AP94" s="23">
        <f t="shared" ref="AP94:AP99" si="326">J94+Z94</f>
        <v>0</v>
      </c>
      <c r="AQ94" s="23">
        <f t="shared" ref="AQ94:AQ99" si="327">K94+AA94</f>
        <v>0</v>
      </c>
      <c r="AR94" s="23">
        <f t="shared" ref="AR94:AR99" si="328">L94+AB94</f>
        <v>0</v>
      </c>
      <c r="AS94" s="23">
        <f t="shared" ref="AS94:AS99" si="329">M94+AC94</f>
        <v>0</v>
      </c>
      <c r="AT94" s="23">
        <f t="shared" ref="AT94:AT99" si="330">N94+AD94</f>
        <v>0</v>
      </c>
      <c r="AU94" s="23">
        <f t="shared" ref="AU94:AU99" si="331">O94+AE94</f>
        <v>0</v>
      </c>
      <c r="AV94" s="23">
        <f t="shared" ref="AV94:AV99" si="332">P94+AF94</f>
        <v>0</v>
      </c>
      <c r="AW94" s="23">
        <f t="shared" ref="AW94:AW99" si="333">Q94+AG94</f>
        <v>0.6</v>
      </c>
      <c r="AX94" s="23">
        <f t="shared" ref="AX94:AX99" si="334">R94+AH94</f>
        <v>0</v>
      </c>
      <c r="AY94" s="172">
        <f t="shared" si="237"/>
        <v>0</v>
      </c>
      <c r="AZ94" s="172">
        <f t="shared" si="238"/>
        <v>0</v>
      </c>
      <c r="BA94" s="172">
        <f t="shared" si="239"/>
        <v>0</v>
      </c>
      <c r="BB94" s="172">
        <f t="shared" si="240"/>
        <v>0</v>
      </c>
      <c r="BC94" s="172">
        <f t="shared" si="241"/>
        <v>0</v>
      </c>
      <c r="BD94" s="172">
        <f t="shared" si="242"/>
        <v>0</v>
      </c>
      <c r="BE94" s="172">
        <f t="shared" si="243"/>
        <v>0</v>
      </c>
      <c r="BF94" s="172">
        <f t="shared" si="244"/>
        <v>0</v>
      </c>
      <c r="BG94" s="172">
        <f t="shared" si="245"/>
        <v>0</v>
      </c>
      <c r="BH94" s="172">
        <f t="shared" si="246"/>
        <v>0</v>
      </c>
      <c r="BI94" s="172">
        <f t="shared" si="247"/>
        <v>0</v>
      </c>
      <c r="BJ94" s="172">
        <f t="shared" si="248"/>
        <v>0</v>
      </c>
      <c r="BK94" s="172">
        <f t="shared" si="249"/>
        <v>0</v>
      </c>
      <c r="BL94" s="172">
        <f t="shared" si="250"/>
        <v>0</v>
      </c>
      <c r="BM94" s="172">
        <f t="shared" si="251"/>
        <v>0</v>
      </c>
      <c r="BN94" s="172">
        <f t="shared" si="252"/>
        <v>0</v>
      </c>
      <c r="BO94" s="1">
        <f t="shared" si="155"/>
        <v>0</v>
      </c>
    </row>
    <row r="95" spans="1:67" ht="15" customHeight="1" x14ac:dyDescent="0.25">
      <c r="A95" s="10"/>
      <c r="B95" s="34" t="s">
        <v>225</v>
      </c>
      <c r="C95" s="165">
        <f t="shared" si="315"/>
        <v>11.5</v>
      </c>
      <c r="D95" s="166">
        <f t="shared" si="316"/>
        <v>10.4</v>
      </c>
      <c r="E95" s="145"/>
      <c r="F95" s="145"/>
      <c r="G95" s="145">
        <v>11.5</v>
      </c>
      <c r="H95" s="145">
        <v>10.4</v>
      </c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65">
        <f t="shared" si="317"/>
        <v>0</v>
      </c>
      <c r="T95" s="166">
        <f t="shared" si="318"/>
        <v>0</v>
      </c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52">
        <f t="shared" si="319"/>
        <v>11.5</v>
      </c>
      <c r="AJ95" s="153">
        <f t="shared" si="320"/>
        <v>10.4</v>
      </c>
      <c r="AK95" s="117">
        <f t="shared" si="321"/>
        <v>0</v>
      </c>
      <c r="AL95" s="117">
        <f t="shared" si="322"/>
        <v>0</v>
      </c>
      <c r="AM95" s="117">
        <f t="shared" si="323"/>
        <v>11.5</v>
      </c>
      <c r="AN95" s="117">
        <f t="shared" si="324"/>
        <v>10.4</v>
      </c>
      <c r="AO95" s="117">
        <f t="shared" si="325"/>
        <v>0</v>
      </c>
      <c r="AP95" s="117">
        <f t="shared" si="326"/>
        <v>0</v>
      </c>
      <c r="AQ95" s="117">
        <f t="shared" si="327"/>
        <v>0</v>
      </c>
      <c r="AR95" s="117">
        <f t="shared" si="328"/>
        <v>0</v>
      </c>
      <c r="AS95" s="117">
        <f t="shared" si="329"/>
        <v>0</v>
      </c>
      <c r="AT95" s="117">
        <f t="shared" si="330"/>
        <v>0</v>
      </c>
      <c r="AU95" s="117">
        <f t="shared" si="331"/>
        <v>0</v>
      </c>
      <c r="AV95" s="117">
        <f t="shared" si="332"/>
        <v>0</v>
      </c>
      <c r="AW95" s="117">
        <f t="shared" si="333"/>
        <v>0</v>
      </c>
      <c r="AX95" s="117">
        <f t="shared" si="334"/>
        <v>0</v>
      </c>
      <c r="AY95" s="172">
        <f t="shared" si="237"/>
        <v>0</v>
      </c>
      <c r="AZ95" s="172">
        <f t="shared" si="238"/>
        <v>0</v>
      </c>
      <c r="BA95" s="172">
        <f t="shared" si="239"/>
        <v>0</v>
      </c>
      <c r="BB95" s="172">
        <f t="shared" si="240"/>
        <v>0</v>
      </c>
      <c r="BC95" s="172">
        <f t="shared" si="241"/>
        <v>0</v>
      </c>
      <c r="BD95" s="172">
        <f t="shared" si="242"/>
        <v>0</v>
      </c>
      <c r="BE95" s="172">
        <f t="shared" si="243"/>
        <v>0</v>
      </c>
      <c r="BF95" s="172">
        <f t="shared" si="244"/>
        <v>0</v>
      </c>
      <c r="BG95" s="172">
        <f t="shared" si="245"/>
        <v>0</v>
      </c>
      <c r="BH95" s="172">
        <f t="shared" si="246"/>
        <v>0</v>
      </c>
      <c r="BI95" s="172">
        <f t="shared" si="247"/>
        <v>0</v>
      </c>
      <c r="BJ95" s="172">
        <f t="shared" si="248"/>
        <v>0</v>
      </c>
      <c r="BK95" s="172">
        <f t="shared" si="249"/>
        <v>0</v>
      </c>
      <c r="BL95" s="172">
        <f t="shared" si="250"/>
        <v>0</v>
      </c>
      <c r="BM95" s="172">
        <f t="shared" si="251"/>
        <v>0</v>
      </c>
      <c r="BN95" s="172">
        <f t="shared" si="252"/>
        <v>0</v>
      </c>
      <c r="BO95" s="1">
        <f t="shared" si="155"/>
        <v>0</v>
      </c>
    </row>
    <row r="96" spans="1:67" ht="15" customHeight="1" x14ac:dyDescent="0.25">
      <c r="A96" s="10"/>
      <c r="B96" s="36" t="s">
        <v>172</v>
      </c>
      <c r="C96" s="165">
        <f t="shared" si="315"/>
        <v>0.2</v>
      </c>
      <c r="D96" s="166">
        <f t="shared" si="316"/>
        <v>0</v>
      </c>
      <c r="E96" s="145"/>
      <c r="F96" s="145"/>
      <c r="G96" s="145">
        <v>0.2</v>
      </c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65">
        <f t="shared" si="317"/>
        <v>0</v>
      </c>
      <c r="T96" s="166">
        <f t="shared" si="318"/>
        <v>0</v>
      </c>
      <c r="U96" s="146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52">
        <f t="shared" si="319"/>
        <v>0.2</v>
      </c>
      <c r="AJ96" s="153">
        <f t="shared" si="320"/>
        <v>0</v>
      </c>
      <c r="AK96" s="117">
        <f t="shared" si="321"/>
        <v>0</v>
      </c>
      <c r="AL96" s="117">
        <f t="shared" si="322"/>
        <v>0</v>
      </c>
      <c r="AM96" s="117">
        <f t="shared" si="323"/>
        <v>0.2</v>
      </c>
      <c r="AN96" s="117">
        <f t="shared" si="324"/>
        <v>0</v>
      </c>
      <c r="AO96" s="117">
        <f t="shared" si="325"/>
        <v>0</v>
      </c>
      <c r="AP96" s="117">
        <f t="shared" si="326"/>
        <v>0</v>
      </c>
      <c r="AQ96" s="117">
        <f t="shared" si="327"/>
        <v>0</v>
      </c>
      <c r="AR96" s="117">
        <f t="shared" si="328"/>
        <v>0</v>
      </c>
      <c r="AS96" s="117">
        <f t="shared" si="329"/>
        <v>0</v>
      </c>
      <c r="AT96" s="117">
        <f t="shared" si="330"/>
        <v>0</v>
      </c>
      <c r="AU96" s="117">
        <f t="shared" si="331"/>
        <v>0</v>
      </c>
      <c r="AV96" s="117">
        <f t="shared" si="332"/>
        <v>0</v>
      </c>
      <c r="AW96" s="117">
        <f t="shared" si="333"/>
        <v>0</v>
      </c>
      <c r="AX96" s="117">
        <f t="shared" si="334"/>
        <v>0</v>
      </c>
      <c r="AY96" s="172">
        <f t="shared" si="237"/>
        <v>0</v>
      </c>
      <c r="AZ96" s="172">
        <f t="shared" si="238"/>
        <v>0</v>
      </c>
      <c r="BA96" s="172">
        <f t="shared" si="239"/>
        <v>0</v>
      </c>
      <c r="BB96" s="172">
        <f t="shared" si="240"/>
        <v>0</v>
      </c>
      <c r="BC96" s="172">
        <f t="shared" si="241"/>
        <v>0</v>
      </c>
      <c r="BD96" s="172">
        <f t="shared" si="242"/>
        <v>0</v>
      </c>
      <c r="BE96" s="172">
        <f t="shared" si="243"/>
        <v>0</v>
      </c>
      <c r="BF96" s="172">
        <f t="shared" si="244"/>
        <v>0</v>
      </c>
      <c r="BG96" s="172">
        <f t="shared" si="245"/>
        <v>0</v>
      </c>
      <c r="BH96" s="172">
        <f t="shared" si="246"/>
        <v>0</v>
      </c>
      <c r="BI96" s="172">
        <f t="shared" si="247"/>
        <v>0</v>
      </c>
      <c r="BJ96" s="172">
        <f t="shared" si="248"/>
        <v>0</v>
      </c>
      <c r="BK96" s="172">
        <f t="shared" si="249"/>
        <v>0</v>
      </c>
      <c r="BL96" s="172">
        <f t="shared" si="250"/>
        <v>0</v>
      </c>
      <c r="BM96" s="172">
        <f t="shared" si="251"/>
        <v>0</v>
      </c>
      <c r="BN96" s="172">
        <f t="shared" si="252"/>
        <v>0</v>
      </c>
      <c r="BO96" s="1">
        <f t="shared" si="155"/>
        <v>0</v>
      </c>
    </row>
    <row r="97" spans="1:67" ht="15" customHeight="1" x14ac:dyDescent="0.25">
      <c r="A97" s="10"/>
      <c r="B97" s="9" t="s">
        <v>305</v>
      </c>
      <c r="C97" s="164">
        <f t="shared" si="315"/>
        <v>27.900000000000002</v>
      </c>
      <c r="D97" s="164">
        <f t="shared" si="316"/>
        <v>0</v>
      </c>
      <c r="E97" s="7">
        <v>27.3</v>
      </c>
      <c r="F97" s="7"/>
      <c r="G97" s="7"/>
      <c r="H97" s="7"/>
      <c r="I97" s="7"/>
      <c r="J97" s="7"/>
      <c r="K97" s="7"/>
      <c r="L97" s="7"/>
      <c r="M97" s="7">
        <v>0.5</v>
      </c>
      <c r="N97" s="7"/>
      <c r="O97" s="7"/>
      <c r="P97" s="7"/>
      <c r="Q97" s="7">
        <v>0.1</v>
      </c>
      <c r="R97" s="7"/>
      <c r="S97" s="164">
        <f t="shared" si="317"/>
        <v>0</v>
      </c>
      <c r="T97" s="164">
        <f t="shared" si="318"/>
        <v>0</v>
      </c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  <c r="AI97" s="116">
        <f t="shared" si="319"/>
        <v>27.900000000000002</v>
      </c>
      <c r="AJ97" s="116">
        <f t="shared" si="320"/>
        <v>0</v>
      </c>
      <c r="AK97" s="23">
        <f t="shared" si="321"/>
        <v>27.3</v>
      </c>
      <c r="AL97" s="23">
        <f t="shared" si="322"/>
        <v>0</v>
      </c>
      <c r="AM97" s="23">
        <f t="shared" si="323"/>
        <v>0</v>
      </c>
      <c r="AN97" s="23">
        <f t="shared" si="324"/>
        <v>0</v>
      </c>
      <c r="AO97" s="23">
        <f t="shared" si="325"/>
        <v>0</v>
      </c>
      <c r="AP97" s="23">
        <f t="shared" si="326"/>
        <v>0</v>
      </c>
      <c r="AQ97" s="23">
        <f t="shared" si="327"/>
        <v>0</v>
      </c>
      <c r="AR97" s="23">
        <f t="shared" si="328"/>
        <v>0</v>
      </c>
      <c r="AS97" s="23">
        <f t="shared" si="329"/>
        <v>0.5</v>
      </c>
      <c r="AT97" s="23">
        <f t="shared" si="330"/>
        <v>0</v>
      </c>
      <c r="AU97" s="23">
        <f t="shared" si="331"/>
        <v>0</v>
      </c>
      <c r="AV97" s="23">
        <f t="shared" si="332"/>
        <v>0</v>
      </c>
      <c r="AW97" s="23">
        <f t="shared" si="333"/>
        <v>0.1</v>
      </c>
      <c r="AX97" s="23">
        <f t="shared" si="334"/>
        <v>0</v>
      </c>
      <c r="AY97" s="172">
        <f t="shared" si="237"/>
        <v>0</v>
      </c>
      <c r="AZ97" s="172">
        <f t="shared" si="238"/>
        <v>0</v>
      </c>
      <c r="BA97" s="172">
        <f t="shared" si="239"/>
        <v>0</v>
      </c>
      <c r="BB97" s="172">
        <f t="shared" si="240"/>
        <v>0</v>
      </c>
      <c r="BC97" s="172">
        <f t="shared" si="241"/>
        <v>0</v>
      </c>
      <c r="BD97" s="172">
        <f t="shared" si="242"/>
        <v>0</v>
      </c>
      <c r="BE97" s="172">
        <f t="shared" si="243"/>
        <v>0</v>
      </c>
      <c r="BF97" s="172">
        <f t="shared" si="244"/>
        <v>0</v>
      </c>
      <c r="BG97" s="172">
        <f t="shared" si="245"/>
        <v>0</v>
      </c>
      <c r="BH97" s="172">
        <f t="shared" si="246"/>
        <v>0</v>
      </c>
      <c r="BI97" s="172">
        <f t="shared" si="247"/>
        <v>0</v>
      </c>
      <c r="BJ97" s="172">
        <f t="shared" si="248"/>
        <v>0</v>
      </c>
      <c r="BK97" s="172">
        <f t="shared" si="249"/>
        <v>0</v>
      </c>
      <c r="BL97" s="172">
        <f t="shared" si="250"/>
        <v>0</v>
      </c>
      <c r="BM97" s="172">
        <f t="shared" si="251"/>
        <v>0</v>
      </c>
      <c r="BN97" s="172">
        <f t="shared" si="252"/>
        <v>0</v>
      </c>
      <c r="BO97" s="1">
        <f t="shared" si="155"/>
        <v>0</v>
      </c>
    </row>
    <row r="98" spans="1:67" ht="15" customHeight="1" x14ac:dyDescent="0.25">
      <c r="A98" s="10"/>
      <c r="B98" s="8" t="s">
        <v>304</v>
      </c>
      <c r="C98" s="164">
        <f t="shared" si="315"/>
        <v>5.0999999999999996</v>
      </c>
      <c r="D98" s="164">
        <f t="shared" si="316"/>
        <v>4.9000000000000004</v>
      </c>
      <c r="E98" s="7"/>
      <c r="F98" s="7"/>
      <c r="G98" s="7">
        <f t="shared" ref="G98:H98" si="335">G99</f>
        <v>5.0999999999999996</v>
      </c>
      <c r="H98" s="7">
        <f t="shared" si="335"/>
        <v>4.9000000000000004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164">
        <f t="shared" si="317"/>
        <v>0</v>
      </c>
      <c r="T98" s="164">
        <f t="shared" si="318"/>
        <v>0</v>
      </c>
      <c r="U98" s="143"/>
      <c r="V98" s="143"/>
      <c r="W98" s="143">
        <f t="shared" ref="W98:X98" si="336">W99</f>
        <v>0</v>
      </c>
      <c r="X98" s="143">
        <f t="shared" si="336"/>
        <v>0</v>
      </c>
      <c r="Y98" s="143"/>
      <c r="Z98" s="143"/>
      <c r="AA98" s="143"/>
      <c r="AB98" s="143"/>
      <c r="AC98" s="143"/>
      <c r="AD98" s="143"/>
      <c r="AE98" s="143"/>
      <c r="AF98" s="143"/>
      <c r="AG98" s="143"/>
      <c r="AH98" s="143"/>
      <c r="AI98" s="116">
        <f t="shared" si="319"/>
        <v>5.0999999999999996</v>
      </c>
      <c r="AJ98" s="116">
        <f t="shared" si="320"/>
        <v>4.9000000000000004</v>
      </c>
      <c r="AK98" s="23">
        <f t="shared" si="321"/>
        <v>0</v>
      </c>
      <c r="AL98" s="23">
        <f t="shared" si="322"/>
        <v>0</v>
      </c>
      <c r="AM98" s="23">
        <f t="shared" si="323"/>
        <v>5.0999999999999996</v>
      </c>
      <c r="AN98" s="23">
        <f t="shared" si="324"/>
        <v>4.9000000000000004</v>
      </c>
      <c r="AO98" s="23">
        <f t="shared" si="325"/>
        <v>0</v>
      </c>
      <c r="AP98" s="23">
        <f t="shared" si="326"/>
        <v>0</v>
      </c>
      <c r="AQ98" s="23">
        <f t="shared" si="327"/>
        <v>0</v>
      </c>
      <c r="AR98" s="23">
        <f t="shared" si="328"/>
        <v>0</v>
      </c>
      <c r="AS98" s="23">
        <f t="shared" si="329"/>
        <v>0</v>
      </c>
      <c r="AT98" s="23">
        <f t="shared" si="330"/>
        <v>0</v>
      </c>
      <c r="AU98" s="23">
        <f t="shared" si="331"/>
        <v>0</v>
      </c>
      <c r="AV98" s="23">
        <f t="shared" si="332"/>
        <v>0</v>
      </c>
      <c r="AW98" s="23">
        <f t="shared" si="333"/>
        <v>0</v>
      </c>
      <c r="AX98" s="23">
        <f t="shared" si="334"/>
        <v>0</v>
      </c>
      <c r="AY98" s="172">
        <f t="shared" si="237"/>
        <v>0</v>
      </c>
      <c r="AZ98" s="172">
        <f t="shared" si="238"/>
        <v>0</v>
      </c>
      <c r="BA98" s="172">
        <f t="shared" si="239"/>
        <v>0</v>
      </c>
      <c r="BB98" s="172">
        <f t="shared" si="240"/>
        <v>0</v>
      </c>
      <c r="BC98" s="172">
        <f t="shared" si="241"/>
        <v>0</v>
      </c>
      <c r="BD98" s="172">
        <f t="shared" si="242"/>
        <v>0</v>
      </c>
      <c r="BE98" s="172">
        <f t="shared" si="243"/>
        <v>0</v>
      </c>
      <c r="BF98" s="172">
        <f t="shared" si="244"/>
        <v>0</v>
      </c>
      <c r="BG98" s="172">
        <f t="shared" si="245"/>
        <v>0</v>
      </c>
      <c r="BH98" s="172">
        <f t="shared" si="246"/>
        <v>0</v>
      </c>
      <c r="BI98" s="172">
        <f t="shared" si="247"/>
        <v>0</v>
      </c>
      <c r="BJ98" s="172">
        <f t="shared" si="248"/>
        <v>0</v>
      </c>
      <c r="BK98" s="172">
        <f t="shared" si="249"/>
        <v>0</v>
      </c>
      <c r="BL98" s="172">
        <f t="shared" si="250"/>
        <v>0</v>
      </c>
      <c r="BM98" s="172">
        <f t="shared" si="251"/>
        <v>0</v>
      </c>
      <c r="BN98" s="172">
        <f t="shared" si="252"/>
        <v>0</v>
      </c>
      <c r="BO98" s="1">
        <f t="shared" si="155"/>
        <v>0</v>
      </c>
    </row>
    <row r="99" spans="1:67" ht="15" customHeight="1" x14ac:dyDescent="0.25">
      <c r="A99" s="29"/>
      <c r="B99" s="37" t="s">
        <v>171</v>
      </c>
      <c r="C99" s="166">
        <f t="shared" si="315"/>
        <v>5.0999999999999996</v>
      </c>
      <c r="D99" s="166">
        <f t="shared" si="316"/>
        <v>4.9000000000000004</v>
      </c>
      <c r="E99" s="145"/>
      <c r="F99" s="145"/>
      <c r="G99" s="145">
        <v>5.0999999999999996</v>
      </c>
      <c r="H99" s="145">
        <v>4.9000000000000004</v>
      </c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66">
        <f t="shared" si="317"/>
        <v>0</v>
      </c>
      <c r="T99" s="166">
        <f t="shared" si="318"/>
        <v>0</v>
      </c>
      <c r="U99" s="146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53">
        <f t="shared" si="319"/>
        <v>5.0999999999999996</v>
      </c>
      <c r="AJ99" s="153">
        <f t="shared" si="320"/>
        <v>4.9000000000000004</v>
      </c>
      <c r="AK99" s="117">
        <f t="shared" si="321"/>
        <v>0</v>
      </c>
      <c r="AL99" s="117">
        <f t="shared" si="322"/>
        <v>0</v>
      </c>
      <c r="AM99" s="117">
        <f t="shared" si="323"/>
        <v>5.0999999999999996</v>
      </c>
      <c r="AN99" s="117">
        <f t="shared" si="324"/>
        <v>4.9000000000000004</v>
      </c>
      <c r="AO99" s="117">
        <f t="shared" si="325"/>
        <v>0</v>
      </c>
      <c r="AP99" s="117">
        <f t="shared" si="326"/>
        <v>0</v>
      </c>
      <c r="AQ99" s="117">
        <f t="shared" si="327"/>
        <v>0</v>
      </c>
      <c r="AR99" s="117">
        <f t="shared" si="328"/>
        <v>0</v>
      </c>
      <c r="AS99" s="117">
        <f t="shared" si="329"/>
        <v>0</v>
      </c>
      <c r="AT99" s="117">
        <f t="shared" si="330"/>
        <v>0</v>
      </c>
      <c r="AU99" s="117">
        <f t="shared" si="331"/>
        <v>0</v>
      </c>
      <c r="AV99" s="117">
        <f t="shared" si="332"/>
        <v>0</v>
      </c>
      <c r="AW99" s="117">
        <f t="shared" si="333"/>
        <v>0</v>
      </c>
      <c r="AX99" s="117">
        <f t="shared" si="334"/>
        <v>0</v>
      </c>
      <c r="AY99" s="172">
        <f t="shared" si="237"/>
        <v>0</v>
      </c>
      <c r="AZ99" s="172">
        <f t="shared" si="238"/>
        <v>0</v>
      </c>
      <c r="BA99" s="172">
        <f t="shared" si="239"/>
        <v>0</v>
      </c>
      <c r="BB99" s="172">
        <f t="shared" si="240"/>
        <v>0</v>
      </c>
      <c r="BC99" s="172">
        <f t="shared" si="241"/>
        <v>0</v>
      </c>
      <c r="BD99" s="172">
        <f t="shared" si="242"/>
        <v>0</v>
      </c>
      <c r="BE99" s="172">
        <f t="shared" si="243"/>
        <v>0</v>
      </c>
      <c r="BF99" s="172">
        <f t="shared" si="244"/>
        <v>0</v>
      </c>
      <c r="BG99" s="172">
        <f t="shared" si="245"/>
        <v>0</v>
      </c>
      <c r="BH99" s="172">
        <f t="shared" si="246"/>
        <v>0</v>
      </c>
      <c r="BI99" s="172">
        <f t="shared" si="247"/>
        <v>0</v>
      </c>
      <c r="BJ99" s="172">
        <f t="shared" si="248"/>
        <v>0</v>
      </c>
      <c r="BK99" s="172">
        <f t="shared" si="249"/>
        <v>0</v>
      </c>
      <c r="BL99" s="172">
        <f t="shared" si="250"/>
        <v>0</v>
      </c>
      <c r="BM99" s="172">
        <f t="shared" si="251"/>
        <v>0</v>
      </c>
      <c r="BN99" s="172">
        <f t="shared" si="252"/>
        <v>0</v>
      </c>
      <c r="BO99" s="1">
        <f t="shared" si="155"/>
        <v>0</v>
      </c>
    </row>
    <row r="100" spans="1:67" ht="15" customHeight="1" x14ac:dyDescent="0.25">
      <c r="A100" s="3" t="s">
        <v>15</v>
      </c>
      <c r="B100" s="121" t="s">
        <v>311</v>
      </c>
      <c r="C100" s="161">
        <f t="shared" ref="C100:F100" si="337">C101+C104+C105</f>
        <v>198.4</v>
      </c>
      <c r="D100" s="162">
        <f t="shared" si="337"/>
        <v>119.30000000000001</v>
      </c>
      <c r="E100" s="138">
        <f t="shared" si="337"/>
        <v>157</v>
      </c>
      <c r="F100" s="138">
        <f t="shared" si="337"/>
        <v>104.4</v>
      </c>
      <c r="G100" s="138">
        <f>G101+G104+G105</f>
        <v>16.399999999999999</v>
      </c>
      <c r="H100" s="138">
        <f t="shared" ref="H100:R100" si="338">H101+H104+H105</f>
        <v>14.9</v>
      </c>
      <c r="I100" s="138">
        <f t="shared" si="338"/>
        <v>0</v>
      </c>
      <c r="J100" s="138">
        <f t="shared" si="338"/>
        <v>0</v>
      </c>
      <c r="K100" s="138">
        <f t="shared" si="338"/>
        <v>0</v>
      </c>
      <c r="L100" s="138">
        <f t="shared" si="338"/>
        <v>0</v>
      </c>
      <c r="M100" s="138">
        <f t="shared" si="338"/>
        <v>17.7</v>
      </c>
      <c r="N100" s="138">
        <f t="shared" si="338"/>
        <v>0</v>
      </c>
      <c r="O100" s="138">
        <f t="shared" si="338"/>
        <v>0</v>
      </c>
      <c r="P100" s="138">
        <f t="shared" si="338"/>
        <v>0</v>
      </c>
      <c r="Q100" s="138">
        <f t="shared" si="338"/>
        <v>7.3</v>
      </c>
      <c r="R100" s="138">
        <f t="shared" si="338"/>
        <v>0</v>
      </c>
      <c r="S100" s="161">
        <f t="shared" ref="S100:V100" si="339">S101+S104+S105</f>
        <v>0</v>
      </c>
      <c r="T100" s="162">
        <f t="shared" si="339"/>
        <v>0</v>
      </c>
      <c r="U100" s="142">
        <f t="shared" si="339"/>
        <v>0</v>
      </c>
      <c r="V100" s="142">
        <f t="shared" si="339"/>
        <v>0</v>
      </c>
      <c r="W100" s="142">
        <f>W101+W104+W105</f>
        <v>0</v>
      </c>
      <c r="X100" s="142">
        <f t="shared" ref="X100:AH100" si="340">X101+X104+X105</f>
        <v>0</v>
      </c>
      <c r="Y100" s="142">
        <f t="shared" si="340"/>
        <v>0</v>
      </c>
      <c r="Z100" s="142">
        <f t="shared" si="340"/>
        <v>0</v>
      </c>
      <c r="AA100" s="142">
        <f t="shared" si="340"/>
        <v>0</v>
      </c>
      <c r="AB100" s="142">
        <f t="shared" si="340"/>
        <v>0</v>
      </c>
      <c r="AC100" s="142">
        <f t="shared" si="340"/>
        <v>0</v>
      </c>
      <c r="AD100" s="142">
        <f t="shared" si="340"/>
        <v>0</v>
      </c>
      <c r="AE100" s="142">
        <f t="shared" si="340"/>
        <v>0</v>
      </c>
      <c r="AF100" s="142">
        <f t="shared" si="340"/>
        <v>0</v>
      </c>
      <c r="AG100" s="142">
        <f t="shared" si="340"/>
        <v>0</v>
      </c>
      <c r="AH100" s="142">
        <f t="shared" si="340"/>
        <v>0</v>
      </c>
      <c r="AI100" s="14">
        <f t="shared" ref="AI100:AL100" si="341">AI101+AI104+AI105</f>
        <v>198.4</v>
      </c>
      <c r="AJ100" s="12">
        <f t="shared" si="341"/>
        <v>119.30000000000001</v>
      </c>
      <c r="AK100" s="107">
        <f t="shared" si="341"/>
        <v>157</v>
      </c>
      <c r="AL100" s="107">
        <f t="shared" si="341"/>
        <v>104.4</v>
      </c>
      <c r="AM100" s="107">
        <f>AM101+AM104+AM105</f>
        <v>16.399999999999999</v>
      </c>
      <c r="AN100" s="107">
        <f t="shared" ref="AN100:AX100" si="342">AN101+AN104+AN105</f>
        <v>14.9</v>
      </c>
      <c r="AO100" s="107">
        <f t="shared" si="342"/>
        <v>0</v>
      </c>
      <c r="AP100" s="107">
        <f t="shared" si="342"/>
        <v>0</v>
      </c>
      <c r="AQ100" s="107">
        <f t="shared" si="342"/>
        <v>0</v>
      </c>
      <c r="AR100" s="107">
        <f t="shared" si="342"/>
        <v>0</v>
      </c>
      <c r="AS100" s="107">
        <f t="shared" si="342"/>
        <v>17.7</v>
      </c>
      <c r="AT100" s="107">
        <f t="shared" si="342"/>
        <v>0</v>
      </c>
      <c r="AU100" s="107">
        <f t="shared" si="342"/>
        <v>0</v>
      </c>
      <c r="AV100" s="107">
        <f t="shared" si="342"/>
        <v>0</v>
      </c>
      <c r="AW100" s="107">
        <f t="shared" si="342"/>
        <v>7.3</v>
      </c>
      <c r="AX100" s="107">
        <f t="shared" si="342"/>
        <v>0</v>
      </c>
      <c r="AY100" s="172">
        <f t="shared" si="237"/>
        <v>0</v>
      </c>
      <c r="AZ100" s="172">
        <f t="shared" si="238"/>
        <v>0</v>
      </c>
      <c r="BA100" s="172">
        <f t="shared" si="239"/>
        <v>0</v>
      </c>
      <c r="BB100" s="172">
        <f t="shared" si="240"/>
        <v>0</v>
      </c>
      <c r="BC100" s="172">
        <f t="shared" si="241"/>
        <v>0</v>
      </c>
      <c r="BD100" s="172">
        <f t="shared" si="242"/>
        <v>0</v>
      </c>
      <c r="BE100" s="172">
        <f t="shared" si="243"/>
        <v>0</v>
      </c>
      <c r="BF100" s="172">
        <f t="shared" si="244"/>
        <v>0</v>
      </c>
      <c r="BG100" s="172">
        <f t="shared" si="245"/>
        <v>0</v>
      </c>
      <c r="BH100" s="172">
        <f t="shared" si="246"/>
        <v>0</v>
      </c>
      <c r="BI100" s="172">
        <f t="shared" si="247"/>
        <v>0</v>
      </c>
      <c r="BJ100" s="172">
        <f t="shared" si="248"/>
        <v>0</v>
      </c>
      <c r="BK100" s="172">
        <f t="shared" si="249"/>
        <v>0</v>
      </c>
      <c r="BL100" s="172">
        <f t="shared" si="250"/>
        <v>0</v>
      </c>
      <c r="BM100" s="172">
        <f t="shared" si="251"/>
        <v>0</v>
      </c>
      <c r="BN100" s="172">
        <f t="shared" si="252"/>
        <v>0</v>
      </c>
      <c r="BO100" s="1">
        <f t="shared" si="155"/>
        <v>0</v>
      </c>
    </row>
    <row r="101" spans="1:67" ht="15" customHeight="1" x14ac:dyDescent="0.25">
      <c r="A101" s="10"/>
      <c r="B101" s="21" t="s">
        <v>300</v>
      </c>
      <c r="C101" s="163">
        <f t="shared" ref="C101:C106" si="343">E101+G101+I101+K101+M101+O101+Q101</f>
        <v>129.1</v>
      </c>
      <c r="D101" s="164">
        <f t="shared" ref="D101:D106" si="344">F101+H101+J101+L101+N101+P101+R101</f>
        <v>114.4</v>
      </c>
      <c r="E101" s="7">
        <v>116.8</v>
      </c>
      <c r="F101" s="7">
        <v>104.4</v>
      </c>
      <c r="G101" s="7">
        <f>G102+G103</f>
        <v>11.299999999999999</v>
      </c>
      <c r="H101" s="7">
        <f>H102+H103</f>
        <v>10</v>
      </c>
      <c r="I101" s="7"/>
      <c r="J101" s="7"/>
      <c r="K101" s="7"/>
      <c r="L101" s="7"/>
      <c r="M101" s="7">
        <v>1</v>
      </c>
      <c r="N101" s="7"/>
      <c r="O101" s="7"/>
      <c r="P101" s="7"/>
      <c r="Q101" s="7"/>
      <c r="R101" s="7"/>
      <c r="S101" s="163">
        <f t="shared" ref="S101:S106" si="345">U101+W101+Y101+AA101+AC101+AE101+AG101</f>
        <v>0</v>
      </c>
      <c r="T101" s="164">
        <f t="shared" ref="T101:T106" si="346">V101+X101+Z101+AB101+AD101+AF101+AH101</f>
        <v>0</v>
      </c>
      <c r="U101" s="143"/>
      <c r="V101" s="143"/>
      <c r="W101" s="143">
        <f>W102+W103</f>
        <v>0</v>
      </c>
      <c r="X101" s="143">
        <f>X102+X103</f>
        <v>0</v>
      </c>
      <c r="Y101" s="143"/>
      <c r="Z101" s="143"/>
      <c r="AA101" s="143"/>
      <c r="AB101" s="143"/>
      <c r="AC101" s="143"/>
      <c r="AD101" s="143"/>
      <c r="AE101" s="143"/>
      <c r="AF101" s="143"/>
      <c r="AG101" s="143"/>
      <c r="AH101" s="143"/>
      <c r="AI101" s="115">
        <f t="shared" ref="AI101:AI106" si="347">AK101+AM101+AO101+AQ101+AS101+AU101+AW101</f>
        <v>129.1</v>
      </c>
      <c r="AJ101" s="116">
        <f t="shared" ref="AJ101:AJ106" si="348">AL101+AN101+AP101+AR101+AT101+AV101+AX101</f>
        <v>114.4</v>
      </c>
      <c r="AK101" s="23">
        <f t="shared" ref="AK101:AK106" si="349">E101+U101</f>
        <v>116.8</v>
      </c>
      <c r="AL101" s="23">
        <f t="shared" ref="AL101:AL106" si="350">F101+V101</f>
        <v>104.4</v>
      </c>
      <c r="AM101" s="23">
        <f t="shared" ref="AM101:AM106" si="351">G101+W101</f>
        <v>11.299999999999999</v>
      </c>
      <c r="AN101" s="23">
        <f t="shared" ref="AN101:AN106" si="352">H101+X101</f>
        <v>10</v>
      </c>
      <c r="AO101" s="23">
        <f t="shared" ref="AO101:AO106" si="353">I101+Y101</f>
        <v>0</v>
      </c>
      <c r="AP101" s="23">
        <f t="shared" ref="AP101:AP106" si="354">J101+Z101</f>
        <v>0</v>
      </c>
      <c r="AQ101" s="23">
        <f t="shared" ref="AQ101:AQ106" si="355">K101+AA101</f>
        <v>0</v>
      </c>
      <c r="AR101" s="23">
        <f t="shared" ref="AR101:AR106" si="356">L101+AB101</f>
        <v>0</v>
      </c>
      <c r="AS101" s="23">
        <f t="shared" ref="AS101:AS106" si="357">M101+AC101</f>
        <v>1</v>
      </c>
      <c r="AT101" s="23">
        <f t="shared" ref="AT101:AT106" si="358">N101+AD101</f>
        <v>0</v>
      </c>
      <c r="AU101" s="23">
        <f t="shared" ref="AU101:AU106" si="359">O101+AE101</f>
        <v>0</v>
      </c>
      <c r="AV101" s="23">
        <f t="shared" ref="AV101:AV106" si="360">P101+AF101</f>
        <v>0</v>
      </c>
      <c r="AW101" s="23">
        <f t="shared" ref="AW101:AW106" si="361">Q101+AG101</f>
        <v>0</v>
      </c>
      <c r="AX101" s="23">
        <f t="shared" ref="AX101:AX106" si="362">R101+AH101</f>
        <v>0</v>
      </c>
      <c r="AY101" s="172">
        <f t="shared" si="237"/>
        <v>0</v>
      </c>
      <c r="AZ101" s="172">
        <f t="shared" si="238"/>
        <v>0</v>
      </c>
      <c r="BA101" s="172">
        <f t="shared" si="239"/>
        <v>0</v>
      </c>
      <c r="BB101" s="172">
        <f t="shared" si="240"/>
        <v>0</v>
      </c>
      <c r="BC101" s="172">
        <f t="shared" si="241"/>
        <v>0</v>
      </c>
      <c r="BD101" s="172">
        <f t="shared" si="242"/>
        <v>0</v>
      </c>
      <c r="BE101" s="172">
        <f t="shared" si="243"/>
        <v>0</v>
      </c>
      <c r="BF101" s="172">
        <f t="shared" si="244"/>
        <v>0</v>
      </c>
      <c r="BG101" s="172">
        <f t="shared" si="245"/>
        <v>0</v>
      </c>
      <c r="BH101" s="172">
        <f t="shared" si="246"/>
        <v>0</v>
      </c>
      <c r="BI101" s="172">
        <f t="shared" si="247"/>
        <v>0</v>
      </c>
      <c r="BJ101" s="172">
        <f t="shared" si="248"/>
        <v>0</v>
      </c>
      <c r="BK101" s="172">
        <f t="shared" si="249"/>
        <v>0</v>
      </c>
      <c r="BL101" s="172">
        <f t="shared" si="250"/>
        <v>0</v>
      </c>
      <c r="BM101" s="172">
        <f t="shared" si="251"/>
        <v>0</v>
      </c>
      <c r="BN101" s="172">
        <f t="shared" si="252"/>
        <v>0</v>
      </c>
      <c r="BO101" s="1">
        <f t="shared" si="155"/>
        <v>0</v>
      </c>
    </row>
    <row r="102" spans="1:67" ht="15" customHeight="1" x14ac:dyDescent="0.25">
      <c r="A102" s="10"/>
      <c r="B102" s="34" t="s">
        <v>225</v>
      </c>
      <c r="C102" s="165">
        <f t="shared" si="343"/>
        <v>11.1</v>
      </c>
      <c r="D102" s="166">
        <f t="shared" si="344"/>
        <v>10</v>
      </c>
      <c r="E102" s="145"/>
      <c r="F102" s="145"/>
      <c r="G102" s="145">
        <v>11.1</v>
      </c>
      <c r="H102" s="145">
        <v>10</v>
      </c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65">
        <f t="shared" si="345"/>
        <v>0</v>
      </c>
      <c r="T102" s="166">
        <f t="shared" si="346"/>
        <v>0</v>
      </c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52">
        <f t="shared" si="347"/>
        <v>11.1</v>
      </c>
      <c r="AJ102" s="153">
        <f t="shared" si="348"/>
        <v>10</v>
      </c>
      <c r="AK102" s="117">
        <f t="shared" si="349"/>
        <v>0</v>
      </c>
      <c r="AL102" s="117">
        <f t="shared" si="350"/>
        <v>0</v>
      </c>
      <c r="AM102" s="117">
        <f t="shared" si="351"/>
        <v>11.1</v>
      </c>
      <c r="AN102" s="117">
        <f t="shared" si="352"/>
        <v>10</v>
      </c>
      <c r="AO102" s="117">
        <f t="shared" si="353"/>
        <v>0</v>
      </c>
      <c r="AP102" s="117">
        <f t="shared" si="354"/>
        <v>0</v>
      </c>
      <c r="AQ102" s="117">
        <f t="shared" si="355"/>
        <v>0</v>
      </c>
      <c r="AR102" s="117">
        <f t="shared" si="356"/>
        <v>0</v>
      </c>
      <c r="AS102" s="117">
        <f t="shared" si="357"/>
        <v>0</v>
      </c>
      <c r="AT102" s="117">
        <f t="shared" si="358"/>
        <v>0</v>
      </c>
      <c r="AU102" s="117">
        <f t="shared" si="359"/>
        <v>0</v>
      </c>
      <c r="AV102" s="117">
        <f t="shared" si="360"/>
        <v>0</v>
      </c>
      <c r="AW102" s="117">
        <f t="shared" si="361"/>
        <v>0</v>
      </c>
      <c r="AX102" s="117">
        <f t="shared" si="362"/>
        <v>0</v>
      </c>
      <c r="AY102" s="172">
        <f t="shared" si="237"/>
        <v>0</v>
      </c>
      <c r="AZ102" s="172">
        <f t="shared" si="238"/>
        <v>0</v>
      </c>
      <c r="BA102" s="172">
        <f t="shared" si="239"/>
        <v>0</v>
      </c>
      <c r="BB102" s="172">
        <f t="shared" si="240"/>
        <v>0</v>
      </c>
      <c r="BC102" s="172">
        <f t="shared" si="241"/>
        <v>0</v>
      </c>
      <c r="BD102" s="172">
        <f t="shared" si="242"/>
        <v>0</v>
      </c>
      <c r="BE102" s="172">
        <f t="shared" si="243"/>
        <v>0</v>
      </c>
      <c r="BF102" s="172">
        <f t="shared" si="244"/>
        <v>0</v>
      </c>
      <c r="BG102" s="172">
        <f t="shared" si="245"/>
        <v>0</v>
      </c>
      <c r="BH102" s="172">
        <f t="shared" si="246"/>
        <v>0</v>
      </c>
      <c r="BI102" s="172">
        <f t="shared" si="247"/>
        <v>0</v>
      </c>
      <c r="BJ102" s="172">
        <f t="shared" si="248"/>
        <v>0</v>
      </c>
      <c r="BK102" s="172">
        <f t="shared" si="249"/>
        <v>0</v>
      </c>
      <c r="BL102" s="172">
        <f t="shared" si="250"/>
        <v>0</v>
      </c>
      <c r="BM102" s="172">
        <f t="shared" si="251"/>
        <v>0</v>
      </c>
      <c r="BN102" s="172">
        <f t="shared" si="252"/>
        <v>0</v>
      </c>
      <c r="BO102" s="1">
        <f t="shared" si="155"/>
        <v>0</v>
      </c>
    </row>
    <row r="103" spans="1:67" ht="15" customHeight="1" x14ac:dyDescent="0.25">
      <c r="A103" s="10"/>
      <c r="B103" s="36" t="s">
        <v>172</v>
      </c>
      <c r="C103" s="165">
        <f t="shared" si="343"/>
        <v>0.2</v>
      </c>
      <c r="D103" s="166">
        <f t="shared" si="344"/>
        <v>0</v>
      </c>
      <c r="E103" s="145"/>
      <c r="F103" s="145"/>
      <c r="G103" s="145">
        <v>0.2</v>
      </c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65">
        <f t="shared" si="345"/>
        <v>0</v>
      </c>
      <c r="T103" s="166">
        <f t="shared" si="346"/>
        <v>0</v>
      </c>
      <c r="U103" s="146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52">
        <f t="shared" si="347"/>
        <v>0.2</v>
      </c>
      <c r="AJ103" s="153">
        <f t="shared" si="348"/>
        <v>0</v>
      </c>
      <c r="AK103" s="117">
        <f t="shared" si="349"/>
        <v>0</v>
      </c>
      <c r="AL103" s="117">
        <f t="shared" si="350"/>
        <v>0</v>
      </c>
      <c r="AM103" s="117">
        <f t="shared" si="351"/>
        <v>0.2</v>
      </c>
      <c r="AN103" s="117">
        <f t="shared" si="352"/>
        <v>0</v>
      </c>
      <c r="AO103" s="117">
        <f t="shared" si="353"/>
        <v>0</v>
      </c>
      <c r="AP103" s="117">
        <f t="shared" si="354"/>
        <v>0</v>
      </c>
      <c r="AQ103" s="117">
        <f t="shared" si="355"/>
        <v>0</v>
      </c>
      <c r="AR103" s="117">
        <f t="shared" si="356"/>
        <v>0</v>
      </c>
      <c r="AS103" s="117">
        <f t="shared" si="357"/>
        <v>0</v>
      </c>
      <c r="AT103" s="117">
        <f t="shared" si="358"/>
        <v>0</v>
      </c>
      <c r="AU103" s="117">
        <f t="shared" si="359"/>
        <v>0</v>
      </c>
      <c r="AV103" s="117">
        <f t="shared" si="360"/>
        <v>0</v>
      </c>
      <c r="AW103" s="117">
        <f t="shared" si="361"/>
        <v>0</v>
      </c>
      <c r="AX103" s="117">
        <f t="shared" si="362"/>
        <v>0</v>
      </c>
      <c r="AY103" s="172">
        <f t="shared" si="237"/>
        <v>0</v>
      </c>
      <c r="AZ103" s="172">
        <f t="shared" si="238"/>
        <v>0</v>
      </c>
      <c r="BA103" s="172">
        <f t="shared" si="239"/>
        <v>0</v>
      </c>
      <c r="BB103" s="172">
        <f t="shared" si="240"/>
        <v>0</v>
      </c>
      <c r="BC103" s="172">
        <f t="shared" si="241"/>
        <v>0</v>
      </c>
      <c r="BD103" s="172">
        <f t="shared" si="242"/>
        <v>0</v>
      </c>
      <c r="BE103" s="172">
        <f t="shared" si="243"/>
        <v>0</v>
      </c>
      <c r="BF103" s="172">
        <f t="shared" si="244"/>
        <v>0</v>
      </c>
      <c r="BG103" s="172">
        <f t="shared" si="245"/>
        <v>0</v>
      </c>
      <c r="BH103" s="172">
        <f t="shared" si="246"/>
        <v>0</v>
      </c>
      <c r="BI103" s="172">
        <f t="shared" si="247"/>
        <v>0</v>
      </c>
      <c r="BJ103" s="172">
        <f t="shared" si="248"/>
        <v>0</v>
      </c>
      <c r="BK103" s="172">
        <f t="shared" si="249"/>
        <v>0</v>
      </c>
      <c r="BL103" s="172">
        <f t="shared" si="250"/>
        <v>0</v>
      </c>
      <c r="BM103" s="172">
        <f t="shared" si="251"/>
        <v>0</v>
      </c>
      <c r="BN103" s="172">
        <f t="shared" si="252"/>
        <v>0</v>
      </c>
      <c r="BO103" s="1">
        <f t="shared" si="155"/>
        <v>0</v>
      </c>
    </row>
    <row r="104" spans="1:67" ht="15" customHeight="1" x14ac:dyDescent="0.25">
      <c r="A104" s="10"/>
      <c r="B104" s="9" t="s">
        <v>305</v>
      </c>
      <c r="C104" s="164">
        <f t="shared" si="343"/>
        <v>64.2</v>
      </c>
      <c r="D104" s="164">
        <f t="shared" si="344"/>
        <v>0</v>
      </c>
      <c r="E104" s="7">
        <v>40.200000000000003</v>
      </c>
      <c r="F104" s="7"/>
      <c r="G104" s="7"/>
      <c r="H104" s="7"/>
      <c r="I104" s="7"/>
      <c r="J104" s="7"/>
      <c r="K104" s="7"/>
      <c r="L104" s="7"/>
      <c r="M104" s="7">
        <v>16.7</v>
      </c>
      <c r="N104" s="7"/>
      <c r="O104" s="7"/>
      <c r="P104" s="7"/>
      <c r="Q104" s="7">
        <v>7.3</v>
      </c>
      <c r="R104" s="7"/>
      <c r="S104" s="164">
        <f t="shared" si="345"/>
        <v>0</v>
      </c>
      <c r="T104" s="164">
        <f t="shared" si="346"/>
        <v>0</v>
      </c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  <c r="AI104" s="116">
        <f t="shared" si="347"/>
        <v>64.2</v>
      </c>
      <c r="AJ104" s="116">
        <f t="shared" si="348"/>
        <v>0</v>
      </c>
      <c r="AK104" s="23">
        <f t="shared" si="349"/>
        <v>40.200000000000003</v>
      </c>
      <c r="AL104" s="23">
        <f t="shared" si="350"/>
        <v>0</v>
      </c>
      <c r="AM104" s="23">
        <f t="shared" si="351"/>
        <v>0</v>
      </c>
      <c r="AN104" s="23">
        <f t="shared" si="352"/>
        <v>0</v>
      </c>
      <c r="AO104" s="23">
        <f t="shared" si="353"/>
        <v>0</v>
      </c>
      <c r="AP104" s="23">
        <f t="shared" si="354"/>
        <v>0</v>
      </c>
      <c r="AQ104" s="23">
        <f t="shared" si="355"/>
        <v>0</v>
      </c>
      <c r="AR104" s="23">
        <f t="shared" si="356"/>
        <v>0</v>
      </c>
      <c r="AS104" s="23">
        <f t="shared" si="357"/>
        <v>16.7</v>
      </c>
      <c r="AT104" s="23">
        <f t="shared" si="358"/>
        <v>0</v>
      </c>
      <c r="AU104" s="23">
        <f t="shared" si="359"/>
        <v>0</v>
      </c>
      <c r="AV104" s="23">
        <f t="shared" si="360"/>
        <v>0</v>
      </c>
      <c r="AW104" s="23">
        <f t="shared" si="361"/>
        <v>7.3</v>
      </c>
      <c r="AX104" s="23">
        <f t="shared" si="362"/>
        <v>0</v>
      </c>
      <c r="AY104" s="172">
        <f t="shared" si="237"/>
        <v>0</v>
      </c>
      <c r="AZ104" s="172">
        <f t="shared" si="238"/>
        <v>0</v>
      </c>
      <c r="BA104" s="172">
        <f t="shared" si="239"/>
        <v>0</v>
      </c>
      <c r="BB104" s="172">
        <f t="shared" si="240"/>
        <v>0</v>
      </c>
      <c r="BC104" s="172">
        <f t="shared" si="241"/>
        <v>0</v>
      </c>
      <c r="BD104" s="172">
        <f t="shared" si="242"/>
        <v>0</v>
      </c>
      <c r="BE104" s="172">
        <f t="shared" si="243"/>
        <v>0</v>
      </c>
      <c r="BF104" s="172">
        <f t="shared" si="244"/>
        <v>0</v>
      </c>
      <c r="BG104" s="172">
        <f t="shared" si="245"/>
        <v>0</v>
      </c>
      <c r="BH104" s="172">
        <f t="shared" si="246"/>
        <v>0</v>
      </c>
      <c r="BI104" s="172">
        <f t="shared" si="247"/>
        <v>0</v>
      </c>
      <c r="BJ104" s="172">
        <f t="shared" si="248"/>
        <v>0</v>
      </c>
      <c r="BK104" s="172">
        <f t="shared" si="249"/>
        <v>0</v>
      </c>
      <c r="BL104" s="172">
        <f t="shared" si="250"/>
        <v>0</v>
      </c>
      <c r="BM104" s="172">
        <f t="shared" si="251"/>
        <v>0</v>
      </c>
      <c r="BN104" s="172">
        <f t="shared" si="252"/>
        <v>0</v>
      </c>
      <c r="BO104" s="1">
        <f t="shared" si="155"/>
        <v>0</v>
      </c>
    </row>
    <row r="105" spans="1:67" ht="15" customHeight="1" x14ac:dyDescent="0.25">
      <c r="A105" s="10"/>
      <c r="B105" s="8" t="s">
        <v>304</v>
      </c>
      <c r="C105" s="164">
        <f t="shared" si="343"/>
        <v>5.0999999999999996</v>
      </c>
      <c r="D105" s="164">
        <f t="shared" si="344"/>
        <v>4.9000000000000004</v>
      </c>
      <c r="E105" s="7"/>
      <c r="F105" s="7"/>
      <c r="G105" s="7">
        <f t="shared" ref="G105:H105" si="363">G106</f>
        <v>5.0999999999999996</v>
      </c>
      <c r="H105" s="7">
        <f t="shared" si="363"/>
        <v>4.9000000000000004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164">
        <f t="shared" si="345"/>
        <v>0</v>
      </c>
      <c r="T105" s="164">
        <f t="shared" si="346"/>
        <v>0</v>
      </c>
      <c r="U105" s="143"/>
      <c r="V105" s="143"/>
      <c r="W105" s="143">
        <f t="shared" ref="W105:X105" si="364">W106</f>
        <v>0</v>
      </c>
      <c r="X105" s="143">
        <f t="shared" si="364"/>
        <v>0</v>
      </c>
      <c r="Y105" s="143"/>
      <c r="Z105" s="143"/>
      <c r="AA105" s="143"/>
      <c r="AB105" s="143"/>
      <c r="AC105" s="143"/>
      <c r="AD105" s="143"/>
      <c r="AE105" s="143"/>
      <c r="AF105" s="143"/>
      <c r="AG105" s="143"/>
      <c r="AH105" s="143"/>
      <c r="AI105" s="116">
        <f t="shared" si="347"/>
        <v>5.0999999999999996</v>
      </c>
      <c r="AJ105" s="116">
        <f t="shared" si="348"/>
        <v>4.9000000000000004</v>
      </c>
      <c r="AK105" s="23">
        <f t="shared" si="349"/>
        <v>0</v>
      </c>
      <c r="AL105" s="23">
        <f t="shared" si="350"/>
        <v>0</v>
      </c>
      <c r="AM105" s="23">
        <f t="shared" si="351"/>
        <v>5.0999999999999996</v>
      </c>
      <c r="AN105" s="23">
        <f t="shared" si="352"/>
        <v>4.9000000000000004</v>
      </c>
      <c r="AO105" s="23">
        <f t="shared" si="353"/>
        <v>0</v>
      </c>
      <c r="AP105" s="23">
        <f t="shared" si="354"/>
        <v>0</v>
      </c>
      <c r="AQ105" s="23">
        <f t="shared" si="355"/>
        <v>0</v>
      </c>
      <c r="AR105" s="23">
        <f t="shared" si="356"/>
        <v>0</v>
      </c>
      <c r="AS105" s="23">
        <f t="shared" si="357"/>
        <v>0</v>
      </c>
      <c r="AT105" s="23">
        <f t="shared" si="358"/>
        <v>0</v>
      </c>
      <c r="AU105" s="23">
        <f t="shared" si="359"/>
        <v>0</v>
      </c>
      <c r="AV105" s="23">
        <f t="shared" si="360"/>
        <v>0</v>
      </c>
      <c r="AW105" s="23">
        <f t="shared" si="361"/>
        <v>0</v>
      </c>
      <c r="AX105" s="23">
        <f t="shared" si="362"/>
        <v>0</v>
      </c>
      <c r="AY105" s="172">
        <f t="shared" si="237"/>
        <v>0</v>
      </c>
      <c r="AZ105" s="172">
        <f t="shared" si="238"/>
        <v>0</v>
      </c>
      <c r="BA105" s="172">
        <f t="shared" si="239"/>
        <v>0</v>
      </c>
      <c r="BB105" s="172">
        <f t="shared" si="240"/>
        <v>0</v>
      </c>
      <c r="BC105" s="172">
        <f t="shared" si="241"/>
        <v>0</v>
      </c>
      <c r="BD105" s="172">
        <f t="shared" si="242"/>
        <v>0</v>
      </c>
      <c r="BE105" s="172">
        <f t="shared" si="243"/>
        <v>0</v>
      </c>
      <c r="BF105" s="172">
        <f t="shared" si="244"/>
        <v>0</v>
      </c>
      <c r="BG105" s="172">
        <f t="shared" si="245"/>
        <v>0</v>
      </c>
      <c r="BH105" s="172">
        <f t="shared" si="246"/>
        <v>0</v>
      </c>
      <c r="BI105" s="172">
        <f t="shared" si="247"/>
        <v>0</v>
      </c>
      <c r="BJ105" s="172">
        <f t="shared" si="248"/>
        <v>0</v>
      </c>
      <c r="BK105" s="172">
        <f t="shared" si="249"/>
        <v>0</v>
      </c>
      <c r="BL105" s="172">
        <f t="shared" si="250"/>
        <v>0</v>
      </c>
      <c r="BM105" s="172">
        <f t="shared" si="251"/>
        <v>0</v>
      </c>
      <c r="BN105" s="172">
        <f t="shared" si="252"/>
        <v>0</v>
      </c>
      <c r="BO105" s="1">
        <f t="shared" si="155"/>
        <v>0</v>
      </c>
    </row>
    <row r="106" spans="1:67" ht="15" customHeight="1" x14ac:dyDescent="0.25">
      <c r="A106" s="29"/>
      <c r="B106" s="37" t="s">
        <v>171</v>
      </c>
      <c r="C106" s="166">
        <f t="shared" si="343"/>
        <v>5.0999999999999996</v>
      </c>
      <c r="D106" s="166">
        <f t="shared" si="344"/>
        <v>4.9000000000000004</v>
      </c>
      <c r="E106" s="145"/>
      <c r="F106" s="145"/>
      <c r="G106" s="145">
        <v>5.0999999999999996</v>
      </c>
      <c r="H106" s="145">
        <v>4.9000000000000004</v>
      </c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66">
        <f t="shared" si="345"/>
        <v>0</v>
      </c>
      <c r="T106" s="166">
        <f t="shared" si="346"/>
        <v>0</v>
      </c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53">
        <f t="shared" si="347"/>
        <v>5.0999999999999996</v>
      </c>
      <c r="AJ106" s="153">
        <f t="shared" si="348"/>
        <v>4.9000000000000004</v>
      </c>
      <c r="AK106" s="117">
        <f t="shared" si="349"/>
        <v>0</v>
      </c>
      <c r="AL106" s="117">
        <f t="shared" si="350"/>
        <v>0</v>
      </c>
      <c r="AM106" s="117">
        <f t="shared" si="351"/>
        <v>5.0999999999999996</v>
      </c>
      <c r="AN106" s="117">
        <f t="shared" si="352"/>
        <v>4.9000000000000004</v>
      </c>
      <c r="AO106" s="117">
        <f t="shared" si="353"/>
        <v>0</v>
      </c>
      <c r="AP106" s="117">
        <f t="shared" si="354"/>
        <v>0</v>
      </c>
      <c r="AQ106" s="117">
        <f t="shared" si="355"/>
        <v>0</v>
      </c>
      <c r="AR106" s="117">
        <f t="shared" si="356"/>
        <v>0</v>
      </c>
      <c r="AS106" s="117">
        <f t="shared" si="357"/>
        <v>0</v>
      </c>
      <c r="AT106" s="117">
        <f t="shared" si="358"/>
        <v>0</v>
      </c>
      <c r="AU106" s="117">
        <f t="shared" si="359"/>
        <v>0</v>
      </c>
      <c r="AV106" s="117">
        <f t="shared" si="360"/>
        <v>0</v>
      </c>
      <c r="AW106" s="117">
        <f t="shared" si="361"/>
        <v>0</v>
      </c>
      <c r="AX106" s="117">
        <f t="shared" si="362"/>
        <v>0</v>
      </c>
      <c r="AY106" s="172">
        <f t="shared" si="237"/>
        <v>0</v>
      </c>
      <c r="AZ106" s="172">
        <f t="shared" si="238"/>
        <v>0</v>
      </c>
      <c r="BA106" s="172">
        <f t="shared" si="239"/>
        <v>0</v>
      </c>
      <c r="BB106" s="172">
        <f t="shared" si="240"/>
        <v>0</v>
      </c>
      <c r="BC106" s="172">
        <f t="shared" si="241"/>
        <v>0</v>
      </c>
      <c r="BD106" s="172">
        <f t="shared" si="242"/>
        <v>0</v>
      </c>
      <c r="BE106" s="172">
        <f t="shared" si="243"/>
        <v>0</v>
      </c>
      <c r="BF106" s="172">
        <f t="shared" si="244"/>
        <v>0</v>
      </c>
      <c r="BG106" s="172">
        <f t="shared" si="245"/>
        <v>0</v>
      </c>
      <c r="BH106" s="172">
        <f t="shared" si="246"/>
        <v>0</v>
      </c>
      <c r="BI106" s="172">
        <f t="shared" si="247"/>
        <v>0</v>
      </c>
      <c r="BJ106" s="172">
        <f t="shared" si="248"/>
        <v>0</v>
      </c>
      <c r="BK106" s="172">
        <f t="shared" si="249"/>
        <v>0</v>
      </c>
      <c r="BL106" s="172">
        <f t="shared" si="250"/>
        <v>0</v>
      </c>
      <c r="BM106" s="172">
        <f t="shared" si="251"/>
        <v>0</v>
      </c>
      <c r="BN106" s="172">
        <f t="shared" si="252"/>
        <v>0</v>
      </c>
      <c r="BO106" s="1">
        <f t="shared" si="155"/>
        <v>0</v>
      </c>
    </row>
    <row r="107" spans="1:67" ht="15" customHeight="1" x14ac:dyDescent="0.25">
      <c r="A107" s="3" t="s">
        <v>16</v>
      </c>
      <c r="B107" s="121" t="s">
        <v>312</v>
      </c>
      <c r="C107" s="161">
        <f t="shared" ref="C107:F107" si="365">C108+C111+C112</f>
        <v>199.4</v>
      </c>
      <c r="D107" s="162">
        <f t="shared" si="365"/>
        <v>133.10000000000002</v>
      </c>
      <c r="E107" s="138">
        <f t="shared" si="365"/>
        <v>180.1</v>
      </c>
      <c r="F107" s="138">
        <f t="shared" si="365"/>
        <v>119.4</v>
      </c>
      <c r="G107" s="138">
        <f>G108+G111+G112</f>
        <v>14.999999999999998</v>
      </c>
      <c r="H107" s="138">
        <f t="shared" ref="H107:R107" si="366">H108+H111+H112</f>
        <v>13.700000000000001</v>
      </c>
      <c r="I107" s="138">
        <f t="shared" si="366"/>
        <v>0</v>
      </c>
      <c r="J107" s="138">
        <f t="shared" si="366"/>
        <v>0</v>
      </c>
      <c r="K107" s="138">
        <f t="shared" si="366"/>
        <v>0</v>
      </c>
      <c r="L107" s="138">
        <f t="shared" si="366"/>
        <v>0</v>
      </c>
      <c r="M107" s="138">
        <f t="shared" si="366"/>
        <v>2.2999999999999998</v>
      </c>
      <c r="N107" s="138">
        <f t="shared" si="366"/>
        <v>0</v>
      </c>
      <c r="O107" s="138">
        <f t="shared" si="366"/>
        <v>0</v>
      </c>
      <c r="P107" s="138">
        <f t="shared" si="366"/>
        <v>0</v>
      </c>
      <c r="Q107" s="138">
        <f t="shared" si="366"/>
        <v>2</v>
      </c>
      <c r="R107" s="138">
        <f t="shared" si="366"/>
        <v>0</v>
      </c>
      <c r="S107" s="161">
        <f t="shared" ref="S107:V107" si="367">S108+S111+S112</f>
        <v>0</v>
      </c>
      <c r="T107" s="162">
        <f t="shared" si="367"/>
        <v>0</v>
      </c>
      <c r="U107" s="142">
        <f t="shared" si="367"/>
        <v>0</v>
      </c>
      <c r="V107" s="142">
        <f t="shared" si="367"/>
        <v>0</v>
      </c>
      <c r="W107" s="142">
        <f>W108+W111+W112</f>
        <v>0</v>
      </c>
      <c r="X107" s="142">
        <f t="shared" ref="X107:AH107" si="368">X108+X111+X112</f>
        <v>0</v>
      </c>
      <c r="Y107" s="142">
        <f t="shared" si="368"/>
        <v>0</v>
      </c>
      <c r="Z107" s="142">
        <f t="shared" si="368"/>
        <v>0</v>
      </c>
      <c r="AA107" s="142">
        <f t="shared" si="368"/>
        <v>0</v>
      </c>
      <c r="AB107" s="142">
        <f t="shared" si="368"/>
        <v>0</v>
      </c>
      <c r="AC107" s="142">
        <f t="shared" si="368"/>
        <v>0</v>
      </c>
      <c r="AD107" s="142">
        <f t="shared" si="368"/>
        <v>0</v>
      </c>
      <c r="AE107" s="142">
        <f t="shared" si="368"/>
        <v>0</v>
      </c>
      <c r="AF107" s="142">
        <f t="shared" si="368"/>
        <v>0</v>
      </c>
      <c r="AG107" s="142">
        <f t="shared" si="368"/>
        <v>0</v>
      </c>
      <c r="AH107" s="142">
        <f t="shared" si="368"/>
        <v>0</v>
      </c>
      <c r="AI107" s="14">
        <f t="shared" ref="AI107:AL107" si="369">AI108+AI111+AI112</f>
        <v>199.4</v>
      </c>
      <c r="AJ107" s="12">
        <f t="shared" si="369"/>
        <v>133.10000000000002</v>
      </c>
      <c r="AK107" s="107">
        <f t="shared" si="369"/>
        <v>180.1</v>
      </c>
      <c r="AL107" s="107">
        <f t="shared" si="369"/>
        <v>119.4</v>
      </c>
      <c r="AM107" s="107">
        <f>AM108+AM111+AM112</f>
        <v>14.999999999999998</v>
      </c>
      <c r="AN107" s="107">
        <f t="shared" ref="AN107:AX107" si="370">AN108+AN111+AN112</f>
        <v>13.700000000000001</v>
      </c>
      <c r="AO107" s="107">
        <f t="shared" si="370"/>
        <v>0</v>
      </c>
      <c r="AP107" s="107">
        <f t="shared" si="370"/>
        <v>0</v>
      </c>
      <c r="AQ107" s="107">
        <f t="shared" si="370"/>
        <v>0</v>
      </c>
      <c r="AR107" s="107">
        <f t="shared" si="370"/>
        <v>0</v>
      </c>
      <c r="AS107" s="107">
        <f t="shared" si="370"/>
        <v>2.2999999999999998</v>
      </c>
      <c r="AT107" s="107">
        <f t="shared" si="370"/>
        <v>0</v>
      </c>
      <c r="AU107" s="107">
        <f t="shared" si="370"/>
        <v>0</v>
      </c>
      <c r="AV107" s="107">
        <f t="shared" si="370"/>
        <v>0</v>
      </c>
      <c r="AW107" s="107">
        <f t="shared" si="370"/>
        <v>2</v>
      </c>
      <c r="AX107" s="107">
        <f t="shared" si="370"/>
        <v>0</v>
      </c>
      <c r="AY107" s="172">
        <f t="shared" si="237"/>
        <v>0</v>
      </c>
      <c r="AZ107" s="172">
        <f t="shared" si="238"/>
        <v>0</v>
      </c>
      <c r="BA107" s="172">
        <f t="shared" si="239"/>
        <v>0</v>
      </c>
      <c r="BB107" s="172">
        <f t="shared" si="240"/>
        <v>0</v>
      </c>
      <c r="BC107" s="172">
        <f t="shared" si="241"/>
        <v>0</v>
      </c>
      <c r="BD107" s="172">
        <f t="shared" si="242"/>
        <v>0</v>
      </c>
      <c r="BE107" s="172">
        <f t="shared" si="243"/>
        <v>0</v>
      </c>
      <c r="BF107" s="172">
        <f t="shared" si="244"/>
        <v>0</v>
      </c>
      <c r="BG107" s="172">
        <f t="shared" si="245"/>
        <v>0</v>
      </c>
      <c r="BH107" s="172">
        <f t="shared" si="246"/>
        <v>0</v>
      </c>
      <c r="BI107" s="172">
        <f t="shared" si="247"/>
        <v>0</v>
      </c>
      <c r="BJ107" s="172">
        <f t="shared" si="248"/>
        <v>0</v>
      </c>
      <c r="BK107" s="172">
        <f t="shared" si="249"/>
        <v>0</v>
      </c>
      <c r="BL107" s="172">
        <f t="shared" si="250"/>
        <v>0</v>
      </c>
      <c r="BM107" s="172">
        <f t="shared" si="251"/>
        <v>0</v>
      </c>
      <c r="BN107" s="172">
        <f t="shared" si="252"/>
        <v>0</v>
      </c>
      <c r="BO107" s="1">
        <f t="shared" si="155"/>
        <v>0</v>
      </c>
    </row>
    <row r="108" spans="1:67" ht="15" customHeight="1" x14ac:dyDescent="0.25">
      <c r="A108" s="10"/>
      <c r="B108" s="21" t="s">
        <v>300</v>
      </c>
      <c r="C108" s="163">
        <f t="shared" ref="C108:C113" si="371">E108+G108+I108+K108+M108+O108+Q108</f>
        <v>163.30000000000001</v>
      </c>
      <c r="D108" s="164">
        <f t="shared" ref="D108:D113" si="372">F108+H108+J108+L108+N108+P108+R108</f>
        <v>128.20000000000002</v>
      </c>
      <c r="E108" s="7">
        <v>153.4</v>
      </c>
      <c r="F108" s="7">
        <v>119.4</v>
      </c>
      <c r="G108" s="7">
        <f>G109+G110</f>
        <v>9.8999999999999986</v>
      </c>
      <c r="H108" s="7">
        <f>H109+H110</f>
        <v>8.8000000000000007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163">
        <f t="shared" ref="S108:S113" si="373">U108+W108+Y108+AA108+AC108+AE108+AG108</f>
        <v>0</v>
      </c>
      <c r="T108" s="164">
        <f t="shared" ref="T108:T113" si="374">V108+X108+Z108+AB108+AD108+AF108+AH108</f>
        <v>0</v>
      </c>
      <c r="U108" s="143"/>
      <c r="V108" s="143"/>
      <c r="W108" s="143">
        <f>W109+W110</f>
        <v>0</v>
      </c>
      <c r="X108" s="143">
        <f>X109+X110</f>
        <v>0</v>
      </c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  <c r="AI108" s="115">
        <f t="shared" ref="AI108:AI113" si="375">AK108+AM108+AO108+AQ108+AS108+AU108+AW108</f>
        <v>163.30000000000001</v>
      </c>
      <c r="AJ108" s="116">
        <f t="shared" ref="AJ108:AJ113" si="376">AL108+AN108+AP108+AR108+AT108+AV108+AX108</f>
        <v>128.20000000000002</v>
      </c>
      <c r="AK108" s="23">
        <f t="shared" ref="AK108:AK113" si="377">E108+U108</f>
        <v>153.4</v>
      </c>
      <c r="AL108" s="23">
        <f t="shared" ref="AL108:AL113" si="378">F108+V108</f>
        <v>119.4</v>
      </c>
      <c r="AM108" s="23">
        <f t="shared" ref="AM108:AM113" si="379">G108+W108</f>
        <v>9.8999999999999986</v>
      </c>
      <c r="AN108" s="23">
        <f t="shared" ref="AN108:AN113" si="380">H108+X108</f>
        <v>8.8000000000000007</v>
      </c>
      <c r="AO108" s="23">
        <f t="shared" ref="AO108:AO113" si="381">I108+Y108</f>
        <v>0</v>
      </c>
      <c r="AP108" s="23">
        <f t="shared" ref="AP108:AP113" si="382">J108+Z108</f>
        <v>0</v>
      </c>
      <c r="AQ108" s="23">
        <f t="shared" ref="AQ108:AQ113" si="383">K108+AA108</f>
        <v>0</v>
      </c>
      <c r="AR108" s="23">
        <f t="shared" ref="AR108:AR113" si="384">L108+AB108</f>
        <v>0</v>
      </c>
      <c r="AS108" s="23">
        <f t="shared" ref="AS108:AS113" si="385">M108+AC108</f>
        <v>0</v>
      </c>
      <c r="AT108" s="23">
        <f t="shared" ref="AT108:AT113" si="386">N108+AD108</f>
        <v>0</v>
      </c>
      <c r="AU108" s="23">
        <f t="shared" ref="AU108:AU113" si="387">O108+AE108</f>
        <v>0</v>
      </c>
      <c r="AV108" s="23">
        <f t="shared" ref="AV108:AV113" si="388">P108+AF108</f>
        <v>0</v>
      </c>
      <c r="AW108" s="23">
        <f t="shared" ref="AW108:AW113" si="389">Q108+AG108</f>
        <v>0</v>
      </c>
      <c r="AX108" s="23">
        <f t="shared" ref="AX108:AX113" si="390">R108+AH108</f>
        <v>0</v>
      </c>
      <c r="AY108" s="172">
        <f t="shared" si="237"/>
        <v>0</v>
      </c>
      <c r="AZ108" s="172">
        <f t="shared" si="238"/>
        <v>0</v>
      </c>
      <c r="BA108" s="172">
        <f t="shared" si="239"/>
        <v>0</v>
      </c>
      <c r="BB108" s="172">
        <f t="shared" si="240"/>
        <v>0</v>
      </c>
      <c r="BC108" s="172">
        <f t="shared" si="241"/>
        <v>0</v>
      </c>
      <c r="BD108" s="172">
        <f t="shared" si="242"/>
        <v>0</v>
      </c>
      <c r="BE108" s="172">
        <f t="shared" si="243"/>
        <v>0</v>
      </c>
      <c r="BF108" s="172">
        <f t="shared" si="244"/>
        <v>0</v>
      </c>
      <c r="BG108" s="172">
        <f t="shared" si="245"/>
        <v>0</v>
      </c>
      <c r="BH108" s="172">
        <f t="shared" si="246"/>
        <v>0</v>
      </c>
      <c r="BI108" s="172">
        <f t="shared" si="247"/>
        <v>0</v>
      </c>
      <c r="BJ108" s="172">
        <f t="shared" si="248"/>
        <v>0</v>
      </c>
      <c r="BK108" s="172">
        <f t="shared" si="249"/>
        <v>0</v>
      </c>
      <c r="BL108" s="172">
        <f t="shared" si="250"/>
        <v>0</v>
      </c>
      <c r="BM108" s="172">
        <f t="shared" si="251"/>
        <v>0</v>
      </c>
      <c r="BN108" s="172">
        <f t="shared" si="252"/>
        <v>0</v>
      </c>
      <c r="BO108" s="1">
        <f t="shared" si="155"/>
        <v>0</v>
      </c>
    </row>
    <row r="109" spans="1:67" ht="15" customHeight="1" x14ac:dyDescent="0.25">
      <c r="A109" s="10"/>
      <c r="B109" s="34" t="s">
        <v>225</v>
      </c>
      <c r="C109" s="165">
        <f t="shared" si="371"/>
        <v>9.6999999999999993</v>
      </c>
      <c r="D109" s="166">
        <f t="shared" si="372"/>
        <v>8.8000000000000007</v>
      </c>
      <c r="E109" s="145"/>
      <c r="F109" s="145"/>
      <c r="G109" s="145">
        <v>9.6999999999999993</v>
      </c>
      <c r="H109" s="145">
        <v>8.8000000000000007</v>
      </c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65">
        <f t="shared" si="373"/>
        <v>0</v>
      </c>
      <c r="T109" s="166">
        <f t="shared" si="374"/>
        <v>0</v>
      </c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52">
        <f t="shared" si="375"/>
        <v>9.6999999999999993</v>
      </c>
      <c r="AJ109" s="153">
        <f t="shared" si="376"/>
        <v>8.8000000000000007</v>
      </c>
      <c r="AK109" s="117">
        <f t="shared" si="377"/>
        <v>0</v>
      </c>
      <c r="AL109" s="117">
        <f t="shared" si="378"/>
        <v>0</v>
      </c>
      <c r="AM109" s="117">
        <f t="shared" si="379"/>
        <v>9.6999999999999993</v>
      </c>
      <c r="AN109" s="117">
        <f t="shared" si="380"/>
        <v>8.8000000000000007</v>
      </c>
      <c r="AO109" s="117">
        <f t="shared" si="381"/>
        <v>0</v>
      </c>
      <c r="AP109" s="117">
        <f t="shared" si="382"/>
        <v>0</v>
      </c>
      <c r="AQ109" s="117">
        <f t="shared" si="383"/>
        <v>0</v>
      </c>
      <c r="AR109" s="117">
        <f t="shared" si="384"/>
        <v>0</v>
      </c>
      <c r="AS109" s="117">
        <f t="shared" si="385"/>
        <v>0</v>
      </c>
      <c r="AT109" s="117">
        <f t="shared" si="386"/>
        <v>0</v>
      </c>
      <c r="AU109" s="117">
        <f t="shared" si="387"/>
        <v>0</v>
      </c>
      <c r="AV109" s="117">
        <f t="shared" si="388"/>
        <v>0</v>
      </c>
      <c r="AW109" s="117">
        <f t="shared" si="389"/>
        <v>0</v>
      </c>
      <c r="AX109" s="117">
        <f t="shared" si="390"/>
        <v>0</v>
      </c>
      <c r="AY109" s="172">
        <f t="shared" si="237"/>
        <v>0</v>
      </c>
      <c r="AZ109" s="172">
        <f t="shared" si="238"/>
        <v>0</v>
      </c>
      <c r="BA109" s="172">
        <f t="shared" si="239"/>
        <v>0</v>
      </c>
      <c r="BB109" s="172">
        <f t="shared" si="240"/>
        <v>0</v>
      </c>
      <c r="BC109" s="172">
        <f t="shared" si="241"/>
        <v>0</v>
      </c>
      <c r="BD109" s="172">
        <f t="shared" si="242"/>
        <v>0</v>
      </c>
      <c r="BE109" s="172">
        <f t="shared" si="243"/>
        <v>0</v>
      </c>
      <c r="BF109" s="172">
        <f t="shared" si="244"/>
        <v>0</v>
      </c>
      <c r="BG109" s="172">
        <f t="shared" si="245"/>
        <v>0</v>
      </c>
      <c r="BH109" s="172">
        <f t="shared" si="246"/>
        <v>0</v>
      </c>
      <c r="BI109" s="172">
        <f t="shared" si="247"/>
        <v>0</v>
      </c>
      <c r="BJ109" s="172">
        <f t="shared" si="248"/>
        <v>0</v>
      </c>
      <c r="BK109" s="172">
        <f t="shared" si="249"/>
        <v>0</v>
      </c>
      <c r="BL109" s="172">
        <f t="shared" si="250"/>
        <v>0</v>
      </c>
      <c r="BM109" s="172">
        <f t="shared" si="251"/>
        <v>0</v>
      </c>
      <c r="BN109" s="172">
        <f t="shared" si="252"/>
        <v>0</v>
      </c>
      <c r="BO109" s="1">
        <f t="shared" si="155"/>
        <v>0</v>
      </c>
    </row>
    <row r="110" spans="1:67" ht="15" customHeight="1" x14ac:dyDescent="0.25">
      <c r="A110" s="10"/>
      <c r="B110" s="36" t="s">
        <v>172</v>
      </c>
      <c r="C110" s="165">
        <f t="shared" si="371"/>
        <v>0.2</v>
      </c>
      <c r="D110" s="166">
        <f t="shared" si="372"/>
        <v>0</v>
      </c>
      <c r="E110" s="145"/>
      <c r="F110" s="145"/>
      <c r="G110" s="145">
        <v>0.2</v>
      </c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65">
        <f t="shared" si="373"/>
        <v>0</v>
      </c>
      <c r="T110" s="166">
        <f t="shared" si="374"/>
        <v>0</v>
      </c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52">
        <f t="shared" si="375"/>
        <v>0.2</v>
      </c>
      <c r="AJ110" s="153">
        <f t="shared" si="376"/>
        <v>0</v>
      </c>
      <c r="AK110" s="117">
        <f t="shared" si="377"/>
        <v>0</v>
      </c>
      <c r="AL110" s="117">
        <f t="shared" si="378"/>
        <v>0</v>
      </c>
      <c r="AM110" s="117">
        <f t="shared" si="379"/>
        <v>0.2</v>
      </c>
      <c r="AN110" s="117">
        <f t="shared" si="380"/>
        <v>0</v>
      </c>
      <c r="AO110" s="117">
        <f t="shared" si="381"/>
        <v>0</v>
      </c>
      <c r="AP110" s="117">
        <f t="shared" si="382"/>
        <v>0</v>
      </c>
      <c r="AQ110" s="117">
        <f t="shared" si="383"/>
        <v>0</v>
      </c>
      <c r="AR110" s="117">
        <f t="shared" si="384"/>
        <v>0</v>
      </c>
      <c r="AS110" s="117">
        <f t="shared" si="385"/>
        <v>0</v>
      </c>
      <c r="AT110" s="117">
        <f t="shared" si="386"/>
        <v>0</v>
      </c>
      <c r="AU110" s="117">
        <f t="shared" si="387"/>
        <v>0</v>
      </c>
      <c r="AV110" s="117">
        <f t="shared" si="388"/>
        <v>0</v>
      </c>
      <c r="AW110" s="117">
        <f t="shared" si="389"/>
        <v>0</v>
      </c>
      <c r="AX110" s="117">
        <f t="shared" si="390"/>
        <v>0</v>
      </c>
      <c r="AY110" s="172">
        <f t="shared" si="237"/>
        <v>0</v>
      </c>
      <c r="AZ110" s="172">
        <f t="shared" si="238"/>
        <v>0</v>
      </c>
      <c r="BA110" s="172">
        <f t="shared" si="239"/>
        <v>0</v>
      </c>
      <c r="BB110" s="172">
        <f t="shared" si="240"/>
        <v>0</v>
      </c>
      <c r="BC110" s="172">
        <f t="shared" si="241"/>
        <v>0</v>
      </c>
      <c r="BD110" s="172">
        <f t="shared" si="242"/>
        <v>0</v>
      </c>
      <c r="BE110" s="172">
        <f t="shared" si="243"/>
        <v>0</v>
      </c>
      <c r="BF110" s="172">
        <f t="shared" si="244"/>
        <v>0</v>
      </c>
      <c r="BG110" s="172">
        <f t="shared" si="245"/>
        <v>0</v>
      </c>
      <c r="BH110" s="172">
        <f t="shared" si="246"/>
        <v>0</v>
      </c>
      <c r="BI110" s="172">
        <f t="shared" si="247"/>
        <v>0</v>
      </c>
      <c r="BJ110" s="172">
        <f t="shared" si="248"/>
        <v>0</v>
      </c>
      <c r="BK110" s="172">
        <f t="shared" si="249"/>
        <v>0</v>
      </c>
      <c r="BL110" s="172">
        <f t="shared" si="250"/>
        <v>0</v>
      </c>
      <c r="BM110" s="172">
        <f t="shared" si="251"/>
        <v>0</v>
      </c>
      <c r="BN110" s="172">
        <f t="shared" si="252"/>
        <v>0</v>
      </c>
      <c r="BO110" s="1">
        <f t="shared" si="155"/>
        <v>0</v>
      </c>
    </row>
    <row r="111" spans="1:67" ht="15" customHeight="1" x14ac:dyDescent="0.25">
      <c r="A111" s="10"/>
      <c r="B111" s="9" t="s">
        <v>305</v>
      </c>
      <c r="C111" s="164">
        <f t="shared" si="371"/>
        <v>31</v>
      </c>
      <c r="D111" s="164">
        <f t="shared" si="372"/>
        <v>0</v>
      </c>
      <c r="E111" s="7">
        <v>26.7</v>
      </c>
      <c r="F111" s="7"/>
      <c r="G111" s="7"/>
      <c r="H111" s="7"/>
      <c r="I111" s="7"/>
      <c r="J111" s="7"/>
      <c r="K111" s="7"/>
      <c r="L111" s="7"/>
      <c r="M111" s="7">
        <v>2.2999999999999998</v>
      </c>
      <c r="N111" s="7"/>
      <c r="O111" s="7"/>
      <c r="P111" s="7"/>
      <c r="Q111" s="7">
        <v>2</v>
      </c>
      <c r="R111" s="7"/>
      <c r="S111" s="164">
        <f t="shared" si="373"/>
        <v>0</v>
      </c>
      <c r="T111" s="164">
        <f t="shared" si="374"/>
        <v>0</v>
      </c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16">
        <f t="shared" si="375"/>
        <v>31</v>
      </c>
      <c r="AJ111" s="116">
        <f t="shared" si="376"/>
        <v>0</v>
      </c>
      <c r="AK111" s="23">
        <f t="shared" si="377"/>
        <v>26.7</v>
      </c>
      <c r="AL111" s="23">
        <f t="shared" si="378"/>
        <v>0</v>
      </c>
      <c r="AM111" s="23">
        <f t="shared" si="379"/>
        <v>0</v>
      </c>
      <c r="AN111" s="23">
        <f t="shared" si="380"/>
        <v>0</v>
      </c>
      <c r="AO111" s="23">
        <f t="shared" si="381"/>
        <v>0</v>
      </c>
      <c r="AP111" s="23">
        <f t="shared" si="382"/>
        <v>0</v>
      </c>
      <c r="AQ111" s="23">
        <f t="shared" si="383"/>
        <v>0</v>
      </c>
      <c r="AR111" s="23">
        <f t="shared" si="384"/>
        <v>0</v>
      </c>
      <c r="AS111" s="23">
        <f t="shared" si="385"/>
        <v>2.2999999999999998</v>
      </c>
      <c r="AT111" s="23">
        <f t="shared" si="386"/>
        <v>0</v>
      </c>
      <c r="AU111" s="23">
        <f t="shared" si="387"/>
        <v>0</v>
      </c>
      <c r="AV111" s="23">
        <f t="shared" si="388"/>
        <v>0</v>
      </c>
      <c r="AW111" s="23">
        <f t="shared" si="389"/>
        <v>2</v>
      </c>
      <c r="AX111" s="23">
        <f t="shared" si="390"/>
        <v>0</v>
      </c>
      <c r="AY111" s="172">
        <f t="shared" si="237"/>
        <v>0</v>
      </c>
      <c r="AZ111" s="172">
        <f t="shared" si="238"/>
        <v>0</v>
      </c>
      <c r="BA111" s="172">
        <f t="shared" si="239"/>
        <v>0</v>
      </c>
      <c r="BB111" s="172">
        <f t="shared" si="240"/>
        <v>0</v>
      </c>
      <c r="BC111" s="172">
        <f t="shared" si="241"/>
        <v>0</v>
      </c>
      <c r="BD111" s="172">
        <f t="shared" si="242"/>
        <v>0</v>
      </c>
      <c r="BE111" s="172">
        <f t="shared" si="243"/>
        <v>0</v>
      </c>
      <c r="BF111" s="172">
        <f t="shared" si="244"/>
        <v>0</v>
      </c>
      <c r="BG111" s="172">
        <f t="shared" si="245"/>
        <v>0</v>
      </c>
      <c r="BH111" s="172">
        <f t="shared" si="246"/>
        <v>0</v>
      </c>
      <c r="BI111" s="172">
        <f t="shared" si="247"/>
        <v>0</v>
      </c>
      <c r="BJ111" s="172">
        <f t="shared" si="248"/>
        <v>0</v>
      </c>
      <c r="BK111" s="172">
        <f t="shared" si="249"/>
        <v>0</v>
      </c>
      <c r="BL111" s="172">
        <f t="shared" si="250"/>
        <v>0</v>
      </c>
      <c r="BM111" s="172">
        <f t="shared" si="251"/>
        <v>0</v>
      </c>
      <c r="BN111" s="172">
        <f t="shared" si="252"/>
        <v>0</v>
      </c>
      <c r="BO111" s="1">
        <f t="shared" si="155"/>
        <v>0</v>
      </c>
    </row>
    <row r="112" spans="1:67" ht="15" customHeight="1" x14ac:dyDescent="0.25">
      <c r="A112" s="10"/>
      <c r="B112" s="8" t="s">
        <v>304</v>
      </c>
      <c r="C112" s="164">
        <f t="shared" si="371"/>
        <v>5.0999999999999996</v>
      </c>
      <c r="D112" s="164">
        <f t="shared" si="372"/>
        <v>4.9000000000000004</v>
      </c>
      <c r="E112" s="7"/>
      <c r="F112" s="7"/>
      <c r="G112" s="7">
        <f t="shared" ref="G112:H112" si="391">G113</f>
        <v>5.0999999999999996</v>
      </c>
      <c r="H112" s="7">
        <f t="shared" si="391"/>
        <v>4.9000000000000004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164">
        <f t="shared" si="373"/>
        <v>0</v>
      </c>
      <c r="T112" s="164">
        <f t="shared" si="374"/>
        <v>0</v>
      </c>
      <c r="U112" s="143"/>
      <c r="V112" s="143"/>
      <c r="W112" s="143">
        <f t="shared" ref="W112:X112" si="392">W113</f>
        <v>0</v>
      </c>
      <c r="X112" s="143">
        <f t="shared" si="392"/>
        <v>0</v>
      </c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16">
        <f t="shared" si="375"/>
        <v>5.0999999999999996</v>
      </c>
      <c r="AJ112" s="116">
        <f t="shared" si="376"/>
        <v>4.9000000000000004</v>
      </c>
      <c r="AK112" s="23">
        <f t="shared" si="377"/>
        <v>0</v>
      </c>
      <c r="AL112" s="23">
        <f t="shared" si="378"/>
        <v>0</v>
      </c>
      <c r="AM112" s="23">
        <f t="shared" si="379"/>
        <v>5.0999999999999996</v>
      </c>
      <c r="AN112" s="23">
        <f t="shared" si="380"/>
        <v>4.9000000000000004</v>
      </c>
      <c r="AO112" s="23">
        <f t="shared" si="381"/>
        <v>0</v>
      </c>
      <c r="AP112" s="23">
        <f t="shared" si="382"/>
        <v>0</v>
      </c>
      <c r="AQ112" s="23">
        <f t="shared" si="383"/>
        <v>0</v>
      </c>
      <c r="AR112" s="23">
        <f t="shared" si="384"/>
        <v>0</v>
      </c>
      <c r="AS112" s="23">
        <f t="shared" si="385"/>
        <v>0</v>
      </c>
      <c r="AT112" s="23">
        <f t="shared" si="386"/>
        <v>0</v>
      </c>
      <c r="AU112" s="23">
        <f t="shared" si="387"/>
        <v>0</v>
      </c>
      <c r="AV112" s="23">
        <f t="shared" si="388"/>
        <v>0</v>
      </c>
      <c r="AW112" s="23">
        <f t="shared" si="389"/>
        <v>0</v>
      </c>
      <c r="AX112" s="23">
        <f t="shared" si="390"/>
        <v>0</v>
      </c>
      <c r="AY112" s="172">
        <f t="shared" si="237"/>
        <v>0</v>
      </c>
      <c r="AZ112" s="172">
        <f t="shared" si="238"/>
        <v>0</v>
      </c>
      <c r="BA112" s="172">
        <f t="shared" si="239"/>
        <v>0</v>
      </c>
      <c r="BB112" s="172">
        <f t="shared" si="240"/>
        <v>0</v>
      </c>
      <c r="BC112" s="172">
        <f t="shared" si="241"/>
        <v>0</v>
      </c>
      <c r="BD112" s="172">
        <f t="shared" si="242"/>
        <v>0</v>
      </c>
      <c r="BE112" s="172">
        <f t="shared" si="243"/>
        <v>0</v>
      </c>
      <c r="BF112" s="172">
        <f t="shared" si="244"/>
        <v>0</v>
      </c>
      <c r="BG112" s="172">
        <f t="shared" si="245"/>
        <v>0</v>
      </c>
      <c r="BH112" s="172">
        <f t="shared" si="246"/>
        <v>0</v>
      </c>
      <c r="BI112" s="172">
        <f t="shared" si="247"/>
        <v>0</v>
      </c>
      <c r="BJ112" s="172">
        <f t="shared" si="248"/>
        <v>0</v>
      </c>
      <c r="BK112" s="172">
        <f t="shared" si="249"/>
        <v>0</v>
      </c>
      <c r="BL112" s="172">
        <f t="shared" si="250"/>
        <v>0</v>
      </c>
      <c r="BM112" s="172">
        <f t="shared" si="251"/>
        <v>0</v>
      </c>
      <c r="BN112" s="172">
        <f t="shared" si="252"/>
        <v>0</v>
      </c>
      <c r="BO112" s="1">
        <f t="shared" si="155"/>
        <v>0</v>
      </c>
    </row>
    <row r="113" spans="1:67" ht="15" customHeight="1" x14ac:dyDescent="0.25">
      <c r="A113" s="29"/>
      <c r="B113" s="37" t="s">
        <v>171</v>
      </c>
      <c r="C113" s="166">
        <f t="shared" si="371"/>
        <v>5.0999999999999996</v>
      </c>
      <c r="D113" s="166">
        <f t="shared" si="372"/>
        <v>4.9000000000000004</v>
      </c>
      <c r="E113" s="145"/>
      <c r="F113" s="145"/>
      <c r="G113" s="145">
        <v>5.0999999999999996</v>
      </c>
      <c r="H113" s="145">
        <v>4.9000000000000004</v>
      </c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66">
        <f t="shared" si="373"/>
        <v>0</v>
      </c>
      <c r="T113" s="166">
        <f t="shared" si="374"/>
        <v>0</v>
      </c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  <c r="AI113" s="153">
        <f t="shared" si="375"/>
        <v>5.0999999999999996</v>
      </c>
      <c r="AJ113" s="153">
        <f t="shared" si="376"/>
        <v>4.9000000000000004</v>
      </c>
      <c r="AK113" s="117">
        <f t="shared" si="377"/>
        <v>0</v>
      </c>
      <c r="AL113" s="117">
        <f t="shared" si="378"/>
        <v>0</v>
      </c>
      <c r="AM113" s="117">
        <f t="shared" si="379"/>
        <v>5.0999999999999996</v>
      </c>
      <c r="AN113" s="117">
        <f t="shared" si="380"/>
        <v>4.9000000000000004</v>
      </c>
      <c r="AO113" s="117">
        <f t="shared" si="381"/>
        <v>0</v>
      </c>
      <c r="AP113" s="117">
        <f t="shared" si="382"/>
        <v>0</v>
      </c>
      <c r="AQ113" s="117">
        <f t="shared" si="383"/>
        <v>0</v>
      </c>
      <c r="AR113" s="117">
        <f t="shared" si="384"/>
        <v>0</v>
      </c>
      <c r="AS113" s="117">
        <f t="shared" si="385"/>
        <v>0</v>
      </c>
      <c r="AT113" s="117">
        <f t="shared" si="386"/>
        <v>0</v>
      </c>
      <c r="AU113" s="117">
        <f t="shared" si="387"/>
        <v>0</v>
      </c>
      <c r="AV113" s="117">
        <f t="shared" si="388"/>
        <v>0</v>
      </c>
      <c r="AW113" s="117">
        <f t="shared" si="389"/>
        <v>0</v>
      </c>
      <c r="AX113" s="117">
        <f t="shared" si="390"/>
        <v>0</v>
      </c>
      <c r="AY113" s="172">
        <f t="shared" si="237"/>
        <v>0</v>
      </c>
      <c r="AZ113" s="172">
        <f t="shared" si="238"/>
        <v>0</v>
      </c>
      <c r="BA113" s="172">
        <f t="shared" si="239"/>
        <v>0</v>
      </c>
      <c r="BB113" s="172">
        <f t="shared" si="240"/>
        <v>0</v>
      </c>
      <c r="BC113" s="172">
        <f t="shared" si="241"/>
        <v>0</v>
      </c>
      <c r="BD113" s="172">
        <f t="shared" si="242"/>
        <v>0</v>
      </c>
      <c r="BE113" s="172">
        <f t="shared" si="243"/>
        <v>0</v>
      </c>
      <c r="BF113" s="172">
        <f t="shared" si="244"/>
        <v>0</v>
      </c>
      <c r="BG113" s="172">
        <f t="shared" si="245"/>
        <v>0</v>
      </c>
      <c r="BH113" s="172">
        <f t="shared" si="246"/>
        <v>0</v>
      </c>
      <c r="BI113" s="172">
        <f t="shared" si="247"/>
        <v>0</v>
      </c>
      <c r="BJ113" s="172">
        <f t="shared" si="248"/>
        <v>0</v>
      </c>
      <c r="BK113" s="172">
        <f t="shared" si="249"/>
        <v>0</v>
      </c>
      <c r="BL113" s="172">
        <f t="shared" si="250"/>
        <v>0</v>
      </c>
      <c r="BM113" s="172">
        <f t="shared" si="251"/>
        <v>0</v>
      </c>
      <c r="BN113" s="172">
        <f t="shared" si="252"/>
        <v>0</v>
      </c>
      <c r="BO113" s="1">
        <f t="shared" si="155"/>
        <v>0</v>
      </c>
    </row>
    <row r="114" spans="1:67" ht="15" customHeight="1" x14ac:dyDescent="0.25">
      <c r="A114" s="3" t="s">
        <v>17</v>
      </c>
      <c r="B114" s="121" t="s">
        <v>313</v>
      </c>
      <c r="C114" s="161">
        <f t="shared" ref="C114:F114" si="393">C115+C118+C119</f>
        <v>387.50000000000006</v>
      </c>
      <c r="D114" s="162">
        <f t="shared" si="393"/>
        <v>272.5</v>
      </c>
      <c r="E114" s="138">
        <f t="shared" si="393"/>
        <v>337.3</v>
      </c>
      <c r="F114" s="138">
        <f t="shared" si="393"/>
        <v>246.5</v>
      </c>
      <c r="G114" s="138">
        <f>G115+G118+G119</f>
        <v>29.6</v>
      </c>
      <c r="H114" s="138">
        <f t="shared" ref="H114:R114" si="394">H115+H118+H119</f>
        <v>26</v>
      </c>
      <c r="I114" s="138">
        <f t="shared" si="394"/>
        <v>0</v>
      </c>
      <c r="J114" s="138">
        <f t="shared" si="394"/>
        <v>0</v>
      </c>
      <c r="K114" s="138">
        <f t="shared" si="394"/>
        <v>0</v>
      </c>
      <c r="L114" s="138">
        <f t="shared" si="394"/>
        <v>0</v>
      </c>
      <c r="M114" s="138">
        <f t="shared" si="394"/>
        <v>12.5</v>
      </c>
      <c r="N114" s="138">
        <f t="shared" si="394"/>
        <v>0</v>
      </c>
      <c r="O114" s="138">
        <f t="shared" si="394"/>
        <v>0</v>
      </c>
      <c r="P114" s="138">
        <f t="shared" si="394"/>
        <v>0</v>
      </c>
      <c r="Q114" s="138">
        <f t="shared" si="394"/>
        <v>8.1</v>
      </c>
      <c r="R114" s="138">
        <f t="shared" si="394"/>
        <v>0</v>
      </c>
      <c r="S114" s="161">
        <f t="shared" ref="S114:V114" si="395">S115+S118+S119</f>
        <v>0</v>
      </c>
      <c r="T114" s="162">
        <f t="shared" si="395"/>
        <v>0</v>
      </c>
      <c r="U114" s="142">
        <f t="shared" si="395"/>
        <v>0</v>
      </c>
      <c r="V114" s="142">
        <f t="shared" si="395"/>
        <v>0</v>
      </c>
      <c r="W114" s="142">
        <f>W115+W118+W119</f>
        <v>0</v>
      </c>
      <c r="X114" s="142">
        <f t="shared" ref="X114:AH114" si="396">X115+X118+X119</f>
        <v>0</v>
      </c>
      <c r="Y114" s="142">
        <f t="shared" si="396"/>
        <v>0</v>
      </c>
      <c r="Z114" s="142">
        <f t="shared" si="396"/>
        <v>0</v>
      </c>
      <c r="AA114" s="142">
        <f t="shared" si="396"/>
        <v>0</v>
      </c>
      <c r="AB114" s="142">
        <f t="shared" si="396"/>
        <v>0</v>
      </c>
      <c r="AC114" s="142">
        <f t="shared" si="396"/>
        <v>0</v>
      </c>
      <c r="AD114" s="142">
        <f t="shared" si="396"/>
        <v>0</v>
      </c>
      <c r="AE114" s="142">
        <f t="shared" si="396"/>
        <v>0</v>
      </c>
      <c r="AF114" s="142">
        <f t="shared" si="396"/>
        <v>0</v>
      </c>
      <c r="AG114" s="142">
        <f t="shared" si="396"/>
        <v>0</v>
      </c>
      <c r="AH114" s="142">
        <f t="shared" si="396"/>
        <v>0</v>
      </c>
      <c r="AI114" s="14">
        <f t="shared" ref="AI114:AL114" si="397">AI115+AI118+AI119</f>
        <v>387.50000000000006</v>
      </c>
      <c r="AJ114" s="12">
        <f t="shared" si="397"/>
        <v>272.5</v>
      </c>
      <c r="AK114" s="107">
        <f t="shared" si="397"/>
        <v>337.3</v>
      </c>
      <c r="AL114" s="107">
        <f t="shared" si="397"/>
        <v>246.5</v>
      </c>
      <c r="AM114" s="107">
        <f>AM115+AM118+AM119</f>
        <v>29.6</v>
      </c>
      <c r="AN114" s="107">
        <f t="shared" ref="AN114:AX114" si="398">AN115+AN118+AN119</f>
        <v>26</v>
      </c>
      <c r="AO114" s="107">
        <f t="shared" si="398"/>
        <v>0</v>
      </c>
      <c r="AP114" s="107">
        <f t="shared" si="398"/>
        <v>0</v>
      </c>
      <c r="AQ114" s="107">
        <f t="shared" si="398"/>
        <v>0</v>
      </c>
      <c r="AR114" s="107">
        <f t="shared" si="398"/>
        <v>0</v>
      </c>
      <c r="AS114" s="107">
        <f t="shared" si="398"/>
        <v>12.5</v>
      </c>
      <c r="AT114" s="107">
        <f t="shared" si="398"/>
        <v>0</v>
      </c>
      <c r="AU114" s="107">
        <f t="shared" si="398"/>
        <v>0</v>
      </c>
      <c r="AV114" s="107">
        <f t="shared" si="398"/>
        <v>0</v>
      </c>
      <c r="AW114" s="107">
        <f t="shared" si="398"/>
        <v>8.1</v>
      </c>
      <c r="AX114" s="107">
        <f t="shared" si="398"/>
        <v>0</v>
      </c>
      <c r="AY114" s="172">
        <f t="shared" si="237"/>
        <v>0</v>
      </c>
      <c r="AZ114" s="172">
        <f t="shared" si="238"/>
        <v>0</v>
      </c>
      <c r="BA114" s="172">
        <f t="shared" si="239"/>
        <v>0</v>
      </c>
      <c r="BB114" s="172">
        <f t="shared" si="240"/>
        <v>0</v>
      </c>
      <c r="BC114" s="172">
        <f t="shared" si="241"/>
        <v>0</v>
      </c>
      <c r="BD114" s="172">
        <f t="shared" si="242"/>
        <v>0</v>
      </c>
      <c r="BE114" s="172">
        <f t="shared" si="243"/>
        <v>0</v>
      </c>
      <c r="BF114" s="172">
        <f t="shared" si="244"/>
        <v>0</v>
      </c>
      <c r="BG114" s="172">
        <f t="shared" si="245"/>
        <v>0</v>
      </c>
      <c r="BH114" s="172">
        <f t="shared" si="246"/>
        <v>0</v>
      </c>
      <c r="BI114" s="172">
        <f t="shared" si="247"/>
        <v>0</v>
      </c>
      <c r="BJ114" s="172">
        <f t="shared" si="248"/>
        <v>0</v>
      </c>
      <c r="BK114" s="172">
        <f t="shared" si="249"/>
        <v>0</v>
      </c>
      <c r="BL114" s="172">
        <f t="shared" si="250"/>
        <v>0</v>
      </c>
      <c r="BM114" s="172">
        <f t="shared" si="251"/>
        <v>0</v>
      </c>
      <c r="BN114" s="172">
        <f t="shared" si="252"/>
        <v>0</v>
      </c>
      <c r="BO114" s="1">
        <f t="shared" si="155"/>
        <v>0</v>
      </c>
    </row>
    <row r="115" spans="1:67" ht="15" customHeight="1" x14ac:dyDescent="0.25">
      <c r="A115" s="10"/>
      <c r="B115" s="21" t="s">
        <v>300</v>
      </c>
      <c r="C115" s="163">
        <f t="shared" ref="C115:C120" si="399">E115+G115+I115+K115+M115+O115+Q115</f>
        <v>295.70000000000005</v>
      </c>
      <c r="D115" s="164">
        <f t="shared" ref="D115:D120" si="400">F115+H115+J115+L115+N115+P115+R115</f>
        <v>257.3</v>
      </c>
      <c r="E115" s="7">
        <v>278.10000000000002</v>
      </c>
      <c r="F115" s="7">
        <v>246.5</v>
      </c>
      <c r="G115" s="7">
        <f>G116+G117</f>
        <v>14</v>
      </c>
      <c r="H115" s="7">
        <f>H116+H117</f>
        <v>10.8</v>
      </c>
      <c r="I115" s="7"/>
      <c r="J115" s="7"/>
      <c r="K115" s="7"/>
      <c r="L115" s="7"/>
      <c r="M115" s="7">
        <v>3.6</v>
      </c>
      <c r="N115" s="7"/>
      <c r="O115" s="7"/>
      <c r="P115" s="7"/>
      <c r="Q115" s="7"/>
      <c r="R115" s="7"/>
      <c r="S115" s="163">
        <f t="shared" ref="S115:S120" si="401">U115+W115+Y115+AA115+AC115+AE115+AG115</f>
        <v>0</v>
      </c>
      <c r="T115" s="164">
        <f t="shared" ref="T115:T120" si="402">V115+X115+Z115+AB115+AD115+AF115+AH115</f>
        <v>0</v>
      </c>
      <c r="U115" s="143"/>
      <c r="V115" s="143"/>
      <c r="W115" s="143">
        <f>W116+W117</f>
        <v>0</v>
      </c>
      <c r="X115" s="143">
        <f>X116+X117</f>
        <v>0</v>
      </c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15">
        <f t="shared" ref="AI115:AI120" si="403">AK115+AM115+AO115+AQ115+AS115+AU115+AW115</f>
        <v>295.70000000000005</v>
      </c>
      <c r="AJ115" s="116">
        <f t="shared" ref="AJ115:AJ120" si="404">AL115+AN115+AP115+AR115+AT115+AV115+AX115</f>
        <v>257.3</v>
      </c>
      <c r="AK115" s="23">
        <f t="shared" ref="AK115:AK120" si="405">E115+U115</f>
        <v>278.10000000000002</v>
      </c>
      <c r="AL115" s="23">
        <f t="shared" ref="AL115:AL120" si="406">F115+V115</f>
        <v>246.5</v>
      </c>
      <c r="AM115" s="23">
        <f t="shared" ref="AM115:AM120" si="407">G115+W115</f>
        <v>14</v>
      </c>
      <c r="AN115" s="23">
        <f t="shared" ref="AN115:AN120" si="408">H115+X115</f>
        <v>10.8</v>
      </c>
      <c r="AO115" s="23">
        <f t="shared" ref="AO115:AO120" si="409">I115+Y115</f>
        <v>0</v>
      </c>
      <c r="AP115" s="23">
        <f t="shared" ref="AP115:AP120" si="410">J115+Z115</f>
        <v>0</v>
      </c>
      <c r="AQ115" s="23">
        <f t="shared" ref="AQ115:AQ120" si="411">K115+AA115</f>
        <v>0</v>
      </c>
      <c r="AR115" s="23">
        <f t="shared" ref="AR115:AR120" si="412">L115+AB115</f>
        <v>0</v>
      </c>
      <c r="AS115" s="23">
        <f t="shared" ref="AS115:AS120" si="413">M115+AC115</f>
        <v>3.6</v>
      </c>
      <c r="AT115" s="23">
        <f t="shared" ref="AT115:AT120" si="414">N115+AD115</f>
        <v>0</v>
      </c>
      <c r="AU115" s="23">
        <f t="shared" ref="AU115:AU120" si="415">O115+AE115</f>
        <v>0</v>
      </c>
      <c r="AV115" s="23">
        <f t="shared" ref="AV115:AV120" si="416">P115+AF115</f>
        <v>0</v>
      </c>
      <c r="AW115" s="23">
        <f t="shared" ref="AW115:AW120" si="417">Q115+AG115</f>
        <v>0</v>
      </c>
      <c r="AX115" s="23">
        <f t="shared" ref="AX115:AX120" si="418">R115+AH115</f>
        <v>0</v>
      </c>
      <c r="AY115" s="172">
        <f t="shared" si="237"/>
        <v>0</v>
      </c>
      <c r="AZ115" s="172">
        <f t="shared" si="238"/>
        <v>0</v>
      </c>
      <c r="BA115" s="172">
        <f t="shared" si="239"/>
        <v>0</v>
      </c>
      <c r="BB115" s="172">
        <f t="shared" si="240"/>
        <v>0</v>
      </c>
      <c r="BC115" s="172">
        <f t="shared" si="241"/>
        <v>0</v>
      </c>
      <c r="BD115" s="172">
        <f t="shared" si="242"/>
        <v>0</v>
      </c>
      <c r="BE115" s="172">
        <f t="shared" si="243"/>
        <v>0</v>
      </c>
      <c r="BF115" s="172">
        <f t="shared" si="244"/>
        <v>0</v>
      </c>
      <c r="BG115" s="172">
        <f t="shared" si="245"/>
        <v>0</v>
      </c>
      <c r="BH115" s="172">
        <f t="shared" si="246"/>
        <v>0</v>
      </c>
      <c r="BI115" s="172">
        <f t="shared" si="247"/>
        <v>0</v>
      </c>
      <c r="BJ115" s="172">
        <f t="shared" si="248"/>
        <v>0</v>
      </c>
      <c r="BK115" s="172">
        <f t="shared" si="249"/>
        <v>0</v>
      </c>
      <c r="BL115" s="172">
        <f t="shared" si="250"/>
        <v>0</v>
      </c>
      <c r="BM115" s="172">
        <f t="shared" si="251"/>
        <v>0</v>
      </c>
      <c r="BN115" s="172">
        <f t="shared" si="252"/>
        <v>0</v>
      </c>
      <c r="BO115" s="1">
        <f t="shared" si="155"/>
        <v>0</v>
      </c>
    </row>
    <row r="116" spans="1:67" ht="15" customHeight="1" x14ac:dyDescent="0.25">
      <c r="A116" s="10"/>
      <c r="B116" s="34" t="s">
        <v>225</v>
      </c>
      <c r="C116" s="165">
        <f t="shared" si="399"/>
        <v>13.3</v>
      </c>
      <c r="D116" s="166">
        <f t="shared" si="400"/>
        <v>10.8</v>
      </c>
      <c r="E116" s="145"/>
      <c r="F116" s="145"/>
      <c r="G116" s="145">
        <v>13.3</v>
      </c>
      <c r="H116" s="145">
        <v>10.8</v>
      </c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65">
        <f t="shared" si="401"/>
        <v>0</v>
      </c>
      <c r="T116" s="166">
        <f t="shared" si="402"/>
        <v>0</v>
      </c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52">
        <f t="shared" si="403"/>
        <v>13.3</v>
      </c>
      <c r="AJ116" s="153">
        <f t="shared" si="404"/>
        <v>10.8</v>
      </c>
      <c r="AK116" s="117">
        <f t="shared" si="405"/>
        <v>0</v>
      </c>
      <c r="AL116" s="117">
        <f t="shared" si="406"/>
        <v>0</v>
      </c>
      <c r="AM116" s="117">
        <f t="shared" si="407"/>
        <v>13.3</v>
      </c>
      <c r="AN116" s="117">
        <f t="shared" si="408"/>
        <v>10.8</v>
      </c>
      <c r="AO116" s="117">
        <f t="shared" si="409"/>
        <v>0</v>
      </c>
      <c r="AP116" s="117">
        <f t="shared" si="410"/>
        <v>0</v>
      </c>
      <c r="AQ116" s="117">
        <f t="shared" si="411"/>
        <v>0</v>
      </c>
      <c r="AR116" s="117">
        <f t="shared" si="412"/>
        <v>0</v>
      </c>
      <c r="AS116" s="117">
        <f t="shared" si="413"/>
        <v>0</v>
      </c>
      <c r="AT116" s="117">
        <f t="shared" si="414"/>
        <v>0</v>
      </c>
      <c r="AU116" s="117">
        <f t="shared" si="415"/>
        <v>0</v>
      </c>
      <c r="AV116" s="117">
        <f t="shared" si="416"/>
        <v>0</v>
      </c>
      <c r="AW116" s="117">
        <f t="shared" si="417"/>
        <v>0</v>
      </c>
      <c r="AX116" s="117">
        <f t="shared" si="418"/>
        <v>0</v>
      </c>
      <c r="AY116" s="172">
        <f t="shared" si="237"/>
        <v>0</v>
      </c>
      <c r="AZ116" s="172">
        <f t="shared" si="238"/>
        <v>0</v>
      </c>
      <c r="BA116" s="172">
        <f t="shared" si="239"/>
        <v>0</v>
      </c>
      <c r="BB116" s="172">
        <f t="shared" si="240"/>
        <v>0</v>
      </c>
      <c r="BC116" s="172">
        <f t="shared" si="241"/>
        <v>0</v>
      </c>
      <c r="BD116" s="172">
        <f t="shared" si="242"/>
        <v>0</v>
      </c>
      <c r="BE116" s="172">
        <f t="shared" si="243"/>
        <v>0</v>
      </c>
      <c r="BF116" s="172">
        <f t="shared" si="244"/>
        <v>0</v>
      </c>
      <c r="BG116" s="172">
        <f t="shared" si="245"/>
        <v>0</v>
      </c>
      <c r="BH116" s="172">
        <f t="shared" si="246"/>
        <v>0</v>
      </c>
      <c r="BI116" s="172">
        <f t="shared" si="247"/>
        <v>0</v>
      </c>
      <c r="BJ116" s="172">
        <f t="shared" si="248"/>
        <v>0</v>
      </c>
      <c r="BK116" s="172">
        <f t="shared" si="249"/>
        <v>0</v>
      </c>
      <c r="BL116" s="172">
        <f t="shared" si="250"/>
        <v>0</v>
      </c>
      <c r="BM116" s="172">
        <f t="shared" si="251"/>
        <v>0</v>
      </c>
      <c r="BN116" s="172">
        <f t="shared" si="252"/>
        <v>0</v>
      </c>
      <c r="BO116" s="1">
        <f t="shared" si="155"/>
        <v>0</v>
      </c>
    </row>
    <row r="117" spans="1:67" ht="15" customHeight="1" x14ac:dyDescent="0.25">
      <c r="A117" s="10"/>
      <c r="B117" s="36" t="s">
        <v>172</v>
      </c>
      <c r="C117" s="165">
        <f t="shared" si="399"/>
        <v>0.7</v>
      </c>
      <c r="D117" s="166">
        <f t="shared" si="400"/>
        <v>0</v>
      </c>
      <c r="E117" s="145"/>
      <c r="F117" s="145"/>
      <c r="G117" s="145">
        <v>0.7</v>
      </c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65">
        <f t="shared" si="401"/>
        <v>0</v>
      </c>
      <c r="T117" s="166">
        <f t="shared" si="402"/>
        <v>0</v>
      </c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52">
        <f t="shared" si="403"/>
        <v>0.7</v>
      </c>
      <c r="AJ117" s="153">
        <f t="shared" si="404"/>
        <v>0</v>
      </c>
      <c r="AK117" s="117">
        <f t="shared" si="405"/>
        <v>0</v>
      </c>
      <c r="AL117" s="117">
        <f t="shared" si="406"/>
        <v>0</v>
      </c>
      <c r="AM117" s="117">
        <f t="shared" si="407"/>
        <v>0.7</v>
      </c>
      <c r="AN117" s="117">
        <f t="shared" si="408"/>
        <v>0</v>
      </c>
      <c r="AO117" s="117">
        <f t="shared" si="409"/>
        <v>0</v>
      </c>
      <c r="AP117" s="117">
        <f t="shared" si="410"/>
        <v>0</v>
      </c>
      <c r="AQ117" s="117">
        <f t="shared" si="411"/>
        <v>0</v>
      </c>
      <c r="AR117" s="117">
        <f t="shared" si="412"/>
        <v>0</v>
      </c>
      <c r="AS117" s="117">
        <f t="shared" si="413"/>
        <v>0</v>
      </c>
      <c r="AT117" s="117">
        <f t="shared" si="414"/>
        <v>0</v>
      </c>
      <c r="AU117" s="117">
        <f t="shared" si="415"/>
        <v>0</v>
      </c>
      <c r="AV117" s="117">
        <f t="shared" si="416"/>
        <v>0</v>
      </c>
      <c r="AW117" s="117">
        <f t="shared" si="417"/>
        <v>0</v>
      </c>
      <c r="AX117" s="117">
        <f t="shared" si="418"/>
        <v>0</v>
      </c>
      <c r="AY117" s="172">
        <f t="shared" si="237"/>
        <v>0</v>
      </c>
      <c r="AZ117" s="172">
        <f t="shared" si="238"/>
        <v>0</v>
      </c>
      <c r="BA117" s="172">
        <f t="shared" si="239"/>
        <v>0</v>
      </c>
      <c r="BB117" s="172">
        <f t="shared" si="240"/>
        <v>0</v>
      </c>
      <c r="BC117" s="172">
        <f t="shared" si="241"/>
        <v>0</v>
      </c>
      <c r="BD117" s="172">
        <f t="shared" si="242"/>
        <v>0</v>
      </c>
      <c r="BE117" s="172">
        <f t="shared" si="243"/>
        <v>0</v>
      </c>
      <c r="BF117" s="172">
        <f t="shared" si="244"/>
        <v>0</v>
      </c>
      <c r="BG117" s="172">
        <f t="shared" si="245"/>
        <v>0</v>
      </c>
      <c r="BH117" s="172">
        <f t="shared" si="246"/>
        <v>0</v>
      </c>
      <c r="BI117" s="172">
        <f t="shared" si="247"/>
        <v>0</v>
      </c>
      <c r="BJ117" s="172">
        <f t="shared" si="248"/>
        <v>0</v>
      </c>
      <c r="BK117" s="172">
        <f t="shared" si="249"/>
        <v>0</v>
      </c>
      <c r="BL117" s="172">
        <f t="shared" si="250"/>
        <v>0</v>
      </c>
      <c r="BM117" s="172">
        <f t="shared" si="251"/>
        <v>0</v>
      </c>
      <c r="BN117" s="172">
        <f t="shared" si="252"/>
        <v>0</v>
      </c>
      <c r="BO117" s="1">
        <f t="shared" si="155"/>
        <v>0</v>
      </c>
    </row>
    <row r="118" spans="1:67" ht="15" customHeight="1" x14ac:dyDescent="0.25">
      <c r="A118" s="10"/>
      <c r="B118" s="9" t="s">
        <v>305</v>
      </c>
      <c r="C118" s="164">
        <f t="shared" si="399"/>
        <v>76.2</v>
      </c>
      <c r="D118" s="164">
        <f t="shared" si="400"/>
        <v>0</v>
      </c>
      <c r="E118" s="7">
        <v>59.2</v>
      </c>
      <c r="F118" s="7"/>
      <c r="G118" s="7"/>
      <c r="H118" s="7"/>
      <c r="I118" s="7"/>
      <c r="J118" s="7"/>
      <c r="K118" s="7"/>
      <c r="L118" s="7"/>
      <c r="M118" s="7">
        <v>8.9</v>
      </c>
      <c r="N118" s="7"/>
      <c r="O118" s="7"/>
      <c r="P118" s="7"/>
      <c r="Q118" s="7">
        <v>8.1</v>
      </c>
      <c r="R118" s="7"/>
      <c r="S118" s="164">
        <f t="shared" si="401"/>
        <v>0</v>
      </c>
      <c r="T118" s="164">
        <f t="shared" si="402"/>
        <v>0</v>
      </c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16">
        <f t="shared" si="403"/>
        <v>76.2</v>
      </c>
      <c r="AJ118" s="116">
        <f t="shared" si="404"/>
        <v>0</v>
      </c>
      <c r="AK118" s="23">
        <f t="shared" si="405"/>
        <v>59.2</v>
      </c>
      <c r="AL118" s="23">
        <f t="shared" si="406"/>
        <v>0</v>
      </c>
      <c r="AM118" s="23">
        <f t="shared" si="407"/>
        <v>0</v>
      </c>
      <c r="AN118" s="23">
        <f t="shared" si="408"/>
        <v>0</v>
      </c>
      <c r="AO118" s="23">
        <f t="shared" si="409"/>
        <v>0</v>
      </c>
      <c r="AP118" s="23">
        <f t="shared" si="410"/>
        <v>0</v>
      </c>
      <c r="AQ118" s="23">
        <f t="shared" si="411"/>
        <v>0</v>
      </c>
      <c r="AR118" s="23">
        <f t="shared" si="412"/>
        <v>0</v>
      </c>
      <c r="AS118" s="23">
        <f t="shared" si="413"/>
        <v>8.9</v>
      </c>
      <c r="AT118" s="23">
        <f t="shared" si="414"/>
        <v>0</v>
      </c>
      <c r="AU118" s="23">
        <f t="shared" si="415"/>
        <v>0</v>
      </c>
      <c r="AV118" s="23">
        <f t="shared" si="416"/>
        <v>0</v>
      </c>
      <c r="AW118" s="23">
        <f t="shared" si="417"/>
        <v>8.1</v>
      </c>
      <c r="AX118" s="23">
        <f t="shared" si="418"/>
        <v>0</v>
      </c>
      <c r="AY118" s="172">
        <f t="shared" si="237"/>
        <v>0</v>
      </c>
      <c r="AZ118" s="172">
        <f t="shared" si="238"/>
        <v>0</v>
      </c>
      <c r="BA118" s="172">
        <f t="shared" si="239"/>
        <v>0</v>
      </c>
      <c r="BB118" s="172">
        <f t="shared" si="240"/>
        <v>0</v>
      </c>
      <c r="BC118" s="172">
        <f t="shared" si="241"/>
        <v>0</v>
      </c>
      <c r="BD118" s="172">
        <f t="shared" si="242"/>
        <v>0</v>
      </c>
      <c r="BE118" s="172">
        <f t="shared" si="243"/>
        <v>0</v>
      </c>
      <c r="BF118" s="172">
        <f t="shared" si="244"/>
        <v>0</v>
      </c>
      <c r="BG118" s="172">
        <f t="shared" si="245"/>
        <v>0</v>
      </c>
      <c r="BH118" s="172">
        <f t="shared" si="246"/>
        <v>0</v>
      </c>
      <c r="BI118" s="172">
        <f t="shared" si="247"/>
        <v>0</v>
      </c>
      <c r="BJ118" s="172">
        <f t="shared" si="248"/>
        <v>0</v>
      </c>
      <c r="BK118" s="172">
        <f t="shared" si="249"/>
        <v>0</v>
      </c>
      <c r="BL118" s="172">
        <f t="shared" si="250"/>
        <v>0</v>
      </c>
      <c r="BM118" s="172">
        <f t="shared" si="251"/>
        <v>0</v>
      </c>
      <c r="BN118" s="172">
        <f t="shared" si="252"/>
        <v>0</v>
      </c>
      <c r="BO118" s="1">
        <f t="shared" si="155"/>
        <v>0</v>
      </c>
    </row>
    <row r="119" spans="1:67" ht="15" customHeight="1" x14ac:dyDescent="0.25">
      <c r="A119" s="10"/>
      <c r="B119" s="8" t="s">
        <v>304</v>
      </c>
      <c r="C119" s="164">
        <f t="shared" si="399"/>
        <v>15.6</v>
      </c>
      <c r="D119" s="164">
        <f t="shared" si="400"/>
        <v>15.2</v>
      </c>
      <c r="E119" s="7"/>
      <c r="F119" s="7"/>
      <c r="G119" s="7">
        <f t="shared" ref="G119:H119" si="419">G120</f>
        <v>15.6</v>
      </c>
      <c r="H119" s="7">
        <f t="shared" si="419"/>
        <v>15.2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164">
        <f t="shared" si="401"/>
        <v>0</v>
      </c>
      <c r="T119" s="164">
        <f t="shared" si="402"/>
        <v>0</v>
      </c>
      <c r="U119" s="143"/>
      <c r="V119" s="143"/>
      <c r="W119" s="143">
        <f t="shared" ref="W119:X119" si="420">W120</f>
        <v>0</v>
      </c>
      <c r="X119" s="143">
        <f t="shared" si="420"/>
        <v>0</v>
      </c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16">
        <f t="shared" si="403"/>
        <v>15.6</v>
      </c>
      <c r="AJ119" s="116">
        <f t="shared" si="404"/>
        <v>15.2</v>
      </c>
      <c r="AK119" s="23">
        <f t="shared" si="405"/>
        <v>0</v>
      </c>
      <c r="AL119" s="23">
        <f t="shared" si="406"/>
        <v>0</v>
      </c>
      <c r="AM119" s="23">
        <f t="shared" si="407"/>
        <v>15.6</v>
      </c>
      <c r="AN119" s="23">
        <f t="shared" si="408"/>
        <v>15.2</v>
      </c>
      <c r="AO119" s="23">
        <f t="shared" si="409"/>
        <v>0</v>
      </c>
      <c r="AP119" s="23">
        <f t="shared" si="410"/>
        <v>0</v>
      </c>
      <c r="AQ119" s="23">
        <f t="shared" si="411"/>
        <v>0</v>
      </c>
      <c r="AR119" s="23">
        <f t="shared" si="412"/>
        <v>0</v>
      </c>
      <c r="AS119" s="23">
        <f t="shared" si="413"/>
        <v>0</v>
      </c>
      <c r="AT119" s="23">
        <f t="shared" si="414"/>
        <v>0</v>
      </c>
      <c r="AU119" s="23">
        <f t="shared" si="415"/>
        <v>0</v>
      </c>
      <c r="AV119" s="23">
        <f t="shared" si="416"/>
        <v>0</v>
      </c>
      <c r="AW119" s="23">
        <f t="shared" si="417"/>
        <v>0</v>
      </c>
      <c r="AX119" s="23">
        <f t="shared" si="418"/>
        <v>0</v>
      </c>
      <c r="AY119" s="172">
        <f t="shared" si="237"/>
        <v>0</v>
      </c>
      <c r="AZ119" s="172">
        <f t="shared" si="238"/>
        <v>0</v>
      </c>
      <c r="BA119" s="172">
        <f t="shared" si="239"/>
        <v>0</v>
      </c>
      <c r="BB119" s="172">
        <f t="shared" si="240"/>
        <v>0</v>
      </c>
      <c r="BC119" s="172">
        <f t="shared" si="241"/>
        <v>0</v>
      </c>
      <c r="BD119" s="172">
        <f t="shared" si="242"/>
        <v>0</v>
      </c>
      <c r="BE119" s="172">
        <f t="shared" si="243"/>
        <v>0</v>
      </c>
      <c r="BF119" s="172">
        <f t="shared" si="244"/>
        <v>0</v>
      </c>
      <c r="BG119" s="172">
        <f t="shared" si="245"/>
        <v>0</v>
      </c>
      <c r="BH119" s="172">
        <f t="shared" si="246"/>
        <v>0</v>
      </c>
      <c r="BI119" s="172">
        <f t="shared" si="247"/>
        <v>0</v>
      </c>
      <c r="BJ119" s="172">
        <f t="shared" si="248"/>
        <v>0</v>
      </c>
      <c r="BK119" s="172">
        <f t="shared" si="249"/>
        <v>0</v>
      </c>
      <c r="BL119" s="172">
        <f t="shared" si="250"/>
        <v>0</v>
      </c>
      <c r="BM119" s="172">
        <f t="shared" si="251"/>
        <v>0</v>
      </c>
      <c r="BN119" s="172">
        <f t="shared" si="252"/>
        <v>0</v>
      </c>
      <c r="BO119" s="1">
        <f t="shared" si="155"/>
        <v>0</v>
      </c>
    </row>
    <row r="120" spans="1:67" ht="15" customHeight="1" x14ac:dyDescent="0.25">
      <c r="A120" s="29"/>
      <c r="B120" s="37" t="s">
        <v>171</v>
      </c>
      <c r="C120" s="166">
        <f t="shared" si="399"/>
        <v>15.6</v>
      </c>
      <c r="D120" s="166">
        <f t="shared" si="400"/>
        <v>15.2</v>
      </c>
      <c r="E120" s="145"/>
      <c r="F120" s="145"/>
      <c r="G120" s="145">
        <v>15.6</v>
      </c>
      <c r="H120" s="145">
        <v>15.2</v>
      </c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66">
        <f t="shared" si="401"/>
        <v>0</v>
      </c>
      <c r="T120" s="166">
        <f t="shared" si="402"/>
        <v>0</v>
      </c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53">
        <f t="shared" si="403"/>
        <v>15.6</v>
      </c>
      <c r="AJ120" s="153">
        <f t="shared" si="404"/>
        <v>15.2</v>
      </c>
      <c r="AK120" s="117">
        <f t="shared" si="405"/>
        <v>0</v>
      </c>
      <c r="AL120" s="117">
        <f t="shared" si="406"/>
        <v>0</v>
      </c>
      <c r="AM120" s="117">
        <f t="shared" si="407"/>
        <v>15.6</v>
      </c>
      <c r="AN120" s="117">
        <f t="shared" si="408"/>
        <v>15.2</v>
      </c>
      <c r="AO120" s="117">
        <f t="shared" si="409"/>
        <v>0</v>
      </c>
      <c r="AP120" s="117">
        <f t="shared" si="410"/>
        <v>0</v>
      </c>
      <c r="AQ120" s="117">
        <f t="shared" si="411"/>
        <v>0</v>
      </c>
      <c r="AR120" s="117">
        <f t="shared" si="412"/>
        <v>0</v>
      </c>
      <c r="AS120" s="117">
        <f t="shared" si="413"/>
        <v>0</v>
      </c>
      <c r="AT120" s="117">
        <f t="shared" si="414"/>
        <v>0</v>
      </c>
      <c r="AU120" s="117">
        <f t="shared" si="415"/>
        <v>0</v>
      </c>
      <c r="AV120" s="117">
        <f t="shared" si="416"/>
        <v>0</v>
      </c>
      <c r="AW120" s="117">
        <f t="shared" si="417"/>
        <v>0</v>
      </c>
      <c r="AX120" s="117">
        <f t="shared" si="418"/>
        <v>0</v>
      </c>
      <c r="AY120" s="172">
        <f t="shared" si="237"/>
        <v>0</v>
      </c>
      <c r="AZ120" s="172">
        <f t="shared" si="238"/>
        <v>0</v>
      </c>
      <c r="BA120" s="172">
        <f t="shared" si="239"/>
        <v>0</v>
      </c>
      <c r="BB120" s="172">
        <f t="shared" si="240"/>
        <v>0</v>
      </c>
      <c r="BC120" s="172">
        <f t="shared" si="241"/>
        <v>0</v>
      </c>
      <c r="BD120" s="172">
        <f t="shared" si="242"/>
        <v>0</v>
      </c>
      <c r="BE120" s="172">
        <f t="shared" si="243"/>
        <v>0</v>
      </c>
      <c r="BF120" s="172">
        <f t="shared" si="244"/>
        <v>0</v>
      </c>
      <c r="BG120" s="172">
        <f t="shared" si="245"/>
        <v>0</v>
      </c>
      <c r="BH120" s="172">
        <f t="shared" si="246"/>
        <v>0</v>
      </c>
      <c r="BI120" s="172">
        <f t="shared" si="247"/>
        <v>0</v>
      </c>
      <c r="BJ120" s="172">
        <f t="shared" si="248"/>
        <v>0</v>
      </c>
      <c r="BK120" s="172">
        <f t="shared" si="249"/>
        <v>0</v>
      </c>
      <c r="BL120" s="172">
        <f t="shared" si="250"/>
        <v>0</v>
      </c>
      <c r="BM120" s="172">
        <f t="shared" si="251"/>
        <v>0</v>
      </c>
      <c r="BN120" s="172">
        <f t="shared" si="252"/>
        <v>0</v>
      </c>
      <c r="BO120" s="1">
        <f t="shared" si="155"/>
        <v>0</v>
      </c>
    </row>
    <row r="121" spans="1:67" ht="15" customHeight="1" x14ac:dyDescent="0.25">
      <c r="A121" s="3" t="s">
        <v>18</v>
      </c>
      <c r="B121" s="121" t="s">
        <v>314</v>
      </c>
      <c r="C121" s="161">
        <f>C122+C125+C126</f>
        <v>165.2</v>
      </c>
      <c r="D121" s="162">
        <f t="shared" ref="D121:F121" si="421">D122+D125+D126</f>
        <v>107.2</v>
      </c>
      <c r="E121" s="138">
        <f t="shared" si="421"/>
        <v>150.4</v>
      </c>
      <c r="F121" s="138">
        <f t="shared" si="421"/>
        <v>94.5</v>
      </c>
      <c r="G121" s="138">
        <f>G122+G125+G126</f>
        <v>14.1</v>
      </c>
      <c r="H121" s="138">
        <f t="shared" ref="H121:R121" si="422">H122+H125+H126</f>
        <v>12.7</v>
      </c>
      <c r="I121" s="138">
        <f t="shared" si="422"/>
        <v>0</v>
      </c>
      <c r="J121" s="138">
        <f t="shared" si="422"/>
        <v>0</v>
      </c>
      <c r="K121" s="138">
        <f t="shared" si="422"/>
        <v>0</v>
      </c>
      <c r="L121" s="138">
        <f t="shared" si="422"/>
        <v>0</v>
      </c>
      <c r="M121" s="138">
        <f t="shared" si="422"/>
        <v>0.7</v>
      </c>
      <c r="N121" s="138">
        <f t="shared" si="422"/>
        <v>0</v>
      </c>
      <c r="O121" s="138">
        <f t="shared" si="422"/>
        <v>0</v>
      </c>
      <c r="P121" s="138">
        <f t="shared" si="422"/>
        <v>0</v>
      </c>
      <c r="Q121" s="138">
        <f t="shared" si="422"/>
        <v>0</v>
      </c>
      <c r="R121" s="138">
        <f t="shared" si="422"/>
        <v>0</v>
      </c>
      <c r="S121" s="161">
        <f t="shared" ref="S121:V121" si="423">S122+S125+S126</f>
        <v>0</v>
      </c>
      <c r="T121" s="162">
        <f t="shared" si="423"/>
        <v>0</v>
      </c>
      <c r="U121" s="142">
        <f t="shared" si="423"/>
        <v>0</v>
      </c>
      <c r="V121" s="142">
        <f t="shared" si="423"/>
        <v>0</v>
      </c>
      <c r="W121" s="142">
        <f>W122+W125+W126</f>
        <v>0</v>
      </c>
      <c r="X121" s="142">
        <f t="shared" ref="X121:AH121" si="424">X122+X125+X126</f>
        <v>0</v>
      </c>
      <c r="Y121" s="142">
        <f t="shared" si="424"/>
        <v>0</v>
      </c>
      <c r="Z121" s="142">
        <f t="shared" si="424"/>
        <v>0</v>
      </c>
      <c r="AA121" s="142">
        <f t="shared" si="424"/>
        <v>0</v>
      </c>
      <c r="AB121" s="142">
        <f t="shared" si="424"/>
        <v>0</v>
      </c>
      <c r="AC121" s="142">
        <f t="shared" si="424"/>
        <v>0</v>
      </c>
      <c r="AD121" s="142">
        <f t="shared" si="424"/>
        <v>0</v>
      </c>
      <c r="AE121" s="142">
        <f t="shared" si="424"/>
        <v>0</v>
      </c>
      <c r="AF121" s="142">
        <f t="shared" si="424"/>
        <v>0</v>
      </c>
      <c r="AG121" s="142">
        <f t="shared" si="424"/>
        <v>0</v>
      </c>
      <c r="AH121" s="142">
        <f t="shared" si="424"/>
        <v>0</v>
      </c>
      <c r="AI121" s="14">
        <f t="shared" ref="AI121:AL121" si="425">AI122+AI125+AI126</f>
        <v>165.2</v>
      </c>
      <c r="AJ121" s="12">
        <f t="shared" si="425"/>
        <v>107.2</v>
      </c>
      <c r="AK121" s="107">
        <f t="shared" si="425"/>
        <v>150.4</v>
      </c>
      <c r="AL121" s="107">
        <f t="shared" si="425"/>
        <v>94.5</v>
      </c>
      <c r="AM121" s="107">
        <f>AM122+AM125+AM126</f>
        <v>14.1</v>
      </c>
      <c r="AN121" s="107">
        <f t="shared" ref="AN121:AX121" si="426">AN122+AN125+AN126</f>
        <v>12.7</v>
      </c>
      <c r="AO121" s="107">
        <f t="shared" si="426"/>
        <v>0</v>
      </c>
      <c r="AP121" s="107">
        <f t="shared" si="426"/>
        <v>0</v>
      </c>
      <c r="AQ121" s="107">
        <f t="shared" si="426"/>
        <v>0</v>
      </c>
      <c r="AR121" s="107">
        <f t="shared" si="426"/>
        <v>0</v>
      </c>
      <c r="AS121" s="107">
        <f t="shared" si="426"/>
        <v>0.7</v>
      </c>
      <c r="AT121" s="107">
        <f t="shared" si="426"/>
        <v>0</v>
      </c>
      <c r="AU121" s="107">
        <f t="shared" si="426"/>
        <v>0</v>
      </c>
      <c r="AV121" s="107">
        <f t="shared" si="426"/>
        <v>0</v>
      </c>
      <c r="AW121" s="107">
        <f t="shared" si="426"/>
        <v>0</v>
      </c>
      <c r="AX121" s="107">
        <f t="shared" si="426"/>
        <v>0</v>
      </c>
      <c r="AY121" s="172">
        <f t="shared" si="237"/>
        <v>0</v>
      </c>
      <c r="AZ121" s="172">
        <f t="shared" si="238"/>
        <v>0</v>
      </c>
      <c r="BA121" s="172">
        <f t="shared" si="239"/>
        <v>0</v>
      </c>
      <c r="BB121" s="172">
        <f t="shared" si="240"/>
        <v>0</v>
      </c>
      <c r="BC121" s="172">
        <f t="shared" si="241"/>
        <v>0</v>
      </c>
      <c r="BD121" s="172">
        <f t="shared" si="242"/>
        <v>0</v>
      </c>
      <c r="BE121" s="172">
        <f t="shared" si="243"/>
        <v>0</v>
      </c>
      <c r="BF121" s="172">
        <f t="shared" si="244"/>
        <v>0</v>
      </c>
      <c r="BG121" s="172">
        <f t="shared" si="245"/>
        <v>0</v>
      </c>
      <c r="BH121" s="172">
        <f t="shared" si="246"/>
        <v>0</v>
      </c>
      <c r="BI121" s="172">
        <f t="shared" si="247"/>
        <v>0</v>
      </c>
      <c r="BJ121" s="172">
        <f t="shared" si="248"/>
        <v>0</v>
      </c>
      <c r="BK121" s="172">
        <f t="shared" si="249"/>
        <v>0</v>
      </c>
      <c r="BL121" s="172">
        <f t="shared" si="250"/>
        <v>0</v>
      </c>
      <c r="BM121" s="172">
        <f t="shared" si="251"/>
        <v>0</v>
      </c>
      <c r="BN121" s="172">
        <f t="shared" si="252"/>
        <v>0</v>
      </c>
      <c r="BO121" s="1">
        <f t="shared" si="155"/>
        <v>0</v>
      </c>
    </row>
    <row r="122" spans="1:67" ht="15" customHeight="1" x14ac:dyDescent="0.25">
      <c r="A122" s="10"/>
      <c r="B122" s="21" t="s">
        <v>300</v>
      </c>
      <c r="C122" s="163">
        <f t="shared" ref="C122:C127" si="427">E122+G122+I122+K122+M122+O122+Q122</f>
        <v>117.3</v>
      </c>
      <c r="D122" s="164">
        <f t="shared" ref="D122:D127" si="428">F122+H122+J122+L122+N122+P122+R122</f>
        <v>102.3</v>
      </c>
      <c r="E122" s="7">
        <v>107.8</v>
      </c>
      <c r="F122" s="7">
        <v>94.5</v>
      </c>
      <c r="G122" s="7">
        <f>G123+G124</f>
        <v>9</v>
      </c>
      <c r="H122" s="7">
        <f>H123+H124</f>
        <v>7.8</v>
      </c>
      <c r="I122" s="7"/>
      <c r="J122" s="7"/>
      <c r="K122" s="7"/>
      <c r="L122" s="7"/>
      <c r="M122" s="7">
        <v>0.5</v>
      </c>
      <c r="N122" s="7"/>
      <c r="O122" s="7"/>
      <c r="P122" s="7"/>
      <c r="Q122" s="7"/>
      <c r="R122" s="7"/>
      <c r="S122" s="163">
        <f t="shared" ref="S122:S127" si="429">U122+W122+Y122+AA122+AC122+AE122+AG122</f>
        <v>0</v>
      </c>
      <c r="T122" s="164">
        <f t="shared" ref="T122:T127" si="430">V122+X122+Z122+AB122+AD122+AF122+AH122</f>
        <v>0</v>
      </c>
      <c r="U122" s="143"/>
      <c r="V122" s="143"/>
      <c r="W122" s="143">
        <f>W123+W124</f>
        <v>0</v>
      </c>
      <c r="X122" s="143">
        <f>X123+X124</f>
        <v>0</v>
      </c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15">
        <f t="shared" ref="AI122:AI127" si="431">AK122+AM122+AO122+AQ122+AS122+AU122+AW122</f>
        <v>117.3</v>
      </c>
      <c r="AJ122" s="116">
        <f t="shared" ref="AJ122:AJ127" si="432">AL122+AN122+AP122+AR122+AT122+AV122+AX122</f>
        <v>102.3</v>
      </c>
      <c r="AK122" s="23">
        <f t="shared" ref="AK122:AK127" si="433">E122+U122</f>
        <v>107.8</v>
      </c>
      <c r="AL122" s="23">
        <f t="shared" ref="AL122:AL127" si="434">F122+V122</f>
        <v>94.5</v>
      </c>
      <c r="AM122" s="23">
        <f t="shared" ref="AM122:AM127" si="435">G122+W122</f>
        <v>9</v>
      </c>
      <c r="AN122" s="23">
        <f t="shared" ref="AN122:AN127" si="436">H122+X122</f>
        <v>7.8</v>
      </c>
      <c r="AO122" s="23">
        <f t="shared" ref="AO122:AO127" si="437">I122+Y122</f>
        <v>0</v>
      </c>
      <c r="AP122" s="23">
        <f t="shared" ref="AP122:AP127" si="438">J122+Z122</f>
        <v>0</v>
      </c>
      <c r="AQ122" s="23">
        <f t="shared" ref="AQ122:AQ127" si="439">K122+AA122</f>
        <v>0</v>
      </c>
      <c r="AR122" s="23">
        <f t="shared" ref="AR122:AR127" si="440">L122+AB122</f>
        <v>0</v>
      </c>
      <c r="AS122" s="23">
        <f t="shared" ref="AS122:AS127" si="441">M122+AC122</f>
        <v>0.5</v>
      </c>
      <c r="AT122" s="23">
        <f t="shared" ref="AT122:AT127" si="442">N122+AD122</f>
        <v>0</v>
      </c>
      <c r="AU122" s="23">
        <f t="shared" ref="AU122:AU127" si="443">O122+AE122</f>
        <v>0</v>
      </c>
      <c r="AV122" s="23">
        <f t="shared" ref="AV122:AV127" si="444">P122+AF122</f>
        <v>0</v>
      </c>
      <c r="AW122" s="23">
        <f t="shared" ref="AW122:AW127" si="445">Q122+AG122</f>
        <v>0</v>
      </c>
      <c r="AX122" s="23">
        <f t="shared" ref="AX122:AX127" si="446">R122+AH122</f>
        <v>0</v>
      </c>
      <c r="AY122" s="172">
        <f t="shared" si="237"/>
        <v>0</v>
      </c>
      <c r="AZ122" s="172">
        <f t="shared" si="238"/>
        <v>0</v>
      </c>
      <c r="BA122" s="172">
        <f t="shared" si="239"/>
        <v>0</v>
      </c>
      <c r="BB122" s="172">
        <f t="shared" si="240"/>
        <v>0</v>
      </c>
      <c r="BC122" s="172">
        <f t="shared" si="241"/>
        <v>0</v>
      </c>
      <c r="BD122" s="172">
        <f t="shared" si="242"/>
        <v>0</v>
      </c>
      <c r="BE122" s="172">
        <f t="shared" si="243"/>
        <v>0</v>
      </c>
      <c r="BF122" s="172">
        <f t="shared" si="244"/>
        <v>0</v>
      </c>
      <c r="BG122" s="172">
        <f t="shared" si="245"/>
        <v>0</v>
      </c>
      <c r="BH122" s="172">
        <f t="shared" si="246"/>
        <v>0</v>
      </c>
      <c r="BI122" s="172">
        <f t="shared" si="247"/>
        <v>0</v>
      </c>
      <c r="BJ122" s="172">
        <f t="shared" si="248"/>
        <v>0</v>
      </c>
      <c r="BK122" s="172">
        <f t="shared" si="249"/>
        <v>0</v>
      </c>
      <c r="BL122" s="172">
        <f t="shared" si="250"/>
        <v>0</v>
      </c>
      <c r="BM122" s="172">
        <f t="shared" si="251"/>
        <v>0</v>
      </c>
      <c r="BN122" s="172">
        <f t="shared" si="252"/>
        <v>0</v>
      </c>
      <c r="BO122" s="1">
        <f t="shared" si="155"/>
        <v>0</v>
      </c>
    </row>
    <row r="123" spans="1:67" ht="15" customHeight="1" x14ac:dyDescent="0.25">
      <c r="A123" s="10"/>
      <c r="B123" s="34" t="s">
        <v>225</v>
      </c>
      <c r="C123" s="165">
        <f t="shared" si="427"/>
        <v>8.8000000000000007</v>
      </c>
      <c r="D123" s="166">
        <f t="shared" si="428"/>
        <v>7.8</v>
      </c>
      <c r="E123" s="145"/>
      <c r="F123" s="145"/>
      <c r="G123" s="145">
        <v>8.8000000000000007</v>
      </c>
      <c r="H123" s="145">
        <v>7.8</v>
      </c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65">
        <f t="shared" si="429"/>
        <v>0</v>
      </c>
      <c r="T123" s="166">
        <f t="shared" si="430"/>
        <v>0</v>
      </c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52">
        <f t="shared" si="431"/>
        <v>8.8000000000000007</v>
      </c>
      <c r="AJ123" s="153">
        <f t="shared" si="432"/>
        <v>7.8</v>
      </c>
      <c r="AK123" s="117">
        <f t="shared" si="433"/>
        <v>0</v>
      </c>
      <c r="AL123" s="117">
        <f t="shared" si="434"/>
        <v>0</v>
      </c>
      <c r="AM123" s="117">
        <f t="shared" si="435"/>
        <v>8.8000000000000007</v>
      </c>
      <c r="AN123" s="117">
        <f t="shared" si="436"/>
        <v>7.8</v>
      </c>
      <c r="AO123" s="117">
        <f t="shared" si="437"/>
        <v>0</v>
      </c>
      <c r="AP123" s="117">
        <f t="shared" si="438"/>
        <v>0</v>
      </c>
      <c r="AQ123" s="117">
        <f t="shared" si="439"/>
        <v>0</v>
      </c>
      <c r="AR123" s="117">
        <f t="shared" si="440"/>
        <v>0</v>
      </c>
      <c r="AS123" s="117">
        <f t="shared" si="441"/>
        <v>0</v>
      </c>
      <c r="AT123" s="117">
        <f t="shared" si="442"/>
        <v>0</v>
      </c>
      <c r="AU123" s="117">
        <f t="shared" si="443"/>
        <v>0</v>
      </c>
      <c r="AV123" s="117">
        <f t="shared" si="444"/>
        <v>0</v>
      </c>
      <c r="AW123" s="117">
        <f t="shared" si="445"/>
        <v>0</v>
      </c>
      <c r="AX123" s="117">
        <f t="shared" si="446"/>
        <v>0</v>
      </c>
      <c r="AY123" s="172">
        <f t="shared" si="237"/>
        <v>0</v>
      </c>
      <c r="AZ123" s="172">
        <f t="shared" si="238"/>
        <v>0</v>
      </c>
      <c r="BA123" s="172">
        <f t="shared" si="239"/>
        <v>0</v>
      </c>
      <c r="BB123" s="172">
        <f t="shared" si="240"/>
        <v>0</v>
      </c>
      <c r="BC123" s="172">
        <f t="shared" si="241"/>
        <v>0</v>
      </c>
      <c r="BD123" s="172">
        <f t="shared" si="242"/>
        <v>0</v>
      </c>
      <c r="BE123" s="172">
        <f t="shared" si="243"/>
        <v>0</v>
      </c>
      <c r="BF123" s="172">
        <f t="shared" si="244"/>
        <v>0</v>
      </c>
      <c r="BG123" s="172">
        <f t="shared" si="245"/>
        <v>0</v>
      </c>
      <c r="BH123" s="172">
        <f t="shared" si="246"/>
        <v>0</v>
      </c>
      <c r="BI123" s="172">
        <f t="shared" si="247"/>
        <v>0</v>
      </c>
      <c r="BJ123" s="172">
        <f t="shared" si="248"/>
        <v>0</v>
      </c>
      <c r="BK123" s="172">
        <f t="shared" si="249"/>
        <v>0</v>
      </c>
      <c r="BL123" s="172">
        <f t="shared" si="250"/>
        <v>0</v>
      </c>
      <c r="BM123" s="172">
        <f t="shared" si="251"/>
        <v>0</v>
      </c>
      <c r="BN123" s="172">
        <f t="shared" si="252"/>
        <v>0</v>
      </c>
      <c r="BO123" s="1">
        <f t="shared" si="155"/>
        <v>0</v>
      </c>
    </row>
    <row r="124" spans="1:67" ht="15" customHeight="1" x14ac:dyDescent="0.25">
      <c r="A124" s="10"/>
      <c r="B124" s="36" t="s">
        <v>172</v>
      </c>
      <c r="C124" s="165">
        <f t="shared" si="427"/>
        <v>0.2</v>
      </c>
      <c r="D124" s="166">
        <f t="shared" si="428"/>
        <v>0</v>
      </c>
      <c r="E124" s="145"/>
      <c r="F124" s="145"/>
      <c r="G124" s="145">
        <v>0.2</v>
      </c>
      <c r="H124" s="145"/>
      <c r="I124" s="145"/>
      <c r="J124" s="145"/>
      <c r="K124" s="145"/>
      <c r="L124" s="145"/>
      <c r="M124" s="145"/>
      <c r="N124" s="145"/>
      <c r="O124" s="145"/>
      <c r="P124" s="145"/>
      <c r="Q124" s="145"/>
      <c r="R124" s="145"/>
      <c r="S124" s="165">
        <f t="shared" si="429"/>
        <v>0</v>
      </c>
      <c r="T124" s="166">
        <f t="shared" si="430"/>
        <v>0</v>
      </c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52">
        <f t="shared" si="431"/>
        <v>0.2</v>
      </c>
      <c r="AJ124" s="153">
        <f t="shared" si="432"/>
        <v>0</v>
      </c>
      <c r="AK124" s="117">
        <f t="shared" si="433"/>
        <v>0</v>
      </c>
      <c r="AL124" s="117">
        <f t="shared" si="434"/>
        <v>0</v>
      </c>
      <c r="AM124" s="117">
        <f t="shared" si="435"/>
        <v>0.2</v>
      </c>
      <c r="AN124" s="117">
        <f t="shared" si="436"/>
        <v>0</v>
      </c>
      <c r="AO124" s="117">
        <f t="shared" si="437"/>
        <v>0</v>
      </c>
      <c r="AP124" s="117">
        <f t="shared" si="438"/>
        <v>0</v>
      </c>
      <c r="AQ124" s="117">
        <f t="shared" si="439"/>
        <v>0</v>
      </c>
      <c r="AR124" s="117">
        <f t="shared" si="440"/>
        <v>0</v>
      </c>
      <c r="AS124" s="117">
        <f t="shared" si="441"/>
        <v>0</v>
      </c>
      <c r="AT124" s="117">
        <f t="shared" si="442"/>
        <v>0</v>
      </c>
      <c r="AU124" s="117">
        <f t="shared" si="443"/>
        <v>0</v>
      </c>
      <c r="AV124" s="117">
        <f t="shared" si="444"/>
        <v>0</v>
      </c>
      <c r="AW124" s="117">
        <f t="shared" si="445"/>
        <v>0</v>
      </c>
      <c r="AX124" s="117">
        <f t="shared" si="446"/>
        <v>0</v>
      </c>
      <c r="AY124" s="172">
        <f t="shared" si="237"/>
        <v>0</v>
      </c>
      <c r="AZ124" s="172">
        <f t="shared" si="238"/>
        <v>0</v>
      </c>
      <c r="BA124" s="172">
        <f t="shared" si="239"/>
        <v>0</v>
      </c>
      <c r="BB124" s="172">
        <f t="shared" si="240"/>
        <v>0</v>
      </c>
      <c r="BC124" s="172">
        <f t="shared" si="241"/>
        <v>0</v>
      </c>
      <c r="BD124" s="172">
        <f t="shared" si="242"/>
        <v>0</v>
      </c>
      <c r="BE124" s="172">
        <f t="shared" si="243"/>
        <v>0</v>
      </c>
      <c r="BF124" s="172">
        <f t="shared" si="244"/>
        <v>0</v>
      </c>
      <c r="BG124" s="172">
        <f t="shared" si="245"/>
        <v>0</v>
      </c>
      <c r="BH124" s="172">
        <f t="shared" si="246"/>
        <v>0</v>
      </c>
      <c r="BI124" s="172">
        <f t="shared" si="247"/>
        <v>0</v>
      </c>
      <c r="BJ124" s="172">
        <f t="shared" si="248"/>
        <v>0</v>
      </c>
      <c r="BK124" s="172">
        <f t="shared" si="249"/>
        <v>0</v>
      </c>
      <c r="BL124" s="172">
        <f t="shared" si="250"/>
        <v>0</v>
      </c>
      <c r="BM124" s="172">
        <f t="shared" si="251"/>
        <v>0</v>
      </c>
      <c r="BN124" s="172">
        <f t="shared" si="252"/>
        <v>0</v>
      </c>
      <c r="BO124" s="1">
        <f t="shared" si="155"/>
        <v>0</v>
      </c>
    </row>
    <row r="125" spans="1:67" ht="15" customHeight="1" x14ac:dyDescent="0.25">
      <c r="A125" s="10"/>
      <c r="B125" s="9" t="s">
        <v>305</v>
      </c>
      <c r="C125" s="164">
        <f t="shared" si="427"/>
        <v>42.800000000000004</v>
      </c>
      <c r="D125" s="164">
        <f t="shared" si="428"/>
        <v>0</v>
      </c>
      <c r="E125" s="7">
        <v>42.6</v>
      </c>
      <c r="F125" s="7"/>
      <c r="G125" s="7"/>
      <c r="H125" s="7"/>
      <c r="I125" s="7"/>
      <c r="J125" s="7"/>
      <c r="K125" s="7"/>
      <c r="L125" s="7"/>
      <c r="M125" s="7">
        <v>0.2</v>
      </c>
      <c r="N125" s="7"/>
      <c r="O125" s="7"/>
      <c r="P125" s="7"/>
      <c r="Q125" s="7"/>
      <c r="R125" s="7"/>
      <c r="S125" s="164">
        <f t="shared" si="429"/>
        <v>0</v>
      </c>
      <c r="T125" s="164">
        <f t="shared" si="430"/>
        <v>0</v>
      </c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16">
        <f t="shared" si="431"/>
        <v>42.800000000000004</v>
      </c>
      <c r="AJ125" s="116">
        <f t="shared" si="432"/>
        <v>0</v>
      </c>
      <c r="AK125" s="23">
        <f t="shared" si="433"/>
        <v>42.6</v>
      </c>
      <c r="AL125" s="23">
        <f t="shared" si="434"/>
        <v>0</v>
      </c>
      <c r="AM125" s="23">
        <f t="shared" si="435"/>
        <v>0</v>
      </c>
      <c r="AN125" s="23">
        <f t="shared" si="436"/>
        <v>0</v>
      </c>
      <c r="AO125" s="23">
        <f t="shared" si="437"/>
        <v>0</v>
      </c>
      <c r="AP125" s="23">
        <f t="shared" si="438"/>
        <v>0</v>
      </c>
      <c r="AQ125" s="23">
        <f t="shared" si="439"/>
        <v>0</v>
      </c>
      <c r="AR125" s="23">
        <f t="shared" si="440"/>
        <v>0</v>
      </c>
      <c r="AS125" s="23">
        <f t="shared" si="441"/>
        <v>0.2</v>
      </c>
      <c r="AT125" s="23">
        <f t="shared" si="442"/>
        <v>0</v>
      </c>
      <c r="AU125" s="23">
        <f t="shared" si="443"/>
        <v>0</v>
      </c>
      <c r="AV125" s="23">
        <f t="shared" si="444"/>
        <v>0</v>
      </c>
      <c r="AW125" s="23">
        <f t="shared" si="445"/>
        <v>0</v>
      </c>
      <c r="AX125" s="23">
        <f t="shared" si="446"/>
        <v>0</v>
      </c>
      <c r="AY125" s="172">
        <f t="shared" si="237"/>
        <v>0</v>
      </c>
      <c r="AZ125" s="172">
        <f t="shared" si="238"/>
        <v>0</v>
      </c>
      <c r="BA125" s="172">
        <f t="shared" si="239"/>
        <v>0</v>
      </c>
      <c r="BB125" s="172">
        <f t="shared" si="240"/>
        <v>0</v>
      </c>
      <c r="BC125" s="172">
        <f t="shared" si="241"/>
        <v>0</v>
      </c>
      <c r="BD125" s="172">
        <f t="shared" si="242"/>
        <v>0</v>
      </c>
      <c r="BE125" s="172">
        <f t="shared" si="243"/>
        <v>0</v>
      </c>
      <c r="BF125" s="172">
        <f t="shared" si="244"/>
        <v>0</v>
      </c>
      <c r="BG125" s="172">
        <f t="shared" si="245"/>
        <v>0</v>
      </c>
      <c r="BH125" s="172">
        <f t="shared" si="246"/>
        <v>0</v>
      </c>
      <c r="BI125" s="172">
        <f t="shared" si="247"/>
        <v>0</v>
      </c>
      <c r="BJ125" s="172">
        <f t="shared" si="248"/>
        <v>0</v>
      </c>
      <c r="BK125" s="172">
        <f t="shared" si="249"/>
        <v>0</v>
      </c>
      <c r="BL125" s="172">
        <f t="shared" si="250"/>
        <v>0</v>
      </c>
      <c r="BM125" s="172">
        <f t="shared" si="251"/>
        <v>0</v>
      </c>
      <c r="BN125" s="172">
        <f t="shared" si="252"/>
        <v>0</v>
      </c>
      <c r="BO125" s="1">
        <f t="shared" si="155"/>
        <v>0</v>
      </c>
    </row>
    <row r="126" spans="1:67" ht="15" customHeight="1" x14ac:dyDescent="0.25">
      <c r="A126" s="10"/>
      <c r="B126" s="8" t="s">
        <v>304</v>
      </c>
      <c r="C126" s="164">
        <f t="shared" si="427"/>
        <v>5.0999999999999996</v>
      </c>
      <c r="D126" s="164">
        <f t="shared" si="428"/>
        <v>4.9000000000000004</v>
      </c>
      <c r="E126" s="7"/>
      <c r="F126" s="7"/>
      <c r="G126" s="7">
        <f t="shared" ref="G126:H126" si="447">G127</f>
        <v>5.0999999999999996</v>
      </c>
      <c r="H126" s="7">
        <f t="shared" si="447"/>
        <v>4.9000000000000004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164">
        <f t="shared" si="429"/>
        <v>0</v>
      </c>
      <c r="T126" s="164">
        <f t="shared" si="430"/>
        <v>0</v>
      </c>
      <c r="U126" s="143"/>
      <c r="V126" s="143"/>
      <c r="W126" s="143">
        <f t="shared" ref="W126:X126" si="448">W127</f>
        <v>0</v>
      </c>
      <c r="X126" s="143">
        <f t="shared" si="448"/>
        <v>0</v>
      </c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16">
        <f t="shared" si="431"/>
        <v>5.0999999999999996</v>
      </c>
      <c r="AJ126" s="116">
        <f t="shared" si="432"/>
        <v>4.9000000000000004</v>
      </c>
      <c r="AK126" s="23">
        <f t="shared" si="433"/>
        <v>0</v>
      </c>
      <c r="AL126" s="23">
        <f t="shared" si="434"/>
        <v>0</v>
      </c>
      <c r="AM126" s="23">
        <f t="shared" si="435"/>
        <v>5.0999999999999996</v>
      </c>
      <c r="AN126" s="23">
        <f t="shared" si="436"/>
        <v>4.9000000000000004</v>
      </c>
      <c r="AO126" s="23">
        <f t="shared" si="437"/>
        <v>0</v>
      </c>
      <c r="AP126" s="23">
        <f t="shared" si="438"/>
        <v>0</v>
      </c>
      <c r="AQ126" s="23">
        <f t="shared" si="439"/>
        <v>0</v>
      </c>
      <c r="AR126" s="23">
        <f t="shared" si="440"/>
        <v>0</v>
      </c>
      <c r="AS126" s="23">
        <f t="shared" si="441"/>
        <v>0</v>
      </c>
      <c r="AT126" s="23">
        <f t="shared" si="442"/>
        <v>0</v>
      </c>
      <c r="AU126" s="23">
        <f t="shared" si="443"/>
        <v>0</v>
      </c>
      <c r="AV126" s="23">
        <f t="shared" si="444"/>
        <v>0</v>
      </c>
      <c r="AW126" s="23">
        <f t="shared" si="445"/>
        <v>0</v>
      </c>
      <c r="AX126" s="23">
        <f t="shared" si="446"/>
        <v>0</v>
      </c>
      <c r="AY126" s="172">
        <f t="shared" si="237"/>
        <v>0</v>
      </c>
      <c r="AZ126" s="172">
        <f t="shared" si="238"/>
        <v>0</v>
      </c>
      <c r="BA126" s="172">
        <f t="shared" si="239"/>
        <v>0</v>
      </c>
      <c r="BB126" s="172">
        <f t="shared" si="240"/>
        <v>0</v>
      </c>
      <c r="BC126" s="172">
        <f t="shared" si="241"/>
        <v>0</v>
      </c>
      <c r="BD126" s="172">
        <f t="shared" si="242"/>
        <v>0</v>
      </c>
      <c r="BE126" s="172">
        <f t="shared" si="243"/>
        <v>0</v>
      </c>
      <c r="BF126" s="172">
        <f t="shared" si="244"/>
        <v>0</v>
      </c>
      <c r="BG126" s="172">
        <f t="shared" si="245"/>
        <v>0</v>
      </c>
      <c r="BH126" s="172">
        <f t="shared" si="246"/>
        <v>0</v>
      </c>
      <c r="BI126" s="172">
        <f t="shared" si="247"/>
        <v>0</v>
      </c>
      <c r="BJ126" s="172">
        <f t="shared" si="248"/>
        <v>0</v>
      </c>
      <c r="BK126" s="172">
        <f t="shared" si="249"/>
        <v>0</v>
      </c>
      <c r="BL126" s="172">
        <f t="shared" si="250"/>
        <v>0</v>
      </c>
      <c r="BM126" s="172">
        <f t="shared" si="251"/>
        <v>0</v>
      </c>
      <c r="BN126" s="172">
        <f t="shared" si="252"/>
        <v>0</v>
      </c>
      <c r="BO126" s="1">
        <f t="shared" si="155"/>
        <v>0</v>
      </c>
    </row>
    <row r="127" spans="1:67" ht="15" customHeight="1" x14ac:dyDescent="0.25">
      <c r="A127" s="29"/>
      <c r="B127" s="37" t="s">
        <v>171</v>
      </c>
      <c r="C127" s="166">
        <f t="shared" si="427"/>
        <v>5.0999999999999996</v>
      </c>
      <c r="D127" s="166">
        <f t="shared" si="428"/>
        <v>4.9000000000000004</v>
      </c>
      <c r="E127" s="145"/>
      <c r="F127" s="145"/>
      <c r="G127" s="145">
        <v>5.0999999999999996</v>
      </c>
      <c r="H127" s="145">
        <v>4.9000000000000004</v>
      </c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66">
        <f t="shared" si="429"/>
        <v>0</v>
      </c>
      <c r="T127" s="166">
        <f t="shared" si="430"/>
        <v>0</v>
      </c>
      <c r="U127" s="146"/>
      <c r="V127" s="146"/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53">
        <f t="shared" si="431"/>
        <v>5.0999999999999996</v>
      </c>
      <c r="AJ127" s="153">
        <f t="shared" si="432"/>
        <v>4.9000000000000004</v>
      </c>
      <c r="AK127" s="117">
        <f t="shared" si="433"/>
        <v>0</v>
      </c>
      <c r="AL127" s="117">
        <f t="shared" si="434"/>
        <v>0</v>
      </c>
      <c r="AM127" s="117">
        <f t="shared" si="435"/>
        <v>5.0999999999999996</v>
      </c>
      <c r="AN127" s="117">
        <f t="shared" si="436"/>
        <v>4.9000000000000004</v>
      </c>
      <c r="AO127" s="117">
        <f t="shared" si="437"/>
        <v>0</v>
      </c>
      <c r="AP127" s="117">
        <f t="shared" si="438"/>
        <v>0</v>
      </c>
      <c r="AQ127" s="117">
        <f t="shared" si="439"/>
        <v>0</v>
      </c>
      <c r="AR127" s="117">
        <f t="shared" si="440"/>
        <v>0</v>
      </c>
      <c r="AS127" s="117">
        <f t="shared" si="441"/>
        <v>0</v>
      </c>
      <c r="AT127" s="117">
        <f t="shared" si="442"/>
        <v>0</v>
      </c>
      <c r="AU127" s="117">
        <f t="shared" si="443"/>
        <v>0</v>
      </c>
      <c r="AV127" s="117">
        <f t="shared" si="444"/>
        <v>0</v>
      </c>
      <c r="AW127" s="117">
        <f t="shared" si="445"/>
        <v>0</v>
      </c>
      <c r="AX127" s="117">
        <f t="shared" si="446"/>
        <v>0</v>
      </c>
      <c r="AY127" s="172">
        <f t="shared" si="237"/>
        <v>0</v>
      </c>
      <c r="AZ127" s="172">
        <f t="shared" si="238"/>
        <v>0</v>
      </c>
      <c r="BA127" s="172">
        <f t="shared" si="239"/>
        <v>0</v>
      </c>
      <c r="BB127" s="172">
        <f t="shared" si="240"/>
        <v>0</v>
      </c>
      <c r="BC127" s="172">
        <f t="shared" si="241"/>
        <v>0</v>
      </c>
      <c r="BD127" s="172">
        <f t="shared" si="242"/>
        <v>0</v>
      </c>
      <c r="BE127" s="172">
        <f t="shared" si="243"/>
        <v>0</v>
      </c>
      <c r="BF127" s="172">
        <f t="shared" si="244"/>
        <v>0</v>
      </c>
      <c r="BG127" s="172">
        <f t="shared" si="245"/>
        <v>0</v>
      </c>
      <c r="BH127" s="172">
        <f t="shared" si="246"/>
        <v>0</v>
      </c>
      <c r="BI127" s="172">
        <f t="shared" si="247"/>
        <v>0</v>
      </c>
      <c r="BJ127" s="172">
        <f t="shared" si="248"/>
        <v>0</v>
      </c>
      <c r="BK127" s="172">
        <f t="shared" si="249"/>
        <v>0</v>
      </c>
      <c r="BL127" s="172">
        <f t="shared" si="250"/>
        <v>0</v>
      </c>
      <c r="BM127" s="172">
        <f t="shared" si="251"/>
        <v>0</v>
      </c>
      <c r="BN127" s="172">
        <f t="shared" si="252"/>
        <v>0</v>
      </c>
      <c r="BO127" s="1">
        <f t="shared" si="155"/>
        <v>0</v>
      </c>
    </row>
    <row r="128" spans="1:67" ht="15" customHeight="1" x14ac:dyDescent="0.25">
      <c r="A128" s="3" t="s">
        <v>19</v>
      </c>
      <c r="B128" s="121" t="s">
        <v>315</v>
      </c>
      <c r="C128" s="161">
        <f>C129+C132+C133</f>
        <v>138.49999999999997</v>
      </c>
      <c r="D128" s="162">
        <f t="shared" ref="D128:F128" si="449">D129+D132+D133</f>
        <v>104.9</v>
      </c>
      <c r="E128" s="138">
        <f t="shared" si="449"/>
        <v>119</v>
      </c>
      <c r="F128" s="138">
        <f t="shared" si="449"/>
        <v>89.8</v>
      </c>
      <c r="G128" s="138">
        <f>G129+G132+G133</f>
        <v>16.5</v>
      </c>
      <c r="H128" s="138">
        <f t="shared" ref="H128:R128" si="450">H129+H132+H133</f>
        <v>15.1</v>
      </c>
      <c r="I128" s="138">
        <f t="shared" si="450"/>
        <v>0</v>
      </c>
      <c r="J128" s="138">
        <f t="shared" si="450"/>
        <v>0</v>
      </c>
      <c r="K128" s="138">
        <f t="shared" si="450"/>
        <v>0</v>
      </c>
      <c r="L128" s="138">
        <f t="shared" si="450"/>
        <v>0</v>
      </c>
      <c r="M128" s="138">
        <f t="shared" si="450"/>
        <v>1.5</v>
      </c>
      <c r="N128" s="138">
        <f t="shared" si="450"/>
        <v>0</v>
      </c>
      <c r="O128" s="138">
        <f t="shared" si="450"/>
        <v>0</v>
      </c>
      <c r="P128" s="138">
        <f t="shared" si="450"/>
        <v>0</v>
      </c>
      <c r="Q128" s="138">
        <f t="shared" si="450"/>
        <v>1.5</v>
      </c>
      <c r="R128" s="138">
        <f t="shared" si="450"/>
        <v>0</v>
      </c>
      <c r="S128" s="161">
        <f t="shared" ref="S128:V128" si="451">S129+S132+S133</f>
        <v>0</v>
      </c>
      <c r="T128" s="162">
        <f t="shared" si="451"/>
        <v>0</v>
      </c>
      <c r="U128" s="142">
        <f t="shared" si="451"/>
        <v>0</v>
      </c>
      <c r="V128" s="142">
        <f t="shared" si="451"/>
        <v>0</v>
      </c>
      <c r="W128" s="142">
        <f>W129+W132+W133</f>
        <v>0</v>
      </c>
      <c r="X128" s="142">
        <f t="shared" ref="X128:AH128" si="452">X129+X132+X133</f>
        <v>0</v>
      </c>
      <c r="Y128" s="142">
        <f t="shared" si="452"/>
        <v>0</v>
      </c>
      <c r="Z128" s="142">
        <f t="shared" si="452"/>
        <v>0</v>
      </c>
      <c r="AA128" s="142">
        <f t="shared" si="452"/>
        <v>0</v>
      </c>
      <c r="AB128" s="142">
        <f t="shared" si="452"/>
        <v>0</v>
      </c>
      <c r="AC128" s="142">
        <f t="shared" si="452"/>
        <v>0</v>
      </c>
      <c r="AD128" s="142">
        <f t="shared" si="452"/>
        <v>0</v>
      </c>
      <c r="AE128" s="142">
        <f t="shared" si="452"/>
        <v>0</v>
      </c>
      <c r="AF128" s="142">
        <f t="shared" si="452"/>
        <v>0</v>
      </c>
      <c r="AG128" s="142">
        <f t="shared" si="452"/>
        <v>0</v>
      </c>
      <c r="AH128" s="142">
        <f t="shared" si="452"/>
        <v>0</v>
      </c>
      <c r="AI128" s="14">
        <f t="shared" ref="AI128:AL128" si="453">AI129+AI132+AI133</f>
        <v>138.49999999999997</v>
      </c>
      <c r="AJ128" s="12">
        <f t="shared" si="453"/>
        <v>104.9</v>
      </c>
      <c r="AK128" s="107">
        <f t="shared" si="453"/>
        <v>119</v>
      </c>
      <c r="AL128" s="107">
        <f t="shared" si="453"/>
        <v>89.8</v>
      </c>
      <c r="AM128" s="107">
        <f>AM129+AM132+AM133</f>
        <v>16.5</v>
      </c>
      <c r="AN128" s="107">
        <f t="shared" ref="AN128:AX128" si="454">AN129+AN132+AN133</f>
        <v>15.1</v>
      </c>
      <c r="AO128" s="107">
        <f t="shared" si="454"/>
        <v>0</v>
      </c>
      <c r="AP128" s="107">
        <f t="shared" si="454"/>
        <v>0</v>
      </c>
      <c r="AQ128" s="107">
        <f t="shared" si="454"/>
        <v>0</v>
      </c>
      <c r="AR128" s="107">
        <f t="shared" si="454"/>
        <v>0</v>
      </c>
      <c r="AS128" s="107">
        <f t="shared" si="454"/>
        <v>1.5</v>
      </c>
      <c r="AT128" s="107">
        <f t="shared" si="454"/>
        <v>0</v>
      </c>
      <c r="AU128" s="107">
        <f t="shared" si="454"/>
        <v>0</v>
      </c>
      <c r="AV128" s="107">
        <f t="shared" si="454"/>
        <v>0</v>
      </c>
      <c r="AW128" s="107">
        <f t="shared" si="454"/>
        <v>1.5</v>
      </c>
      <c r="AX128" s="107">
        <f t="shared" si="454"/>
        <v>0</v>
      </c>
      <c r="AY128" s="172">
        <f t="shared" si="237"/>
        <v>0</v>
      </c>
      <c r="AZ128" s="172">
        <f t="shared" si="238"/>
        <v>0</v>
      </c>
      <c r="BA128" s="172">
        <f t="shared" si="239"/>
        <v>0</v>
      </c>
      <c r="BB128" s="172">
        <f t="shared" si="240"/>
        <v>0</v>
      </c>
      <c r="BC128" s="172">
        <f t="shared" si="241"/>
        <v>0</v>
      </c>
      <c r="BD128" s="172">
        <f t="shared" si="242"/>
        <v>0</v>
      </c>
      <c r="BE128" s="172">
        <f t="shared" si="243"/>
        <v>0</v>
      </c>
      <c r="BF128" s="172">
        <f t="shared" si="244"/>
        <v>0</v>
      </c>
      <c r="BG128" s="172">
        <f t="shared" si="245"/>
        <v>0</v>
      </c>
      <c r="BH128" s="172">
        <f t="shared" si="246"/>
        <v>0</v>
      </c>
      <c r="BI128" s="172">
        <f t="shared" si="247"/>
        <v>0</v>
      </c>
      <c r="BJ128" s="172">
        <f t="shared" si="248"/>
        <v>0</v>
      </c>
      <c r="BK128" s="172">
        <f t="shared" si="249"/>
        <v>0</v>
      </c>
      <c r="BL128" s="172">
        <f t="shared" si="250"/>
        <v>0</v>
      </c>
      <c r="BM128" s="172">
        <f t="shared" si="251"/>
        <v>0</v>
      </c>
      <c r="BN128" s="172">
        <f t="shared" si="252"/>
        <v>0</v>
      </c>
      <c r="BO128" s="1">
        <f t="shared" ref="BO128:BO191" si="455">S128-AY128</f>
        <v>0</v>
      </c>
    </row>
    <row r="129" spans="1:67" ht="15" customHeight="1" x14ac:dyDescent="0.25">
      <c r="A129" s="10"/>
      <c r="B129" s="21" t="s">
        <v>300</v>
      </c>
      <c r="C129" s="163">
        <f t="shared" ref="C129:C134" si="456">E129+G129+I129+K129+M129+O129+Q129</f>
        <v>112.79999999999998</v>
      </c>
      <c r="D129" s="164">
        <f t="shared" ref="D129:D134" si="457">F129+H129+J129+L129+N129+P129+R129</f>
        <v>100</v>
      </c>
      <c r="E129" s="7">
        <v>101.3</v>
      </c>
      <c r="F129" s="7">
        <v>89.8</v>
      </c>
      <c r="G129" s="7">
        <f>G130+G131</f>
        <v>11.399999999999999</v>
      </c>
      <c r="H129" s="7">
        <f>H130+H131</f>
        <v>10.199999999999999</v>
      </c>
      <c r="I129" s="7"/>
      <c r="J129" s="7"/>
      <c r="K129" s="7"/>
      <c r="L129" s="7"/>
      <c r="M129" s="7">
        <v>0.1</v>
      </c>
      <c r="N129" s="7"/>
      <c r="O129" s="7"/>
      <c r="P129" s="7"/>
      <c r="Q129" s="7"/>
      <c r="R129" s="7"/>
      <c r="S129" s="163">
        <f t="shared" ref="S129:S134" si="458">U129+W129+Y129+AA129+AC129+AE129+AG129</f>
        <v>0</v>
      </c>
      <c r="T129" s="164">
        <f t="shared" ref="T129:T134" si="459">V129+X129+Z129+AB129+AD129+AF129+AH129</f>
        <v>0</v>
      </c>
      <c r="U129" s="143"/>
      <c r="V129" s="143"/>
      <c r="W129" s="143">
        <f>W130+W131</f>
        <v>0</v>
      </c>
      <c r="X129" s="143">
        <f>X130+X131</f>
        <v>0</v>
      </c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15">
        <f t="shared" ref="AI129:AI134" si="460">AK129+AM129+AO129+AQ129+AS129+AU129+AW129</f>
        <v>112.79999999999998</v>
      </c>
      <c r="AJ129" s="116">
        <f t="shared" ref="AJ129:AJ134" si="461">AL129+AN129+AP129+AR129+AT129+AV129+AX129</f>
        <v>100</v>
      </c>
      <c r="AK129" s="23">
        <f t="shared" ref="AK129:AK134" si="462">E129+U129</f>
        <v>101.3</v>
      </c>
      <c r="AL129" s="23">
        <f t="shared" ref="AL129:AL134" si="463">F129+V129</f>
        <v>89.8</v>
      </c>
      <c r="AM129" s="23">
        <f t="shared" ref="AM129:AM134" si="464">G129+W129</f>
        <v>11.399999999999999</v>
      </c>
      <c r="AN129" s="23">
        <f t="shared" ref="AN129:AN134" si="465">H129+X129</f>
        <v>10.199999999999999</v>
      </c>
      <c r="AO129" s="23">
        <f t="shared" ref="AO129:AO134" si="466">I129+Y129</f>
        <v>0</v>
      </c>
      <c r="AP129" s="23">
        <f t="shared" ref="AP129:AP134" si="467">J129+Z129</f>
        <v>0</v>
      </c>
      <c r="AQ129" s="23">
        <f t="shared" ref="AQ129:AQ134" si="468">K129+AA129</f>
        <v>0</v>
      </c>
      <c r="AR129" s="23">
        <f t="shared" ref="AR129:AR134" si="469">L129+AB129</f>
        <v>0</v>
      </c>
      <c r="AS129" s="23">
        <f t="shared" ref="AS129:AS134" si="470">M129+AC129</f>
        <v>0.1</v>
      </c>
      <c r="AT129" s="23">
        <f t="shared" ref="AT129:AT134" si="471">N129+AD129</f>
        <v>0</v>
      </c>
      <c r="AU129" s="23">
        <f t="shared" ref="AU129:AU134" si="472">O129+AE129</f>
        <v>0</v>
      </c>
      <c r="AV129" s="23">
        <f t="shared" ref="AV129:AV134" si="473">P129+AF129</f>
        <v>0</v>
      </c>
      <c r="AW129" s="23">
        <f t="shared" ref="AW129:AW134" si="474">Q129+AG129</f>
        <v>0</v>
      </c>
      <c r="AX129" s="23">
        <f t="shared" ref="AX129:AX134" si="475">R129+AH129</f>
        <v>0</v>
      </c>
      <c r="AY129" s="172">
        <f t="shared" si="237"/>
        <v>0</v>
      </c>
      <c r="AZ129" s="172">
        <f t="shared" si="238"/>
        <v>0</v>
      </c>
      <c r="BA129" s="172">
        <f t="shared" si="239"/>
        <v>0</v>
      </c>
      <c r="BB129" s="172">
        <f t="shared" si="240"/>
        <v>0</v>
      </c>
      <c r="BC129" s="172">
        <f t="shared" si="241"/>
        <v>0</v>
      </c>
      <c r="BD129" s="172">
        <f t="shared" si="242"/>
        <v>0</v>
      </c>
      <c r="BE129" s="172">
        <f t="shared" si="243"/>
        <v>0</v>
      </c>
      <c r="BF129" s="172">
        <f t="shared" si="244"/>
        <v>0</v>
      </c>
      <c r="BG129" s="172">
        <f t="shared" si="245"/>
        <v>0</v>
      </c>
      <c r="BH129" s="172">
        <f t="shared" si="246"/>
        <v>0</v>
      </c>
      <c r="BI129" s="172">
        <f t="shared" si="247"/>
        <v>0</v>
      </c>
      <c r="BJ129" s="172">
        <f t="shared" si="248"/>
        <v>0</v>
      </c>
      <c r="BK129" s="172">
        <f t="shared" si="249"/>
        <v>0</v>
      </c>
      <c r="BL129" s="172">
        <f t="shared" si="250"/>
        <v>0</v>
      </c>
      <c r="BM129" s="172">
        <f t="shared" si="251"/>
        <v>0</v>
      </c>
      <c r="BN129" s="172">
        <f t="shared" si="252"/>
        <v>0</v>
      </c>
      <c r="BO129" s="1">
        <f t="shared" si="455"/>
        <v>0</v>
      </c>
    </row>
    <row r="130" spans="1:67" ht="15" customHeight="1" x14ac:dyDescent="0.25">
      <c r="A130" s="10"/>
      <c r="B130" s="34" t="s">
        <v>225</v>
      </c>
      <c r="C130" s="165">
        <f t="shared" si="456"/>
        <v>11.2</v>
      </c>
      <c r="D130" s="166">
        <f t="shared" si="457"/>
        <v>10.199999999999999</v>
      </c>
      <c r="E130" s="145"/>
      <c r="F130" s="145"/>
      <c r="G130" s="145">
        <v>11.2</v>
      </c>
      <c r="H130" s="145">
        <v>10.199999999999999</v>
      </c>
      <c r="I130" s="145"/>
      <c r="J130" s="145"/>
      <c r="K130" s="145"/>
      <c r="L130" s="145"/>
      <c r="M130" s="145"/>
      <c r="N130" s="145"/>
      <c r="O130" s="145"/>
      <c r="P130" s="145"/>
      <c r="Q130" s="145"/>
      <c r="R130" s="145"/>
      <c r="S130" s="165">
        <f t="shared" si="458"/>
        <v>0</v>
      </c>
      <c r="T130" s="166">
        <f t="shared" si="459"/>
        <v>0</v>
      </c>
      <c r="U130" s="146"/>
      <c r="V130" s="146"/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  <c r="AI130" s="152">
        <f t="shared" si="460"/>
        <v>11.2</v>
      </c>
      <c r="AJ130" s="153">
        <f t="shared" si="461"/>
        <v>10.199999999999999</v>
      </c>
      <c r="AK130" s="117">
        <f t="shared" si="462"/>
        <v>0</v>
      </c>
      <c r="AL130" s="117">
        <f t="shared" si="463"/>
        <v>0</v>
      </c>
      <c r="AM130" s="117">
        <f t="shared" si="464"/>
        <v>11.2</v>
      </c>
      <c r="AN130" s="117">
        <f t="shared" si="465"/>
        <v>10.199999999999999</v>
      </c>
      <c r="AO130" s="117">
        <f t="shared" si="466"/>
        <v>0</v>
      </c>
      <c r="AP130" s="117">
        <f t="shared" si="467"/>
        <v>0</v>
      </c>
      <c r="AQ130" s="117">
        <f t="shared" si="468"/>
        <v>0</v>
      </c>
      <c r="AR130" s="117">
        <f t="shared" si="469"/>
        <v>0</v>
      </c>
      <c r="AS130" s="117">
        <f t="shared" si="470"/>
        <v>0</v>
      </c>
      <c r="AT130" s="117">
        <f t="shared" si="471"/>
        <v>0</v>
      </c>
      <c r="AU130" s="117">
        <f t="shared" si="472"/>
        <v>0</v>
      </c>
      <c r="AV130" s="117">
        <f t="shared" si="473"/>
        <v>0</v>
      </c>
      <c r="AW130" s="117">
        <f t="shared" si="474"/>
        <v>0</v>
      </c>
      <c r="AX130" s="117">
        <f t="shared" si="475"/>
        <v>0</v>
      </c>
      <c r="AY130" s="172">
        <f t="shared" si="237"/>
        <v>0</v>
      </c>
      <c r="AZ130" s="172">
        <f t="shared" si="238"/>
        <v>0</v>
      </c>
      <c r="BA130" s="172">
        <f t="shared" si="239"/>
        <v>0</v>
      </c>
      <c r="BB130" s="172">
        <f t="shared" si="240"/>
        <v>0</v>
      </c>
      <c r="BC130" s="172">
        <f t="shared" si="241"/>
        <v>0</v>
      </c>
      <c r="BD130" s="172">
        <f t="shared" si="242"/>
        <v>0</v>
      </c>
      <c r="BE130" s="172">
        <f t="shared" si="243"/>
        <v>0</v>
      </c>
      <c r="BF130" s="172">
        <f t="shared" si="244"/>
        <v>0</v>
      </c>
      <c r="BG130" s="172">
        <f t="shared" si="245"/>
        <v>0</v>
      </c>
      <c r="BH130" s="172">
        <f t="shared" si="246"/>
        <v>0</v>
      </c>
      <c r="BI130" s="172">
        <f t="shared" si="247"/>
        <v>0</v>
      </c>
      <c r="BJ130" s="172">
        <f t="shared" si="248"/>
        <v>0</v>
      </c>
      <c r="BK130" s="172">
        <f t="shared" si="249"/>
        <v>0</v>
      </c>
      <c r="BL130" s="172">
        <f t="shared" si="250"/>
        <v>0</v>
      </c>
      <c r="BM130" s="172">
        <f t="shared" si="251"/>
        <v>0</v>
      </c>
      <c r="BN130" s="172">
        <f t="shared" si="252"/>
        <v>0</v>
      </c>
      <c r="BO130" s="1">
        <f t="shared" si="455"/>
        <v>0</v>
      </c>
    </row>
    <row r="131" spans="1:67" ht="15" customHeight="1" x14ac:dyDescent="0.25">
      <c r="A131" s="10"/>
      <c r="B131" s="36" t="s">
        <v>172</v>
      </c>
      <c r="C131" s="165">
        <f t="shared" si="456"/>
        <v>0.2</v>
      </c>
      <c r="D131" s="166">
        <f t="shared" si="457"/>
        <v>0</v>
      </c>
      <c r="E131" s="145"/>
      <c r="F131" s="145"/>
      <c r="G131" s="145">
        <v>0.2</v>
      </c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45"/>
      <c r="S131" s="165">
        <f t="shared" si="458"/>
        <v>0</v>
      </c>
      <c r="T131" s="166">
        <f t="shared" si="459"/>
        <v>0</v>
      </c>
      <c r="U131" s="146"/>
      <c r="V131" s="146"/>
      <c r="W131" s="146"/>
      <c r="X131" s="146"/>
      <c r="Y131" s="146"/>
      <c r="Z131" s="146"/>
      <c r="AA131" s="146"/>
      <c r="AB131" s="146"/>
      <c r="AC131" s="146"/>
      <c r="AD131" s="146"/>
      <c r="AE131" s="146"/>
      <c r="AF131" s="146"/>
      <c r="AG131" s="146"/>
      <c r="AH131" s="146"/>
      <c r="AI131" s="152">
        <f t="shared" si="460"/>
        <v>0.2</v>
      </c>
      <c r="AJ131" s="153">
        <f t="shared" si="461"/>
        <v>0</v>
      </c>
      <c r="AK131" s="117">
        <f t="shared" si="462"/>
        <v>0</v>
      </c>
      <c r="AL131" s="117">
        <f t="shared" si="463"/>
        <v>0</v>
      </c>
      <c r="AM131" s="117">
        <f t="shared" si="464"/>
        <v>0.2</v>
      </c>
      <c r="AN131" s="117">
        <f t="shared" si="465"/>
        <v>0</v>
      </c>
      <c r="AO131" s="117">
        <f t="shared" si="466"/>
        <v>0</v>
      </c>
      <c r="AP131" s="117">
        <f t="shared" si="467"/>
        <v>0</v>
      </c>
      <c r="AQ131" s="117">
        <f t="shared" si="468"/>
        <v>0</v>
      </c>
      <c r="AR131" s="117">
        <f t="shared" si="469"/>
        <v>0</v>
      </c>
      <c r="AS131" s="117">
        <f t="shared" si="470"/>
        <v>0</v>
      </c>
      <c r="AT131" s="117">
        <f t="shared" si="471"/>
        <v>0</v>
      </c>
      <c r="AU131" s="117">
        <f t="shared" si="472"/>
        <v>0</v>
      </c>
      <c r="AV131" s="117">
        <f t="shared" si="473"/>
        <v>0</v>
      </c>
      <c r="AW131" s="117">
        <f t="shared" si="474"/>
        <v>0</v>
      </c>
      <c r="AX131" s="117">
        <f t="shared" si="475"/>
        <v>0</v>
      </c>
      <c r="AY131" s="172">
        <f t="shared" si="237"/>
        <v>0</v>
      </c>
      <c r="AZ131" s="172">
        <f t="shared" si="238"/>
        <v>0</v>
      </c>
      <c r="BA131" s="172">
        <f t="shared" si="239"/>
        <v>0</v>
      </c>
      <c r="BB131" s="172">
        <f t="shared" si="240"/>
        <v>0</v>
      </c>
      <c r="BC131" s="172">
        <f t="shared" si="241"/>
        <v>0</v>
      </c>
      <c r="BD131" s="172">
        <f t="shared" si="242"/>
        <v>0</v>
      </c>
      <c r="BE131" s="172">
        <f t="shared" si="243"/>
        <v>0</v>
      </c>
      <c r="BF131" s="172">
        <f t="shared" si="244"/>
        <v>0</v>
      </c>
      <c r="BG131" s="172">
        <f t="shared" si="245"/>
        <v>0</v>
      </c>
      <c r="BH131" s="172">
        <f t="shared" si="246"/>
        <v>0</v>
      </c>
      <c r="BI131" s="172">
        <f t="shared" si="247"/>
        <v>0</v>
      </c>
      <c r="BJ131" s="172">
        <f t="shared" si="248"/>
        <v>0</v>
      </c>
      <c r="BK131" s="172">
        <f t="shared" si="249"/>
        <v>0</v>
      </c>
      <c r="BL131" s="172">
        <f t="shared" si="250"/>
        <v>0</v>
      </c>
      <c r="BM131" s="172">
        <f t="shared" si="251"/>
        <v>0</v>
      </c>
      <c r="BN131" s="172">
        <f t="shared" si="252"/>
        <v>0</v>
      </c>
      <c r="BO131" s="1">
        <f t="shared" si="455"/>
        <v>0</v>
      </c>
    </row>
    <row r="132" spans="1:67" ht="15" customHeight="1" x14ac:dyDescent="0.25">
      <c r="A132" s="10"/>
      <c r="B132" s="9" t="s">
        <v>305</v>
      </c>
      <c r="C132" s="164">
        <f t="shared" si="456"/>
        <v>20.599999999999998</v>
      </c>
      <c r="D132" s="164">
        <f t="shared" si="457"/>
        <v>0</v>
      </c>
      <c r="E132" s="7">
        <v>17.7</v>
      </c>
      <c r="F132" s="7"/>
      <c r="G132" s="7"/>
      <c r="H132" s="7"/>
      <c r="I132" s="7"/>
      <c r="J132" s="7"/>
      <c r="K132" s="7"/>
      <c r="L132" s="7"/>
      <c r="M132" s="7">
        <v>1.4</v>
      </c>
      <c r="N132" s="7"/>
      <c r="O132" s="7"/>
      <c r="P132" s="7"/>
      <c r="Q132" s="7">
        <v>1.5</v>
      </c>
      <c r="R132" s="7"/>
      <c r="S132" s="164">
        <f t="shared" si="458"/>
        <v>0</v>
      </c>
      <c r="T132" s="164">
        <f t="shared" si="459"/>
        <v>0</v>
      </c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16">
        <f t="shared" si="460"/>
        <v>20.599999999999998</v>
      </c>
      <c r="AJ132" s="116">
        <f t="shared" si="461"/>
        <v>0</v>
      </c>
      <c r="AK132" s="23">
        <f t="shared" si="462"/>
        <v>17.7</v>
      </c>
      <c r="AL132" s="23">
        <f t="shared" si="463"/>
        <v>0</v>
      </c>
      <c r="AM132" s="23">
        <f t="shared" si="464"/>
        <v>0</v>
      </c>
      <c r="AN132" s="23">
        <f t="shared" si="465"/>
        <v>0</v>
      </c>
      <c r="AO132" s="23">
        <f t="shared" si="466"/>
        <v>0</v>
      </c>
      <c r="AP132" s="23">
        <f t="shared" si="467"/>
        <v>0</v>
      </c>
      <c r="AQ132" s="23">
        <f t="shared" si="468"/>
        <v>0</v>
      </c>
      <c r="AR132" s="23">
        <f t="shared" si="469"/>
        <v>0</v>
      </c>
      <c r="AS132" s="23">
        <f t="shared" si="470"/>
        <v>1.4</v>
      </c>
      <c r="AT132" s="23">
        <f t="shared" si="471"/>
        <v>0</v>
      </c>
      <c r="AU132" s="23">
        <f t="shared" si="472"/>
        <v>0</v>
      </c>
      <c r="AV132" s="23">
        <f t="shared" si="473"/>
        <v>0</v>
      </c>
      <c r="AW132" s="23">
        <f t="shared" si="474"/>
        <v>1.5</v>
      </c>
      <c r="AX132" s="23">
        <f t="shared" si="475"/>
        <v>0</v>
      </c>
      <c r="AY132" s="172">
        <f t="shared" si="237"/>
        <v>0</v>
      </c>
      <c r="AZ132" s="172">
        <f t="shared" si="238"/>
        <v>0</v>
      </c>
      <c r="BA132" s="172">
        <f t="shared" si="239"/>
        <v>0</v>
      </c>
      <c r="BB132" s="172">
        <f t="shared" si="240"/>
        <v>0</v>
      </c>
      <c r="BC132" s="172">
        <f t="shared" si="241"/>
        <v>0</v>
      </c>
      <c r="BD132" s="172">
        <f t="shared" si="242"/>
        <v>0</v>
      </c>
      <c r="BE132" s="172">
        <f t="shared" si="243"/>
        <v>0</v>
      </c>
      <c r="BF132" s="172">
        <f t="shared" si="244"/>
        <v>0</v>
      </c>
      <c r="BG132" s="172">
        <f t="shared" si="245"/>
        <v>0</v>
      </c>
      <c r="BH132" s="172">
        <f t="shared" si="246"/>
        <v>0</v>
      </c>
      <c r="BI132" s="172">
        <f t="shared" si="247"/>
        <v>0</v>
      </c>
      <c r="BJ132" s="172">
        <f t="shared" si="248"/>
        <v>0</v>
      </c>
      <c r="BK132" s="172">
        <f t="shared" si="249"/>
        <v>0</v>
      </c>
      <c r="BL132" s="172">
        <f t="shared" si="250"/>
        <v>0</v>
      </c>
      <c r="BM132" s="172">
        <f t="shared" si="251"/>
        <v>0</v>
      </c>
      <c r="BN132" s="172">
        <f t="shared" si="252"/>
        <v>0</v>
      </c>
      <c r="BO132" s="1">
        <f t="shared" si="455"/>
        <v>0</v>
      </c>
    </row>
    <row r="133" spans="1:67" ht="15" customHeight="1" x14ac:dyDescent="0.25">
      <c r="A133" s="10"/>
      <c r="B133" s="8" t="s">
        <v>304</v>
      </c>
      <c r="C133" s="164">
        <f t="shared" si="456"/>
        <v>5.0999999999999996</v>
      </c>
      <c r="D133" s="164">
        <f t="shared" si="457"/>
        <v>4.9000000000000004</v>
      </c>
      <c r="E133" s="7"/>
      <c r="F133" s="7"/>
      <c r="G133" s="7">
        <f t="shared" ref="G133:H133" si="476">G134</f>
        <v>5.0999999999999996</v>
      </c>
      <c r="H133" s="7">
        <f t="shared" si="476"/>
        <v>4.9000000000000004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164">
        <f t="shared" si="458"/>
        <v>0</v>
      </c>
      <c r="T133" s="164">
        <f t="shared" si="459"/>
        <v>0</v>
      </c>
      <c r="U133" s="143"/>
      <c r="V133" s="143"/>
      <c r="W133" s="143">
        <f t="shared" ref="W133:X133" si="477">W134</f>
        <v>0</v>
      </c>
      <c r="X133" s="143">
        <f t="shared" si="477"/>
        <v>0</v>
      </c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16">
        <f t="shared" si="460"/>
        <v>5.0999999999999996</v>
      </c>
      <c r="AJ133" s="116">
        <f t="shared" si="461"/>
        <v>4.9000000000000004</v>
      </c>
      <c r="AK133" s="23">
        <f t="shared" si="462"/>
        <v>0</v>
      </c>
      <c r="AL133" s="23">
        <f t="shared" si="463"/>
        <v>0</v>
      </c>
      <c r="AM133" s="23">
        <f t="shared" si="464"/>
        <v>5.0999999999999996</v>
      </c>
      <c r="AN133" s="23">
        <f t="shared" si="465"/>
        <v>4.9000000000000004</v>
      </c>
      <c r="AO133" s="23">
        <f t="shared" si="466"/>
        <v>0</v>
      </c>
      <c r="AP133" s="23">
        <f t="shared" si="467"/>
        <v>0</v>
      </c>
      <c r="AQ133" s="23">
        <f t="shared" si="468"/>
        <v>0</v>
      </c>
      <c r="AR133" s="23">
        <f t="shared" si="469"/>
        <v>0</v>
      </c>
      <c r="AS133" s="23">
        <f t="shared" si="470"/>
        <v>0</v>
      </c>
      <c r="AT133" s="23">
        <f t="shared" si="471"/>
        <v>0</v>
      </c>
      <c r="AU133" s="23">
        <f t="shared" si="472"/>
        <v>0</v>
      </c>
      <c r="AV133" s="23">
        <f t="shared" si="473"/>
        <v>0</v>
      </c>
      <c r="AW133" s="23">
        <f t="shared" si="474"/>
        <v>0</v>
      </c>
      <c r="AX133" s="23">
        <f t="shared" si="475"/>
        <v>0</v>
      </c>
      <c r="AY133" s="172">
        <f t="shared" si="237"/>
        <v>0</v>
      </c>
      <c r="AZ133" s="172">
        <f t="shared" si="238"/>
        <v>0</v>
      </c>
      <c r="BA133" s="172">
        <f t="shared" si="239"/>
        <v>0</v>
      </c>
      <c r="BB133" s="172">
        <f t="shared" si="240"/>
        <v>0</v>
      </c>
      <c r="BC133" s="172">
        <f t="shared" si="241"/>
        <v>0</v>
      </c>
      <c r="BD133" s="172">
        <f t="shared" si="242"/>
        <v>0</v>
      </c>
      <c r="BE133" s="172">
        <f t="shared" si="243"/>
        <v>0</v>
      </c>
      <c r="BF133" s="172">
        <f t="shared" si="244"/>
        <v>0</v>
      </c>
      <c r="BG133" s="172">
        <f t="shared" si="245"/>
        <v>0</v>
      </c>
      <c r="BH133" s="172">
        <f t="shared" si="246"/>
        <v>0</v>
      </c>
      <c r="BI133" s="172">
        <f t="shared" si="247"/>
        <v>0</v>
      </c>
      <c r="BJ133" s="172">
        <f t="shared" si="248"/>
        <v>0</v>
      </c>
      <c r="BK133" s="172">
        <f t="shared" si="249"/>
        <v>0</v>
      </c>
      <c r="BL133" s="172">
        <f t="shared" si="250"/>
        <v>0</v>
      </c>
      <c r="BM133" s="172">
        <f t="shared" si="251"/>
        <v>0</v>
      </c>
      <c r="BN133" s="172">
        <f t="shared" si="252"/>
        <v>0</v>
      </c>
      <c r="BO133" s="1">
        <f t="shared" si="455"/>
        <v>0</v>
      </c>
    </row>
    <row r="134" spans="1:67" ht="15" customHeight="1" x14ac:dyDescent="0.25">
      <c r="A134" s="29"/>
      <c r="B134" s="37" t="s">
        <v>171</v>
      </c>
      <c r="C134" s="166">
        <f t="shared" si="456"/>
        <v>5.0999999999999996</v>
      </c>
      <c r="D134" s="166">
        <f t="shared" si="457"/>
        <v>4.9000000000000004</v>
      </c>
      <c r="E134" s="145"/>
      <c r="F134" s="145"/>
      <c r="G134" s="145">
        <v>5.0999999999999996</v>
      </c>
      <c r="H134" s="145">
        <v>4.9000000000000004</v>
      </c>
      <c r="I134" s="145"/>
      <c r="J134" s="145"/>
      <c r="K134" s="145"/>
      <c r="L134" s="145"/>
      <c r="M134" s="145"/>
      <c r="N134" s="145"/>
      <c r="O134" s="145"/>
      <c r="P134" s="145"/>
      <c r="Q134" s="145"/>
      <c r="R134" s="145"/>
      <c r="S134" s="161">
        <f t="shared" si="458"/>
        <v>0</v>
      </c>
      <c r="T134" s="162">
        <f t="shared" si="459"/>
        <v>0</v>
      </c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142"/>
      <c r="AI134" s="153">
        <f t="shared" si="460"/>
        <v>5.0999999999999996</v>
      </c>
      <c r="AJ134" s="153">
        <f t="shared" si="461"/>
        <v>4.9000000000000004</v>
      </c>
      <c r="AK134" s="117">
        <f t="shared" si="462"/>
        <v>0</v>
      </c>
      <c r="AL134" s="117">
        <f t="shared" si="463"/>
        <v>0</v>
      </c>
      <c r="AM134" s="117">
        <f t="shared" si="464"/>
        <v>5.0999999999999996</v>
      </c>
      <c r="AN134" s="117">
        <f t="shared" si="465"/>
        <v>4.9000000000000004</v>
      </c>
      <c r="AO134" s="117">
        <f t="shared" si="466"/>
        <v>0</v>
      </c>
      <c r="AP134" s="117">
        <f t="shared" si="467"/>
        <v>0</v>
      </c>
      <c r="AQ134" s="117">
        <f t="shared" si="468"/>
        <v>0</v>
      </c>
      <c r="AR134" s="117">
        <f t="shared" si="469"/>
        <v>0</v>
      </c>
      <c r="AS134" s="117">
        <f t="shared" si="470"/>
        <v>0</v>
      </c>
      <c r="AT134" s="117">
        <f t="shared" si="471"/>
        <v>0</v>
      </c>
      <c r="AU134" s="117">
        <f t="shared" si="472"/>
        <v>0</v>
      </c>
      <c r="AV134" s="117">
        <f t="shared" si="473"/>
        <v>0</v>
      </c>
      <c r="AW134" s="117">
        <f t="shared" si="474"/>
        <v>0</v>
      </c>
      <c r="AX134" s="117">
        <f t="shared" si="475"/>
        <v>0</v>
      </c>
      <c r="AY134" s="172">
        <f t="shared" si="237"/>
        <v>0</v>
      </c>
      <c r="AZ134" s="172">
        <f t="shared" si="238"/>
        <v>0</v>
      </c>
      <c r="BA134" s="172">
        <f t="shared" si="239"/>
        <v>0</v>
      </c>
      <c r="BB134" s="172">
        <f t="shared" si="240"/>
        <v>0</v>
      </c>
      <c r="BC134" s="172">
        <f t="shared" si="241"/>
        <v>0</v>
      </c>
      <c r="BD134" s="172">
        <f t="shared" si="242"/>
        <v>0</v>
      </c>
      <c r="BE134" s="172">
        <f t="shared" si="243"/>
        <v>0</v>
      </c>
      <c r="BF134" s="172">
        <f t="shared" si="244"/>
        <v>0</v>
      </c>
      <c r="BG134" s="172">
        <f t="shared" si="245"/>
        <v>0</v>
      </c>
      <c r="BH134" s="172">
        <f t="shared" si="246"/>
        <v>0</v>
      </c>
      <c r="BI134" s="172">
        <f t="shared" si="247"/>
        <v>0</v>
      </c>
      <c r="BJ134" s="172">
        <f t="shared" si="248"/>
        <v>0</v>
      </c>
      <c r="BK134" s="172">
        <f t="shared" si="249"/>
        <v>0</v>
      </c>
      <c r="BL134" s="172">
        <f t="shared" si="250"/>
        <v>0</v>
      </c>
      <c r="BM134" s="172">
        <f t="shared" si="251"/>
        <v>0</v>
      </c>
      <c r="BN134" s="172">
        <f t="shared" si="252"/>
        <v>0</v>
      </c>
      <c r="BO134" s="1">
        <f t="shared" si="455"/>
        <v>0</v>
      </c>
    </row>
    <row r="135" spans="1:67" ht="15" customHeight="1" x14ac:dyDescent="0.25">
      <c r="A135" s="3" t="s">
        <v>20</v>
      </c>
      <c r="B135" s="121" t="s">
        <v>316</v>
      </c>
      <c r="C135" s="161">
        <f>C136+C139+C140</f>
        <v>1223.8999999999999</v>
      </c>
      <c r="D135" s="162">
        <f>D136+D138+D139+D140</f>
        <v>233.59999999999997</v>
      </c>
      <c r="E135" s="138">
        <f>E136+E138+E139</f>
        <v>1161.5</v>
      </c>
      <c r="F135" s="138">
        <f>F136+F138+F139</f>
        <v>210.2</v>
      </c>
      <c r="G135" s="138">
        <f>G136+G139+G140</f>
        <v>50.9</v>
      </c>
      <c r="H135" s="138">
        <f>H136+H139+H140</f>
        <v>23.4</v>
      </c>
      <c r="I135" s="138">
        <f t="shared" ref="I135:AX135" si="478">I136+I138+I139</f>
        <v>0</v>
      </c>
      <c r="J135" s="138">
        <f t="shared" si="478"/>
        <v>0</v>
      </c>
      <c r="K135" s="138">
        <f t="shared" si="478"/>
        <v>0</v>
      </c>
      <c r="L135" s="138">
        <f t="shared" si="478"/>
        <v>0</v>
      </c>
      <c r="M135" s="138">
        <f t="shared" si="478"/>
        <v>0.9</v>
      </c>
      <c r="N135" s="138">
        <f t="shared" si="478"/>
        <v>0</v>
      </c>
      <c r="O135" s="138">
        <f t="shared" si="478"/>
        <v>0</v>
      </c>
      <c r="P135" s="138">
        <f t="shared" si="478"/>
        <v>0</v>
      </c>
      <c r="Q135" s="138">
        <f t="shared" si="478"/>
        <v>10.6</v>
      </c>
      <c r="R135" s="138">
        <f t="shared" si="478"/>
        <v>0</v>
      </c>
      <c r="S135" s="161">
        <f>S136+S139+S140</f>
        <v>0</v>
      </c>
      <c r="T135" s="162">
        <f>T136+T138+T139+T140</f>
        <v>0</v>
      </c>
      <c r="U135" s="142">
        <f>U136+U138+U139</f>
        <v>0</v>
      </c>
      <c r="V135" s="142">
        <f>V136+V138+V139</f>
        <v>0</v>
      </c>
      <c r="W135" s="142">
        <f>W136+W139+W140</f>
        <v>0</v>
      </c>
      <c r="X135" s="142">
        <f>X136+X139+X140</f>
        <v>0</v>
      </c>
      <c r="Y135" s="142">
        <f t="shared" si="478"/>
        <v>0</v>
      </c>
      <c r="Z135" s="142">
        <f t="shared" si="478"/>
        <v>0</v>
      </c>
      <c r="AA135" s="142">
        <f t="shared" si="478"/>
        <v>0</v>
      </c>
      <c r="AB135" s="142">
        <f t="shared" si="478"/>
        <v>0</v>
      </c>
      <c r="AC135" s="142">
        <f t="shared" si="478"/>
        <v>0</v>
      </c>
      <c r="AD135" s="142">
        <f t="shared" si="478"/>
        <v>0</v>
      </c>
      <c r="AE135" s="142">
        <f t="shared" si="478"/>
        <v>0</v>
      </c>
      <c r="AF135" s="142">
        <f t="shared" si="478"/>
        <v>0</v>
      </c>
      <c r="AG135" s="142">
        <f t="shared" si="478"/>
        <v>0</v>
      </c>
      <c r="AH135" s="142">
        <f t="shared" si="478"/>
        <v>0</v>
      </c>
      <c r="AI135" s="14">
        <f>AI136+AI139+AI140</f>
        <v>1223.8999999999999</v>
      </c>
      <c r="AJ135" s="12">
        <f>AJ136+AJ138+AJ139+AJ140</f>
        <v>233.59999999999997</v>
      </c>
      <c r="AK135" s="107">
        <f>AK136+AK138+AK139</f>
        <v>1161.5</v>
      </c>
      <c r="AL135" s="107">
        <f>AL136+AL138+AL139</f>
        <v>210.2</v>
      </c>
      <c r="AM135" s="107">
        <f>AM136+AM139+AM140</f>
        <v>50.9</v>
      </c>
      <c r="AN135" s="107">
        <f>AN136+AN139+AN140</f>
        <v>23.4</v>
      </c>
      <c r="AO135" s="107">
        <f t="shared" si="478"/>
        <v>0</v>
      </c>
      <c r="AP135" s="107">
        <f t="shared" si="478"/>
        <v>0</v>
      </c>
      <c r="AQ135" s="107">
        <f t="shared" si="478"/>
        <v>0</v>
      </c>
      <c r="AR135" s="107">
        <f t="shared" si="478"/>
        <v>0</v>
      </c>
      <c r="AS135" s="107">
        <f t="shared" si="478"/>
        <v>0.9</v>
      </c>
      <c r="AT135" s="107">
        <f t="shared" si="478"/>
        <v>0</v>
      </c>
      <c r="AU135" s="107">
        <f t="shared" si="478"/>
        <v>0</v>
      </c>
      <c r="AV135" s="107">
        <f t="shared" si="478"/>
        <v>0</v>
      </c>
      <c r="AW135" s="107">
        <f t="shared" si="478"/>
        <v>10.6</v>
      </c>
      <c r="AX135" s="107">
        <f t="shared" si="478"/>
        <v>0</v>
      </c>
      <c r="AY135" s="172">
        <f t="shared" si="237"/>
        <v>0</v>
      </c>
      <c r="AZ135" s="172">
        <f t="shared" si="238"/>
        <v>0</v>
      </c>
      <c r="BA135" s="172">
        <f t="shared" si="239"/>
        <v>0</v>
      </c>
      <c r="BB135" s="172">
        <f t="shared" si="240"/>
        <v>0</v>
      </c>
      <c r="BC135" s="172">
        <f t="shared" si="241"/>
        <v>0</v>
      </c>
      <c r="BD135" s="172">
        <f t="shared" si="242"/>
        <v>0</v>
      </c>
      <c r="BE135" s="172">
        <f t="shared" si="243"/>
        <v>0</v>
      </c>
      <c r="BF135" s="172">
        <f t="shared" si="244"/>
        <v>0</v>
      </c>
      <c r="BG135" s="172">
        <f t="shared" si="245"/>
        <v>0</v>
      </c>
      <c r="BH135" s="172">
        <f t="shared" si="246"/>
        <v>0</v>
      </c>
      <c r="BI135" s="172">
        <f t="shared" si="247"/>
        <v>0</v>
      </c>
      <c r="BJ135" s="172">
        <f t="shared" si="248"/>
        <v>0</v>
      </c>
      <c r="BK135" s="172">
        <f t="shared" si="249"/>
        <v>0</v>
      </c>
      <c r="BL135" s="172">
        <f t="shared" si="250"/>
        <v>0</v>
      </c>
      <c r="BM135" s="172">
        <f t="shared" si="251"/>
        <v>0</v>
      </c>
      <c r="BN135" s="172">
        <f t="shared" si="252"/>
        <v>0</v>
      </c>
      <c r="BO135" s="1">
        <f t="shared" si="455"/>
        <v>0</v>
      </c>
    </row>
    <row r="136" spans="1:67" ht="15" customHeight="1" x14ac:dyDescent="0.25">
      <c r="A136" s="10"/>
      <c r="B136" s="21" t="s">
        <v>300</v>
      </c>
      <c r="C136" s="163">
        <f>E136+G136+I136+K136+M136+O136+Q136</f>
        <v>249.7</v>
      </c>
      <c r="D136" s="164">
        <f t="shared" ref="D136:D141" si="479">F136+H136+J136+L136+N136+P136+R136</f>
        <v>213.39999999999998</v>
      </c>
      <c r="E136" s="7">
        <v>244.6</v>
      </c>
      <c r="F136" s="7">
        <v>210.2</v>
      </c>
      <c r="G136" s="7">
        <f>G137+G138</f>
        <v>5.0999999999999996</v>
      </c>
      <c r="H136" s="7">
        <f>H137+H138</f>
        <v>3.2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163">
        <f t="shared" ref="S136:S141" si="480">U136+W136+Y136+AA136+AC136+AE136+AG136</f>
        <v>0</v>
      </c>
      <c r="T136" s="164">
        <f t="shared" ref="T136:T141" si="481">V136+X136+Z136+AB136+AD136+AF136+AH136</f>
        <v>0</v>
      </c>
      <c r="U136" s="143"/>
      <c r="V136" s="143"/>
      <c r="W136" s="143">
        <f>W137+W138</f>
        <v>0</v>
      </c>
      <c r="X136" s="143">
        <f>X137+X138</f>
        <v>0</v>
      </c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15">
        <f>AK136+AM136+AO136+AQ136+AS136+AU136+AW136</f>
        <v>249.7</v>
      </c>
      <c r="AJ136" s="116">
        <f t="shared" ref="AJ136:AJ137" si="482">AL136+AN136+AP136+AR136+AT136+AV136+AX136</f>
        <v>213.39999999999998</v>
      </c>
      <c r="AK136" s="23">
        <f>E136+U136</f>
        <v>244.6</v>
      </c>
      <c r="AL136" s="23">
        <f t="shared" ref="AL136" si="483">F136+V136</f>
        <v>210.2</v>
      </c>
      <c r="AM136" s="23">
        <f t="shared" ref="AM136" si="484">G136+W136</f>
        <v>5.0999999999999996</v>
      </c>
      <c r="AN136" s="23">
        <f t="shared" ref="AN136" si="485">H136+X136</f>
        <v>3.2</v>
      </c>
      <c r="AO136" s="23">
        <f t="shared" ref="AO136" si="486">I136+Y136</f>
        <v>0</v>
      </c>
      <c r="AP136" s="23">
        <f t="shared" ref="AP136" si="487">J136+Z136</f>
        <v>0</v>
      </c>
      <c r="AQ136" s="23">
        <f t="shared" ref="AQ136" si="488">K136+AA136</f>
        <v>0</v>
      </c>
      <c r="AR136" s="23">
        <f t="shared" ref="AR136" si="489">L136+AB136</f>
        <v>0</v>
      </c>
      <c r="AS136" s="23">
        <f t="shared" ref="AS136" si="490">M136+AC136</f>
        <v>0</v>
      </c>
      <c r="AT136" s="23">
        <f t="shared" ref="AT136" si="491">N136+AD136</f>
        <v>0</v>
      </c>
      <c r="AU136" s="23">
        <f t="shared" ref="AU136" si="492">O136+AE136</f>
        <v>0</v>
      </c>
      <c r="AV136" s="23">
        <f t="shared" ref="AV136" si="493">P136+AF136</f>
        <v>0</v>
      </c>
      <c r="AW136" s="23">
        <f t="shared" ref="AW136" si="494">Q136+AG136</f>
        <v>0</v>
      </c>
      <c r="AX136" s="23">
        <f t="shared" ref="AX136" si="495">R136+AH136</f>
        <v>0</v>
      </c>
      <c r="AY136" s="172">
        <f t="shared" si="237"/>
        <v>0</v>
      </c>
      <c r="AZ136" s="172">
        <f t="shared" si="238"/>
        <v>0</v>
      </c>
      <c r="BA136" s="172">
        <f t="shared" si="239"/>
        <v>0</v>
      </c>
      <c r="BB136" s="172">
        <f t="shared" si="240"/>
        <v>0</v>
      </c>
      <c r="BC136" s="172">
        <f t="shared" si="241"/>
        <v>0</v>
      </c>
      <c r="BD136" s="172">
        <f t="shared" si="242"/>
        <v>0</v>
      </c>
      <c r="BE136" s="172">
        <f t="shared" si="243"/>
        <v>0</v>
      </c>
      <c r="BF136" s="172">
        <f t="shared" si="244"/>
        <v>0</v>
      </c>
      <c r="BG136" s="172">
        <f t="shared" si="245"/>
        <v>0</v>
      </c>
      <c r="BH136" s="172">
        <f t="shared" si="246"/>
        <v>0</v>
      </c>
      <c r="BI136" s="172">
        <f t="shared" si="247"/>
        <v>0</v>
      </c>
      <c r="BJ136" s="172">
        <f t="shared" si="248"/>
        <v>0</v>
      </c>
      <c r="BK136" s="172">
        <f t="shared" si="249"/>
        <v>0</v>
      </c>
      <c r="BL136" s="172">
        <f t="shared" si="250"/>
        <v>0</v>
      </c>
      <c r="BM136" s="172">
        <f t="shared" si="251"/>
        <v>0</v>
      </c>
      <c r="BN136" s="172">
        <f t="shared" si="252"/>
        <v>0</v>
      </c>
      <c r="BO136" s="1">
        <f t="shared" si="455"/>
        <v>0</v>
      </c>
    </row>
    <row r="137" spans="1:67" ht="26.25" x14ac:dyDescent="0.25">
      <c r="A137" s="10"/>
      <c r="B137" s="34" t="s">
        <v>238</v>
      </c>
      <c r="C137" s="165">
        <f>E137+G137+I137+K137+M137+O137+Q137</f>
        <v>3.3</v>
      </c>
      <c r="D137" s="166">
        <f t="shared" si="479"/>
        <v>3.2</v>
      </c>
      <c r="E137" s="145"/>
      <c r="F137" s="145"/>
      <c r="G137" s="145">
        <v>3.3</v>
      </c>
      <c r="H137" s="145">
        <v>3.2</v>
      </c>
      <c r="I137" s="145"/>
      <c r="J137" s="145"/>
      <c r="K137" s="145"/>
      <c r="L137" s="145"/>
      <c r="M137" s="145"/>
      <c r="N137" s="145"/>
      <c r="O137" s="145"/>
      <c r="P137" s="145"/>
      <c r="Q137" s="145"/>
      <c r="R137" s="145"/>
      <c r="S137" s="165">
        <f t="shared" si="480"/>
        <v>0</v>
      </c>
      <c r="T137" s="166">
        <f t="shared" si="481"/>
        <v>0</v>
      </c>
      <c r="U137" s="146"/>
      <c r="V137" s="146"/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  <c r="AI137" s="152">
        <f t="shared" ref="AI137" si="496">AK137+AM137+AO137+AQ137+AS137+AU137+AW137</f>
        <v>3.3</v>
      </c>
      <c r="AJ137" s="153">
        <f t="shared" si="482"/>
        <v>3.2</v>
      </c>
      <c r="AK137" s="117">
        <f t="shared" ref="AK137:AK138" si="497">E137+U137</f>
        <v>0</v>
      </c>
      <c r="AL137" s="117">
        <f t="shared" ref="AL137:AL140" si="498">F137+V137</f>
        <v>0</v>
      </c>
      <c r="AM137" s="117">
        <f t="shared" ref="AM137:AM140" si="499">G137+W137</f>
        <v>3.3</v>
      </c>
      <c r="AN137" s="117">
        <f t="shared" ref="AN137:AN140" si="500">H137+X137</f>
        <v>3.2</v>
      </c>
      <c r="AO137" s="117">
        <f t="shared" ref="AO137:AO140" si="501">I137+Y137</f>
        <v>0</v>
      </c>
      <c r="AP137" s="117">
        <f t="shared" ref="AP137:AP140" si="502">J137+Z137</f>
        <v>0</v>
      </c>
      <c r="AQ137" s="117">
        <f t="shared" ref="AQ137:AQ140" si="503">K137+AA137</f>
        <v>0</v>
      </c>
      <c r="AR137" s="117">
        <f t="shared" ref="AR137:AR140" si="504">L137+AB137</f>
        <v>0</v>
      </c>
      <c r="AS137" s="117">
        <f t="shared" ref="AS137:AS140" si="505">M137+AC137</f>
        <v>0</v>
      </c>
      <c r="AT137" s="117">
        <f t="shared" ref="AT137:AT140" si="506">N137+AD137</f>
        <v>0</v>
      </c>
      <c r="AU137" s="117">
        <f t="shared" ref="AU137:AU140" si="507">O137+AE137</f>
        <v>0</v>
      </c>
      <c r="AV137" s="117">
        <f t="shared" ref="AV137:AV140" si="508">P137+AF137</f>
        <v>0</v>
      </c>
      <c r="AW137" s="117">
        <f t="shared" ref="AW137:AW140" si="509">Q137+AG137</f>
        <v>0</v>
      </c>
      <c r="AX137" s="117">
        <f t="shared" ref="AX137:AX140" si="510">R137+AH137</f>
        <v>0</v>
      </c>
      <c r="AY137" s="172">
        <f t="shared" si="237"/>
        <v>0</v>
      </c>
      <c r="AZ137" s="172">
        <f t="shared" si="238"/>
        <v>0</v>
      </c>
      <c r="BA137" s="172">
        <f t="shared" si="239"/>
        <v>0</v>
      </c>
      <c r="BB137" s="172">
        <f t="shared" si="240"/>
        <v>0</v>
      </c>
      <c r="BC137" s="172">
        <f t="shared" si="241"/>
        <v>0</v>
      </c>
      <c r="BD137" s="172">
        <f t="shared" si="242"/>
        <v>0</v>
      </c>
      <c r="BE137" s="172">
        <f t="shared" si="243"/>
        <v>0</v>
      </c>
      <c r="BF137" s="172">
        <f t="shared" si="244"/>
        <v>0</v>
      </c>
      <c r="BG137" s="172">
        <f t="shared" si="245"/>
        <v>0</v>
      </c>
      <c r="BH137" s="172">
        <f t="shared" si="246"/>
        <v>0</v>
      </c>
      <c r="BI137" s="172">
        <f t="shared" si="247"/>
        <v>0</v>
      </c>
      <c r="BJ137" s="172">
        <f t="shared" si="248"/>
        <v>0</v>
      </c>
      <c r="BK137" s="172">
        <f t="shared" si="249"/>
        <v>0</v>
      </c>
      <c r="BL137" s="172">
        <f t="shared" si="250"/>
        <v>0</v>
      </c>
      <c r="BM137" s="172">
        <f t="shared" si="251"/>
        <v>0</v>
      </c>
      <c r="BN137" s="172">
        <f t="shared" si="252"/>
        <v>0</v>
      </c>
      <c r="BO137" s="1">
        <f t="shared" si="455"/>
        <v>0</v>
      </c>
    </row>
    <row r="138" spans="1:67" ht="15" customHeight="1" x14ac:dyDescent="0.25">
      <c r="A138" s="10"/>
      <c r="B138" s="36" t="s">
        <v>172</v>
      </c>
      <c r="C138" s="165">
        <f>E138+G138+I138+K138+M138+O138+Q138</f>
        <v>1.8</v>
      </c>
      <c r="D138" s="166">
        <f t="shared" si="479"/>
        <v>0</v>
      </c>
      <c r="E138" s="145"/>
      <c r="F138" s="145"/>
      <c r="G138" s="145">
        <v>1.8</v>
      </c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45"/>
      <c r="S138" s="165">
        <f t="shared" si="480"/>
        <v>0</v>
      </c>
      <c r="T138" s="166">
        <f t="shared" si="481"/>
        <v>0</v>
      </c>
      <c r="U138" s="146"/>
      <c r="V138" s="146"/>
      <c r="W138" s="146"/>
      <c r="X138" s="146"/>
      <c r="Y138" s="146"/>
      <c r="Z138" s="146"/>
      <c r="AA138" s="146"/>
      <c r="AB138" s="146"/>
      <c r="AC138" s="146"/>
      <c r="AD138" s="146"/>
      <c r="AE138" s="146"/>
      <c r="AF138" s="146"/>
      <c r="AG138" s="146"/>
      <c r="AH138" s="146"/>
      <c r="AI138" s="152">
        <f t="shared" ref="AI138:AI141" si="511">AK138+AM138+AO138+AQ138+AS138+AU138+AW138</f>
        <v>1.8</v>
      </c>
      <c r="AJ138" s="153">
        <f t="shared" ref="AJ138:AJ141" si="512">AL138+AN138+AP138+AR138+AT138+AV138+AX138</f>
        <v>0</v>
      </c>
      <c r="AK138" s="117">
        <f t="shared" si="497"/>
        <v>0</v>
      </c>
      <c r="AL138" s="117">
        <f t="shared" si="498"/>
        <v>0</v>
      </c>
      <c r="AM138" s="117">
        <f t="shared" si="499"/>
        <v>1.8</v>
      </c>
      <c r="AN138" s="117">
        <f t="shared" si="500"/>
        <v>0</v>
      </c>
      <c r="AO138" s="117">
        <f t="shared" si="501"/>
        <v>0</v>
      </c>
      <c r="AP138" s="117">
        <f t="shared" si="502"/>
        <v>0</v>
      </c>
      <c r="AQ138" s="117">
        <f t="shared" si="503"/>
        <v>0</v>
      </c>
      <c r="AR138" s="117">
        <f t="shared" si="504"/>
        <v>0</v>
      </c>
      <c r="AS138" s="117">
        <f t="shared" si="505"/>
        <v>0</v>
      </c>
      <c r="AT138" s="117">
        <f t="shared" si="506"/>
        <v>0</v>
      </c>
      <c r="AU138" s="117">
        <f t="shared" si="507"/>
        <v>0</v>
      </c>
      <c r="AV138" s="117">
        <f t="shared" si="508"/>
        <v>0</v>
      </c>
      <c r="AW138" s="117">
        <f t="shared" si="509"/>
        <v>0</v>
      </c>
      <c r="AX138" s="117">
        <f t="shared" si="510"/>
        <v>0</v>
      </c>
      <c r="AY138" s="172">
        <f t="shared" si="237"/>
        <v>0</v>
      </c>
      <c r="AZ138" s="172">
        <f t="shared" si="238"/>
        <v>0</v>
      </c>
      <c r="BA138" s="172">
        <f t="shared" si="239"/>
        <v>0</v>
      </c>
      <c r="BB138" s="172">
        <f t="shared" si="240"/>
        <v>0</v>
      </c>
      <c r="BC138" s="172">
        <f t="shared" si="241"/>
        <v>0</v>
      </c>
      <c r="BD138" s="172">
        <f t="shared" si="242"/>
        <v>0</v>
      </c>
      <c r="BE138" s="172">
        <f t="shared" si="243"/>
        <v>0</v>
      </c>
      <c r="BF138" s="172">
        <f t="shared" si="244"/>
        <v>0</v>
      </c>
      <c r="BG138" s="172">
        <f t="shared" si="245"/>
        <v>0</v>
      </c>
      <c r="BH138" s="172">
        <f t="shared" si="246"/>
        <v>0</v>
      </c>
      <c r="BI138" s="172">
        <f t="shared" si="247"/>
        <v>0</v>
      </c>
      <c r="BJ138" s="172">
        <f t="shared" si="248"/>
        <v>0</v>
      </c>
      <c r="BK138" s="172">
        <f t="shared" si="249"/>
        <v>0</v>
      </c>
      <c r="BL138" s="172">
        <f t="shared" si="250"/>
        <v>0</v>
      </c>
      <c r="BM138" s="172">
        <f t="shared" si="251"/>
        <v>0</v>
      </c>
      <c r="BN138" s="172">
        <f t="shared" si="252"/>
        <v>0</v>
      </c>
      <c r="BO138" s="1">
        <f t="shared" si="455"/>
        <v>0</v>
      </c>
    </row>
    <row r="139" spans="1:67" ht="15" customHeight="1" x14ac:dyDescent="0.25">
      <c r="A139" s="10"/>
      <c r="B139" s="9" t="s">
        <v>305</v>
      </c>
      <c r="C139" s="164">
        <f>E139+G139+I139+K139+M139+O139+Q139</f>
        <v>928.4</v>
      </c>
      <c r="D139" s="164">
        <f t="shared" si="479"/>
        <v>0</v>
      </c>
      <c r="E139" s="7">
        <v>916.9</v>
      </c>
      <c r="F139" s="7"/>
      <c r="G139" s="7"/>
      <c r="H139" s="7"/>
      <c r="I139" s="7"/>
      <c r="J139" s="7"/>
      <c r="K139" s="7"/>
      <c r="L139" s="7"/>
      <c r="M139" s="7">
        <v>0.9</v>
      </c>
      <c r="N139" s="7"/>
      <c r="O139" s="7"/>
      <c r="P139" s="7"/>
      <c r="Q139" s="7">
        <v>10.6</v>
      </c>
      <c r="R139" s="7"/>
      <c r="S139" s="164">
        <f t="shared" si="480"/>
        <v>0</v>
      </c>
      <c r="T139" s="164">
        <f t="shared" si="481"/>
        <v>0</v>
      </c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16">
        <f t="shared" si="511"/>
        <v>928.4</v>
      </c>
      <c r="AJ139" s="116">
        <f t="shared" si="512"/>
        <v>0</v>
      </c>
      <c r="AK139" s="23">
        <f>E139+U139</f>
        <v>916.9</v>
      </c>
      <c r="AL139" s="23">
        <f t="shared" si="498"/>
        <v>0</v>
      </c>
      <c r="AM139" s="23">
        <f t="shared" si="499"/>
        <v>0</v>
      </c>
      <c r="AN139" s="23">
        <f t="shared" si="500"/>
        <v>0</v>
      </c>
      <c r="AO139" s="23">
        <f t="shared" si="501"/>
        <v>0</v>
      </c>
      <c r="AP139" s="23">
        <f t="shared" si="502"/>
        <v>0</v>
      </c>
      <c r="AQ139" s="23">
        <f t="shared" si="503"/>
        <v>0</v>
      </c>
      <c r="AR139" s="23">
        <f t="shared" si="504"/>
        <v>0</v>
      </c>
      <c r="AS139" s="23">
        <f t="shared" si="505"/>
        <v>0.9</v>
      </c>
      <c r="AT139" s="23">
        <f t="shared" si="506"/>
        <v>0</v>
      </c>
      <c r="AU139" s="23">
        <f t="shared" si="507"/>
        <v>0</v>
      </c>
      <c r="AV139" s="23">
        <f t="shared" si="508"/>
        <v>0</v>
      </c>
      <c r="AW139" s="23">
        <f t="shared" si="509"/>
        <v>10.6</v>
      </c>
      <c r="AX139" s="23">
        <f t="shared" si="510"/>
        <v>0</v>
      </c>
      <c r="AY139" s="172">
        <f t="shared" si="237"/>
        <v>0</v>
      </c>
      <c r="AZ139" s="172">
        <f t="shared" si="238"/>
        <v>0</v>
      </c>
      <c r="BA139" s="172">
        <f t="shared" si="239"/>
        <v>0</v>
      </c>
      <c r="BB139" s="172">
        <f t="shared" si="240"/>
        <v>0</v>
      </c>
      <c r="BC139" s="172">
        <f t="shared" si="241"/>
        <v>0</v>
      </c>
      <c r="BD139" s="172">
        <f t="shared" si="242"/>
        <v>0</v>
      </c>
      <c r="BE139" s="172">
        <f t="shared" si="243"/>
        <v>0</v>
      </c>
      <c r="BF139" s="172">
        <f t="shared" si="244"/>
        <v>0</v>
      </c>
      <c r="BG139" s="172">
        <f t="shared" si="245"/>
        <v>0</v>
      </c>
      <c r="BH139" s="172">
        <f t="shared" si="246"/>
        <v>0</v>
      </c>
      <c r="BI139" s="172">
        <f t="shared" si="247"/>
        <v>0</v>
      </c>
      <c r="BJ139" s="172">
        <f t="shared" si="248"/>
        <v>0</v>
      </c>
      <c r="BK139" s="172">
        <f t="shared" si="249"/>
        <v>0</v>
      </c>
      <c r="BL139" s="172">
        <f t="shared" si="250"/>
        <v>0</v>
      </c>
      <c r="BM139" s="172">
        <f t="shared" si="251"/>
        <v>0</v>
      </c>
      <c r="BN139" s="172">
        <f t="shared" si="252"/>
        <v>0</v>
      </c>
      <c r="BO139" s="1">
        <f t="shared" si="455"/>
        <v>0</v>
      </c>
    </row>
    <row r="140" spans="1:67" ht="15" customHeight="1" x14ac:dyDescent="0.25">
      <c r="A140" s="10"/>
      <c r="B140" s="8" t="s">
        <v>304</v>
      </c>
      <c r="C140" s="164">
        <f t="shared" ref="C140:C141" si="513">E140+G140+I140+K140+M140+O140+Q140</f>
        <v>45.8</v>
      </c>
      <c r="D140" s="164">
        <f t="shared" si="479"/>
        <v>20.2</v>
      </c>
      <c r="E140" s="7"/>
      <c r="F140" s="7"/>
      <c r="G140" s="7">
        <f t="shared" ref="G140:H140" si="514">G141</f>
        <v>45.8</v>
      </c>
      <c r="H140" s="7">
        <f t="shared" si="514"/>
        <v>20.2</v>
      </c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164">
        <f t="shared" si="480"/>
        <v>0</v>
      </c>
      <c r="T140" s="164">
        <f t="shared" si="481"/>
        <v>0</v>
      </c>
      <c r="U140" s="143"/>
      <c r="V140" s="143"/>
      <c r="W140" s="143">
        <f t="shared" ref="W140:X140" si="515">W141</f>
        <v>0</v>
      </c>
      <c r="X140" s="143">
        <f t="shared" si="515"/>
        <v>0</v>
      </c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16">
        <f t="shared" si="511"/>
        <v>45.8</v>
      </c>
      <c r="AJ140" s="116">
        <f t="shared" si="512"/>
        <v>20.2</v>
      </c>
      <c r="AK140" s="23">
        <f>E140+U140</f>
        <v>0</v>
      </c>
      <c r="AL140" s="23">
        <f t="shared" si="498"/>
        <v>0</v>
      </c>
      <c r="AM140" s="23">
        <f t="shared" si="499"/>
        <v>45.8</v>
      </c>
      <c r="AN140" s="23">
        <f t="shared" si="500"/>
        <v>20.2</v>
      </c>
      <c r="AO140" s="23">
        <f t="shared" si="501"/>
        <v>0</v>
      </c>
      <c r="AP140" s="23">
        <f t="shared" si="502"/>
        <v>0</v>
      </c>
      <c r="AQ140" s="23">
        <f t="shared" si="503"/>
        <v>0</v>
      </c>
      <c r="AR140" s="23">
        <f t="shared" si="504"/>
        <v>0</v>
      </c>
      <c r="AS140" s="23">
        <f t="shared" si="505"/>
        <v>0</v>
      </c>
      <c r="AT140" s="23">
        <f t="shared" si="506"/>
        <v>0</v>
      </c>
      <c r="AU140" s="23">
        <f t="shared" si="507"/>
        <v>0</v>
      </c>
      <c r="AV140" s="23">
        <f t="shared" si="508"/>
        <v>0</v>
      </c>
      <c r="AW140" s="23">
        <f t="shared" si="509"/>
        <v>0</v>
      </c>
      <c r="AX140" s="23">
        <f t="shared" si="510"/>
        <v>0</v>
      </c>
      <c r="AY140" s="172">
        <f t="shared" si="237"/>
        <v>0</v>
      </c>
      <c r="AZ140" s="172">
        <f t="shared" si="238"/>
        <v>0</v>
      </c>
      <c r="BA140" s="172">
        <f t="shared" si="239"/>
        <v>0</v>
      </c>
      <c r="BB140" s="172">
        <f t="shared" si="240"/>
        <v>0</v>
      </c>
      <c r="BC140" s="172">
        <f t="shared" si="241"/>
        <v>0</v>
      </c>
      <c r="BD140" s="172">
        <f t="shared" si="242"/>
        <v>0</v>
      </c>
      <c r="BE140" s="172">
        <f t="shared" si="243"/>
        <v>0</v>
      </c>
      <c r="BF140" s="172">
        <f t="shared" si="244"/>
        <v>0</v>
      </c>
      <c r="BG140" s="172">
        <f t="shared" si="245"/>
        <v>0</v>
      </c>
      <c r="BH140" s="172">
        <f t="shared" si="246"/>
        <v>0</v>
      </c>
      <c r="BI140" s="172">
        <f t="shared" si="247"/>
        <v>0</v>
      </c>
      <c r="BJ140" s="172">
        <f t="shared" si="248"/>
        <v>0</v>
      </c>
      <c r="BK140" s="172">
        <f t="shared" si="249"/>
        <v>0</v>
      </c>
      <c r="BL140" s="172">
        <f t="shared" si="250"/>
        <v>0</v>
      </c>
      <c r="BM140" s="172">
        <f t="shared" si="251"/>
        <v>0</v>
      </c>
      <c r="BN140" s="172">
        <f t="shared" si="252"/>
        <v>0</v>
      </c>
      <c r="BO140" s="1">
        <f t="shared" si="455"/>
        <v>0</v>
      </c>
    </row>
    <row r="141" spans="1:67" ht="15" customHeight="1" x14ac:dyDescent="0.25">
      <c r="A141" s="10"/>
      <c r="B141" s="37" t="s">
        <v>171</v>
      </c>
      <c r="C141" s="166">
        <f t="shared" si="513"/>
        <v>45.8</v>
      </c>
      <c r="D141" s="166">
        <f t="shared" si="479"/>
        <v>20.2</v>
      </c>
      <c r="E141" s="145"/>
      <c r="F141" s="145"/>
      <c r="G141" s="145">
        <v>45.8</v>
      </c>
      <c r="H141" s="145">
        <v>20.2</v>
      </c>
      <c r="I141" s="145"/>
      <c r="J141" s="145"/>
      <c r="K141" s="145"/>
      <c r="L141" s="145"/>
      <c r="M141" s="145"/>
      <c r="N141" s="145"/>
      <c r="O141" s="145"/>
      <c r="P141" s="145"/>
      <c r="Q141" s="145"/>
      <c r="R141" s="145"/>
      <c r="S141" s="166">
        <f t="shared" si="480"/>
        <v>0</v>
      </c>
      <c r="T141" s="166">
        <f t="shared" si="481"/>
        <v>0</v>
      </c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6"/>
      <c r="AE141" s="146"/>
      <c r="AF141" s="146"/>
      <c r="AG141" s="146"/>
      <c r="AH141" s="146"/>
      <c r="AI141" s="153">
        <f t="shared" si="511"/>
        <v>45.8</v>
      </c>
      <c r="AJ141" s="153">
        <f t="shared" si="512"/>
        <v>20.2</v>
      </c>
      <c r="AK141" s="117">
        <f t="shared" ref="AK141" si="516">E141+U141</f>
        <v>0</v>
      </c>
      <c r="AL141" s="117">
        <f t="shared" ref="AL141" si="517">F141+V141</f>
        <v>0</v>
      </c>
      <c r="AM141" s="117">
        <f t="shared" ref="AM141" si="518">G141+W141</f>
        <v>45.8</v>
      </c>
      <c r="AN141" s="117">
        <f t="shared" ref="AN141" si="519">H141+X141</f>
        <v>20.2</v>
      </c>
      <c r="AO141" s="117">
        <f t="shared" ref="AO141" si="520">I141+Y141</f>
        <v>0</v>
      </c>
      <c r="AP141" s="117">
        <f t="shared" ref="AP141" si="521">J141+Z141</f>
        <v>0</v>
      </c>
      <c r="AQ141" s="117">
        <f t="shared" ref="AQ141" si="522">K141+AA141</f>
        <v>0</v>
      </c>
      <c r="AR141" s="117">
        <f t="shared" ref="AR141" si="523">L141+AB141</f>
        <v>0</v>
      </c>
      <c r="AS141" s="117">
        <f t="shared" ref="AS141" si="524">M141+AC141</f>
        <v>0</v>
      </c>
      <c r="AT141" s="117">
        <f t="shared" ref="AT141" si="525">N141+AD141</f>
        <v>0</v>
      </c>
      <c r="AU141" s="117">
        <f t="shared" ref="AU141" si="526">O141+AE141</f>
        <v>0</v>
      </c>
      <c r="AV141" s="117">
        <f t="shared" ref="AV141" si="527">P141+AF141</f>
        <v>0</v>
      </c>
      <c r="AW141" s="117">
        <f t="shared" ref="AW141" si="528">Q141+AG141</f>
        <v>0</v>
      </c>
      <c r="AX141" s="117">
        <f t="shared" ref="AX141" si="529">R141+AH141</f>
        <v>0</v>
      </c>
      <c r="AY141" s="172">
        <f t="shared" si="237"/>
        <v>0</v>
      </c>
      <c r="AZ141" s="172">
        <f t="shared" si="238"/>
        <v>0</v>
      </c>
      <c r="BA141" s="172">
        <f t="shared" si="239"/>
        <v>0</v>
      </c>
      <c r="BB141" s="172">
        <f t="shared" si="240"/>
        <v>0</v>
      </c>
      <c r="BC141" s="172">
        <f t="shared" si="241"/>
        <v>0</v>
      </c>
      <c r="BD141" s="172">
        <f t="shared" si="242"/>
        <v>0</v>
      </c>
      <c r="BE141" s="172">
        <f t="shared" si="243"/>
        <v>0</v>
      </c>
      <c r="BF141" s="172">
        <f t="shared" si="244"/>
        <v>0</v>
      </c>
      <c r="BG141" s="172">
        <f t="shared" si="245"/>
        <v>0</v>
      </c>
      <c r="BH141" s="172">
        <f t="shared" si="246"/>
        <v>0</v>
      </c>
      <c r="BI141" s="172">
        <f t="shared" si="247"/>
        <v>0</v>
      </c>
      <c r="BJ141" s="172">
        <f t="shared" si="248"/>
        <v>0</v>
      </c>
      <c r="BK141" s="172">
        <f t="shared" si="249"/>
        <v>0</v>
      </c>
      <c r="BL141" s="172">
        <f t="shared" si="250"/>
        <v>0</v>
      </c>
      <c r="BM141" s="172">
        <f t="shared" si="251"/>
        <v>0</v>
      </c>
      <c r="BN141" s="172">
        <f t="shared" si="252"/>
        <v>0</v>
      </c>
      <c r="BO141" s="1">
        <f t="shared" si="455"/>
        <v>0</v>
      </c>
    </row>
    <row r="142" spans="1:67" s="26" customFormat="1" ht="15" customHeight="1" x14ac:dyDescent="0.25">
      <c r="A142" s="31" t="s">
        <v>21</v>
      </c>
      <c r="B142" s="121" t="s">
        <v>317</v>
      </c>
      <c r="C142" s="161">
        <f>C143</f>
        <v>1724.4</v>
      </c>
      <c r="D142" s="162">
        <f>D143</f>
        <v>0</v>
      </c>
      <c r="E142" s="138">
        <f t="shared" ref="E142:R142" si="530">E143</f>
        <v>1724.4</v>
      </c>
      <c r="F142" s="138">
        <f t="shared" si="530"/>
        <v>0</v>
      </c>
      <c r="G142" s="138">
        <f t="shared" si="530"/>
        <v>0</v>
      </c>
      <c r="H142" s="138">
        <f t="shared" si="530"/>
        <v>0</v>
      </c>
      <c r="I142" s="138">
        <f t="shared" si="530"/>
        <v>0</v>
      </c>
      <c r="J142" s="138">
        <f t="shared" si="530"/>
        <v>0</v>
      </c>
      <c r="K142" s="138">
        <f t="shared" si="530"/>
        <v>0</v>
      </c>
      <c r="L142" s="138">
        <f t="shared" si="530"/>
        <v>0</v>
      </c>
      <c r="M142" s="138">
        <f t="shared" si="530"/>
        <v>0</v>
      </c>
      <c r="N142" s="138">
        <f t="shared" si="530"/>
        <v>0</v>
      </c>
      <c r="O142" s="138">
        <f t="shared" si="530"/>
        <v>0</v>
      </c>
      <c r="P142" s="138">
        <f t="shared" si="530"/>
        <v>0</v>
      </c>
      <c r="Q142" s="138">
        <f t="shared" si="530"/>
        <v>0</v>
      </c>
      <c r="R142" s="138">
        <f t="shared" si="530"/>
        <v>0</v>
      </c>
      <c r="S142" s="161">
        <f>S143</f>
        <v>0</v>
      </c>
      <c r="T142" s="162">
        <f t="shared" ref="T142:AH142" si="531">T143</f>
        <v>0</v>
      </c>
      <c r="U142" s="142">
        <f t="shared" si="531"/>
        <v>0</v>
      </c>
      <c r="V142" s="142">
        <f t="shared" si="531"/>
        <v>0</v>
      </c>
      <c r="W142" s="142">
        <f t="shared" si="531"/>
        <v>0</v>
      </c>
      <c r="X142" s="142">
        <f t="shared" si="531"/>
        <v>0</v>
      </c>
      <c r="Y142" s="142">
        <f t="shared" si="531"/>
        <v>0</v>
      </c>
      <c r="Z142" s="142">
        <f t="shared" si="531"/>
        <v>0</v>
      </c>
      <c r="AA142" s="142">
        <f t="shared" si="531"/>
        <v>0</v>
      </c>
      <c r="AB142" s="142">
        <f t="shared" si="531"/>
        <v>0</v>
      </c>
      <c r="AC142" s="142">
        <f t="shared" si="531"/>
        <v>0</v>
      </c>
      <c r="AD142" s="142">
        <f t="shared" si="531"/>
        <v>0</v>
      </c>
      <c r="AE142" s="142">
        <f t="shared" si="531"/>
        <v>0</v>
      </c>
      <c r="AF142" s="142">
        <f t="shared" si="531"/>
        <v>0</v>
      </c>
      <c r="AG142" s="142">
        <f t="shared" si="531"/>
        <v>0</v>
      </c>
      <c r="AH142" s="142">
        <f t="shared" si="531"/>
        <v>0</v>
      </c>
      <c r="AI142" s="14">
        <f>AI143</f>
        <v>1724.4</v>
      </c>
      <c r="AJ142" s="12">
        <f t="shared" ref="AJ142:AX142" si="532">AJ143</f>
        <v>0</v>
      </c>
      <c r="AK142" s="107">
        <f t="shared" si="532"/>
        <v>1724.4</v>
      </c>
      <c r="AL142" s="107">
        <f t="shared" si="532"/>
        <v>0</v>
      </c>
      <c r="AM142" s="107">
        <f t="shared" si="532"/>
        <v>0</v>
      </c>
      <c r="AN142" s="107">
        <f t="shared" si="532"/>
        <v>0</v>
      </c>
      <c r="AO142" s="107">
        <f t="shared" si="532"/>
        <v>0</v>
      </c>
      <c r="AP142" s="107">
        <f t="shared" si="532"/>
        <v>0</v>
      </c>
      <c r="AQ142" s="107">
        <f t="shared" si="532"/>
        <v>0</v>
      </c>
      <c r="AR142" s="107">
        <f t="shared" si="532"/>
        <v>0</v>
      </c>
      <c r="AS142" s="107">
        <f t="shared" si="532"/>
        <v>0</v>
      </c>
      <c r="AT142" s="107">
        <f t="shared" si="532"/>
        <v>0</v>
      </c>
      <c r="AU142" s="107">
        <f t="shared" si="532"/>
        <v>0</v>
      </c>
      <c r="AV142" s="107">
        <f t="shared" si="532"/>
        <v>0</v>
      </c>
      <c r="AW142" s="107">
        <f t="shared" si="532"/>
        <v>0</v>
      </c>
      <c r="AX142" s="107">
        <f t="shared" si="532"/>
        <v>0</v>
      </c>
      <c r="AY142" s="172">
        <f t="shared" ref="AY142:AY205" si="533">C142-AI142</f>
        <v>0</v>
      </c>
      <c r="AZ142" s="172">
        <f t="shared" ref="AZ142:AZ205" si="534">D142-AJ142</f>
        <v>0</v>
      </c>
      <c r="BA142" s="172">
        <f t="shared" ref="BA142:BA205" si="535">E142-AK142</f>
        <v>0</v>
      </c>
      <c r="BB142" s="172">
        <f t="shared" ref="BB142:BB205" si="536">F142-AL142</f>
        <v>0</v>
      </c>
      <c r="BC142" s="172">
        <f t="shared" ref="BC142:BC205" si="537">G142-AM142</f>
        <v>0</v>
      </c>
      <c r="BD142" s="172">
        <f t="shared" ref="BD142:BD205" si="538">H142-AN142</f>
        <v>0</v>
      </c>
      <c r="BE142" s="172">
        <f t="shared" ref="BE142:BE205" si="539">I142-AO142</f>
        <v>0</v>
      </c>
      <c r="BF142" s="172">
        <f t="shared" ref="BF142:BF205" si="540">J142-AP142</f>
        <v>0</v>
      </c>
      <c r="BG142" s="172">
        <f t="shared" ref="BG142:BG205" si="541">K142-AQ142</f>
        <v>0</v>
      </c>
      <c r="BH142" s="172">
        <f t="shared" ref="BH142:BH205" si="542">L142-AR142</f>
        <v>0</v>
      </c>
      <c r="BI142" s="172">
        <f t="shared" ref="BI142:BI205" si="543">M142-AS142</f>
        <v>0</v>
      </c>
      <c r="BJ142" s="172">
        <f t="shared" ref="BJ142:BJ205" si="544">N142-AT142</f>
        <v>0</v>
      </c>
      <c r="BK142" s="172">
        <f t="shared" ref="BK142:BK205" si="545">O142-AU142</f>
        <v>0</v>
      </c>
      <c r="BL142" s="172">
        <f t="shared" ref="BL142:BL205" si="546">P142-AV142</f>
        <v>0</v>
      </c>
      <c r="BM142" s="172">
        <f t="shared" ref="BM142:BM205" si="547">Q142-AW142</f>
        <v>0</v>
      </c>
      <c r="BN142" s="172">
        <f t="shared" ref="BN142:BN205" si="548">R142-AX142</f>
        <v>0</v>
      </c>
      <c r="BO142" s="1">
        <f t="shared" si="455"/>
        <v>0</v>
      </c>
    </row>
    <row r="143" spans="1:67" s="59" customFormat="1" ht="15" customHeight="1" x14ac:dyDescent="0.25">
      <c r="A143" s="112"/>
      <c r="B143" s="5" t="s">
        <v>4</v>
      </c>
      <c r="C143" s="163">
        <f>E143+G143+I143+K143+M143+O143+Q143</f>
        <v>1724.4</v>
      </c>
      <c r="D143" s="164">
        <f>F143+H143+J143+L143+N143+P143+R143</f>
        <v>0</v>
      </c>
      <c r="E143" s="7">
        <v>1724.4</v>
      </c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63">
        <f>U143+W143+Y143+AA143+AC143+AE143+AG143</f>
        <v>0</v>
      </c>
      <c r="T143" s="164">
        <f>V143+X143+Z143+AB143+AD143+AF143+AH143</f>
        <v>0</v>
      </c>
      <c r="U143" s="150"/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/>
      <c r="AH143" s="150"/>
      <c r="AI143" s="115">
        <f>AK143+AM143+AO143+AQ143+AS143+AU143+AW143</f>
        <v>1724.4</v>
      </c>
      <c r="AJ143" s="116">
        <f>AL143+AN143+AP143+AR143+AT143+AV143+AX143</f>
        <v>0</v>
      </c>
      <c r="AK143" s="23">
        <f>E143+U143</f>
        <v>1724.4</v>
      </c>
      <c r="AL143" s="23">
        <f t="shared" ref="AL143" si="549">F143+V143</f>
        <v>0</v>
      </c>
      <c r="AM143" s="23">
        <f t="shared" ref="AM143" si="550">G143+W143</f>
        <v>0</v>
      </c>
      <c r="AN143" s="23">
        <f t="shared" ref="AN143" si="551">H143+X143</f>
        <v>0</v>
      </c>
      <c r="AO143" s="23">
        <f t="shared" ref="AO143" si="552">I143+Y143</f>
        <v>0</v>
      </c>
      <c r="AP143" s="23">
        <f t="shared" ref="AP143" si="553">J143+Z143</f>
        <v>0</v>
      </c>
      <c r="AQ143" s="23">
        <f t="shared" ref="AQ143" si="554">K143+AA143</f>
        <v>0</v>
      </c>
      <c r="AR143" s="23">
        <f t="shared" ref="AR143" si="555">L143+AB143</f>
        <v>0</v>
      </c>
      <c r="AS143" s="23">
        <f t="shared" ref="AS143" si="556">M143+AC143</f>
        <v>0</v>
      </c>
      <c r="AT143" s="23">
        <f t="shared" ref="AT143" si="557">N143+AD143</f>
        <v>0</v>
      </c>
      <c r="AU143" s="23">
        <f t="shared" ref="AU143" si="558">O143+AE143</f>
        <v>0</v>
      </c>
      <c r="AV143" s="23">
        <f t="shared" ref="AV143" si="559">P143+AF143</f>
        <v>0</v>
      </c>
      <c r="AW143" s="23">
        <f t="shared" ref="AW143" si="560">Q143+AG143</f>
        <v>0</v>
      </c>
      <c r="AX143" s="23">
        <f t="shared" ref="AX143" si="561">R143+AH143</f>
        <v>0</v>
      </c>
      <c r="AY143" s="172">
        <f t="shared" si="533"/>
        <v>0</v>
      </c>
      <c r="AZ143" s="172">
        <f t="shared" si="534"/>
        <v>0</v>
      </c>
      <c r="BA143" s="172">
        <f t="shared" si="535"/>
        <v>0</v>
      </c>
      <c r="BB143" s="172">
        <f t="shared" si="536"/>
        <v>0</v>
      </c>
      <c r="BC143" s="172">
        <f t="shared" si="537"/>
        <v>0</v>
      </c>
      <c r="BD143" s="172">
        <f t="shared" si="538"/>
        <v>0</v>
      </c>
      <c r="BE143" s="172">
        <f t="shared" si="539"/>
        <v>0</v>
      </c>
      <c r="BF143" s="172">
        <f t="shared" si="540"/>
        <v>0</v>
      </c>
      <c r="BG143" s="172">
        <f t="shared" si="541"/>
        <v>0</v>
      </c>
      <c r="BH143" s="172">
        <f t="shared" si="542"/>
        <v>0</v>
      </c>
      <c r="BI143" s="172">
        <f t="shared" si="543"/>
        <v>0</v>
      </c>
      <c r="BJ143" s="172">
        <f t="shared" si="544"/>
        <v>0</v>
      </c>
      <c r="BK143" s="172">
        <f t="shared" si="545"/>
        <v>0</v>
      </c>
      <c r="BL143" s="172">
        <f t="shared" si="546"/>
        <v>0</v>
      </c>
      <c r="BM143" s="172">
        <f t="shared" si="547"/>
        <v>0</v>
      </c>
      <c r="BN143" s="172">
        <f t="shared" si="548"/>
        <v>0</v>
      </c>
      <c r="BO143" s="1">
        <f t="shared" si="455"/>
        <v>0</v>
      </c>
    </row>
    <row r="144" spans="1:67" s="26" customFormat="1" ht="15" customHeight="1" x14ac:dyDescent="0.25">
      <c r="A144" s="3" t="s">
        <v>22</v>
      </c>
      <c r="B144" s="127" t="s">
        <v>318</v>
      </c>
      <c r="C144" s="161">
        <f>C145</f>
        <v>680.9</v>
      </c>
      <c r="D144" s="162">
        <f t="shared" ref="D144:R145" si="562">D145</f>
        <v>630.79999999999995</v>
      </c>
      <c r="E144" s="138">
        <f t="shared" si="562"/>
        <v>7</v>
      </c>
      <c r="F144" s="138">
        <f t="shared" si="562"/>
        <v>0</v>
      </c>
      <c r="G144" s="138">
        <f t="shared" si="562"/>
        <v>672.4</v>
      </c>
      <c r="H144" s="138">
        <f t="shared" si="562"/>
        <v>630.79999999999995</v>
      </c>
      <c r="I144" s="138">
        <f t="shared" si="562"/>
        <v>0</v>
      </c>
      <c r="J144" s="138">
        <f t="shared" si="562"/>
        <v>0</v>
      </c>
      <c r="K144" s="138">
        <f t="shared" si="562"/>
        <v>0</v>
      </c>
      <c r="L144" s="138">
        <f t="shared" si="562"/>
        <v>0</v>
      </c>
      <c r="M144" s="138">
        <f t="shared" si="562"/>
        <v>1.5</v>
      </c>
      <c r="N144" s="138">
        <f t="shared" si="562"/>
        <v>0</v>
      </c>
      <c r="O144" s="138">
        <f t="shared" si="562"/>
        <v>0</v>
      </c>
      <c r="P144" s="138">
        <f t="shared" si="562"/>
        <v>0</v>
      </c>
      <c r="Q144" s="138">
        <f t="shared" si="562"/>
        <v>0</v>
      </c>
      <c r="R144" s="138">
        <f t="shared" si="562"/>
        <v>0</v>
      </c>
      <c r="S144" s="161">
        <f>S145</f>
        <v>0</v>
      </c>
      <c r="T144" s="162">
        <f t="shared" ref="T144:AH145" si="563">T145</f>
        <v>0</v>
      </c>
      <c r="U144" s="142">
        <f t="shared" si="563"/>
        <v>0</v>
      </c>
      <c r="V144" s="142">
        <f t="shared" si="563"/>
        <v>0</v>
      </c>
      <c r="W144" s="142">
        <f t="shared" si="563"/>
        <v>0</v>
      </c>
      <c r="X144" s="142">
        <f t="shared" si="563"/>
        <v>0</v>
      </c>
      <c r="Y144" s="142">
        <f t="shared" si="563"/>
        <v>0</v>
      </c>
      <c r="Z144" s="142">
        <f t="shared" si="563"/>
        <v>0</v>
      </c>
      <c r="AA144" s="142">
        <f t="shared" si="563"/>
        <v>0</v>
      </c>
      <c r="AB144" s="142">
        <f t="shared" si="563"/>
        <v>0</v>
      </c>
      <c r="AC144" s="142">
        <f t="shared" si="563"/>
        <v>0</v>
      </c>
      <c r="AD144" s="142">
        <f t="shared" si="563"/>
        <v>0</v>
      </c>
      <c r="AE144" s="142">
        <f t="shared" si="563"/>
        <v>0</v>
      </c>
      <c r="AF144" s="142">
        <f t="shared" si="563"/>
        <v>0</v>
      </c>
      <c r="AG144" s="142">
        <f t="shared" si="563"/>
        <v>0</v>
      </c>
      <c r="AH144" s="142">
        <f t="shared" si="563"/>
        <v>0</v>
      </c>
      <c r="AI144" s="14">
        <f>AI145</f>
        <v>680.9</v>
      </c>
      <c r="AJ144" s="12">
        <f t="shared" ref="AJ144:AX144" si="564">AJ145</f>
        <v>630.79999999999995</v>
      </c>
      <c r="AK144" s="107">
        <f t="shared" si="564"/>
        <v>7</v>
      </c>
      <c r="AL144" s="107">
        <f t="shared" si="564"/>
        <v>0</v>
      </c>
      <c r="AM144" s="107">
        <f t="shared" si="564"/>
        <v>672.4</v>
      </c>
      <c r="AN144" s="107">
        <f t="shared" si="564"/>
        <v>630.79999999999995</v>
      </c>
      <c r="AO144" s="107">
        <f t="shared" si="564"/>
        <v>0</v>
      </c>
      <c r="AP144" s="107">
        <f t="shared" si="564"/>
        <v>0</v>
      </c>
      <c r="AQ144" s="107">
        <f t="shared" si="564"/>
        <v>0</v>
      </c>
      <c r="AR144" s="107">
        <f t="shared" si="564"/>
        <v>0</v>
      </c>
      <c r="AS144" s="107">
        <f t="shared" si="564"/>
        <v>1.5</v>
      </c>
      <c r="AT144" s="107">
        <f t="shared" si="564"/>
        <v>0</v>
      </c>
      <c r="AU144" s="107">
        <f t="shared" si="564"/>
        <v>0</v>
      </c>
      <c r="AV144" s="107">
        <f t="shared" si="564"/>
        <v>0</v>
      </c>
      <c r="AW144" s="107">
        <f t="shared" si="564"/>
        <v>0</v>
      </c>
      <c r="AX144" s="107">
        <f t="shared" si="564"/>
        <v>0</v>
      </c>
      <c r="AY144" s="172">
        <f t="shared" si="533"/>
        <v>0</v>
      </c>
      <c r="AZ144" s="172">
        <f t="shared" si="534"/>
        <v>0</v>
      </c>
      <c r="BA144" s="172">
        <f t="shared" si="535"/>
        <v>0</v>
      </c>
      <c r="BB144" s="172">
        <f t="shared" si="536"/>
        <v>0</v>
      </c>
      <c r="BC144" s="172">
        <f t="shared" si="537"/>
        <v>0</v>
      </c>
      <c r="BD144" s="172">
        <f t="shared" si="538"/>
        <v>0</v>
      </c>
      <c r="BE144" s="172">
        <f t="shared" si="539"/>
        <v>0</v>
      </c>
      <c r="BF144" s="172">
        <f t="shared" si="540"/>
        <v>0</v>
      </c>
      <c r="BG144" s="172">
        <f t="shared" si="541"/>
        <v>0</v>
      </c>
      <c r="BH144" s="172">
        <f t="shared" si="542"/>
        <v>0</v>
      </c>
      <c r="BI144" s="172">
        <f t="shared" si="543"/>
        <v>0</v>
      </c>
      <c r="BJ144" s="172">
        <f t="shared" si="544"/>
        <v>0</v>
      </c>
      <c r="BK144" s="172">
        <f t="shared" si="545"/>
        <v>0</v>
      </c>
      <c r="BL144" s="172">
        <f t="shared" si="546"/>
        <v>0</v>
      </c>
      <c r="BM144" s="172">
        <f t="shared" si="547"/>
        <v>0</v>
      </c>
      <c r="BN144" s="172">
        <f t="shared" si="548"/>
        <v>0</v>
      </c>
      <c r="BO144" s="1">
        <f t="shared" si="455"/>
        <v>0</v>
      </c>
    </row>
    <row r="145" spans="1:67" s="59" customFormat="1" ht="15" customHeight="1" x14ac:dyDescent="0.25">
      <c r="A145" s="110"/>
      <c r="B145" s="128" t="s">
        <v>300</v>
      </c>
      <c r="C145" s="164">
        <f t="shared" ref="C145:C146" si="565">E145+G145+I145+K145+M145+O145+Q145</f>
        <v>680.9</v>
      </c>
      <c r="D145" s="164">
        <f t="shared" ref="D145:D146" si="566">F145+H145+J145+L145+N145+P145+R145</f>
        <v>630.79999999999995</v>
      </c>
      <c r="E145" s="7">
        <v>7</v>
      </c>
      <c r="F145" s="7"/>
      <c r="G145" s="7">
        <f t="shared" si="562"/>
        <v>672.4</v>
      </c>
      <c r="H145" s="7">
        <f t="shared" si="562"/>
        <v>630.79999999999995</v>
      </c>
      <c r="I145" s="7"/>
      <c r="J145" s="7"/>
      <c r="K145" s="7"/>
      <c r="L145" s="7"/>
      <c r="M145" s="7">
        <v>1.5</v>
      </c>
      <c r="N145" s="7"/>
      <c r="O145" s="7"/>
      <c r="P145" s="7"/>
      <c r="Q145" s="7"/>
      <c r="R145" s="7"/>
      <c r="S145" s="164">
        <f t="shared" ref="S145:S146" si="567">U145+W145+Y145+AA145+AC145+AE145+AG145</f>
        <v>0</v>
      </c>
      <c r="T145" s="164">
        <f t="shared" ref="T145:T146" si="568">V145+X145+Z145+AB145+AD145+AF145+AH145</f>
        <v>0</v>
      </c>
      <c r="U145" s="143"/>
      <c r="V145" s="143"/>
      <c r="W145" s="143">
        <f t="shared" si="563"/>
        <v>0</v>
      </c>
      <c r="X145" s="143">
        <f t="shared" si="563"/>
        <v>0</v>
      </c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16">
        <f t="shared" ref="AI145:AI146" si="569">AK145+AM145+AO145+AQ145+AS145+AU145+AW145</f>
        <v>680.9</v>
      </c>
      <c r="AJ145" s="116">
        <f t="shared" ref="AJ145:AJ146" si="570">AL145+AN145+AP145+AR145+AT145+AV145+AX145</f>
        <v>630.79999999999995</v>
      </c>
      <c r="AK145" s="23">
        <f>E145+U145</f>
        <v>7</v>
      </c>
      <c r="AL145" s="23">
        <f t="shared" ref="AL145:AL146" si="571">F145+V145</f>
        <v>0</v>
      </c>
      <c r="AM145" s="23">
        <f t="shared" ref="AM145:AM146" si="572">G145+W145</f>
        <v>672.4</v>
      </c>
      <c r="AN145" s="23">
        <f t="shared" ref="AN145:AN146" si="573">H145+X145</f>
        <v>630.79999999999995</v>
      </c>
      <c r="AO145" s="23">
        <f t="shared" ref="AO145:AO146" si="574">I145+Y145</f>
        <v>0</v>
      </c>
      <c r="AP145" s="23">
        <f t="shared" ref="AP145:AP146" si="575">J145+Z145</f>
        <v>0</v>
      </c>
      <c r="AQ145" s="23">
        <f t="shared" ref="AQ145:AQ146" si="576">K145+AA145</f>
        <v>0</v>
      </c>
      <c r="AR145" s="23">
        <f t="shared" ref="AR145:AR146" si="577">L145+AB145</f>
        <v>0</v>
      </c>
      <c r="AS145" s="23">
        <f t="shared" ref="AS145:AS146" si="578">M145+AC145</f>
        <v>1.5</v>
      </c>
      <c r="AT145" s="23">
        <f t="shared" ref="AT145:AT146" si="579">N145+AD145</f>
        <v>0</v>
      </c>
      <c r="AU145" s="23">
        <f t="shared" ref="AU145:AU146" si="580">O145+AE145</f>
        <v>0</v>
      </c>
      <c r="AV145" s="23">
        <f t="shared" ref="AV145:AV146" si="581">P145+AF145</f>
        <v>0</v>
      </c>
      <c r="AW145" s="23">
        <f t="shared" ref="AW145:AW146" si="582">Q145+AG145</f>
        <v>0</v>
      </c>
      <c r="AX145" s="23">
        <f t="shared" ref="AX145:AX146" si="583">R145+AH145</f>
        <v>0</v>
      </c>
      <c r="AY145" s="172">
        <f t="shared" si="533"/>
        <v>0</v>
      </c>
      <c r="AZ145" s="172">
        <f t="shared" si="534"/>
        <v>0</v>
      </c>
      <c r="BA145" s="172">
        <f t="shared" si="535"/>
        <v>0</v>
      </c>
      <c r="BB145" s="172">
        <f t="shared" si="536"/>
        <v>0</v>
      </c>
      <c r="BC145" s="172">
        <f t="shared" si="537"/>
        <v>0</v>
      </c>
      <c r="BD145" s="172">
        <f t="shared" si="538"/>
        <v>0</v>
      </c>
      <c r="BE145" s="172">
        <f t="shared" si="539"/>
        <v>0</v>
      </c>
      <c r="BF145" s="172">
        <f t="shared" si="540"/>
        <v>0</v>
      </c>
      <c r="BG145" s="172">
        <f t="shared" si="541"/>
        <v>0</v>
      </c>
      <c r="BH145" s="172">
        <f t="shared" si="542"/>
        <v>0</v>
      </c>
      <c r="BI145" s="172">
        <f t="shared" si="543"/>
        <v>0</v>
      </c>
      <c r="BJ145" s="172">
        <f t="shared" si="544"/>
        <v>0</v>
      </c>
      <c r="BK145" s="172">
        <f t="shared" si="545"/>
        <v>0</v>
      </c>
      <c r="BL145" s="172">
        <f t="shared" si="546"/>
        <v>0</v>
      </c>
      <c r="BM145" s="172">
        <f t="shared" si="547"/>
        <v>0</v>
      </c>
      <c r="BN145" s="172">
        <f t="shared" si="548"/>
        <v>0</v>
      </c>
      <c r="BO145" s="1">
        <f t="shared" si="455"/>
        <v>0</v>
      </c>
    </row>
    <row r="146" spans="1:67" s="59" customFormat="1" ht="15" customHeight="1" x14ac:dyDescent="0.25">
      <c r="A146" s="111"/>
      <c r="B146" s="147" t="s">
        <v>78</v>
      </c>
      <c r="C146" s="166">
        <f t="shared" si="565"/>
        <v>672.4</v>
      </c>
      <c r="D146" s="166">
        <f t="shared" si="566"/>
        <v>630.79999999999995</v>
      </c>
      <c r="E146" s="145"/>
      <c r="F146" s="145"/>
      <c r="G146" s="145">
        <v>672.4</v>
      </c>
      <c r="H146" s="145">
        <v>630.79999999999995</v>
      </c>
      <c r="I146" s="145"/>
      <c r="J146" s="145"/>
      <c r="K146" s="145"/>
      <c r="L146" s="145"/>
      <c r="M146" s="145"/>
      <c r="N146" s="145"/>
      <c r="O146" s="145"/>
      <c r="P146" s="145"/>
      <c r="Q146" s="145"/>
      <c r="R146" s="145"/>
      <c r="S146" s="166">
        <f t="shared" si="567"/>
        <v>0</v>
      </c>
      <c r="T146" s="166">
        <f t="shared" si="568"/>
        <v>0</v>
      </c>
      <c r="U146" s="146"/>
      <c r="V146" s="146"/>
      <c r="W146" s="146"/>
      <c r="X146" s="146"/>
      <c r="Y146" s="146"/>
      <c r="Z146" s="146"/>
      <c r="AA146" s="146"/>
      <c r="AB146" s="146"/>
      <c r="AC146" s="146"/>
      <c r="AD146" s="146"/>
      <c r="AE146" s="146"/>
      <c r="AF146" s="146"/>
      <c r="AG146" s="146"/>
      <c r="AH146" s="146"/>
      <c r="AI146" s="153">
        <f t="shared" si="569"/>
        <v>672.4</v>
      </c>
      <c r="AJ146" s="153">
        <f t="shared" si="570"/>
        <v>630.79999999999995</v>
      </c>
      <c r="AK146" s="117">
        <f t="shared" ref="AK146" si="584">E146+U146</f>
        <v>0</v>
      </c>
      <c r="AL146" s="117">
        <f t="shared" si="571"/>
        <v>0</v>
      </c>
      <c r="AM146" s="117">
        <f t="shared" si="572"/>
        <v>672.4</v>
      </c>
      <c r="AN146" s="117">
        <f t="shared" si="573"/>
        <v>630.79999999999995</v>
      </c>
      <c r="AO146" s="117">
        <f t="shared" si="574"/>
        <v>0</v>
      </c>
      <c r="AP146" s="117">
        <f t="shared" si="575"/>
        <v>0</v>
      </c>
      <c r="AQ146" s="117">
        <f t="shared" si="576"/>
        <v>0</v>
      </c>
      <c r="AR146" s="117">
        <f t="shared" si="577"/>
        <v>0</v>
      </c>
      <c r="AS146" s="117">
        <f t="shared" si="578"/>
        <v>0</v>
      </c>
      <c r="AT146" s="117">
        <f t="shared" si="579"/>
        <v>0</v>
      </c>
      <c r="AU146" s="117">
        <f t="shared" si="580"/>
        <v>0</v>
      </c>
      <c r="AV146" s="117">
        <f t="shared" si="581"/>
        <v>0</v>
      </c>
      <c r="AW146" s="117">
        <f t="shared" si="582"/>
        <v>0</v>
      </c>
      <c r="AX146" s="117">
        <f t="shared" si="583"/>
        <v>0</v>
      </c>
      <c r="AY146" s="172">
        <f t="shared" si="533"/>
        <v>0</v>
      </c>
      <c r="AZ146" s="172">
        <f t="shared" si="534"/>
        <v>0</v>
      </c>
      <c r="BA146" s="172">
        <f t="shared" si="535"/>
        <v>0</v>
      </c>
      <c r="BB146" s="172">
        <f t="shared" si="536"/>
        <v>0</v>
      </c>
      <c r="BC146" s="172">
        <f t="shared" si="537"/>
        <v>0</v>
      </c>
      <c r="BD146" s="172">
        <f t="shared" si="538"/>
        <v>0</v>
      </c>
      <c r="BE146" s="172">
        <f t="shared" si="539"/>
        <v>0</v>
      </c>
      <c r="BF146" s="172">
        <f t="shared" si="540"/>
        <v>0</v>
      </c>
      <c r="BG146" s="172">
        <f t="shared" si="541"/>
        <v>0</v>
      </c>
      <c r="BH146" s="172">
        <f t="shared" si="542"/>
        <v>0</v>
      </c>
      <c r="BI146" s="172">
        <f t="shared" si="543"/>
        <v>0</v>
      </c>
      <c r="BJ146" s="172">
        <f t="shared" si="544"/>
        <v>0</v>
      </c>
      <c r="BK146" s="172">
        <f t="shared" si="545"/>
        <v>0</v>
      </c>
      <c r="BL146" s="172">
        <f t="shared" si="546"/>
        <v>0</v>
      </c>
      <c r="BM146" s="172">
        <f t="shared" si="547"/>
        <v>0</v>
      </c>
      <c r="BN146" s="172">
        <f t="shared" si="548"/>
        <v>0</v>
      </c>
      <c r="BO146" s="1">
        <f t="shared" si="455"/>
        <v>0</v>
      </c>
    </row>
    <row r="147" spans="1:67" s="26" customFormat="1" ht="15" customHeight="1" x14ac:dyDescent="0.25">
      <c r="A147" s="32" t="s">
        <v>23</v>
      </c>
      <c r="B147" s="121" t="s">
        <v>319</v>
      </c>
      <c r="C147" s="161">
        <f>C148</f>
        <v>475.00000000000006</v>
      </c>
      <c r="D147" s="162">
        <f t="shared" ref="D147:R147" si="585">D148</f>
        <v>346.5</v>
      </c>
      <c r="E147" s="138">
        <f t="shared" si="585"/>
        <v>36.299999999999997</v>
      </c>
      <c r="F147" s="138">
        <f t="shared" si="585"/>
        <v>35.5</v>
      </c>
      <c r="G147" s="138">
        <f t="shared" si="585"/>
        <v>436.6</v>
      </c>
      <c r="H147" s="138">
        <f t="shared" si="585"/>
        <v>311</v>
      </c>
      <c r="I147" s="138">
        <f t="shared" si="585"/>
        <v>0</v>
      </c>
      <c r="J147" s="138">
        <f t="shared" si="585"/>
        <v>0</v>
      </c>
      <c r="K147" s="138">
        <f t="shared" si="585"/>
        <v>0</v>
      </c>
      <c r="L147" s="138">
        <f t="shared" si="585"/>
        <v>0</v>
      </c>
      <c r="M147" s="138">
        <f t="shared" si="585"/>
        <v>2</v>
      </c>
      <c r="N147" s="138">
        <f t="shared" si="585"/>
        <v>0</v>
      </c>
      <c r="O147" s="138">
        <f t="shared" si="585"/>
        <v>0</v>
      </c>
      <c r="P147" s="138">
        <f t="shared" si="585"/>
        <v>0</v>
      </c>
      <c r="Q147" s="138">
        <f t="shared" si="585"/>
        <v>0.1</v>
      </c>
      <c r="R147" s="138">
        <f t="shared" si="585"/>
        <v>0</v>
      </c>
      <c r="S147" s="161">
        <f>S148</f>
        <v>0</v>
      </c>
      <c r="T147" s="162">
        <f t="shared" ref="T147:AH147" si="586">T148</f>
        <v>0</v>
      </c>
      <c r="U147" s="142">
        <f t="shared" si="586"/>
        <v>0</v>
      </c>
      <c r="V147" s="142">
        <f t="shared" si="586"/>
        <v>0</v>
      </c>
      <c r="W147" s="142">
        <f t="shared" si="586"/>
        <v>0</v>
      </c>
      <c r="X147" s="142">
        <f t="shared" si="586"/>
        <v>0</v>
      </c>
      <c r="Y147" s="142">
        <f t="shared" si="586"/>
        <v>0</v>
      </c>
      <c r="Z147" s="142">
        <f t="shared" si="586"/>
        <v>0</v>
      </c>
      <c r="AA147" s="142">
        <f t="shared" si="586"/>
        <v>0</v>
      </c>
      <c r="AB147" s="142">
        <f t="shared" si="586"/>
        <v>0</v>
      </c>
      <c r="AC147" s="142">
        <f t="shared" si="586"/>
        <v>0</v>
      </c>
      <c r="AD147" s="142">
        <f t="shared" si="586"/>
        <v>0</v>
      </c>
      <c r="AE147" s="142">
        <f t="shared" si="586"/>
        <v>0</v>
      </c>
      <c r="AF147" s="142">
        <f t="shared" si="586"/>
        <v>0</v>
      </c>
      <c r="AG147" s="142">
        <f t="shared" si="586"/>
        <v>0</v>
      </c>
      <c r="AH147" s="142">
        <f t="shared" si="586"/>
        <v>0</v>
      </c>
      <c r="AI147" s="14">
        <f>AI148</f>
        <v>475.00000000000006</v>
      </c>
      <c r="AJ147" s="12">
        <f t="shared" ref="AJ147:AX147" si="587">AJ148</f>
        <v>346.5</v>
      </c>
      <c r="AK147" s="107">
        <f t="shared" si="587"/>
        <v>36.299999999999997</v>
      </c>
      <c r="AL147" s="107">
        <f t="shared" si="587"/>
        <v>35.5</v>
      </c>
      <c r="AM147" s="107">
        <f t="shared" si="587"/>
        <v>436.6</v>
      </c>
      <c r="AN147" s="107">
        <f t="shared" si="587"/>
        <v>311</v>
      </c>
      <c r="AO147" s="107">
        <f t="shared" si="587"/>
        <v>0</v>
      </c>
      <c r="AP147" s="107">
        <f t="shared" si="587"/>
        <v>0</v>
      </c>
      <c r="AQ147" s="107">
        <f t="shared" si="587"/>
        <v>0</v>
      </c>
      <c r="AR147" s="107">
        <f t="shared" si="587"/>
        <v>0</v>
      </c>
      <c r="AS147" s="107">
        <f t="shared" si="587"/>
        <v>2</v>
      </c>
      <c r="AT147" s="107">
        <f t="shared" si="587"/>
        <v>0</v>
      </c>
      <c r="AU147" s="107">
        <f t="shared" si="587"/>
        <v>0</v>
      </c>
      <c r="AV147" s="107">
        <f t="shared" si="587"/>
        <v>0</v>
      </c>
      <c r="AW147" s="107">
        <f t="shared" si="587"/>
        <v>0.1</v>
      </c>
      <c r="AX147" s="107">
        <f t="shared" si="587"/>
        <v>0</v>
      </c>
      <c r="AY147" s="172">
        <f t="shared" si="533"/>
        <v>0</v>
      </c>
      <c r="AZ147" s="172">
        <f t="shared" si="534"/>
        <v>0</v>
      </c>
      <c r="BA147" s="172">
        <f t="shared" si="535"/>
        <v>0</v>
      </c>
      <c r="BB147" s="172">
        <f t="shared" si="536"/>
        <v>0</v>
      </c>
      <c r="BC147" s="172">
        <f t="shared" si="537"/>
        <v>0</v>
      </c>
      <c r="BD147" s="172">
        <f t="shared" si="538"/>
        <v>0</v>
      </c>
      <c r="BE147" s="172">
        <f t="shared" si="539"/>
        <v>0</v>
      </c>
      <c r="BF147" s="172">
        <f t="shared" si="540"/>
        <v>0</v>
      </c>
      <c r="BG147" s="172">
        <f t="shared" si="541"/>
        <v>0</v>
      </c>
      <c r="BH147" s="172">
        <f t="shared" si="542"/>
        <v>0</v>
      </c>
      <c r="BI147" s="172">
        <f t="shared" si="543"/>
        <v>0</v>
      </c>
      <c r="BJ147" s="172">
        <f t="shared" si="544"/>
        <v>0</v>
      </c>
      <c r="BK147" s="172">
        <f t="shared" si="545"/>
        <v>0</v>
      </c>
      <c r="BL147" s="172">
        <f t="shared" si="546"/>
        <v>0</v>
      </c>
      <c r="BM147" s="172">
        <f t="shared" si="547"/>
        <v>0</v>
      </c>
      <c r="BN147" s="172">
        <f t="shared" si="548"/>
        <v>0</v>
      </c>
      <c r="BO147" s="1">
        <f t="shared" si="455"/>
        <v>0</v>
      </c>
    </row>
    <row r="148" spans="1:67" s="26" customFormat="1" ht="15" customHeight="1" x14ac:dyDescent="0.25">
      <c r="A148" s="32"/>
      <c r="B148" s="21" t="s">
        <v>362</v>
      </c>
      <c r="C148" s="164">
        <f t="shared" ref="C148" si="588">E148+G148+I148+K148+M148+O148+Q148</f>
        <v>475.00000000000006</v>
      </c>
      <c r="D148" s="164">
        <f t="shared" ref="D148:D150" si="589">F148+H148+J148+L148+N148+P148+R148</f>
        <v>346.5</v>
      </c>
      <c r="E148" s="7">
        <v>36.299999999999997</v>
      </c>
      <c r="F148" s="7">
        <v>35.5</v>
      </c>
      <c r="G148" s="7">
        <f>G149+G150</f>
        <v>436.6</v>
      </c>
      <c r="H148" s="7">
        <f>H149+H150</f>
        <v>311</v>
      </c>
      <c r="I148" s="138"/>
      <c r="J148" s="138"/>
      <c r="K148" s="138"/>
      <c r="L148" s="138"/>
      <c r="M148" s="7">
        <v>2</v>
      </c>
      <c r="N148" s="7"/>
      <c r="O148" s="7"/>
      <c r="P148" s="7"/>
      <c r="Q148" s="7">
        <v>0.1</v>
      </c>
      <c r="R148" s="138"/>
      <c r="S148" s="164">
        <f t="shared" ref="S148" si="590">U148+W148+Y148+AA148+AC148+AE148+AG148</f>
        <v>0</v>
      </c>
      <c r="T148" s="164">
        <f t="shared" ref="T148:T150" si="591">V148+X148+Z148+AB148+AD148+AF148+AH148</f>
        <v>0</v>
      </c>
      <c r="U148" s="142"/>
      <c r="V148" s="142"/>
      <c r="W148" s="143">
        <f>W149+W150</f>
        <v>0</v>
      </c>
      <c r="X148" s="143">
        <f>X149+X150</f>
        <v>0</v>
      </c>
      <c r="Y148" s="142"/>
      <c r="Z148" s="142"/>
      <c r="AA148" s="142"/>
      <c r="AB148" s="142"/>
      <c r="AC148" s="142"/>
      <c r="AD148" s="142"/>
      <c r="AE148" s="142"/>
      <c r="AF148" s="142"/>
      <c r="AG148" s="142"/>
      <c r="AH148" s="142"/>
      <c r="AI148" s="116">
        <f t="shared" ref="AI148" si="592">AK148+AM148+AO148+AQ148+AS148+AU148+AW148</f>
        <v>475.00000000000006</v>
      </c>
      <c r="AJ148" s="116">
        <f t="shared" ref="AJ148" si="593">AL148+AN148+AP148+AR148+AT148+AV148+AX148</f>
        <v>346.5</v>
      </c>
      <c r="AK148" s="23">
        <f>E148+U148</f>
        <v>36.299999999999997</v>
      </c>
      <c r="AL148" s="23">
        <f t="shared" ref="AL148:AL149" si="594">F148+V148</f>
        <v>35.5</v>
      </c>
      <c r="AM148" s="23">
        <f t="shared" ref="AM148:AM149" si="595">G148+W148</f>
        <v>436.6</v>
      </c>
      <c r="AN148" s="23">
        <f t="shared" ref="AN148:AN149" si="596">H148+X148</f>
        <v>311</v>
      </c>
      <c r="AO148" s="23">
        <f t="shared" ref="AO148:AO149" si="597">I148+Y148</f>
        <v>0</v>
      </c>
      <c r="AP148" s="23">
        <f t="shared" ref="AP148:AP149" si="598">J148+Z148</f>
        <v>0</v>
      </c>
      <c r="AQ148" s="23">
        <f t="shared" ref="AQ148:AQ149" si="599">K148+AA148</f>
        <v>0</v>
      </c>
      <c r="AR148" s="23">
        <f t="shared" ref="AR148:AR149" si="600">L148+AB148</f>
        <v>0</v>
      </c>
      <c r="AS148" s="23">
        <f t="shared" ref="AS148:AS149" si="601">M148+AC148</f>
        <v>2</v>
      </c>
      <c r="AT148" s="23">
        <f t="shared" ref="AT148:AT149" si="602">N148+AD148</f>
        <v>0</v>
      </c>
      <c r="AU148" s="23">
        <f t="shared" ref="AU148:AU149" si="603">O148+AE148</f>
        <v>0</v>
      </c>
      <c r="AV148" s="23">
        <f t="shared" ref="AV148:AV149" si="604">P148+AF148</f>
        <v>0</v>
      </c>
      <c r="AW148" s="23">
        <f t="shared" ref="AW148:AW149" si="605">Q148+AG148</f>
        <v>0.1</v>
      </c>
      <c r="AX148" s="23">
        <f t="shared" ref="AX148:AX149" si="606">R148+AH148</f>
        <v>0</v>
      </c>
      <c r="AY148" s="172">
        <f t="shared" si="533"/>
        <v>0</v>
      </c>
      <c r="AZ148" s="172">
        <f t="shared" si="534"/>
        <v>0</v>
      </c>
      <c r="BA148" s="172">
        <f t="shared" si="535"/>
        <v>0</v>
      </c>
      <c r="BB148" s="172">
        <f t="shared" si="536"/>
        <v>0</v>
      </c>
      <c r="BC148" s="172">
        <f t="shared" si="537"/>
        <v>0</v>
      </c>
      <c r="BD148" s="172">
        <f t="shared" si="538"/>
        <v>0</v>
      </c>
      <c r="BE148" s="172">
        <f t="shared" si="539"/>
        <v>0</v>
      </c>
      <c r="BF148" s="172">
        <f t="shared" si="540"/>
        <v>0</v>
      </c>
      <c r="BG148" s="172">
        <f t="shared" si="541"/>
        <v>0</v>
      </c>
      <c r="BH148" s="172">
        <f t="shared" si="542"/>
        <v>0</v>
      </c>
      <c r="BI148" s="172">
        <f t="shared" si="543"/>
        <v>0</v>
      </c>
      <c r="BJ148" s="172">
        <f t="shared" si="544"/>
        <v>0</v>
      </c>
      <c r="BK148" s="172">
        <f t="shared" si="545"/>
        <v>0</v>
      </c>
      <c r="BL148" s="172">
        <f t="shared" si="546"/>
        <v>0</v>
      </c>
      <c r="BM148" s="172">
        <f t="shared" si="547"/>
        <v>0</v>
      </c>
      <c r="BN148" s="172">
        <f t="shared" si="548"/>
        <v>0</v>
      </c>
      <c r="BO148" s="1">
        <f t="shared" si="455"/>
        <v>0</v>
      </c>
    </row>
    <row r="149" spans="1:67" s="156" customFormat="1" ht="39" x14ac:dyDescent="0.25">
      <c r="A149" s="154"/>
      <c r="B149" s="34" t="s">
        <v>275</v>
      </c>
      <c r="C149" s="165">
        <f>E149+G149+I149+K149+M149+O149+Q149</f>
        <v>357.8</v>
      </c>
      <c r="D149" s="166">
        <f t="shared" si="589"/>
        <v>288</v>
      </c>
      <c r="E149" s="149"/>
      <c r="F149" s="149"/>
      <c r="G149" s="145">
        <v>357.8</v>
      </c>
      <c r="H149" s="145">
        <v>288</v>
      </c>
      <c r="I149" s="149"/>
      <c r="J149" s="149"/>
      <c r="K149" s="149"/>
      <c r="L149" s="149"/>
      <c r="M149" s="149"/>
      <c r="N149" s="149"/>
      <c r="O149" s="149"/>
      <c r="P149" s="149"/>
      <c r="Q149" s="149"/>
      <c r="R149" s="149"/>
      <c r="S149" s="165">
        <f>U149+W149+Y149+AA149+AC149+AE149+AG149</f>
        <v>0</v>
      </c>
      <c r="T149" s="166">
        <f t="shared" si="591"/>
        <v>0</v>
      </c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2">
        <f>AK149+AM149+AO149+AQ149+AS149+AU149+AW149</f>
        <v>357.8</v>
      </c>
      <c r="AJ149" s="153">
        <f t="shared" ref="AJ149" si="607">AL149+AN149+AP149+AR149+AT149+AV149+AX149</f>
        <v>288</v>
      </c>
      <c r="AK149" s="117">
        <f t="shared" ref="AK149" si="608">E149+U149</f>
        <v>0</v>
      </c>
      <c r="AL149" s="117">
        <f t="shared" si="594"/>
        <v>0</v>
      </c>
      <c r="AM149" s="117">
        <f t="shared" si="595"/>
        <v>357.8</v>
      </c>
      <c r="AN149" s="117">
        <f t="shared" si="596"/>
        <v>288</v>
      </c>
      <c r="AO149" s="117">
        <f t="shared" si="597"/>
        <v>0</v>
      </c>
      <c r="AP149" s="117">
        <f t="shared" si="598"/>
        <v>0</v>
      </c>
      <c r="AQ149" s="117">
        <f t="shared" si="599"/>
        <v>0</v>
      </c>
      <c r="AR149" s="117">
        <f t="shared" si="600"/>
        <v>0</v>
      </c>
      <c r="AS149" s="117">
        <f t="shared" si="601"/>
        <v>0</v>
      </c>
      <c r="AT149" s="117">
        <f t="shared" si="602"/>
        <v>0</v>
      </c>
      <c r="AU149" s="117">
        <f t="shared" si="603"/>
        <v>0</v>
      </c>
      <c r="AV149" s="117">
        <f t="shared" si="604"/>
        <v>0</v>
      </c>
      <c r="AW149" s="117">
        <f t="shared" si="605"/>
        <v>0</v>
      </c>
      <c r="AX149" s="117">
        <f t="shared" si="606"/>
        <v>0</v>
      </c>
      <c r="AY149" s="172">
        <f t="shared" si="533"/>
        <v>0</v>
      </c>
      <c r="AZ149" s="172">
        <f t="shared" si="534"/>
        <v>0</v>
      </c>
      <c r="BA149" s="172">
        <f t="shared" si="535"/>
        <v>0</v>
      </c>
      <c r="BB149" s="172">
        <f t="shared" si="536"/>
        <v>0</v>
      </c>
      <c r="BC149" s="172">
        <f t="shared" si="537"/>
        <v>0</v>
      </c>
      <c r="BD149" s="172">
        <f t="shared" si="538"/>
        <v>0</v>
      </c>
      <c r="BE149" s="172">
        <f t="shared" si="539"/>
        <v>0</v>
      </c>
      <c r="BF149" s="172">
        <f t="shared" si="540"/>
        <v>0</v>
      </c>
      <c r="BG149" s="172">
        <f t="shared" si="541"/>
        <v>0</v>
      </c>
      <c r="BH149" s="172">
        <f t="shared" si="542"/>
        <v>0</v>
      </c>
      <c r="BI149" s="172">
        <f t="shared" si="543"/>
        <v>0</v>
      </c>
      <c r="BJ149" s="172">
        <f t="shared" si="544"/>
        <v>0</v>
      </c>
      <c r="BK149" s="172">
        <f t="shared" si="545"/>
        <v>0</v>
      </c>
      <c r="BL149" s="172">
        <f t="shared" si="546"/>
        <v>0</v>
      </c>
      <c r="BM149" s="172">
        <f t="shared" si="547"/>
        <v>0</v>
      </c>
      <c r="BN149" s="172">
        <f t="shared" si="548"/>
        <v>0</v>
      </c>
      <c r="BO149" s="1">
        <f t="shared" si="455"/>
        <v>0</v>
      </c>
    </row>
    <row r="150" spans="1:67" s="54" customFormat="1" ht="39" x14ac:dyDescent="0.25">
      <c r="A150" s="154"/>
      <c r="B150" s="36" t="s">
        <v>234</v>
      </c>
      <c r="C150" s="165">
        <f>E150+G150+I150+K150+M150+O150+Q150</f>
        <v>78.8</v>
      </c>
      <c r="D150" s="166">
        <f t="shared" si="589"/>
        <v>23</v>
      </c>
      <c r="E150" s="145"/>
      <c r="F150" s="145"/>
      <c r="G150" s="145">
        <v>78.8</v>
      </c>
      <c r="H150" s="145">
        <v>23</v>
      </c>
      <c r="I150" s="145"/>
      <c r="J150" s="145"/>
      <c r="K150" s="145"/>
      <c r="L150" s="145"/>
      <c r="M150" s="145"/>
      <c r="N150" s="145"/>
      <c r="O150" s="145"/>
      <c r="P150" s="145"/>
      <c r="Q150" s="145"/>
      <c r="R150" s="145"/>
      <c r="S150" s="165">
        <f>U150+W150+Y150+AA150+AC150+AE150+AG150</f>
        <v>0</v>
      </c>
      <c r="T150" s="166">
        <f t="shared" si="591"/>
        <v>0</v>
      </c>
      <c r="U150" s="146"/>
      <c r="V150" s="146"/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  <c r="AI150" s="152">
        <f>AK150+AM150+AO150+AQ150+AS150+AU150+AW150</f>
        <v>78.8</v>
      </c>
      <c r="AJ150" s="153">
        <f t="shared" ref="AJ150" si="609">AL150+AN150+AP150+AR150+AT150+AV150+AX150</f>
        <v>23</v>
      </c>
      <c r="AK150" s="117">
        <f t="shared" ref="AK150" si="610">E150+U150</f>
        <v>0</v>
      </c>
      <c r="AL150" s="117">
        <f t="shared" ref="AL150" si="611">F150+V150</f>
        <v>0</v>
      </c>
      <c r="AM150" s="117">
        <f t="shared" ref="AM150" si="612">G150+W150</f>
        <v>78.8</v>
      </c>
      <c r="AN150" s="117">
        <f t="shared" ref="AN150" si="613">H150+X150</f>
        <v>23</v>
      </c>
      <c r="AO150" s="117">
        <f t="shared" ref="AO150" si="614">I150+Y150</f>
        <v>0</v>
      </c>
      <c r="AP150" s="117">
        <f t="shared" ref="AP150" si="615">J150+Z150</f>
        <v>0</v>
      </c>
      <c r="AQ150" s="117">
        <f t="shared" ref="AQ150" si="616">K150+AA150</f>
        <v>0</v>
      </c>
      <c r="AR150" s="117">
        <f t="shared" ref="AR150" si="617">L150+AB150</f>
        <v>0</v>
      </c>
      <c r="AS150" s="117">
        <f t="shared" ref="AS150" si="618">M150+AC150</f>
        <v>0</v>
      </c>
      <c r="AT150" s="117">
        <f t="shared" ref="AT150" si="619">N150+AD150</f>
        <v>0</v>
      </c>
      <c r="AU150" s="117">
        <f t="shared" ref="AU150" si="620">O150+AE150</f>
        <v>0</v>
      </c>
      <c r="AV150" s="117">
        <f t="shared" ref="AV150" si="621">P150+AF150</f>
        <v>0</v>
      </c>
      <c r="AW150" s="117">
        <f t="shared" ref="AW150" si="622">Q150+AG150</f>
        <v>0</v>
      </c>
      <c r="AX150" s="117">
        <f t="shared" ref="AX150" si="623">R150+AH150</f>
        <v>0</v>
      </c>
      <c r="AY150" s="172">
        <f t="shared" si="533"/>
        <v>0</v>
      </c>
      <c r="AZ150" s="172">
        <f t="shared" si="534"/>
        <v>0</v>
      </c>
      <c r="BA150" s="172">
        <f t="shared" si="535"/>
        <v>0</v>
      </c>
      <c r="BB150" s="172">
        <f t="shared" si="536"/>
        <v>0</v>
      </c>
      <c r="BC150" s="172">
        <f t="shared" si="537"/>
        <v>0</v>
      </c>
      <c r="BD150" s="172">
        <f t="shared" si="538"/>
        <v>0</v>
      </c>
      <c r="BE150" s="172">
        <f t="shared" si="539"/>
        <v>0</v>
      </c>
      <c r="BF150" s="172">
        <f t="shared" si="540"/>
        <v>0</v>
      </c>
      <c r="BG150" s="172">
        <f t="shared" si="541"/>
        <v>0</v>
      </c>
      <c r="BH150" s="172">
        <f t="shared" si="542"/>
        <v>0</v>
      </c>
      <c r="BI150" s="172">
        <f t="shared" si="543"/>
        <v>0</v>
      </c>
      <c r="BJ150" s="172">
        <f t="shared" si="544"/>
        <v>0</v>
      </c>
      <c r="BK150" s="172">
        <f t="shared" si="545"/>
        <v>0</v>
      </c>
      <c r="BL150" s="172">
        <f t="shared" si="546"/>
        <v>0</v>
      </c>
      <c r="BM150" s="172">
        <f t="shared" si="547"/>
        <v>0</v>
      </c>
      <c r="BN150" s="172">
        <f t="shared" si="548"/>
        <v>0</v>
      </c>
      <c r="BO150" s="1">
        <f t="shared" si="455"/>
        <v>0</v>
      </c>
    </row>
    <row r="151" spans="1:67" ht="15" customHeight="1" x14ac:dyDescent="0.25">
      <c r="A151" s="31" t="s">
        <v>24</v>
      </c>
      <c r="B151" s="123" t="s">
        <v>323</v>
      </c>
      <c r="C151" s="161">
        <f>C152</f>
        <v>935.39999999999986</v>
      </c>
      <c r="D151" s="162">
        <f t="shared" ref="D151:R154" si="624">D152</f>
        <v>843.2</v>
      </c>
      <c r="E151" s="138">
        <f t="shared" si="624"/>
        <v>144.80000000000001</v>
      </c>
      <c r="F151" s="138">
        <f t="shared" si="624"/>
        <v>106.6</v>
      </c>
      <c r="G151" s="138">
        <f t="shared" si="624"/>
        <v>0</v>
      </c>
      <c r="H151" s="138">
        <f t="shared" si="624"/>
        <v>0</v>
      </c>
      <c r="I151" s="138">
        <f t="shared" si="624"/>
        <v>3.6</v>
      </c>
      <c r="J151" s="138">
        <f t="shared" si="624"/>
        <v>3.6</v>
      </c>
      <c r="K151" s="138">
        <f t="shared" si="624"/>
        <v>773.4</v>
      </c>
      <c r="L151" s="138">
        <f t="shared" si="624"/>
        <v>733</v>
      </c>
      <c r="M151" s="138">
        <f t="shared" si="624"/>
        <v>0.3</v>
      </c>
      <c r="N151" s="138">
        <f t="shared" si="624"/>
        <v>0</v>
      </c>
      <c r="O151" s="138">
        <f t="shared" si="624"/>
        <v>0</v>
      </c>
      <c r="P151" s="138">
        <f t="shared" si="624"/>
        <v>0</v>
      </c>
      <c r="Q151" s="138">
        <f t="shared" si="624"/>
        <v>13.3</v>
      </c>
      <c r="R151" s="138">
        <f t="shared" si="624"/>
        <v>0</v>
      </c>
      <c r="S151" s="161">
        <f>S152</f>
        <v>0</v>
      </c>
      <c r="T151" s="162">
        <f t="shared" ref="T151:AH154" si="625">T152</f>
        <v>0</v>
      </c>
      <c r="U151" s="142">
        <f t="shared" si="625"/>
        <v>0</v>
      </c>
      <c r="V151" s="142">
        <f t="shared" si="625"/>
        <v>0</v>
      </c>
      <c r="W151" s="142">
        <f t="shared" si="625"/>
        <v>0</v>
      </c>
      <c r="X151" s="142">
        <f t="shared" si="625"/>
        <v>0</v>
      </c>
      <c r="Y151" s="142">
        <f t="shared" si="625"/>
        <v>0</v>
      </c>
      <c r="Z151" s="142">
        <f t="shared" si="625"/>
        <v>0</v>
      </c>
      <c r="AA151" s="142">
        <f t="shared" si="625"/>
        <v>0</v>
      </c>
      <c r="AB151" s="142">
        <f t="shared" si="625"/>
        <v>0</v>
      </c>
      <c r="AC151" s="142">
        <f t="shared" si="625"/>
        <v>0</v>
      </c>
      <c r="AD151" s="142">
        <f t="shared" si="625"/>
        <v>0</v>
      </c>
      <c r="AE151" s="142">
        <f t="shared" si="625"/>
        <v>0</v>
      </c>
      <c r="AF151" s="142">
        <f t="shared" si="625"/>
        <v>0</v>
      </c>
      <c r="AG151" s="142">
        <f t="shared" si="625"/>
        <v>0</v>
      </c>
      <c r="AH151" s="142">
        <f t="shared" si="625"/>
        <v>0</v>
      </c>
      <c r="AI151" s="14">
        <f>AI152</f>
        <v>935.39999999999986</v>
      </c>
      <c r="AJ151" s="12">
        <f t="shared" ref="AJ151:AX154" si="626">AJ152</f>
        <v>843.2</v>
      </c>
      <c r="AK151" s="107">
        <f t="shared" si="626"/>
        <v>144.80000000000001</v>
      </c>
      <c r="AL151" s="107">
        <f t="shared" si="626"/>
        <v>106.6</v>
      </c>
      <c r="AM151" s="107">
        <f t="shared" si="626"/>
        <v>0</v>
      </c>
      <c r="AN151" s="107">
        <f t="shared" si="626"/>
        <v>0</v>
      </c>
      <c r="AO151" s="107">
        <f t="shared" si="626"/>
        <v>3.6</v>
      </c>
      <c r="AP151" s="107">
        <f t="shared" si="626"/>
        <v>3.6</v>
      </c>
      <c r="AQ151" s="107">
        <f t="shared" si="626"/>
        <v>773.4</v>
      </c>
      <c r="AR151" s="107">
        <f t="shared" si="626"/>
        <v>733</v>
      </c>
      <c r="AS151" s="107">
        <f t="shared" si="626"/>
        <v>0.3</v>
      </c>
      <c r="AT151" s="107">
        <f t="shared" si="626"/>
        <v>0</v>
      </c>
      <c r="AU151" s="107">
        <f t="shared" si="626"/>
        <v>0</v>
      </c>
      <c r="AV151" s="107">
        <f t="shared" si="626"/>
        <v>0</v>
      </c>
      <c r="AW151" s="107">
        <f t="shared" si="626"/>
        <v>13.3</v>
      </c>
      <c r="AX151" s="107">
        <f t="shared" si="626"/>
        <v>0</v>
      </c>
      <c r="AY151" s="172">
        <f t="shared" si="533"/>
        <v>0</v>
      </c>
      <c r="AZ151" s="172">
        <f t="shared" si="534"/>
        <v>0</v>
      </c>
      <c r="BA151" s="172">
        <f t="shared" si="535"/>
        <v>0</v>
      </c>
      <c r="BB151" s="172">
        <f t="shared" si="536"/>
        <v>0</v>
      </c>
      <c r="BC151" s="172">
        <f t="shared" si="537"/>
        <v>0</v>
      </c>
      <c r="BD151" s="172">
        <f t="shared" si="538"/>
        <v>0</v>
      </c>
      <c r="BE151" s="172">
        <f t="shared" si="539"/>
        <v>0</v>
      </c>
      <c r="BF151" s="172">
        <f t="shared" si="540"/>
        <v>0</v>
      </c>
      <c r="BG151" s="172">
        <f t="shared" si="541"/>
        <v>0</v>
      </c>
      <c r="BH151" s="172">
        <f t="shared" si="542"/>
        <v>0</v>
      </c>
      <c r="BI151" s="172">
        <f t="shared" si="543"/>
        <v>0</v>
      </c>
      <c r="BJ151" s="172">
        <f t="shared" si="544"/>
        <v>0</v>
      </c>
      <c r="BK151" s="172">
        <f t="shared" si="545"/>
        <v>0</v>
      </c>
      <c r="BL151" s="172">
        <f t="shared" si="546"/>
        <v>0</v>
      </c>
      <c r="BM151" s="172">
        <f t="shared" si="547"/>
        <v>0</v>
      </c>
      <c r="BN151" s="172">
        <f t="shared" si="548"/>
        <v>0</v>
      </c>
      <c r="BO151" s="1">
        <f t="shared" si="455"/>
        <v>0</v>
      </c>
    </row>
    <row r="152" spans="1:67" x14ac:dyDescent="0.25">
      <c r="A152" s="32"/>
      <c r="B152" s="21" t="s">
        <v>320</v>
      </c>
      <c r="C152" s="164">
        <f t="shared" ref="C152" si="627">E152+G152+I152+K152+M152+O152+Q152</f>
        <v>935.39999999999986</v>
      </c>
      <c r="D152" s="164">
        <f t="shared" ref="D152:D153" si="628">F152+H152+J152+L152+N152+P152+R152</f>
        <v>843.2</v>
      </c>
      <c r="E152" s="7">
        <v>144.80000000000001</v>
      </c>
      <c r="F152" s="7">
        <v>106.6</v>
      </c>
      <c r="G152" s="7"/>
      <c r="H152" s="7"/>
      <c r="I152" s="7">
        <f>I153</f>
        <v>3.6</v>
      </c>
      <c r="J152" s="7">
        <f>J153</f>
        <v>3.6</v>
      </c>
      <c r="K152" s="7">
        <v>773.4</v>
      </c>
      <c r="L152" s="7">
        <v>733</v>
      </c>
      <c r="M152" s="7">
        <v>0.3</v>
      </c>
      <c r="N152" s="138"/>
      <c r="O152" s="138"/>
      <c r="P152" s="138"/>
      <c r="Q152" s="7">
        <v>13.3</v>
      </c>
      <c r="R152" s="138"/>
      <c r="S152" s="164">
        <f t="shared" ref="S152" si="629">U152+W152+Y152+AA152+AC152+AE152+AG152</f>
        <v>0</v>
      </c>
      <c r="T152" s="164">
        <f t="shared" ref="T152:T153" si="630">V152+X152+Z152+AB152+AD152+AF152+AH152</f>
        <v>0</v>
      </c>
      <c r="U152" s="142"/>
      <c r="V152" s="142"/>
      <c r="W152" s="143"/>
      <c r="X152" s="143"/>
      <c r="Y152" s="143">
        <f>Y153</f>
        <v>0</v>
      </c>
      <c r="Z152" s="143">
        <f>Z153</f>
        <v>0</v>
      </c>
      <c r="AA152" s="142"/>
      <c r="AB152" s="142"/>
      <c r="AC152" s="142"/>
      <c r="AD152" s="142"/>
      <c r="AE152" s="142"/>
      <c r="AF152" s="142"/>
      <c r="AG152" s="142"/>
      <c r="AH152" s="142"/>
      <c r="AI152" s="116">
        <f t="shared" ref="AI152" si="631">AK152+AM152+AO152+AQ152+AS152+AU152+AW152</f>
        <v>935.39999999999986</v>
      </c>
      <c r="AJ152" s="116">
        <f t="shared" ref="AJ152:AJ153" si="632">AL152+AN152+AP152+AR152+AT152+AV152+AX152</f>
        <v>843.2</v>
      </c>
      <c r="AK152" s="23">
        <f>E152+U152</f>
        <v>144.80000000000001</v>
      </c>
      <c r="AL152" s="23">
        <f t="shared" ref="AL152:AL153" si="633">F152+V152</f>
        <v>106.6</v>
      </c>
      <c r="AM152" s="23">
        <f t="shared" ref="AM152:AM153" si="634">G152+W152</f>
        <v>0</v>
      </c>
      <c r="AN152" s="23">
        <f t="shared" ref="AN152:AN153" si="635">H152+X152</f>
        <v>0</v>
      </c>
      <c r="AO152" s="23">
        <f t="shared" ref="AO152:AO153" si="636">I152+Y152</f>
        <v>3.6</v>
      </c>
      <c r="AP152" s="23">
        <f t="shared" ref="AP152:AP153" si="637">J152+Z152</f>
        <v>3.6</v>
      </c>
      <c r="AQ152" s="23">
        <f t="shared" ref="AQ152:AQ153" si="638">K152+AA152</f>
        <v>773.4</v>
      </c>
      <c r="AR152" s="23">
        <f t="shared" ref="AR152:AR153" si="639">L152+AB152</f>
        <v>733</v>
      </c>
      <c r="AS152" s="23">
        <f t="shared" ref="AS152:AS153" si="640">M152+AC152</f>
        <v>0.3</v>
      </c>
      <c r="AT152" s="23">
        <f t="shared" ref="AT152:AT153" si="641">N152+AD152</f>
        <v>0</v>
      </c>
      <c r="AU152" s="23">
        <f t="shared" ref="AU152:AU153" si="642">O152+AE152</f>
        <v>0</v>
      </c>
      <c r="AV152" s="23">
        <f t="shared" ref="AV152:AV153" si="643">P152+AF152</f>
        <v>0</v>
      </c>
      <c r="AW152" s="23">
        <f t="shared" ref="AW152:AW153" si="644">Q152+AG152</f>
        <v>13.3</v>
      </c>
      <c r="AX152" s="23">
        <f t="shared" ref="AX152:AX153" si="645">R152+AH152</f>
        <v>0</v>
      </c>
      <c r="AY152" s="172">
        <f t="shared" si="533"/>
        <v>0</v>
      </c>
      <c r="AZ152" s="172">
        <f t="shared" si="534"/>
        <v>0</v>
      </c>
      <c r="BA152" s="172">
        <f t="shared" si="535"/>
        <v>0</v>
      </c>
      <c r="BB152" s="172">
        <f t="shared" si="536"/>
        <v>0</v>
      </c>
      <c r="BC152" s="172">
        <f t="shared" si="537"/>
        <v>0</v>
      </c>
      <c r="BD152" s="172">
        <f t="shared" si="538"/>
        <v>0</v>
      </c>
      <c r="BE152" s="172">
        <f t="shared" si="539"/>
        <v>0</v>
      </c>
      <c r="BF152" s="172">
        <f t="shared" si="540"/>
        <v>0</v>
      </c>
      <c r="BG152" s="172">
        <f t="shared" si="541"/>
        <v>0</v>
      </c>
      <c r="BH152" s="172">
        <f t="shared" si="542"/>
        <v>0</v>
      </c>
      <c r="BI152" s="172">
        <f t="shared" si="543"/>
        <v>0</v>
      </c>
      <c r="BJ152" s="172">
        <f t="shared" si="544"/>
        <v>0</v>
      </c>
      <c r="BK152" s="172">
        <f t="shared" si="545"/>
        <v>0</v>
      </c>
      <c r="BL152" s="172">
        <f t="shared" si="546"/>
        <v>0</v>
      </c>
      <c r="BM152" s="172">
        <f t="shared" si="547"/>
        <v>0</v>
      </c>
      <c r="BN152" s="172">
        <f t="shared" si="548"/>
        <v>0</v>
      </c>
      <c r="BO152" s="1">
        <f t="shared" si="455"/>
        <v>0</v>
      </c>
    </row>
    <row r="153" spans="1:67" s="59" customFormat="1" ht="39" x14ac:dyDescent="0.25">
      <c r="A153" s="112"/>
      <c r="B153" s="34" t="s">
        <v>321</v>
      </c>
      <c r="C153" s="165">
        <f>E153+G153+I153+K153+M153+O153+Q153</f>
        <v>3.6</v>
      </c>
      <c r="D153" s="166">
        <f t="shared" si="628"/>
        <v>3.6</v>
      </c>
      <c r="E153" s="148"/>
      <c r="F153" s="148"/>
      <c r="G153" s="148"/>
      <c r="H153" s="148"/>
      <c r="I153" s="148">
        <v>3.6</v>
      </c>
      <c r="J153" s="148">
        <v>3.6</v>
      </c>
      <c r="K153" s="148"/>
      <c r="L153" s="148"/>
      <c r="M153" s="148"/>
      <c r="N153" s="148"/>
      <c r="O153" s="148"/>
      <c r="P153" s="148"/>
      <c r="Q153" s="148"/>
      <c r="R153" s="148"/>
      <c r="S153" s="165">
        <f>U153+W153+Y153+AA153+AC153+AE153+AG153</f>
        <v>0</v>
      </c>
      <c r="T153" s="166">
        <f t="shared" si="630"/>
        <v>0</v>
      </c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2">
        <f>AK153+AM153+AO153+AQ153+AS153+AU153+AW153</f>
        <v>3.6</v>
      </c>
      <c r="AJ153" s="153">
        <f t="shared" si="632"/>
        <v>3.6</v>
      </c>
      <c r="AK153" s="117">
        <f t="shared" ref="AK153" si="646">E153+U153</f>
        <v>0</v>
      </c>
      <c r="AL153" s="117">
        <f t="shared" si="633"/>
        <v>0</v>
      </c>
      <c r="AM153" s="117">
        <f t="shared" si="634"/>
        <v>0</v>
      </c>
      <c r="AN153" s="117">
        <f t="shared" si="635"/>
        <v>0</v>
      </c>
      <c r="AO153" s="117">
        <f t="shared" si="636"/>
        <v>3.6</v>
      </c>
      <c r="AP153" s="117">
        <f t="shared" si="637"/>
        <v>3.6</v>
      </c>
      <c r="AQ153" s="117">
        <f t="shared" si="638"/>
        <v>0</v>
      </c>
      <c r="AR153" s="117">
        <f t="shared" si="639"/>
        <v>0</v>
      </c>
      <c r="AS153" s="117">
        <f t="shared" si="640"/>
        <v>0</v>
      </c>
      <c r="AT153" s="117">
        <f t="shared" si="641"/>
        <v>0</v>
      </c>
      <c r="AU153" s="117">
        <f t="shared" si="642"/>
        <v>0</v>
      </c>
      <c r="AV153" s="117">
        <f t="shared" si="643"/>
        <v>0</v>
      </c>
      <c r="AW153" s="117">
        <f t="shared" si="644"/>
        <v>0</v>
      </c>
      <c r="AX153" s="117">
        <f t="shared" si="645"/>
        <v>0</v>
      </c>
      <c r="AY153" s="172">
        <f t="shared" si="533"/>
        <v>0</v>
      </c>
      <c r="AZ153" s="172">
        <f t="shared" si="534"/>
        <v>0</v>
      </c>
      <c r="BA153" s="172">
        <f t="shared" si="535"/>
        <v>0</v>
      </c>
      <c r="BB153" s="172">
        <f t="shared" si="536"/>
        <v>0</v>
      </c>
      <c r="BC153" s="172">
        <f t="shared" si="537"/>
        <v>0</v>
      </c>
      <c r="BD153" s="172">
        <f t="shared" si="538"/>
        <v>0</v>
      </c>
      <c r="BE153" s="172">
        <f t="shared" si="539"/>
        <v>0</v>
      </c>
      <c r="BF153" s="172">
        <f t="shared" si="540"/>
        <v>0</v>
      </c>
      <c r="BG153" s="172">
        <f t="shared" si="541"/>
        <v>0</v>
      </c>
      <c r="BH153" s="172">
        <f t="shared" si="542"/>
        <v>0</v>
      </c>
      <c r="BI153" s="172">
        <f t="shared" si="543"/>
        <v>0</v>
      </c>
      <c r="BJ153" s="172">
        <f t="shared" si="544"/>
        <v>0</v>
      </c>
      <c r="BK153" s="172">
        <f t="shared" si="545"/>
        <v>0</v>
      </c>
      <c r="BL153" s="172">
        <f t="shared" si="546"/>
        <v>0</v>
      </c>
      <c r="BM153" s="172">
        <f t="shared" si="547"/>
        <v>0</v>
      </c>
      <c r="BN153" s="172">
        <f t="shared" si="548"/>
        <v>0</v>
      </c>
      <c r="BO153" s="1">
        <f t="shared" si="455"/>
        <v>0</v>
      </c>
    </row>
    <row r="154" spans="1:67" ht="15" customHeight="1" x14ac:dyDescent="0.25">
      <c r="A154" s="31" t="s">
        <v>25</v>
      </c>
      <c r="B154" s="122" t="s">
        <v>324</v>
      </c>
      <c r="C154" s="161">
        <f>C155</f>
        <v>1272.8000000000002</v>
      </c>
      <c r="D154" s="162">
        <f t="shared" si="624"/>
        <v>1116.0999999999999</v>
      </c>
      <c r="E154" s="138">
        <f t="shared" si="624"/>
        <v>397.7</v>
      </c>
      <c r="F154" s="138">
        <f t="shared" si="624"/>
        <v>300.10000000000002</v>
      </c>
      <c r="G154" s="138">
        <f t="shared" si="624"/>
        <v>0</v>
      </c>
      <c r="H154" s="138">
        <f t="shared" si="624"/>
        <v>0</v>
      </c>
      <c r="I154" s="138">
        <f t="shared" si="624"/>
        <v>10.1</v>
      </c>
      <c r="J154" s="138">
        <f t="shared" si="624"/>
        <v>8.1999999999999993</v>
      </c>
      <c r="K154" s="138">
        <f t="shared" si="624"/>
        <v>845.2</v>
      </c>
      <c r="L154" s="138">
        <f t="shared" si="624"/>
        <v>807.8</v>
      </c>
      <c r="M154" s="138">
        <f t="shared" si="624"/>
        <v>14.9</v>
      </c>
      <c r="N154" s="138">
        <f t="shared" si="624"/>
        <v>0</v>
      </c>
      <c r="O154" s="138">
        <f t="shared" si="624"/>
        <v>0</v>
      </c>
      <c r="P154" s="138">
        <f t="shared" si="624"/>
        <v>0</v>
      </c>
      <c r="Q154" s="138">
        <f t="shared" si="624"/>
        <v>4.9000000000000004</v>
      </c>
      <c r="R154" s="138">
        <f t="shared" si="624"/>
        <v>0</v>
      </c>
      <c r="S154" s="161">
        <f>S155</f>
        <v>0</v>
      </c>
      <c r="T154" s="162">
        <f t="shared" si="625"/>
        <v>0</v>
      </c>
      <c r="U154" s="142">
        <f t="shared" si="625"/>
        <v>0</v>
      </c>
      <c r="V154" s="142">
        <f t="shared" si="625"/>
        <v>0</v>
      </c>
      <c r="W154" s="142">
        <f t="shared" si="625"/>
        <v>0</v>
      </c>
      <c r="X154" s="142">
        <f t="shared" si="625"/>
        <v>0</v>
      </c>
      <c r="Y154" s="142">
        <f t="shared" si="625"/>
        <v>0</v>
      </c>
      <c r="Z154" s="142">
        <f t="shared" si="625"/>
        <v>0</v>
      </c>
      <c r="AA154" s="142">
        <f t="shared" si="625"/>
        <v>0</v>
      </c>
      <c r="AB154" s="142">
        <f t="shared" si="625"/>
        <v>0</v>
      </c>
      <c r="AC154" s="142">
        <f t="shared" si="625"/>
        <v>0</v>
      </c>
      <c r="AD154" s="142">
        <f t="shared" si="625"/>
        <v>0</v>
      </c>
      <c r="AE154" s="142">
        <f t="shared" si="625"/>
        <v>0</v>
      </c>
      <c r="AF154" s="142">
        <f t="shared" si="625"/>
        <v>0</v>
      </c>
      <c r="AG154" s="142">
        <f t="shared" si="625"/>
        <v>0</v>
      </c>
      <c r="AH154" s="142">
        <f t="shared" si="625"/>
        <v>0</v>
      </c>
      <c r="AI154" s="14">
        <f>AI155</f>
        <v>1272.8000000000002</v>
      </c>
      <c r="AJ154" s="12">
        <f t="shared" si="626"/>
        <v>1116.0999999999999</v>
      </c>
      <c r="AK154" s="107">
        <f t="shared" si="626"/>
        <v>397.7</v>
      </c>
      <c r="AL154" s="107">
        <f t="shared" si="626"/>
        <v>300.10000000000002</v>
      </c>
      <c r="AM154" s="107">
        <f t="shared" si="626"/>
        <v>0</v>
      </c>
      <c r="AN154" s="107">
        <f t="shared" si="626"/>
        <v>0</v>
      </c>
      <c r="AO154" s="107">
        <f t="shared" si="626"/>
        <v>10.1</v>
      </c>
      <c r="AP154" s="107">
        <f t="shared" si="626"/>
        <v>8.1999999999999993</v>
      </c>
      <c r="AQ154" s="107">
        <f t="shared" si="626"/>
        <v>845.2</v>
      </c>
      <c r="AR154" s="107">
        <f t="shared" si="626"/>
        <v>807.8</v>
      </c>
      <c r="AS154" s="107">
        <f t="shared" si="626"/>
        <v>14.9</v>
      </c>
      <c r="AT154" s="107">
        <f t="shared" si="626"/>
        <v>0</v>
      </c>
      <c r="AU154" s="107">
        <f t="shared" si="626"/>
        <v>0</v>
      </c>
      <c r="AV154" s="107">
        <f t="shared" si="626"/>
        <v>0</v>
      </c>
      <c r="AW154" s="107">
        <f t="shared" si="626"/>
        <v>4.9000000000000004</v>
      </c>
      <c r="AX154" s="107">
        <f t="shared" si="626"/>
        <v>0</v>
      </c>
      <c r="AY154" s="172">
        <f t="shared" si="533"/>
        <v>0</v>
      </c>
      <c r="AZ154" s="172">
        <f t="shared" si="534"/>
        <v>0</v>
      </c>
      <c r="BA154" s="172">
        <f t="shared" si="535"/>
        <v>0</v>
      </c>
      <c r="BB154" s="172">
        <f t="shared" si="536"/>
        <v>0</v>
      </c>
      <c r="BC154" s="172">
        <f t="shared" si="537"/>
        <v>0</v>
      </c>
      <c r="BD154" s="172">
        <f t="shared" si="538"/>
        <v>0</v>
      </c>
      <c r="BE154" s="172">
        <f t="shared" si="539"/>
        <v>0</v>
      </c>
      <c r="BF154" s="172">
        <f t="shared" si="540"/>
        <v>0</v>
      </c>
      <c r="BG154" s="172">
        <f t="shared" si="541"/>
        <v>0</v>
      </c>
      <c r="BH154" s="172">
        <f t="shared" si="542"/>
        <v>0</v>
      </c>
      <c r="BI154" s="172">
        <f t="shared" si="543"/>
        <v>0</v>
      </c>
      <c r="BJ154" s="172">
        <f t="shared" si="544"/>
        <v>0</v>
      </c>
      <c r="BK154" s="172">
        <f t="shared" si="545"/>
        <v>0</v>
      </c>
      <c r="BL154" s="172">
        <f t="shared" si="546"/>
        <v>0</v>
      </c>
      <c r="BM154" s="172">
        <f t="shared" si="547"/>
        <v>0</v>
      </c>
      <c r="BN154" s="172">
        <f t="shared" si="548"/>
        <v>0</v>
      </c>
      <c r="BO154" s="1">
        <f t="shared" si="455"/>
        <v>0</v>
      </c>
    </row>
    <row r="155" spans="1:67" x14ac:dyDescent="0.25">
      <c r="A155" s="32"/>
      <c r="B155" s="21" t="s">
        <v>320</v>
      </c>
      <c r="C155" s="164">
        <f t="shared" ref="C155" si="647">E155+G155+I155+K155+M155+O155+Q155</f>
        <v>1272.8000000000002</v>
      </c>
      <c r="D155" s="164">
        <f t="shared" ref="D155:D158" si="648">F155+H155+J155+L155+N155+P155+R155</f>
        <v>1116.0999999999999</v>
      </c>
      <c r="E155" s="7">
        <v>397.7</v>
      </c>
      <c r="F155" s="7">
        <v>300.10000000000002</v>
      </c>
      <c r="G155" s="7"/>
      <c r="H155" s="7"/>
      <c r="I155" s="7">
        <f>I156+I157+I158</f>
        <v>10.1</v>
      </c>
      <c r="J155" s="7">
        <f>J156+J157+J158</f>
        <v>8.1999999999999993</v>
      </c>
      <c r="K155" s="7">
        <v>845.2</v>
      </c>
      <c r="L155" s="7">
        <v>807.8</v>
      </c>
      <c r="M155" s="7">
        <v>14.9</v>
      </c>
      <c r="N155" s="7"/>
      <c r="O155" s="138"/>
      <c r="P155" s="138"/>
      <c r="Q155" s="7">
        <v>4.9000000000000004</v>
      </c>
      <c r="R155" s="138"/>
      <c r="S155" s="164">
        <f t="shared" ref="S155" si="649">U155+W155+Y155+AA155+AC155+AE155+AG155</f>
        <v>0</v>
      </c>
      <c r="T155" s="164">
        <f t="shared" ref="T155:T158" si="650">V155+X155+Z155+AB155+AD155+AF155+AH155</f>
        <v>0</v>
      </c>
      <c r="U155" s="142"/>
      <c r="V155" s="142"/>
      <c r="W155" s="143"/>
      <c r="X155" s="143"/>
      <c r="Y155" s="143">
        <f>Y156+Y157+Y158</f>
        <v>0</v>
      </c>
      <c r="Z155" s="143">
        <f>Z156+Z157+Z158</f>
        <v>0</v>
      </c>
      <c r="AA155" s="142"/>
      <c r="AB155" s="142"/>
      <c r="AC155" s="142"/>
      <c r="AD155" s="142"/>
      <c r="AE155" s="142"/>
      <c r="AF155" s="142"/>
      <c r="AG155" s="142"/>
      <c r="AH155" s="142"/>
      <c r="AI155" s="116">
        <f t="shared" ref="AI155" si="651">AK155+AM155+AO155+AQ155+AS155+AU155+AW155</f>
        <v>1272.8000000000002</v>
      </c>
      <c r="AJ155" s="116">
        <f t="shared" ref="AJ155:AJ156" si="652">AL155+AN155+AP155+AR155+AT155+AV155+AX155</f>
        <v>1116.0999999999999</v>
      </c>
      <c r="AK155" s="23">
        <f>E155+U155</f>
        <v>397.7</v>
      </c>
      <c r="AL155" s="23">
        <f t="shared" ref="AL155:AL156" si="653">F155+V155</f>
        <v>300.10000000000002</v>
      </c>
      <c r="AM155" s="23">
        <f t="shared" ref="AM155:AM156" si="654">G155+W155</f>
        <v>0</v>
      </c>
      <c r="AN155" s="23">
        <f t="shared" ref="AN155:AN156" si="655">H155+X155</f>
        <v>0</v>
      </c>
      <c r="AO155" s="23">
        <f t="shared" ref="AO155:AO156" si="656">I155+Y155</f>
        <v>10.1</v>
      </c>
      <c r="AP155" s="23">
        <f t="shared" ref="AP155:AP156" si="657">J155+Z155</f>
        <v>8.1999999999999993</v>
      </c>
      <c r="AQ155" s="23">
        <f t="shared" ref="AQ155:AQ156" si="658">K155+AA155</f>
        <v>845.2</v>
      </c>
      <c r="AR155" s="23">
        <f t="shared" ref="AR155:AR156" si="659">L155+AB155</f>
        <v>807.8</v>
      </c>
      <c r="AS155" s="23">
        <f t="shared" ref="AS155:AS156" si="660">M155+AC155</f>
        <v>14.9</v>
      </c>
      <c r="AT155" s="23">
        <f t="shared" ref="AT155:AT156" si="661">N155+AD155</f>
        <v>0</v>
      </c>
      <c r="AU155" s="23">
        <f t="shared" ref="AU155:AU156" si="662">O155+AE155</f>
        <v>0</v>
      </c>
      <c r="AV155" s="23">
        <f t="shared" ref="AV155:AV156" si="663">P155+AF155</f>
        <v>0</v>
      </c>
      <c r="AW155" s="23">
        <f t="shared" ref="AW155:AW156" si="664">Q155+AG155</f>
        <v>4.9000000000000004</v>
      </c>
      <c r="AX155" s="23">
        <f t="shared" ref="AX155:AX156" si="665">R155+AH155</f>
        <v>0</v>
      </c>
      <c r="AY155" s="172">
        <f t="shared" si="533"/>
        <v>0</v>
      </c>
      <c r="AZ155" s="172">
        <f t="shared" si="534"/>
        <v>0</v>
      </c>
      <c r="BA155" s="172">
        <f t="shared" si="535"/>
        <v>0</v>
      </c>
      <c r="BB155" s="172">
        <f t="shared" si="536"/>
        <v>0</v>
      </c>
      <c r="BC155" s="172">
        <f t="shared" si="537"/>
        <v>0</v>
      </c>
      <c r="BD155" s="172">
        <f t="shared" si="538"/>
        <v>0</v>
      </c>
      <c r="BE155" s="172">
        <f t="shared" si="539"/>
        <v>0</v>
      </c>
      <c r="BF155" s="172">
        <f t="shared" si="540"/>
        <v>0</v>
      </c>
      <c r="BG155" s="172">
        <f t="shared" si="541"/>
        <v>0</v>
      </c>
      <c r="BH155" s="172">
        <f t="shared" si="542"/>
        <v>0</v>
      </c>
      <c r="BI155" s="172">
        <f t="shared" si="543"/>
        <v>0</v>
      </c>
      <c r="BJ155" s="172">
        <f t="shared" si="544"/>
        <v>0</v>
      </c>
      <c r="BK155" s="172">
        <f t="shared" si="545"/>
        <v>0</v>
      </c>
      <c r="BL155" s="172">
        <f t="shared" si="546"/>
        <v>0</v>
      </c>
      <c r="BM155" s="172">
        <f t="shared" si="547"/>
        <v>0</v>
      </c>
      <c r="BN155" s="172">
        <f t="shared" si="548"/>
        <v>0</v>
      </c>
      <c r="BO155" s="1">
        <f t="shared" si="455"/>
        <v>0</v>
      </c>
    </row>
    <row r="156" spans="1:67" ht="26.25" x14ac:dyDescent="0.25">
      <c r="A156" s="32"/>
      <c r="B156" s="34" t="s">
        <v>266</v>
      </c>
      <c r="C156" s="165">
        <f>E156+G156+I156+K156+M156+O156+Q156</f>
        <v>3.2</v>
      </c>
      <c r="D156" s="166">
        <f t="shared" si="648"/>
        <v>1.4</v>
      </c>
      <c r="E156" s="7"/>
      <c r="F156" s="7"/>
      <c r="G156" s="7"/>
      <c r="H156" s="7"/>
      <c r="I156" s="7">
        <v>3.2</v>
      </c>
      <c r="J156" s="7">
        <v>1.4</v>
      </c>
      <c r="K156" s="7"/>
      <c r="L156" s="7"/>
      <c r="M156" s="7"/>
      <c r="N156" s="7"/>
      <c r="O156" s="7"/>
      <c r="P156" s="7"/>
      <c r="Q156" s="7"/>
      <c r="R156" s="7"/>
      <c r="S156" s="165">
        <f>U156+W156+Y156+AA156+AC156+AE156+AG156</f>
        <v>0</v>
      </c>
      <c r="T156" s="166">
        <f t="shared" si="650"/>
        <v>0</v>
      </c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52">
        <f>AK156+AM156+AO156+AQ156+AS156+AU156+AW156</f>
        <v>3.2</v>
      </c>
      <c r="AJ156" s="153">
        <f t="shared" si="652"/>
        <v>1.4</v>
      </c>
      <c r="AK156" s="117">
        <f t="shared" ref="AK156" si="666">E156+U156</f>
        <v>0</v>
      </c>
      <c r="AL156" s="117">
        <f t="shared" si="653"/>
        <v>0</v>
      </c>
      <c r="AM156" s="117">
        <f t="shared" si="654"/>
        <v>0</v>
      </c>
      <c r="AN156" s="117">
        <f t="shared" si="655"/>
        <v>0</v>
      </c>
      <c r="AO156" s="117">
        <f t="shared" si="656"/>
        <v>3.2</v>
      </c>
      <c r="AP156" s="117">
        <f t="shared" si="657"/>
        <v>1.4</v>
      </c>
      <c r="AQ156" s="117">
        <f t="shared" si="658"/>
        <v>0</v>
      </c>
      <c r="AR156" s="117">
        <f t="shared" si="659"/>
        <v>0</v>
      </c>
      <c r="AS156" s="117">
        <f t="shared" si="660"/>
        <v>0</v>
      </c>
      <c r="AT156" s="117">
        <f t="shared" si="661"/>
        <v>0</v>
      </c>
      <c r="AU156" s="117">
        <f t="shared" si="662"/>
        <v>0</v>
      </c>
      <c r="AV156" s="117">
        <f t="shared" si="663"/>
        <v>0</v>
      </c>
      <c r="AW156" s="117">
        <f t="shared" si="664"/>
        <v>0</v>
      </c>
      <c r="AX156" s="117">
        <f t="shared" si="665"/>
        <v>0</v>
      </c>
      <c r="AY156" s="172">
        <f t="shared" si="533"/>
        <v>0</v>
      </c>
      <c r="AZ156" s="172">
        <f t="shared" si="534"/>
        <v>0</v>
      </c>
      <c r="BA156" s="172">
        <f t="shared" si="535"/>
        <v>0</v>
      </c>
      <c r="BB156" s="172">
        <f t="shared" si="536"/>
        <v>0</v>
      </c>
      <c r="BC156" s="172">
        <f t="shared" si="537"/>
        <v>0</v>
      </c>
      <c r="BD156" s="172">
        <f t="shared" si="538"/>
        <v>0</v>
      </c>
      <c r="BE156" s="172">
        <f t="shared" si="539"/>
        <v>0</v>
      </c>
      <c r="BF156" s="172">
        <f t="shared" si="540"/>
        <v>0</v>
      </c>
      <c r="BG156" s="172">
        <f t="shared" si="541"/>
        <v>0</v>
      </c>
      <c r="BH156" s="172">
        <f t="shared" si="542"/>
        <v>0</v>
      </c>
      <c r="BI156" s="172">
        <f t="shared" si="543"/>
        <v>0</v>
      </c>
      <c r="BJ156" s="172">
        <f t="shared" si="544"/>
        <v>0</v>
      </c>
      <c r="BK156" s="172">
        <f t="shared" si="545"/>
        <v>0</v>
      </c>
      <c r="BL156" s="172">
        <f t="shared" si="546"/>
        <v>0</v>
      </c>
      <c r="BM156" s="172">
        <f t="shared" si="547"/>
        <v>0</v>
      </c>
      <c r="BN156" s="172">
        <f t="shared" si="548"/>
        <v>0</v>
      </c>
      <c r="BO156" s="1">
        <f t="shared" si="455"/>
        <v>0</v>
      </c>
    </row>
    <row r="157" spans="1:67" ht="26.25" x14ac:dyDescent="0.25">
      <c r="A157" s="32"/>
      <c r="B157" s="34" t="s">
        <v>322</v>
      </c>
      <c r="C157" s="165">
        <f t="shared" ref="C157:C158" si="667">E157+G157+I157+K157+M157+O157+Q157</f>
        <v>3.3</v>
      </c>
      <c r="D157" s="166">
        <f t="shared" si="648"/>
        <v>3.3</v>
      </c>
      <c r="E157" s="7"/>
      <c r="F157" s="7"/>
      <c r="G157" s="7"/>
      <c r="H157" s="7"/>
      <c r="I157" s="7">
        <v>3.3</v>
      </c>
      <c r="J157" s="7">
        <v>3.3</v>
      </c>
      <c r="K157" s="7"/>
      <c r="L157" s="7"/>
      <c r="M157" s="7"/>
      <c r="N157" s="7"/>
      <c r="O157" s="7"/>
      <c r="P157" s="7"/>
      <c r="Q157" s="7"/>
      <c r="R157" s="7"/>
      <c r="S157" s="165">
        <f t="shared" ref="S157:S158" si="668">U157+W157+Y157+AA157+AC157+AE157+AG157</f>
        <v>0</v>
      </c>
      <c r="T157" s="166">
        <f t="shared" si="650"/>
        <v>0</v>
      </c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52">
        <f t="shared" ref="AI157:AI158" si="669">AK157+AM157+AO157+AQ157+AS157+AU157+AW157</f>
        <v>3.3</v>
      </c>
      <c r="AJ157" s="153">
        <f t="shared" ref="AJ157:AJ158" si="670">AL157+AN157+AP157+AR157+AT157+AV157+AX157</f>
        <v>3.3</v>
      </c>
      <c r="AK157" s="117">
        <f t="shared" ref="AK157:AK158" si="671">E157+U157</f>
        <v>0</v>
      </c>
      <c r="AL157" s="117">
        <f t="shared" ref="AL157:AL158" si="672">F157+V157</f>
        <v>0</v>
      </c>
      <c r="AM157" s="117">
        <f t="shared" ref="AM157:AM158" si="673">G157+W157</f>
        <v>0</v>
      </c>
      <c r="AN157" s="117">
        <f t="shared" ref="AN157:AN158" si="674">H157+X157</f>
        <v>0</v>
      </c>
      <c r="AO157" s="117">
        <f t="shared" ref="AO157:AO158" si="675">I157+Y157</f>
        <v>3.3</v>
      </c>
      <c r="AP157" s="117">
        <f t="shared" ref="AP157:AP158" si="676">J157+Z157</f>
        <v>3.3</v>
      </c>
      <c r="AQ157" s="117">
        <f t="shared" ref="AQ157:AQ158" si="677">K157+AA157</f>
        <v>0</v>
      </c>
      <c r="AR157" s="117">
        <f t="shared" ref="AR157:AR158" si="678">L157+AB157</f>
        <v>0</v>
      </c>
      <c r="AS157" s="117">
        <f t="shared" ref="AS157:AS158" si="679">M157+AC157</f>
        <v>0</v>
      </c>
      <c r="AT157" s="117">
        <f t="shared" ref="AT157:AT158" si="680">N157+AD157</f>
        <v>0</v>
      </c>
      <c r="AU157" s="117">
        <f t="shared" ref="AU157:AU158" si="681">O157+AE157</f>
        <v>0</v>
      </c>
      <c r="AV157" s="117">
        <f t="shared" ref="AV157:AV158" si="682">P157+AF157</f>
        <v>0</v>
      </c>
      <c r="AW157" s="117">
        <f t="shared" ref="AW157:AW158" si="683">Q157+AG157</f>
        <v>0</v>
      </c>
      <c r="AX157" s="117">
        <f t="shared" ref="AX157:AX158" si="684">R157+AH157</f>
        <v>0</v>
      </c>
      <c r="AY157" s="172">
        <f t="shared" si="533"/>
        <v>0</v>
      </c>
      <c r="AZ157" s="172">
        <f t="shared" si="534"/>
        <v>0</v>
      </c>
      <c r="BA157" s="172">
        <f t="shared" si="535"/>
        <v>0</v>
      </c>
      <c r="BB157" s="172">
        <f t="shared" si="536"/>
        <v>0</v>
      </c>
      <c r="BC157" s="172">
        <f t="shared" si="537"/>
        <v>0</v>
      </c>
      <c r="BD157" s="172">
        <f t="shared" si="538"/>
        <v>0</v>
      </c>
      <c r="BE157" s="172">
        <f t="shared" si="539"/>
        <v>0</v>
      </c>
      <c r="BF157" s="172">
        <f t="shared" si="540"/>
        <v>0</v>
      </c>
      <c r="BG157" s="172">
        <f t="shared" si="541"/>
        <v>0</v>
      </c>
      <c r="BH157" s="172">
        <f t="shared" si="542"/>
        <v>0</v>
      </c>
      <c r="BI157" s="172">
        <f t="shared" si="543"/>
        <v>0</v>
      </c>
      <c r="BJ157" s="172">
        <f t="shared" si="544"/>
        <v>0</v>
      </c>
      <c r="BK157" s="172">
        <f t="shared" si="545"/>
        <v>0</v>
      </c>
      <c r="BL157" s="172">
        <f t="shared" si="546"/>
        <v>0</v>
      </c>
      <c r="BM157" s="172">
        <f t="shared" si="547"/>
        <v>0</v>
      </c>
      <c r="BN157" s="172">
        <f t="shared" si="548"/>
        <v>0</v>
      </c>
      <c r="BO157" s="1">
        <f t="shared" si="455"/>
        <v>0</v>
      </c>
    </row>
    <row r="158" spans="1:67" ht="39" x14ac:dyDescent="0.25">
      <c r="A158" s="35"/>
      <c r="B158" s="34" t="s">
        <v>321</v>
      </c>
      <c r="C158" s="165">
        <f t="shared" si="667"/>
        <v>3.6</v>
      </c>
      <c r="D158" s="166">
        <f t="shared" si="648"/>
        <v>3.5</v>
      </c>
      <c r="E158" s="7"/>
      <c r="F158" s="7"/>
      <c r="G158" s="7"/>
      <c r="H158" s="7"/>
      <c r="I158" s="7">
        <v>3.6</v>
      </c>
      <c r="J158" s="7">
        <v>3.5</v>
      </c>
      <c r="K158" s="7"/>
      <c r="L158" s="7"/>
      <c r="M158" s="7"/>
      <c r="N158" s="7"/>
      <c r="O158" s="7"/>
      <c r="P158" s="7"/>
      <c r="Q158" s="7"/>
      <c r="R158" s="7"/>
      <c r="S158" s="165">
        <f t="shared" si="668"/>
        <v>0</v>
      </c>
      <c r="T158" s="166">
        <f t="shared" si="650"/>
        <v>0</v>
      </c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52">
        <f t="shared" si="669"/>
        <v>3.6</v>
      </c>
      <c r="AJ158" s="153">
        <f t="shared" si="670"/>
        <v>3.5</v>
      </c>
      <c r="AK158" s="117">
        <f t="shared" si="671"/>
        <v>0</v>
      </c>
      <c r="AL158" s="117">
        <f t="shared" si="672"/>
        <v>0</v>
      </c>
      <c r="AM158" s="117">
        <f t="shared" si="673"/>
        <v>0</v>
      </c>
      <c r="AN158" s="117">
        <f t="shared" si="674"/>
        <v>0</v>
      </c>
      <c r="AO158" s="117">
        <f t="shared" si="675"/>
        <v>3.6</v>
      </c>
      <c r="AP158" s="117">
        <f t="shared" si="676"/>
        <v>3.5</v>
      </c>
      <c r="AQ158" s="117">
        <f t="shared" si="677"/>
        <v>0</v>
      </c>
      <c r="AR158" s="117">
        <f t="shared" si="678"/>
        <v>0</v>
      </c>
      <c r="AS158" s="117">
        <f t="shared" si="679"/>
        <v>0</v>
      </c>
      <c r="AT158" s="117">
        <f t="shared" si="680"/>
        <v>0</v>
      </c>
      <c r="AU158" s="117">
        <f t="shared" si="681"/>
        <v>0</v>
      </c>
      <c r="AV158" s="117">
        <f t="shared" si="682"/>
        <v>0</v>
      </c>
      <c r="AW158" s="117">
        <f t="shared" si="683"/>
        <v>0</v>
      </c>
      <c r="AX158" s="117">
        <f t="shared" si="684"/>
        <v>0</v>
      </c>
      <c r="AY158" s="172">
        <f t="shared" si="533"/>
        <v>0</v>
      </c>
      <c r="AZ158" s="172">
        <f t="shared" si="534"/>
        <v>0</v>
      </c>
      <c r="BA158" s="172">
        <f t="shared" si="535"/>
        <v>0</v>
      </c>
      <c r="BB158" s="172">
        <f t="shared" si="536"/>
        <v>0</v>
      </c>
      <c r="BC158" s="172">
        <f t="shared" si="537"/>
        <v>0</v>
      </c>
      <c r="BD158" s="172">
        <f t="shared" si="538"/>
        <v>0</v>
      </c>
      <c r="BE158" s="172">
        <f t="shared" si="539"/>
        <v>0</v>
      </c>
      <c r="BF158" s="172">
        <f t="shared" si="540"/>
        <v>0</v>
      </c>
      <c r="BG158" s="172">
        <f t="shared" si="541"/>
        <v>0</v>
      </c>
      <c r="BH158" s="172">
        <f t="shared" si="542"/>
        <v>0</v>
      </c>
      <c r="BI158" s="172">
        <f t="shared" si="543"/>
        <v>0</v>
      </c>
      <c r="BJ158" s="172">
        <f t="shared" si="544"/>
        <v>0</v>
      </c>
      <c r="BK158" s="172">
        <f t="shared" si="545"/>
        <v>0</v>
      </c>
      <c r="BL158" s="172">
        <f t="shared" si="546"/>
        <v>0</v>
      </c>
      <c r="BM158" s="172">
        <f t="shared" si="547"/>
        <v>0</v>
      </c>
      <c r="BN158" s="172">
        <f t="shared" si="548"/>
        <v>0</v>
      </c>
      <c r="BO158" s="1">
        <f t="shared" si="455"/>
        <v>0</v>
      </c>
    </row>
    <row r="159" spans="1:67" ht="15" customHeight="1" x14ac:dyDescent="0.25">
      <c r="A159" s="32" t="s">
        <v>26</v>
      </c>
      <c r="B159" s="122" t="s">
        <v>325</v>
      </c>
      <c r="C159" s="161">
        <f>C160</f>
        <v>972.6</v>
      </c>
      <c r="D159" s="162">
        <f t="shared" ref="D159:R159" si="685">D160</f>
        <v>862.5</v>
      </c>
      <c r="E159" s="138">
        <f t="shared" si="685"/>
        <v>211.8</v>
      </c>
      <c r="F159" s="138">
        <f t="shared" si="685"/>
        <v>149.4</v>
      </c>
      <c r="G159" s="138">
        <f t="shared" si="685"/>
        <v>0</v>
      </c>
      <c r="H159" s="138">
        <f t="shared" si="685"/>
        <v>0</v>
      </c>
      <c r="I159" s="138">
        <f t="shared" si="685"/>
        <v>1</v>
      </c>
      <c r="J159" s="138">
        <f t="shared" si="685"/>
        <v>1</v>
      </c>
      <c r="K159" s="138">
        <f t="shared" si="685"/>
        <v>752</v>
      </c>
      <c r="L159" s="138">
        <f t="shared" si="685"/>
        <v>712.1</v>
      </c>
      <c r="M159" s="138">
        <f t="shared" si="685"/>
        <v>0.1</v>
      </c>
      <c r="N159" s="138">
        <f t="shared" si="685"/>
        <v>0</v>
      </c>
      <c r="O159" s="138">
        <f t="shared" si="685"/>
        <v>0</v>
      </c>
      <c r="P159" s="138">
        <f t="shared" si="685"/>
        <v>0</v>
      </c>
      <c r="Q159" s="138">
        <f t="shared" si="685"/>
        <v>7.7</v>
      </c>
      <c r="R159" s="138">
        <f t="shared" si="685"/>
        <v>0</v>
      </c>
      <c r="S159" s="161">
        <f>S160</f>
        <v>0</v>
      </c>
      <c r="T159" s="162">
        <f t="shared" ref="T159:AH159" si="686">T160</f>
        <v>0</v>
      </c>
      <c r="U159" s="142">
        <f t="shared" si="686"/>
        <v>0</v>
      </c>
      <c r="V159" s="142">
        <f t="shared" si="686"/>
        <v>0</v>
      </c>
      <c r="W159" s="142">
        <f t="shared" si="686"/>
        <v>0</v>
      </c>
      <c r="X159" s="142">
        <f t="shared" si="686"/>
        <v>0</v>
      </c>
      <c r="Y159" s="142">
        <f t="shared" si="686"/>
        <v>0</v>
      </c>
      <c r="Z159" s="142">
        <f t="shared" si="686"/>
        <v>0</v>
      </c>
      <c r="AA159" s="142">
        <f t="shared" si="686"/>
        <v>0</v>
      </c>
      <c r="AB159" s="142">
        <f t="shared" si="686"/>
        <v>0</v>
      </c>
      <c r="AC159" s="142">
        <f t="shared" si="686"/>
        <v>0</v>
      </c>
      <c r="AD159" s="142">
        <f t="shared" si="686"/>
        <v>0</v>
      </c>
      <c r="AE159" s="142">
        <f t="shared" si="686"/>
        <v>0</v>
      </c>
      <c r="AF159" s="142">
        <f t="shared" si="686"/>
        <v>0</v>
      </c>
      <c r="AG159" s="142">
        <f t="shared" si="686"/>
        <v>0</v>
      </c>
      <c r="AH159" s="142">
        <f t="shared" si="686"/>
        <v>0</v>
      </c>
      <c r="AI159" s="14">
        <f>AI160</f>
        <v>972.6</v>
      </c>
      <c r="AJ159" s="12">
        <f t="shared" ref="AJ159:AX159" si="687">AJ160</f>
        <v>862.5</v>
      </c>
      <c r="AK159" s="107">
        <f t="shared" si="687"/>
        <v>211.8</v>
      </c>
      <c r="AL159" s="107">
        <f t="shared" si="687"/>
        <v>149.4</v>
      </c>
      <c r="AM159" s="107">
        <f t="shared" si="687"/>
        <v>0</v>
      </c>
      <c r="AN159" s="107">
        <f t="shared" si="687"/>
        <v>0</v>
      </c>
      <c r="AO159" s="107">
        <f t="shared" si="687"/>
        <v>1</v>
      </c>
      <c r="AP159" s="107">
        <f t="shared" si="687"/>
        <v>1</v>
      </c>
      <c r="AQ159" s="107">
        <f t="shared" si="687"/>
        <v>752</v>
      </c>
      <c r="AR159" s="107">
        <f t="shared" si="687"/>
        <v>712.1</v>
      </c>
      <c r="AS159" s="107">
        <f t="shared" si="687"/>
        <v>0.1</v>
      </c>
      <c r="AT159" s="107">
        <f t="shared" si="687"/>
        <v>0</v>
      </c>
      <c r="AU159" s="107">
        <f t="shared" si="687"/>
        <v>0</v>
      </c>
      <c r="AV159" s="107">
        <f t="shared" si="687"/>
        <v>0</v>
      </c>
      <c r="AW159" s="107">
        <f t="shared" si="687"/>
        <v>7.7</v>
      </c>
      <c r="AX159" s="107">
        <f t="shared" si="687"/>
        <v>0</v>
      </c>
      <c r="AY159" s="172">
        <f t="shared" si="533"/>
        <v>0</v>
      </c>
      <c r="AZ159" s="172">
        <f t="shared" si="534"/>
        <v>0</v>
      </c>
      <c r="BA159" s="172">
        <f t="shared" si="535"/>
        <v>0</v>
      </c>
      <c r="BB159" s="172">
        <f t="shared" si="536"/>
        <v>0</v>
      </c>
      <c r="BC159" s="172">
        <f t="shared" si="537"/>
        <v>0</v>
      </c>
      <c r="BD159" s="172">
        <f t="shared" si="538"/>
        <v>0</v>
      </c>
      <c r="BE159" s="172">
        <f t="shared" si="539"/>
        <v>0</v>
      </c>
      <c r="BF159" s="172">
        <f t="shared" si="540"/>
        <v>0</v>
      </c>
      <c r="BG159" s="172">
        <f t="shared" si="541"/>
        <v>0</v>
      </c>
      <c r="BH159" s="172">
        <f t="shared" si="542"/>
        <v>0</v>
      </c>
      <c r="BI159" s="172">
        <f t="shared" si="543"/>
        <v>0</v>
      </c>
      <c r="BJ159" s="172">
        <f t="shared" si="544"/>
        <v>0</v>
      </c>
      <c r="BK159" s="172">
        <f t="shared" si="545"/>
        <v>0</v>
      </c>
      <c r="BL159" s="172">
        <f t="shared" si="546"/>
        <v>0</v>
      </c>
      <c r="BM159" s="172">
        <f t="shared" si="547"/>
        <v>0</v>
      </c>
      <c r="BN159" s="172">
        <f t="shared" si="548"/>
        <v>0</v>
      </c>
      <c r="BO159" s="1">
        <f t="shared" si="455"/>
        <v>0</v>
      </c>
    </row>
    <row r="160" spans="1:67" x14ac:dyDescent="0.25">
      <c r="A160" s="32"/>
      <c r="B160" s="21" t="s">
        <v>320</v>
      </c>
      <c r="C160" s="164">
        <f t="shared" ref="C160" si="688">E160+G160+I160+K160+M160+O160+Q160</f>
        <v>972.6</v>
      </c>
      <c r="D160" s="164">
        <f t="shared" ref="D160:D161" si="689">F160+H160+J160+L160+N160+P160+R160</f>
        <v>862.5</v>
      </c>
      <c r="E160" s="7">
        <v>211.8</v>
      </c>
      <c r="F160" s="7">
        <v>149.4</v>
      </c>
      <c r="G160" s="7"/>
      <c r="H160" s="7"/>
      <c r="I160" s="7">
        <f>I161</f>
        <v>1</v>
      </c>
      <c r="J160" s="7">
        <f>J161</f>
        <v>1</v>
      </c>
      <c r="K160" s="7">
        <v>752</v>
      </c>
      <c r="L160" s="7">
        <v>712.1</v>
      </c>
      <c r="M160" s="7">
        <v>0.1</v>
      </c>
      <c r="N160" s="138"/>
      <c r="O160" s="138"/>
      <c r="P160" s="138"/>
      <c r="Q160" s="7">
        <v>7.7</v>
      </c>
      <c r="R160" s="138"/>
      <c r="S160" s="164">
        <f t="shared" ref="S160" si="690">U160+W160+Y160+AA160+AC160+AE160+AG160</f>
        <v>0</v>
      </c>
      <c r="T160" s="164">
        <f t="shared" ref="T160:T161" si="691">V160+X160+Z160+AB160+AD160+AF160+AH160</f>
        <v>0</v>
      </c>
      <c r="U160" s="142"/>
      <c r="V160" s="142"/>
      <c r="W160" s="143"/>
      <c r="X160" s="143"/>
      <c r="Y160" s="143">
        <f>Y161</f>
        <v>0</v>
      </c>
      <c r="Z160" s="143">
        <f>Z161</f>
        <v>0</v>
      </c>
      <c r="AA160" s="142"/>
      <c r="AB160" s="142"/>
      <c r="AC160" s="142"/>
      <c r="AD160" s="142"/>
      <c r="AE160" s="142"/>
      <c r="AF160" s="142"/>
      <c r="AG160" s="142"/>
      <c r="AH160" s="142"/>
      <c r="AI160" s="116">
        <f t="shared" ref="AI160" si="692">AK160+AM160+AO160+AQ160+AS160+AU160+AW160</f>
        <v>972.6</v>
      </c>
      <c r="AJ160" s="116">
        <f t="shared" ref="AJ160:AJ161" si="693">AL160+AN160+AP160+AR160+AT160+AV160+AX160</f>
        <v>862.5</v>
      </c>
      <c r="AK160" s="23">
        <f>E160+U160</f>
        <v>211.8</v>
      </c>
      <c r="AL160" s="23">
        <f t="shared" ref="AL160:AL161" si="694">F160+V160</f>
        <v>149.4</v>
      </c>
      <c r="AM160" s="23">
        <f t="shared" ref="AM160:AM161" si="695">G160+W160</f>
        <v>0</v>
      </c>
      <c r="AN160" s="23">
        <f t="shared" ref="AN160:AN161" si="696">H160+X160</f>
        <v>0</v>
      </c>
      <c r="AO160" s="23">
        <f t="shared" ref="AO160:AO161" si="697">I160+Y160</f>
        <v>1</v>
      </c>
      <c r="AP160" s="23">
        <f t="shared" ref="AP160:AP161" si="698">J160+Z160</f>
        <v>1</v>
      </c>
      <c r="AQ160" s="23">
        <f t="shared" ref="AQ160:AQ161" si="699">K160+AA160</f>
        <v>752</v>
      </c>
      <c r="AR160" s="23">
        <f t="shared" ref="AR160:AR161" si="700">L160+AB160</f>
        <v>712.1</v>
      </c>
      <c r="AS160" s="23">
        <f t="shared" ref="AS160:AS161" si="701">M160+AC160</f>
        <v>0.1</v>
      </c>
      <c r="AT160" s="23">
        <f t="shared" ref="AT160:AT161" si="702">N160+AD160</f>
        <v>0</v>
      </c>
      <c r="AU160" s="23">
        <f t="shared" ref="AU160:AU161" si="703">O160+AE160</f>
        <v>0</v>
      </c>
      <c r="AV160" s="23">
        <f t="shared" ref="AV160:AV161" si="704">P160+AF160</f>
        <v>0</v>
      </c>
      <c r="AW160" s="23">
        <f t="shared" ref="AW160:AW161" si="705">Q160+AG160</f>
        <v>7.7</v>
      </c>
      <c r="AX160" s="23">
        <f t="shared" ref="AX160:AX161" si="706">R160+AH160</f>
        <v>0</v>
      </c>
      <c r="AY160" s="172">
        <f t="shared" si="533"/>
        <v>0</v>
      </c>
      <c r="AZ160" s="172">
        <f t="shared" si="534"/>
        <v>0</v>
      </c>
      <c r="BA160" s="172">
        <f t="shared" si="535"/>
        <v>0</v>
      </c>
      <c r="BB160" s="172">
        <f t="shared" si="536"/>
        <v>0</v>
      </c>
      <c r="BC160" s="172">
        <f t="shared" si="537"/>
        <v>0</v>
      </c>
      <c r="BD160" s="172">
        <f t="shared" si="538"/>
        <v>0</v>
      </c>
      <c r="BE160" s="172">
        <f t="shared" si="539"/>
        <v>0</v>
      </c>
      <c r="BF160" s="172">
        <f t="shared" si="540"/>
        <v>0</v>
      </c>
      <c r="BG160" s="172">
        <f t="shared" si="541"/>
        <v>0</v>
      </c>
      <c r="BH160" s="172">
        <f t="shared" si="542"/>
        <v>0</v>
      </c>
      <c r="BI160" s="172">
        <f t="shared" si="543"/>
        <v>0</v>
      </c>
      <c r="BJ160" s="172">
        <f t="shared" si="544"/>
        <v>0</v>
      </c>
      <c r="BK160" s="172">
        <f t="shared" si="545"/>
        <v>0</v>
      </c>
      <c r="BL160" s="172">
        <f t="shared" si="546"/>
        <v>0</v>
      </c>
      <c r="BM160" s="172">
        <f t="shared" si="547"/>
        <v>0</v>
      </c>
      <c r="BN160" s="172">
        <f t="shared" si="548"/>
        <v>0</v>
      </c>
      <c r="BO160" s="1">
        <f t="shared" si="455"/>
        <v>0</v>
      </c>
    </row>
    <row r="161" spans="1:67" ht="26.25" x14ac:dyDescent="0.25">
      <c r="A161" s="32"/>
      <c r="B161" s="34" t="s">
        <v>322</v>
      </c>
      <c r="C161" s="165">
        <f>E161+G161+I161+K161+M161+O161+Q161</f>
        <v>1</v>
      </c>
      <c r="D161" s="166">
        <f t="shared" si="689"/>
        <v>1</v>
      </c>
      <c r="E161" s="148"/>
      <c r="F161" s="148"/>
      <c r="G161" s="148"/>
      <c r="H161" s="148"/>
      <c r="I161" s="148">
        <v>1</v>
      </c>
      <c r="J161" s="148">
        <v>1</v>
      </c>
      <c r="K161" s="148"/>
      <c r="L161" s="148"/>
      <c r="M161" s="148"/>
      <c r="N161" s="148"/>
      <c r="O161" s="148"/>
      <c r="P161" s="148"/>
      <c r="Q161" s="148"/>
      <c r="R161" s="148"/>
      <c r="S161" s="165">
        <f>U161+W161+Y161+AA161+AC161+AE161+AG161</f>
        <v>0</v>
      </c>
      <c r="T161" s="166">
        <f t="shared" si="691"/>
        <v>0</v>
      </c>
      <c r="U161" s="150"/>
      <c r="V161" s="150"/>
      <c r="W161" s="15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/>
      <c r="AH161" s="150"/>
      <c r="AI161" s="152">
        <f>AK161+AM161+AO161+AQ161+AS161+AU161+AW161</f>
        <v>1</v>
      </c>
      <c r="AJ161" s="153">
        <f t="shared" si="693"/>
        <v>1</v>
      </c>
      <c r="AK161" s="117">
        <f t="shared" ref="AK161" si="707">E161+U161</f>
        <v>0</v>
      </c>
      <c r="AL161" s="117">
        <f t="shared" si="694"/>
        <v>0</v>
      </c>
      <c r="AM161" s="117">
        <f t="shared" si="695"/>
        <v>0</v>
      </c>
      <c r="AN161" s="117">
        <f t="shared" si="696"/>
        <v>0</v>
      </c>
      <c r="AO161" s="117">
        <f t="shared" si="697"/>
        <v>1</v>
      </c>
      <c r="AP161" s="117">
        <f t="shared" si="698"/>
        <v>1</v>
      </c>
      <c r="AQ161" s="117">
        <f t="shared" si="699"/>
        <v>0</v>
      </c>
      <c r="AR161" s="117">
        <f t="shared" si="700"/>
        <v>0</v>
      </c>
      <c r="AS161" s="117">
        <f t="shared" si="701"/>
        <v>0</v>
      </c>
      <c r="AT161" s="117">
        <f t="shared" si="702"/>
        <v>0</v>
      </c>
      <c r="AU161" s="117">
        <f t="shared" si="703"/>
        <v>0</v>
      </c>
      <c r="AV161" s="117">
        <f t="shared" si="704"/>
        <v>0</v>
      </c>
      <c r="AW161" s="117">
        <f t="shared" si="705"/>
        <v>0</v>
      </c>
      <c r="AX161" s="117">
        <f t="shared" si="706"/>
        <v>0</v>
      </c>
      <c r="AY161" s="172">
        <f t="shared" si="533"/>
        <v>0</v>
      </c>
      <c r="AZ161" s="172">
        <f t="shared" si="534"/>
        <v>0</v>
      </c>
      <c r="BA161" s="172">
        <f t="shared" si="535"/>
        <v>0</v>
      </c>
      <c r="BB161" s="172">
        <f t="shared" si="536"/>
        <v>0</v>
      </c>
      <c r="BC161" s="172">
        <f t="shared" si="537"/>
        <v>0</v>
      </c>
      <c r="BD161" s="172">
        <f t="shared" si="538"/>
        <v>0</v>
      </c>
      <c r="BE161" s="172">
        <f t="shared" si="539"/>
        <v>0</v>
      </c>
      <c r="BF161" s="172">
        <f t="shared" si="540"/>
        <v>0</v>
      </c>
      <c r="BG161" s="172">
        <f t="shared" si="541"/>
        <v>0</v>
      </c>
      <c r="BH161" s="172">
        <f t="shared" si="542"/>
        <v>0</v>
      </c>
      <c r="BI161" s="172">
        <f t="shared" si="543"/>
        <v>0</v>
      </c>
      <c r="BJ161" s="172">
        <f t="shared" si="544"/>
        <v>0</v>
      </c>
      <c r="BK161" s="172">
        <f t="shared" si="545"/>
        <v>0</v>
      </c>
      <c r="BL161" s="172">
        <f t="shared" si="546"/>
        <v>0</v>
      </c>
      <c r="BM161" s="172">
        <f t="shared" si="547"/>
        <v>0</v>
      </c>
      <c r="BN161" s="172">
        <f t="shared" si="548"/>
        <v>0</v>
      </c>
      <c r="BO161" s="1">
        <f t="shared" si="455"/>
        <v>0</v>
      </c>
    </row>
    <row r="162" spans="1:67" ht="15" customHeight="1" x14ac:dyDescent="0.25">
      <c r="A162" s="31" t="s">
        <v>27</v>
      </c>
      <c r="B162" s="122" t="s">
        <v>326</v>
      </c>
      <c r="C162" s="161">
        <f>C163</f>
        <v>2860.1</v>
      </c>
      <c r="D162" s="162">
        <f t="shared" ref="D162:R162" si="708">D163</f>
        <v>2415.1999999999998</v>
      </c>
      <c r="E162" s="138">
        <f t="shared" si="708"/>
        <v>692.6</v>
      </c>
      <c r="F162" s="138">
        <f t="shared" si="708"/>
        <v>537.20000000000005</v>
      </c>
      <c r="G162" s="138">
        <f t="shared" si="708"/>
        <v>0</v>
      </c>
      <c r="H162" s="138">
        <f t="shared" si="708"/>
        <v>0</v>
      </c>
      <c r="I162" s="138">
        <f>I163</f>
        <v>563.00000000000011</v>
      </c>
      <c r="J162" s="138">
        <f t="shared" si="708"/>
        <v>383.70000000000005</v>
      </c>
      <c r="K162" s="138">
        <f t="shared" si="708"/>
        <v>1562.4</v>
      </c>
      <c r="L162" s="138">
        <f t="shared" si="708"/>
        <v>1494.3</v>
      </c>
      <c r="M162" s="138">
        <f t="shared" si="708"/>
        <v>26</v>
      </c>
      <c r="N162" s="138">
        <f t="shared" si="708"/>
        <v>0</v>
      </c>
      <c r="O162" s="138">
        <f t="shared" si="708"/>
        <v>0</v>
      </c>
      <c r="P162" s="138">
        <f t="shared" si="708"/>
        <v>0</v>
      </c>
      <c r="Q162" s="138">
        <f t="shared" si="708"/>
        <v>16.100000000000001</v>
      </c>
      <c r="R162" s="138">
        <f t="shared" si="708"/>
        <v>0</v>
      </c>
      <c r="S162" s="161">
        <f>S163</f>
        <v>0</v>
      </c>
      <c r="T162" s="162">
        <f t="shared" ref="T162:AH162" si="709">T163</f>
        <v>0</v>
      </c>
      <c r="U162" s="142">
        <f t="shared" si="709"/>
        <v>0</v>
      </c>
      <c r="V162" s="142">
        <f t="shared" si="709"/>
        <v>0</v>
      </c>
      <c r="W162" s="142">
        <f t="shared" si="709"/>
        <v>0</v>
      </c>
      <c r="X162" s="142">
        <f t="shared" si="709"/>
        <v>0</v>
      </c>
      <c r="Y162" s="142">
        <f t="shared" si="709"/>
        <v>0</v>
      </c>
      <c r="Z162" s="142">
        <f t="shared" si="709"/>
        <v>0</v>
      </c>
      <c r="AA162" s="142">
        <f t="shared" si="709"/>
        <v>0</v>
      </c>
      <c r="AB162" s="142">
        <f t="shared" si="709"/>
        <v>0</v>
      </c>
      <c r="AC162" s="142">
        <f t="shared" si="709"/>
        <v>0</v>
      </c>
      <c r="AD162" s="142">
        <f t="shared" si="709"/>
        <v>0</v>
      </c>
      <c r="AE162" s="142">
        <f t="shared" si="709"/>
        <v>0</v>
      </c>
      <c r="AF162" s="142">
        <f t="shared" si="709"/>
        <v>0</v>
      </c>
      <c r="AG162" s="142">
        <f t="shared" si="709"/>
        <v>0</v>
      </c>
      <c r="AH162" s="142">
        <f t="shared" si="709"/>
        <v>0</v>
      </c>
      <c r="AI162" s="14">
        <f>AI163</f>
        <v>2860.1</v>
      </c>
      <c r="AJ162" s="12">
        <f t="shared" ref="AJ162:AX162" si="710">AJ163</f>
        <v>2415.1999999999998</v>
      </c>
      <c r="AK162" s="107">
        <f t="shared" si="710"/>
        <v>692.6</v>
      </c>
      <c r="AL162" s="107">
        <f t="shared" si="710"/>
        <v>537.20000000000005</v>
      </c>
      <c r="AM162" s="107">
        <f t="shared" si="710"/>
        <v>0</v>
      </c>
      <c r="AN162" s="107">
        <f t="shared" si="710"/>
        <v>0</v>
      </c>
      <c r="AO162" s="107">
        <f t="shared" si="710"/>
        <v>563.00000000000011</v>
      </c>
      <c r="AP162" s="107">
        <f t="shared" si="710"/>
        <v>383.70000000000005</v>
      </c>
      <c r="AQ162" s="107">
        <f t="shared" si="710"/>
        <v>1562.4</v>
      </c>
      <c r="AR162" s="107">
        <f t="shared" si="710"/>
        <v>1494.3</v>
      </c>
      <c r="AS162" s="107">
        <f t="shared" si="710"/>
        <v>26</v>
      </c>
      <c r="AT162" s="107">
        <f t="shared" si="710"/>
        <v>0</v>
      </c>
      <c r="AU162" s="107">
        <f t="shared" si="710"/>
        <v>0</v>
      </c>
      <c r="AV162" s="107">
        <f t="shared" si="710"/>
        <v>0</v>
      </c>
      <c r="AW162" s="107">
        <f t="shared" si="710"/>
        <v>16.100000000000001</v>
      </c>
      <c r="AX162" s="107">
        <f t="shared" si="710"/>
        <v>0</v>
      </c>
      <c r="AY162" s="172">
        <f t="shared" si="533"/>
        <v>0</v>
      </c>
      <c r="AZ162" s="172">
        <f t="shared" si="534"/>
        <v>0</v>
      </c>
      <c r="BA162" s="172">
        <f t="shared" si="535"/>
        <v>0</v>
      </c>
      <c r="BB162" s="172">
        <f t="shared" si="536"/>
        <v>0</v>
      </c>
      <c r="BC162" s="172">
        <f t="shared" si="537"/>
        <v>0</v>
      </c>
      <c r="BD162" s="172">
        <f t="shared" si="538"/>
        <v>0</v>
      </c>
      <c r="BE162" s="172">
        <f t="shared" si="539"/>
        <v>0</v>
      </c>
      <c r="BF162" s="172">
        <f t="shared" si="540"/>
        <v>0</v>
      </c>
      <c r="BG162" s="172">
        <f t="shared" si="541"/>
        <v>0</v>
      </c>
      <c r="BH162" s="172">
        <f t="shared" si="542"/>
        <v>0</v>
      </c>
      <c r="BI162" s="172">
        <f t="shared" si="543"/>
        <v>0</v>
      </c>
      <c r="BJ162" s="172">
        <f t="shared" si="544"/>
        <v>0</v>
      </c>
      <c r="BK162" s="172">
        <f t="shared" si="545"/>
        <v>0</v>
      </c>
      <c r="BL162" s="172">
        <f t="shared" si="546"/>
        <v>0</v>
      </c>
      <c r="BM162" s="172">
        <f t="shared" si="547"/>
        <v>0</v>
      </c>
      <c r="BN162" s="172">
        <f t="shared" si="548"/>
        <v>0</v>
      </c>
      <c r="BO162" s="1">
        <f t="shared" si="455"/>
        <v>0</v>
      </c>
    </row>
    <row r="163" spans="1:67" x14ac:dyDescent="0.25">
      <c r="A163" s="32"/>
      <c r="B163" s="21" t="s">
        <v>320</v>
      </c>
      <c r="C163" s="164">
        <f t="shared" ref="C163" si="711">E163+G163+I163+K163+M163+O163+Q163</f>
        <v>2860.1</v>
      </c>
      <c r="D163" s="164">
        <f t="shared" ref="D163:D167" si="712">F163+H163+J163+L163+N163+P163+R163</f>
        <v>2415.1999999999998</v>
      </c>
      <c r="E163" s="7">
        <v>692.6</v>
      </c>
      <c r="F163" s="7">
        <v>537.20000000000005</v>
      </c>
      <c r="G163" s="7"/>
      <c r="H163" s="7"/>
      <c r="I163" s="7">
        <f>I164+I165+I166+I167</f>
        <v>563.00000000000011</v>
      </c>
      <c r="J163" s="7">
        <f>J164+J165+J166+J167</f>
        <v>383.70000000000005</v>
      </c>
      <c r="K163" s="7">
        <v>1562.4</v>
      </c>
      <c r="L163" s="7">
        <v>1494.3</v>
      </c>
      <c r="M163" s="7">
        <v>26</v>
      </c>
      <c r="N163" s="138"/>
      <c r="O163" s="138"/>
      <c r="P163" s="138"/>
      <c r="Q163" s="7">
        <v>16.100000000000001</v>
      </c>
      <c r="R163" s="138"/>
      <c r="S163" s="164">
        <f t="shared" ref="S163" si="713">U163+W163+Y163+AA163+AC163+AE163+AG163</f>
        <v>0</v>
      </c>
      <c r="T163" s="164">
        <f t="shared" ref="T163:T167" si="714">V163+X163+Z163+AB163+AD163+AF163+AH163</f>
        <v>0</v>
      </c>
      <c r="U163" s="142"/>
      <c r="V163" s="142"/>
      <c r="W163" s="143"/>
      <c r="X163" s="143"/>
      <c r="Y163" s="143">
        <f>Y164+Y165+Y166+Y167</f>
        <v>0</v>
      </c>
      <c r="Z163" s="143">
        <f>Z164+Z165+Z166+Z167</f>
        <v>0</v>
      </c>
      <c r="AA163" s="142"/>
      <c r="AB163" s="142"/>
      <c r="AC163" s="142"/>
      <c r="AD163" s="142"/>
      <c r="AE163" s="142"/>
      <c r="AF163" s="142"/>
      <c r="AG163" s="142"/>
      <c r="AH163" s="142"/>
      <c r="AI163" s="116">
        <f t="shared" ref="AI163" si="715">AK163+AM163+AO163+AQ163+AS163+AU163+AW163</f>
        <v>2860.1</v>
      </c>
      <c r="AJ163" s="116">
        <f t="shared" ref="AJ163:AJ166" si="716">AL163+AN163+AP163+AR163+AT163+AV163+AX163</f>
        <v>2415.1999999999998</v>
      </c>
      <c r="AK163" s="23">
        <f>E163+U163</f>
        <v>692.6</v>
      </c>
      <c r="AL163" s="23">
        <f t="shared" ref="AL163:AL164" si="717">F163+V163</f>
        <v>537.20000000000005</v>
      </c>
      <c r="AM163" s="23">
        <f t="shared" ref="AM163:AM164" si="718">G163+W163</f>
        <v>0</v>
      </c>
      <c r="AN163" s="23">
        <f t="shared" ref="AN163:AN164" si="719">H163+X163</f>
        <v>0</v>
      </c>
      <c r="AO163" s="23">
        <f t="shared" ref="AO163:AO164" si="720">I163+Y163</f>
        <v>563.00000000000011</v>
      </c>
      <c r="AP163" s="23">
        <f t="shared" ref="AP163:AP164" si="721">J163+Z163</f>
        <v>383.70000000000005</v>
      </c>
      <c r="AQ163" s="23">
        <f t="shared" ref="AQ163:AQ164" si="722">K163+AA163</f>
        <v>1562.4</v>
      </c>
      <c r="AR163" s="23">
        <f t="shared" ref="AR163:AR164" si="723">L163+AB163</f>
        <v>1494.3</v>
      </c>
      <c r="AS163" s="23">
        <f t="shared" ref="AS163:AS164" si="724">M163+AC163</f>
        <v>26</v>
      </c>
      <c r="AT163" s="23">
        <f t="shared" ref="AT163:AT164" si="725">N163+AD163</f>
        <v>0</v>
      </c>
      <c r="AU163" s="23">
        <f t="shared" ref="AU163:AU164" si="726">O163+AE163</f>
        <v>0</v>
      </c>
      <c r="AV163" s="23">
        <f t="shared" ref="AV163:AV164" si="727">P163+AF163</f>
        <v>0</v>
      </c>
      <c r="AW163" s="23">
        <f t="shared" ref="AW163:AW164" si="728">Q163+AG163</f>
        <v>16.100000000000001</v>
      </c>
      <c r="AX163" s="23">
        <f t="shared" ref="AX163:AX164" si="729">R163+AH163</f>
        <v>0</v>
      </c>
      <c r="AY163" s="172">
        <f t="shared" si="533"/>
        <v>0</v>
      </c>
      <c r="AZ163" s="172">
        <f t="shared" si="534"/>
        <v>0</v>
      </c>
      <c r="BA163" s="172">
        <f t="shared" si="535"/>
        <v>0</v>
      </c>
      <c r="BB163" s="172">
        <f t="shared" si="536"/>
        <v>0</v>
      </c>
      <c r="BC163" s="172">
        <f t="shared" si="537"/>
        <v>0</v>
      </c>
      <c r="BD163" s="172">
        <f t="shared" si="538"/>
        <v>0</v>
      </c>
      <c r="BE163" s="172">
        <f t="shared" si="539"/>
        <v>0</v>
      </c>
      <c r="BF163" s="172">
        <f t="shared" si="540"/>
        <v>0</v>
      </c>
      <c r="BG163" s="172">
        <f t="shared" si="541"/>
        <v>0</v>
      </c>
      <c r="BH163" s="172">
        <f t="shared" si="542"/>
        <v>0</v>
      </c>
      <c r="BI163" s="172">
        <f t="shared" si="543"/>
        <v>0</v>
      </c>
      <c r="BJ163" s="172">
        <f t="shared" si="544"/>
        <v>0</v>
      </c>
      <c r="BK163" s="172">
        <f t="shared" si="545"/>
        <v>0</v>
      </c>
      <c r="BL163" s="172">
        <f t="shared" si="546"/>
        <v>0</v>
      </c>
      <c r="BM163" s="172">
        <f t="shared" si="547"/>
        <v>0</v>
      </c>
      <c r="BN163" s="172">
        <f t="shared" si="548"/>
        <v>0</v>
      </c>
      <c r="BO163" s="1">
        <f t="shared" si="455"/>
        <v>0</v>
      </c>
    </row>
    <row r="164" spans="1:67" ht="26.25" x14ac:dyDescent="0.25">
      <c r="A164" s="32"/>
      <c r="B164" s="34" t="s">
        <v>173</v>
      </c>
      <c r="C164" s="165">
        <f>E164+G164+I164+K164+M164+O164+Q164</f>
        <v>546.1</v>
      </c>
      <c r="D164" s="166">
        <f t="shared" si="712"/>
        <v>368.9</v>
      </c>
      <c r="E164" s="7"/>
      <c r="F164" s="7"/>
      <c r="G164" s="7"/>
      <c r="H164" s="7"/>
      <c r="I164" s="7">
        <v>546.1</v>
      </c>
      <c r="J164" s="7">
        <v>368.9</v>
      </c>
      <c r="K164" s="7"/>
      <c r="L164" s="7"/>
      <c r="M164" s="7"/>
      <c r="N164" s="7"/>
      <c r="O164" s="7"/>
      <c r="P164" s="7"/>
      <c r="Q164" s="7"/>
      <c r="R164" s="7"/>
      <c r="S164" s="165">
        <f>U164+W164+Y164+AA164+AC164+AE164+AG164</f>
        <v>0</v>
      </c>
      <c r="T164" s="166">
        <f t="shared" si="714"/>
        <v>0</v>
      </c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  <c r="AI164" s="152">
        <f>AK164+AM164+AO164+AQ164+AS164+AU164+AW164</f>
        <v>546.1</v>
      </c>
      <c r="AJ164" s="153">
        <f t="shared" si="716"/>
        <v>368.9</v>
      </c>
      <c r="AK164" s="117">
        <f t="shared" ref="AK164" si="730">E164+U164</f>
        <v>0</v>
      </c>
      <c r="AL164" s="117">
        <f t="shared" si="717"/>
        <v>0</v>
      </c>
      <c r="AM164" s="117">
        <f t="shared" si="718"/>
        <v>0</v>
      </c>
      <c r="AN164" s="117">
        <f t="shared" si="719"/>
        <v>0</v>
      </c>
      <c r="AO164" s="117">
        <f t="shared" si="720"/>
        <v>546.1</v>
      </c>
      <c r="AP164" s="117">
        <f t="shared" si="721"/>
        <v>368.9</v>
      </c>
      <c r="AQ164" s="117">
        <f t="shared" si="722"/>
        <v>0</v>
      </c>
      <c r="AR164" s="117">
        <f t="shared" si="723"/>
        <v>0</v>
      </c>
      <c r="AS164" s="117">
        <f t="shared" si="724"/>
        <v>0</v>
      </c>
      <c r="AT164" s="117">
        <f t="shared" si="725"/>
        <v>0</v>
      </c>
      <c r="AU164" s="117">
        <f t="shared" si="726"/>
        <v>0</v>
      </c>
      <c r="AV164" s="117">
        <f t="shared" si="727"/>
        <v>0</v>
      </c>
      <c r="AW164" s="117">
        <f t="shared" si="728"/>
        <v>0</v>
      </c>
      <c r="AX164" s="117">
        <f t="shared" si="729"/>
        <v>0</v>
      </c>
      <c r="AY164" s="172">
        <f t="shared" si="533"/>
        <v>0</v>
      </c>
      <c r="AZ164" s="172">
        <f t="shared" si="534"/>
        <v>0</v>
      </c>
      <c r="BA164" s="172">
        <f t="shared" si="535"/>
        <v>0</v>
      </c>
      <c r="BB164" s="172">
        <f t="shared" si="536"/>
        <v>0</v>
      </c>
      <c r="BC164" s="172">
        <f t="shared" si="537"/>
        <v>0</v>
      </c>
      <c r="BD164" s="172">
        <f t="shared" si="538"/>
        <v>0</v>
      </c>
      <c r="BE164" s="172">
        <f t="shared" si="539"/>
        <v>0</v>
      </c>
      <c r="BF164" s="172">
        <f t="shared" si="540"/>
        <v>0</v>
      </c>
      <c r="BG164" s="172">
        <f t="shared" si="541"/>
        <v>0</v>
      </c>
      <c r="BH164" s="172">
        <f t="shared" si="542"/>
        <v>0</v>
      </c>
      <c r="BI164" s="172">
        <f t="shared" si="543"/>
        <v>0</v>
      </c>
      <c r="BJ164" s="172">
        <f t="shared" si="544"/>
        <v>0</v>
      </c>
      <c r="BK164" s="172">
        <f t="shared" si="545"/>
        <v>0</v>
      </c>
      <c r="BL164" s="172">
        <f t="shared" si="546"/>
        <v>0</v>
      </c>
      <c r="BM164" s="172">
        <f t="shared" si="547"/>
        <v>0</v>
      </c>
      <c r="BN164" s="172">
        <f t="shared" si="548"/>
        <v>0</v>
      </c>
      <c r="BO164" s="1">
        <f t="shared" si="455"/>
        <v>0</v>
      </c>
    </row>
    <row r="165" spans="1:67" ht="26.25" x14ac:dyDescent="0.25">
      <c r="A165" s="32"/>
      <c r="B165" s="34" t="s">
        <v>266</v>
      </c>
      <c r="C165" s="165">
        <f t="shared" ref="C165:C167" si="731">E165+G165+I165+K165+M165+O165+Q165</f>
        <v>6.5</v>
      </c>
      <c r="D165" s="166">
        <f t="shared" si="712"/>
        <v>4.5999999999999996</v>
      </c>
      <c r="E165" s="7"/>
      <c r="F165" s="7"/>
      <c r="G165" s="7"/>
      <c r="H165" s="7"/>
      <c r="I165" s="7">
        <v>6.5</v>
      </c>
      <c r="J165" s="7">
        <v>4.5999999999999996</v>
      </c>
      <c r="K165" s="7"/>
      <c r="L165" s="7"/>
      <c r="M165" s="7"/>
      <c r="N165" s="7"/>
      <c r="O165" s="7"/>
      <c r="P165" s="7"/>
      <c r="Q165" s="7"/>
      <c r="R165" s="7"/>
      <c r="S165" s="165">
        <f t="shared" ref="S165:S167" si="732">U165+W165+Y165+AA165+AC165+AE165+AG165</f>
        <v>0</v>
      </c>
      <c r="T165" s="166">
        <f t="shared" si="714"/>
        <v>0</v>
      </c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52">
        <f t="shared" ref="AI165:AI166" si="733">AK165+AM165+AO165+AQ165+AS165+AU165+AW165</f>
        <v>6.5</v>
      </c>
      <c r="AJ165" s="153">
        <f t="shared" si="716"/>
        <v>4.5999999999999996</v>
      </c>
      <c r="AK165" s="117">
        <f t="shared" ref="AK165:AK167" si="734">E165+U165</f>
        <v>0</v>
      </c>
      <c r="AL165" s="117">
        <f t="shared" ref="AL165:AL167" si="735">F165+V165</f>
        <v>0</v>
      </c>
      <c r="AM165" s="117">
        <f t="shared" ref="AM165:AM167" si="736">G165+W165</f>
        <v>0</v>
      </c>
      <c r="AN165" s="117">
        <f t="shared" ref="AN165:AN167" si="737">H165+X165</f>
        <v>0</v>
      </c>
      <c r="AO165" s="117">
        <f t="shared" ref="AO165:AO167" si="738">I165+Y165</f>
        <v>6.5</v>
      </c>
      <c r="AP165" s="117">
        <f t="shared" ref="AP165:AP167" si="739">J165+Z165</f>
        <v>4.5999999999999996</v>
      </c>
      <c r="AQ165" s="117">
        <f t="shared" ref="AQ165:AQ167" si="740">K165+AA165</f>
        <v>0</v>
      </c>
      <c r="AR165" s="117">
        <f t="shared" ref="AR165:AR167" si="741">L165+AB165</f>
        <v>0</v>
      </c>
      <c r="AS165" s="117">
        <f t="shared" ref="AS165:AS167" si="742">M165+AC165</f>
        <v>0</v>
      </c>
      <c r="AT165" s="117">
        <f t="shared" ref="AT165:AT167" si="743">N165+AD165</f>
        <v>0</v>
      </c>
      <c r="AU165" s="117">
        <f t="shared" ref="AU165:AU167" si="744">O165+AE165</f>
        <v>0</v>
      </c>
      <c r="AV165" s="117">
        <f t="shared" ref="AV165:AV167" si="745">P165+AF165</f>
        <v>0</v>
      </c>
      <c r="AW165" s="117">
        <f t="shared" ref="AW165:AW167" si="746">Q165+AG165</f>
        <v>0</v>
      </c>
      <c r="AX165" s="117">
        <f t="shared" ref="AX165:AX167" si="747">R165+AH165</f>
        <v>0</v>
      </c>
      <c r="AY165" s="172">
        <f t="shared" si="533"/>
        <v>0</v>
      </c>
      <c r="AZ165" s="172">
        <f t="shared" si="534"/>
        <v>0</v>
      </c>
      <c r="BA165" s="172">
        <f t="shared" si="535"/>
        <v>0</v>
      </c>
      <c r="BB165" s="172">
        <f t="shared" si="536"/>
        <v>0</v>
      </c>
      <c r="BC165" s="172">
        <f t="shared" si="537"/>
        <v>0</v>
      </c>
      <c r="BD165" s="172">
        <f t="shared" si="538"/>
        <v>0</v>
      </c>
      <c r="BE165" s="172">
        <f t="shared" si="539"/>
        <v>0</v>
      </c>
      <c r="BF165" s="172">
        <f t="shared" si="540"/>
        <v>0</v>
      </c>
      <c r="BG165" s="172">
        <f t="shared" si="541"/>
        <v>0</v>
      </c>
      <c r="BH165" s="172">
        <f t="shared" si="542"/>
        <v>0</v>
      </c>
      <c r="BI165" s="172">
        <f t="shared" si="543"/>
        <v>0</v>
      </c>
      <c r="BJ165" s="172">
        <f t="shared" si="544"/>
        <v>0</v>
      </c>
      <c r="BK165" s="172">
        <f t="shared" si="545"/>
        <v>0</v>
      </c>
      <c r="BL165" s="172">
        <f t="shared" si="546"/>
        <v>0</v>
      </c>
      <c r="BM165" s="172">
        <f t="shared" si="547"/>
        <v>0</v>
      </c>
      <c r="BN165" s="172">
        <f t="shared" si="548"/>
        <v>0</v>
      </c>
      <c r="BO165" s="1">
        <f t="shared" si="455"/>
        <v>0</v>
      </c>
    </row>
    <row r="166" spans="1:67" ht="26.25" x14ac:dyDescent="0.25">
      <c r="A166" s="32"/>
      <c r="B166" s="34" t="s">
        <v>322</v>
      </c>
      <c r="C166" s="165">
        <f t="shared" si="731"/>
        <v>5.7</v>
      </c>
      <c r="D166" s="166">
        <f t="shared" si="712"/>
        <v>5.6</v>
      </c>
      <c r="E166" s="7"/>
      <c r="F166" s="7"/>
      <c r="G166" s="7"/>
      <c r="H166" s="7"/>
      <c r="I166" s="7">
        <v>5.7</v>
      </c>
      <c r="J166" s="7">
        <v>5.6</v>
      </c>
      <c r="K166" s="7"/>
      <c r="L166" s="7"/>
      <c r="M166" s="7"/>
      <c r="N166" s="7"/>
      <c r="O166" s="7"/>
      <c r="P166" s="7"/>
      <c r="Q166" s="7"/>
      <c r="R166" s="7"/>
      <c r="S166" s="165">
        <f t="shared" si="732"/>
        <v>0</v>
      </c>
      <c r="T166" s="166">
        <f t="shared" si="714"/>
        <v>0</v>
      </c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  <c r="AI166" s="152">
        <f t="shared" si="733"/>
        <v>5.7</v>
      </c>
      <c r="AJ166" s="153">
        <f t="shared" si="716"/>
        <v>5.6</v>
      </c>
      <c r="AK166" s="117">
        <f t="shared" si="734"/>
        <v>0</v>
      </c>
      <c r="AL166" s="117">
        <f t="shared" si="735"/>
        <v>0</v>
      </c>
      <c r="AM166" s="117">
        <f t="shared" si="736"/>
        <v>0</v>
      </c>
      <c r="AN166" s="117">
        <f t="shared" si="737"/>
        <v>0</v>
      </c>
      <c r="AO166" s="117">
        <f t="shared" si="738"/>
        <v>5.7</v>
      </c>
      <c r="AP166" s="117">
        <f t="shared" si="739"/>
        <v>5.6</v>
      </c>
      <c r="AQ166" s="117">
        <f t="shared" si="740"/>
        <v>0</v>
      </c>
      <c r="AR166" s="117">
        <f t="shared" si="741"/>
        <v>0</v>
      </c>
      <c r="AS166" s="117">
        <f t="shared" si="742"/>
        <v>0</v>
      </c>
      <c r="AT166" s="117">
        <f t="shared" si="743"/>
        <v>0</v>
      </c>
      <c r="AU166" s="117">
        <f t="shared" si="744"/>
        <v>0</v>
      </c>
      <c r="AV166" s="117">
        <f t="shared" si="745"/>
        <v>0</v>
      </c>
      <c r="AW166" s="117">
        <f t="shared" si="746"/>
        <v>0</v>
      </c>
      <c r="AX166" s="117">
        <f t="shared" si="747"/>
        <v>0</v>
      </c>
      <c r="AY166" s="172">
        <f t="shared" si="533"/>
        <v>0</v>
      </c>
      <c r="AZ166" s="172">
        <f t="shared" si="534"/>
        <v>0</v>
      </c>
      <c r="BA166" s="172">
        <f t="shared" si="535"/>
        <v>0</v>
      </c>
      <c r="BB166" s="172">
        <f t="shared" si="536"/>
        <v>0</v>
      </c>
      <c r="BC166" s="172">
        <f t="shared" si="537"/>
        <v>0</v>
      </c>
      <c r="BD166" s="172">
        <f t="shared" si="538"/>
        <v>0</v>
      </c>
      <c r="BE166" s="172">
        <f t="shared" si="539"/>
        <v>0</v>
      </c>
      <c r="BF166" s="172">
        <f t="shared" si="540"/>
        <v>0</v>
      </c>
      <c r="BG166" s="172">
        <f t="shared" si="541"/>
        <v>0</v>
      </c>
      <c r="BH166" s="172">
        <f t="shared" si="542"/>
        <v>0</v>
      </c>
      <c r="BI166" s="172">
        <f t="shared" si="543"/>
        <v>0</v>
      </c>
      <c r="BJ166" s="172">
        <f t="shared" si="544"/>
        <v>0</v>
      </c>
      <c r="BK166" s="172">
        <f t="shared" si="545"/>
        <v>0</v>
      </c>
      <c r="BL166" s="172">
        <f t="shared" si="546"/>
        <v>0</v>
      </c>
      <c r="BM166" s="172">
        <f t="shared" si="547"/>
        <v>0</v>
      </c>
      <c r="BN166" s="172">
        <f t="shared" si="548"/>
        <v>0</v>
      </c>
      <c r="BO166" s="1">
        <f t="shared" si="455"/>
        <v>0</v>
      </c>
    </row>
    <row r="167" spans="1:67" ht="39" x14ac:dyDescent="0.25">
      <c r="A167" s="32"/>
      <c r="B167" s="34" t="s">
        <v>321</v>
      </c>
      <c r="C167" s="165">
        <f t="shared" si="731"/>
        <v>4.7</v>
      </c>
      <c r="D167" s="166">
        <f t="shared" si="712"/>
        <v>4.5999999999999996</v>
      </c>
      <c r="E167" s="7"/>
      <c r="F167" s="7"/>
      <c r="G167" s="7"/>
      <c r="H167" s="7"/>
      <c r="I167" s="7">
        <v>4.7</v>
      </c>
      <c r="J167" s="7">
        <v>4.5999999999999996</v>
      </c>
      <c r="K167" s="7"/>
      <c r="L167" s="7"/>
      <c r="M167" s="7"/>
      <c r="N167" s="7"/>
      <c r="O167" s="7"/>
      <c r="P167" s="7"/>
      <c r="Q167" s="7"/>
      <c r="R167" s="7"/>
      <c r="S167" s="165">
        <f t="shared" si="732"/>
        <v>0</v>
      </c>
      <c r="T167" s="166">
        <f t="shared" si="714"/>
        <v>0</v>
      </c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  <c r="AI167" s="152">
        <f t="shared" ref="AI167" si="748">AK167+AM167+AO167+AQ167+AS167+AU167+AW167</f>
        <v>4.7</v>
      </c>
      <c r="AJ167" s="153">
        <f t="shared" ref="AJ167" si="749">AL167+AN167+AP167+AR167+AT167+AV167+AX167</f>
        <v>4.5999999999999996</v>
      </c>
      <c r="AK167" s="117">
        <f t="shared" si="734"/>
        <v>0</v>
      </c>
      <c r="AL167" s="117">
        <f t="shared" si="735"/>
        <v>0</v>
      </c>
      <c r="AM167" s="117">
        <f t="shared" si="736"/>
        <v>0</v>
      </c>
      <c r="AN167" s="117">
        <f t="shared" si="737"/>
        <v>0</v>
      </c>
      <c r="AO167" s="117">
        <f t="shared" si="738"/>
        <v>4.7</v>
      </c>
      <c r="AP167" s="117">
        <f t="shared" si="739"/>
        <v>4.5999999999999996</v>
      </c>
      <c r="AQ167" s="117">
        <f t="shared" si="740"/>
        <v>0</v>
      </c>
      <c r="AR167" s="117">
        <f t="shared" si="741"/>
        <v>0</v>
      </c>
      <c r="AS167" s="117">
        <f t="shared" si="742"/>
        <v>0</v>
      </c>
      <c r="AT167" s="117">
        <f t="shared" si="743"/>
        <v>0</v>
      </c>
      <c r="AU167" s="117">
        <f t="shared" si="744"/>
        <v>0</v>
      </c>
      <c r="AV167" s="117">
        <f t="shared" si="745"/>
        <v>0</v>
      </c>
      <c r="AW167" s="117">
        <f t="shared" si="746"/>
        <v>0</v>
      </c>
      <c r="AX167" s="117">
        <f t="shared" si="747"/>
        <v>0</v>
      </c>
      <c r="AY167" s="172">
        <f t="shared" si="533"/>
        <v>0</v>
      </c>
      <c r="AZ167" s="172">
        <f t="shared" si="534"/>
        <v>0</v>
      </c>
      <c r="BA167" s="172">
        <f t="shared" si="535"/>
        <v>0</v>
      </c>
      <c r="BB167" s="172">
        <f t="shared" si="536"/>
        <v>0</v>
      </c>
      <c r="BC167" s="172">
        <f t="shared" si="537"/>
        <v>0</v>
      </c>
      <c r="BD167" s="172">
        <f t="shared" si="538"/>
        <v>0</v>
      </c>
      <c r="BE167" s="172">
        <f t="shared" si="539"/>
        <v>0</v>
      </c>
      <c r="BF167" s="172">
        <f t="shared" si="540"/>
        <v>0</v>
      </c>
      <c r="BG167" s="172">
        <f t="shared" si="541"/>
        <v>0</v>
      </c>
      <c r="BH167" s="172">
        <f t="shared" si="542"/>
        <v>0</v>
      </c>
      <c r="BI167" s="172">
        <f t="shared" si="543"/>
        <v>0</v>
      </c>
      <c r="BJ167" s="172">
        <f t="shared" si="544"/>
        <v>0</v>
      </c>
      <c r="BK167" s="172">
        <f t="shared" si="545"/>
        <v>0</v>
      </c>
      <c r="BL167" s="172">
        <f t="shared" si="546"/>
        <v>0</v>
      </c>
      <c r="BM167" s="172">
        <f t="shared" si="547"/>
        <v>0</v>
      </c>
      <c r="BN167" s="172">
        <f t="shared" si="548"/>
        <v>0</v>
      </c>
      <c r="BO167" s="1">
        <f t="shared" si="455"/>
        <v>0</v>
      </c>
    </row>
    <row r="168" spans="1:67" ht="15" customHeight="1" x14ac:dyDescent="0.25">
      <c r="A168" s="31" t="s">
        <v>28</v>
      </c>
      <c r="B168" s="122" t="s">
        <v>327</v>
      </c>
      <c r="C168" s="161">
        <f>C169</f>
        <v>1255.1000000000001</v>
      </c>
      <c r="D168" s="162">
        <f t="shared" ref="D168:R168" si="750">D169</f>
        <v>1129.5</v>
      </c>
      <c r="E168" s="138">
        <f t="shared" si="750"/>
        <v>202</v>
      </c>
      <c r="F168" s="138">
        <f t="shared" si="750"/>
        <v>136.69999999999999</v>
      </c>
      <c r="G168" s="138">
        <f t="shared" si="750"/>
        <v>0</v>
      </c>
      <c r="H168" s="138">
        <f t="shared" si="750"/>
        <v>0</v>
      </c>
      <c r="I168" s="138">
        <f t="shared" si="750"/>
        <v>0</v>
      </c>
      <c r="J168" s="138">
        <f t="shared" si="750"/>
        <v>0</v>
      </c>
      <c r="K168" s="138">
        <f t="shared" si="750"/>
        <v>1042.4000000000001</v>
      </c>
      <c r="L168" s="138">
        <f t="shared" si="750"/>
        <v>992.8</v>
      </c>
      <c r="M168" s="138">
        <f t="shared" si="750"/>
        <v>0.5</v>
      </c>
      <c r="N168" s="138">
        <f t="shared" si="750"/>
        <v>0</v>
      </c>
      <c r="O168" s="138">
        <f t="shared" si="750"/>
        <v>0</v>
      </c>
      <c r="P168" s="138">
        <f t="shared" si="750"/>
        <v>0</v>
      </c>
      <c r="Q168" s="138">
        <f t="shared" si="750"/>
        <v>10.199999999999999</v>
      </c>
      <c r="R168" s="138">
        <f t="shared" si="750"/>
        <v>0</v>
      </c>
      <c r="S168" s="161">
        <f>S169</f>
        <v>0</v>
      </c>
      <c r="T168" s="162">
        <f t="shared" ref="T168:AH168" si="751">T169</f>
        <v>0</v>
      </c>
      <c r="U168" s="142">
        <f t="shared" si="751"/>
        <v>0</v>
      </c>
      <c r="V168" s="142">
        <f t="shared" si="751"/>
        <v>0</v>
      </c>
      <c r="W168" s="142">
        <f t="shared" si="751"/>
        <v>0</v>
      </c>
      <c r="X168" s="142">
        <f t="shared" si="751"/>
        <v>0</v>
      </c>
      <c r="Y168" s="142">
        <f t="shared" si="751"/>
        <v>0</v>
      </c>
      <c r="Z168" s="142">
        <f t="shared" si="751"/>
        <v>0</v>
      </c>
      <c r="AA168" s="142">
        <f t="shared" si="751"/>
        <v>0</v>
      </c>
      <c r="AB168" s="142">
        <f t="shared" si="751"/>
        <v>0</v>
      </c>
      <c r="AC168" s="142">
        <f t="shared" si="751"/>
        <v>0</v>
      </c>
      <c r="AD168" s="142">
        <f t="shared" si="751"/>
        <v>0</v>
      </c>
      <c r="AE168" s="142">
        <f t="shared" si="751"/>
        <v>0</v>
      </c>
      <c r="AF168" s="142">
        <f t="shared" si="751"/>
        <v>0</v>
      </c>
      <c r="AG168" s="142">
        <f t="shared" si="751"/>
        <v>0</v>
      </c>
      <c r="AH168" s="142">
        <f t="shared" si="751"/>
        <v>0</v>
      </c>
      <c r="AI168" s="14">
        <f>AI169</f>
        <v>1255.1000000000001</v>
      </c>
      <c r="AJ168" s="12">
        <f t="shared" ref="AJ168:AX170" si="752">AJ169</f>
        <v>1129.5</v>
      </c>
      <c r="AK168" s="107">
        <f t="shared" si="752"/>
        <v>202</v>
      </c>
      <c r="AL168" s="107">
        <f t="shared" si="752"/>
        <v>136.69999999999999</v>
      </c>
      <c r="AM168" s="107">
        <f t="shared" si="752"/>
        <v>0</v>
      </c>
      <c r="AN168" s="107">
        <f t="shared" si="752"/>
        <v>0</v>
      </c>
      <c r="AO168" s="107">
        <f t="shared" si="752"/>
        <v>0</v>
      </c>
      <c r="AP168" s="107">
        <f t="shared" si="752"/>
        <v>0</v>
      </c>
      <c r="AQ168" s="107">
        <f t="shared" si="752"/>
        <v>1042.4000000000001</v>
      </c>
      <c r="AR168" s="107">
        <f t="shared" si="752"/>
        <v>992.8</v>
      </c>
      <c r="AS168" s="107">
        <f t="shared" si="752"/>
        <v>0.5</v>
      </c>
      <c r="AT168" s="107">
        <f t="shared" si="752"/>
        <v>0</v>
      </c>
      <c r="AU168" s="107">
        <f t="shared" si="752"/>
        <v>0</v>
      </c>
      <c r="AV168" s="107">
        <f t="shared" si="752"/>
        <v>0</v>
      </c>
      <c r="AW168" s="107">
        <f t="shared" si="752"/>
        <v>10.199999999999999</v>
      </c>
      <c r="AX168" s="107">
        <f t="shared" si="752"/>
        <v>0</v>
      </c>
      <c r="AY168" s="172">
        <f t="shared" si="533"/>
        <v>0</v>
      </c>
      <c r="AZ168" s="172">
        <f t="shared" si="534"/>
        <v>0</v>
      </c>
      <c r="BA168" s="172">
        <f t="shared" si="535"/>
        <v>0</v>
      </c>
      <c r="BB168" s="172">
        <f t="shared" si="536"/>
        <v>0</v>
      </c>
      <c r="BC168" s="172">
        <f t="shared" si="537"/>
        <v>0</v>
      </c>
      <c r="BD168" s="172">
        <f t="shared" si="538"/>
        <v>0</v>
      </c>
      <c r="BE168" s="172">
        <f t="shared" si="539"/>
        <v>0</v>
      </c>
      <c r="BF168" s="172">
        <f t="shared" si="540"/>
        <v>0</v>
      </c>
      <c r="BG168" s="172">
        <f t="shared" si="541"/>
        <v>0</v>
      </c>
      <c r="BH168" s="172">
        <f t="shared" si="542"/>
        <v>0</v>
      </c>
      <c r="BI168" s="172">
        <f t="shared" si="543"/>
        <v>0</v>
      </c>
      <c r="BJ168" s="172">
        <f t="shared" si="544"/>
        <v>0</v>
      </c>
      <c r="BK168" s="172">
        <f t="shared" si="545"/>
        <v>0</v>
      </c>
      <c r="BL168" s="172">
        <f t="shared" si="546"/>
        <v>0</v>
      </c>
      <c r="BM168" s="172">
        <f t="shared" si="547"/>
        <v>0</v>
      </c>
      <c r="BN168" s="172">
        <f t="shared" si="548"/>
        <v>0</v>
      </c>
      <c r="BO168" s="1">
        <f t="shared" si="455"/>
        <v>0</v>
      </c>
    </row>
    <row r="169" spans="1:67" x14ac:dyDescent="0.25">
      <c r="A169" s="32"/>
      <c r="B169" s="21" t="s">
        <v>59</v>
      </c>
      <c r="C169" s="164">
        <f t="shared" ref="C169" si="753">E169+G169+I169+K169+M169+O169+Q169</f>
        <v>1255.1000000000001</v>
      </c>
      <c r="D169" s="164">
        <f t="shared" ref="D169" si="754">F169+H169+J169+L169+N169+P169+R169</f>
        <v>1129.5</v>
      </c>
      <c r="E169" s="7">
        <v>202</v>
      </c>
      <c r="F169" s="7">
        <v>136.69999999999999</v>
      </c>
      <c r="G169" s="7"/>
      <c r="H169" s="7"/>
      <c r="I169" s="7"/>
      <c r="J169" s="7"/>
      <c r="K169" s="7">
        <v>1042.4000000000001</v>
      </c>
      <c r="L169" s="7">
        <v>992.8</v>
      </c>
      <c r="M169" s="7">
        <v>0.5</v>
      </c>
      <c r="N169" s="138"/>
      <c r="O169" s="138"/>
      <c r="P169" s="138"/>
      <c r="Q169" s="7">
        <v>10.199999999999999</v>
      </c>
      <c r="R169" s="138"/>
      <c r="S169" s="164">
        <f t="shared" ref="S169" si="755">U169+W169+Y169+AA169+AC169+AE169+AG169</f>
        <v>0</v>
      </c>
      <c r="T169" s="164">
        <f t="shared" ref="T169" si="756">V169+X169+Z169+AB169+AD169+AF169+AH169</f>
        <v>0</v>
      </c>
      <c r="U169" s="142"/>
      <c r="V169" s="142"/>
      <c r="W169" s="143"/>
      <c r="X169" s="143"/>
      <c r="Y169" s="143"/>
      <c r="Z169" s="143"/>
      <c r="AA169" s="142"/>
      <c r="AB169" s="142"/>
      <c r="AC169" s="142"/>
      <c r="AD169" s="142"/>
      <c r="AE169" s="142"/>
      <c r="AF169" s="142"/>
      <c r="AG169" s="142"/>
      <c r="AH169" s="142"/>
      <c r="AI169" s="116">
        <f t="shared" ref="AI169" si="757">AK169+AM169+AO169+AQ169+AS169+AU169+AW169</f>
        <v>1255.1000000000001</v>
      </c>
      <c r="AJ169" s="116">
        <f t="shared" ref="AJ169" si="758">AL169+AN169+AP169+AR169+AT169+AV169+AX169</f>
        <v>1129.5</v>
      </c>
      <c r="AK169" s="23">
        <f>E169+U169</f>
        <v>202</v>
      </c>
      <c r="AL169" s="23">
        <f t="shared" ref="AL169" si="759">F169+V169</f>
        <v>136.69999999999999</v>
      </c>
      <c r="AM169" s="23">
        <f t="shared" ref="AM169" si="760">G169+W169</f>
        <v>0</v>
      </c>
      <c r="AN169" s="23">
        <f t="shared" ref="AN169" si="761">H169+X169</f>
        <v>0</v>
      </c>
      <c r="AO169" s="23">
        <f t="shared" ref="AO169" si="762">I169+Y169</f>
        <v>0</v>
      </c>
      <c r="AP169" s="23">
        <f t="shared" ref="AP169" si="763">J169+Z169</f>
        <v>0</v>
      </c>
      <c r="AQ169" s="23">
        <f t="shared" ref="AQ169" si="764">K169+AA169</f>
        <v>1042.4000000000001</v>
      </c>
      <c r="AR169" s="23">
        <f t="shared" ref="AR169" si="765">L169+AB169</f>
        <v>992.8</v>
      </c>
      <c r="AS169" s="23">
        <f t="shared" ref="AS169" si="766">M169+AC169</f>
        <v>0.5</v>
      </c>
      <c r="AT169" s="23">
        <f t="shared" ref="AT169" si="767">N169+AD169</f>
        <v>0</v>
      </c>
      <c r="AU169" s="23">
        <f t="shared" ref="AU169" si="768">O169+AE169</f>
        <v>0</v>
      </c>
      <c r="AV169" s="23">
        <f t="shared" ref="AV169" si="769">P169+AF169</f>
        <v>0</v>
      </c>
      <c r="AW169" s="23">
        <f t="shared" ref="AW169" si="770">Q169+AG169</f>
        <v>10.199999999999999</v>
      </c>
      <c r="AX169" s="23">
        <f t="shared" ref="AX169" si="771">R169+AH169</f>
        <v>0</v>
      </c>
      <c r="AY169" s="172">
        <f t="shared" si="533"/>
        <v>0</v>
      </c>
      <c r="AZ169" s="172">
        <f t="shared" si="534"/>
        <v>0</v>
      </c>
      <c r="BA169" s="172">
        <f t="shared" si="535"/>
        <v>0</v>
      </c>
      <c r="BB169" s="172">
        <f t="shared" si="536"/>
        <v>0</v>
      </c>
      <c r="BC169" s="172">
        <f t="shared" si="537"/>
        <v>0</v>
      </c>
      <c r="BD169" s="172">
        <f t="shared" si="538"/>
        <v>0</v>
      </c>
      <c r="BE169" s="172">
        <f t="shared" si="539"/>
        <v>0</v>
      </c>
      <c r="BF169" s="172">
        <f t="shared" si="540"/>
        <v>0</v>
      </c>
      <c r="BG169" s="172">
        <f t="shared" si="541"/>
        <v>0</v>
      </c>
      <c r="BH169" s="172">
        <f t="shared" si="542"/>
        <v>0</v>
      </c>
      <c r="BI169" s="172">
        <f t="shared" si="543"/>
        <v>0</v>
      </c>
      <c r="BJ169" s="172">
        <f t="shared" si="544"/>
        <v>0</v>
      </c>
      <c r="BK169" s="172">
        <f t="shared" si="545"/>
        <v>0</v>
      </c>
      <c r="BL169" s="172">
        <f t="shared" si="546"/>
        <v>0</v>
      </c>
      <c r="BM169" s="172">
        <f t="shared" si="547"/>
        <v>0</v>
      </c>
      <c r="BN169" s="172">
        <f t="shared" si="548"/>
        <v>0</v>
      </c>
      <c r="BO169" s="1">
        <f t="shared" si="455"/>
        <v>0</v>
      </c>
    </row>
    <row r="170" spans="1:67" ht="15" customHeight="1" x14ac:dyDescent="0.25">
      <c r="A170" s="3" t="s">
        <v>29</v>
      </c>
      <c r="B170" s="122" t="s">
        <v>373</v>
      </c>
      <c r="C170" s="161">
        <f>C171</f>
        <v>1272.7</v>
      </c>
      <c r="D170" s="162">
        <f t="shared" ref="D170:R170" si="772">D171</f>
        <v>1134.8</v>
      </c>
      <c r="E170" s="138">
        <f t="shared" si="772"/>
        <v>217.4</v>
      </c>
      <c r="F170" s="138">
        <f t="shared" si="772"/>
        <v>152</v>
      </c>
      <c r="G170" s="138">
        <f t="shared" si="772"/>
        <v>0</v>
      </c>
      <c r="H170" s="138">
        <f t="shared" si="772"/>
        <v>0</v>
      </c>
      <c r="I170" s="138">
        <f t="shared" si="772"/>
        <v>4.3000000000000007</v>
      </c>
      <c r="J170" s="138">
        <f t="shared" si="772"/>
        <v>4.2</v>
      </c>
      <c r="K170" s="138">
        <f t="shared" si="772"/>
        <v>1036.8</v>
      </c>
      <c r="L170" s="138">
        <f t="shared" si="772"/>
        <v>978.6</v>
      </c>
      <c r="M170" s="138">
        <f t="shared" si="772"/>
        <v>2.8</v>
      </c>
      <c r="N170" s="138">
        <f t="shared" si="772"/>
        <v>0</v>
      </c>
      <c r="O170" s="138">
        <f t="shared" si="772"/>
        <v>0</v>
      </c>
      <c r="P170" s="138">
        <f t="shared" si="772"/>
        <v>0</v>
      </c>
      <c r="Q170" s="138">
        <f t="shared" si="772"/>
        <v>11.4</v>
      </c>
      <c r="R170" s="138">
        <f t="shared" si="772"/>
        <v>0</v>
      </c>
      <c r="S170" s="161">
        <f>S171</f>
        <v>0</v>
      </c>
      <c r="T170" s="162">
        <f t="shared" ref="T170:AH170" si="773">T171</f>
        <v>0</v>
      </c>
      <c r="U170" s="142">
        <f t="shared" si="773"/>
        <v>0</v>
      </c>
      <c r="V170" s="142">
        <f t="shared" si="773"/>
        <v>0</v>
      </c>
      <c r="W170" s="142">
        <f t="shared" si="773"/>
        <v>0</v>
      </c>
      <c r="X170" s="142">
        <f t="shared" si="773"/>
        <v>0</v>
      </c>
      <c r="Y170" s="142">
        <f t="shared" si="773"/>
        <v>0</v>
      </c>
      <c r="Z170" s="142">
        <f t="shared" si="773"/>
        <v>0</v>
      </c>
      <c r="AA170" s="142">
        <f t="shared" si="773"/>
        <v>0</v>
      </c>
      <c r="AB170" s="142">
        <f t="shared" si="773"/>
        <v>0</v>
      </c>
      <c r="AC170" s="142">
        <f t="shared" si="773"/>
        <v>0</v>
      </c>
      <c r="AD170" s="142">
        <f t="shared" si="773"/>
        <v>0</v>
      </c>
      <c r="AE170" s="142">
        <f t="shared" si="773"/>
        <v>0</v>
      </c>
      <c r="AF170" s="142">
        <f t="shared" si="773"/>
        <v>0</v>
      </c>
      <c r="AG170" s="142">
        <f t="shared" si="773"/>
        <v>0</v>
      </c>
      <c r="AH170" s="142">
        <f t="shared" si="773"/>
        <v>0</v>
      </c>
      <c r="AI170" s="14">
        <f>AI171</f>
        <v>1272.7</v>
      </c>
      <c r="AJ170" s="12">
        <f t="shared" si="752"/>
        <v>1134.8</v>
      </c>
      <c r="AK170" s="107">
        <f t="shared" si="752"/>
        <v>217.4</v>
      </c>
      <c r="AL170" s="107">
        <f t="shared" si="752"/>
        <v>152</v>
      </c>
      <c r="AM170" s="107">
        <f t="shared" si="752"/>
        <v>0</v>
      </c>
      <c r="AN170" s="107">
        <f t="shared" si="752"/>
        <v>0</v>
      </c>
      <c r="AO170" s="107">
        <f t="shared" si="752"/>
        <v>4.3000000000000007</v>
      </c>
      <c r="AP170" s="107">
        <f t="shared" si="752"/>
        <v>4.2</v>
      </c>
      <c r="AQ170" s="107">
        <f t="shared" si="752"/>
        <v>1036.8</v>
      </c>
      <c r="AR170" s="107">
        <f t="shared" si="752"/>
        <v>978.6</v>
      </c>
      <c r="AS170" s="107">
        <f t="shared" si="752"/>
        <v>2.8</v>
      </c>
      <c r="AT170" s="107">
        <f t="shared" si="752"/>
        <v>0</v>
      </c>
      <c r="AU170" s="107">
        <f t="shared" si="752"/>
        <v>0</v>
      </c>
      <c r="AV170" s="107">
        <f t="shared" si="752"/>
        <v>0</v>
      </c>
      <c r="AW170" s="107">
        <f t="shared" si="752"/>
        <v>11.4</v>
      </c>
      <c r="AX170" s="107">
        <f t="shared" si="752"/>
        <v>0</v>
      </c>
      <c r="AY170" s="172">
        <f t="shared" si="533"/>
        <v>0</v>
      </c>
      <c r="AZ170" s="172">
        <f t="shared" si="534"/>
        <v>0</v>
      </c>
      <c r="BA170" s="172">
        <f t="shared" si="535"/>
        <v>0</v>
      </c>
      <c r="BB170" s="172">
        <f t="shared" si="536"/>
        <v>0</v>
      </c>
      <c r="BC170" s="172">
        <f t="shared" si="537"/>
        <v>0</v>
      </c>
      <c r="BD170" s="172">
        <f t="shared" si="538"/>
        <v>0</v>
      </c>
      <c r="BE170" s="172">
        <f t="shared" si="539"/>
        <v>0</v>
      </c>
      <c r="BF170" s="172">
        <f t="shared" si="540"/>
        <v>0</v>
      </c>
      <c r="BG170" s="172">
        <f t="shared" si="541"/>
        <v>0</v>
      </c>
      <c r="BH170" s="172">
        <f t="shared" si="542"/>
        <v>0</v>
      </c>
      <c r="BI170" s="172">
        <f t="shared" si="543"/>
        <v>0</v>
      </c>
      <c r="BJ170" s="172">
        <f t="shared" si="544"/>
        <v>0</v>
      </c>
      <c r="BK170" s="172">
        <f t="shared" si="545"/>
        <v>0</v>
      </c>
      <c r="BL170" s="172">
        <f t="shared" si="546"/>
        <v>0</v>
      </c>
      <c r="BM170" s="172">
        <f t="shared" si="547"/>
        <v>0</v>
      </c>
      <c r="BN170" s="172">
        <f t="shared" si="548"/>
        <v>0</v>
      </c>
      <c r="BO170" s="1">
        <f t="shared" si="455"/>
        <v>0</v>
      </c>
    </row>
    <row r="171" spans="1:67" x14ac:dyDescent="0.25">
      <c r="A171" s="32"/>
      <c r="B171" s="21" t="s">
        <v>320</v>
      </c>
      <c r="C171" s="164">
        <f t="shared" ref="C171" si="774">E171+G171+I171+K171+M171+O171+Q171</f>
        <v>1272.7</v>
      </c>
      <c r="D171" s="164">
        <f t="shared" ref="D171:D173" si="775">F171+H171+J171+L171+N171+P171+R171</f>
        <v>1134.8</v>
      </c>
      <c r="E171" s="7">
        <v>217.4</v>
      </c>
      <c r="F171" s="7">
        <v>152</v>
      </c>
      <c r="G171" s="7"/>
      <c r="H171" s="7"/>
      <c r="I171" s="7">
        <f>I172+I173</f>
        <v>4.3000000000000007</v>
      </c>
      <c r="J171" s="7">
        <f>J172+J173</f>
        <v>4.2</v>
      </c>
      <c r="K171" s="7">
        <v>1036.8</v>
      </c>
      <c r="L171" s="7">
        <v>978.6</v>
      </c>
      <c r="M171" s="7">
        <v>2.8</v>
      </c>
      <c r="N171" s="138"/>
      <c r="O171" s="138"/>
      <c r="P171" s="138"/>
      <c r="Q171" s="7">
        <v>11.4</v>
      </c>
      <c r="R171" s="138"/>
      <c r="S171" s="164">
        <f t="shared" ref="S171" si="776">U171+W171+Y171+AA171+AC171+AE171+AG171</f>
        <v>0</v>
      </c>
      <c r="T171" s="164">
        <f t="shared" ref="T171:T173" si="777">V171+X171+Z171+AB171+AD171+AF171+AH171</f>
        <v>0</v>
      </c>
      <c r="U171" s="142"/>
      <c r="V171" s="142"/>
      <c r="W171" s="143"/>
      <c r="X171" s="143"/>
      <c r="Y171" s="143">
        <f>Y172+Y173</f>
        <v>0</v>
      </c>
      <c r="Z171" s="143">
        <f>Z172+Z173</f>
        <v>0</v>
      </c>
      <c r="AA171" s="142"/>
      <c r="AB171" s="142"/>
      <c r="AC171" s="142"/>
      <c r="AD171" s="142"/>
      <c r="AE171" s="142"/>
      <c r="AF171" s="142"/>
      <c r="AG171" s="142"/>
      <c r="AH171" s="142"/>
      <c r="AI171" s="116">
        <f t="shared" ref="AI171" si="778">AK171+AM171+AO171+AQ171+AS171+AU171+AW171</f>
        <v>1272.7</v>
      </c>
      <c r="AJ171" s="116">
        <f t="shared" ref="AJ171:AJ173" si="779">AL171+AN171+AP171+AR171+AT171+AV171+AX171</f>
        <v>1134.8</v>
      </c>
      <c r="AK171" s="23">
        <f>E171+U171</f>
        <v>217.4</v>
      </c>
      <c r="AL171" s="23">
        <f t="shared" ref="AL171:AL172" si="780">F171+V171</f>
        <v>152</v>
      </c>
      <c r="AM171" s="23">
        <f t="shared" ref="AM171:AM172" si="781">G171+W171</f>
        <v>0</v>
      </c>
      <c r="AN171" s="23">
        <f t="shared" ref="AN171:AN172" si="782">H171+X171</f>
        <v>0</v>
      </c>
      <c r="AO171" s="23">
        <f t="shared" ref="AO171:AO172" si="783">I171+Y171</f>
        <v>4.3000000000000007</v>
      </c>
      <c r="AP171" s="23">
        <f t="shared" ref="AP171:AP172" si="784">J171+Z171</f>
        <v>4.2</v>
      </c>
      <c r="AQ171" s="23">
        <f t="shared" ref="AQ171:AQ172" si="785">K171+AA171</f>
        <v>1036.8</v>
      </c>
      <c r="AR171" s="23">
        <f t="shared" ref="AR171:AR172" si="786">L171+AB171</f>
        <v>978.6</v>
      </c>
      <c r="AS171" s="23">
        <f t="shared" ref="AS171:AS172" si="787">M171+AC171</f>
        <v>2.8</v>
      </c>
      <c r="AT171" s="23">
        <f t="shared" ref="AT171:AT172" si="788">N171+AD171</f>
        <v>0</v>
      </c>
      <c r="AU171" s="23">
        <f t="shared" ref="AU171:AU172" si="789">O171+AE171</f>
        <v>0</v>
      </c>
      <c r="AV171" s="23">
        <f t="shared" ref="AV171:AV172" si="790">P171+AF171</f>
        <v>0</v>
      </c>
      <c r="AW171" s="23">
        <f t="shared" ref="AW171:AW172" si="791">Q171+AG171</f>
        <v>11.4</v>
      </c>
      <c r="AX171" s="23">
        <f t="shared" ref="AX171:AX172" si="792">R171+AH171</f>
        <v>0</v>
      </c>
      <c r="AY171" s="172">
        <f t="shared" si="533"/>
        <v>0</v>
      </c>
      <c r="AZ171" s="172">
        <f t="shared" si="534"/>
        <v>0</v>
      </c>
      <c r="BA171" s="172">
        <f t="shared" si="535"/>
        <v>0</v>
      </c>
      <c r="BB171" s="172">
        <f t="shared" si="536"/>
        <v>0</v>
      </c>
      <c r="BC171" s="172">
        <f t="shared" si="537"/>
        <v>0</v>
      </c>
      <c r="BD171" s="172">
        <f t="shared" si="538"/>
        <v>0</v>
      </c>
      <c r="BE171" s="172">
        <f t="shared" si="539"/>
        <v>0</v>
      </c>
      <c r="BF171" s="172">
        <f t="shared" si="540"/>
        <v>0</v>
      </c>
      <c r="BG171" s="172">
        <f t="shared" si="541"/>
        <v>0</v>
      </c>
      <c r="BH171" s="172">
        <f t="shared" si="542"/>
        <v>0</v>
      </c>
      <c r="BI171" s="172">
        <f t="shared" si="543"/>
        <v>0</v>
      </c>
      <c r="BJ171" s="172">
        <f t="shared" si="544"/>
        <v>0</v>
      </c>
      <c r="BK171" s="172">
        <f t="shared" si="545"/>
        <v>0</v>
      </c>
      <c r="BL171" s="172">
        <f t="shared" si="546"/>
        <v>0</v>
      </c>
      <c r="BM171" s="172">
        <f t="shared" si="547"/>
        <v>0</v>
      </c>
      <c r="BN171" s="172">
        <f t="shared" si="548"/>
        <v>0</v>
      </c>
      <c r="BO171" s="1">
        <f t="shared" si="455"/>
        <v>0</v>
      </c>
    </row>
    <row r="172" spans="1:67" ht="26.25" x14ac:dyDescent="0.25">
      <c r="A172" s="32"/>
      <c r="B172" s="34" t="s">
        <v>322</v>
      </c>
      <c r="C172" s="165">
        <f>E172+G172+I172+K172+M172+O172+Q172</f>
        <v>1.1000000000000001</v>
      </c>
      <c r="D172" s="166">
        <f t="shared" si="775"/>
        <v>1</v>
      </c>
      <c r="E172" s="149"/>
      <c r="F172" s="149"/>
      <c r="G172" s="149"/>
      <c r="H172" s="149"/>
      <c r="I172" s="145">
        <v>1.1000000000000001</v>
      </c>
      <c r="J172" s="145">
        <v>1</v>
      </c>
      <c r="K172" s="149"/>
      <c r="L172" s="149"/>
      <c r="M172" s="149"/>
      <c r="N172" s="149"/>
      <c r="O172" s="149"/>
      <c r="P172" s="149"/>
      <c r="Q172" s="149"/>
      <c r="R172" s="149"/>
      <c r="S172" s="165">
        <f>U172+W172+Y172+AA172+AC172+AE172+AG172</f>
        <v>0</v>
      </c>
      <c r="T172" s="166">
        <f t="shared" si="777"/>
        <v>0</v>
      </c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2">
        <f>AK172+AM172+AO172+AQ172+AS172+AU172+AW172</f>
        <v>1.1000000000000001</v>
      </c>
      <c r="AJ172" s="153">
        <f t="shared" si="779"/>
        <v>1</v>
      </c>
      <c r="AK172" s="117">
        <f t="shared" ref="AK172" si="793">E172+U172</f>
        <v>0</v>
      </c>
      <c r="AL172" s="117">
        <f t="shared" si="780"/>
        <v>0</v>
      </c>
      <c r="AM172" s="117">
        <f t="shared" si="781"/>
        <v>0</v>
      </c>
      <c r="AN172" s="117">
        <f t="shared" si="782"/>
        <v>0</v>
      </c>
      <c r="AO172" s="117">
        <f t="shared" si="783"/>
        <v>1.1000000000000001</v>
      </c>
      <c r="AP172" s="117">
        <f t="shared" si="784"/>
        <v>1</v>
      </c>
      <c r="AQ172" s="117">
        <f t="shared" si="785"/>
        <v>0</v>
      </c>
      <c r="AR172" s="117">
        <f t="shared" si="786"/>
        <v>0</v>
      </c>
      <c r="AS172" s="117">
        <f t="shared" si="787"/>
        <v>0</v>
      </c>
      <c r="AT172" s="117">
        <f t="shared" si="788"/>
        <v>0</v>
      </c>
      <c r="AU172" s="117">
        <f t="shared" si="789"/>
        <v>0</v>
      </c>
      <c r="AV172" s="117">
        <f t="shared" si="790"/>
        <v>0</v>
      </c>
      <c r="AW172" s="117">
        <f t="shared" si="791"/>
        <v>0</v>
      </c>
      <c r="AX172" s="117">
        <f t="shared" si="792"/>
        <v>0</v>
      </c>
      <c r="AY172" s="172">
        <f t="shared" si="533"/>
        <v>0</v>
      </c>
      <c r="AZ172" s="172">
        <f t="shared" si="534"/>
        <v>0</v>
      </c>
      <c r="BA172" s="172">
        <f t="shared" si="535"/>
        <v>0</v>
      </c>
      <c r="BB172" s="172">
        <f t="shared" si="536"/>
        <v>0</v>
      </c>
      <c r="BC172" s="172">
        <f t="shared" si="537"/>
        <v>0</v>
      </c>
      <c r="BD172" s="172">
        <f t="shared" si="538"/>
        <v>0</v>
      </c>
      <c r="BE172" s="172">
        <f t="shared" si="539"/>
        <v>0</v>
      </c>
      <c r="BF172" s="172">
        <f t="shared" si="540"/>
        <v>0</v>
      </c>
      <c r="BG172" s="172">
        <f t="shared" si="541"/>
        <v>0</v>
      </c>
      <c r="BH172" s="172">
        <f t="shared" si="542"/>
        <v>0</v>
      </c>
      <c r="BI172" s="172">
        <f t="shared" si="543"/>
        <v>0</v>
      </c>
      <c r="BJ172" s="172">
        <f t="shared" si="544"/>
        <v>0</v>
      </c>
      <c r="BK172" s="172">
        <f t="shared" si="545"/>
        <v>0</v>
      </c>
      <c r="BL172" s="172">
        <f t="shared" si="546"/>
        <v>0</v>
      </c>
      <c r="BM172" s="172">
        <f t="shared" si="547"/>
        <v>0</v>
      </c>
      <c r="BN172" s="172">
        <f t="shared" si="548"/>
        <v>0</v>
      </c>
      <c r="BO172" s="1">
        <f t="shared" si="455"/>
        <v>0</v>
      </c>
    </row>
    <row r="173" spans="1:67" ht="39" x14ac:dyDescent="0.25">
      <c r="A173" s="35"/>
      <c r="B173" s="34" t="s">
        <v>321</v>
      </c>
      <c r="C173" s="165">
        <f>E173+G173+I173+K173+M173+O173+Q173</f>
        <v>3.2</v>
      </c>
      <c r="D173" s="166">
        <f t="shared" si="775"/>
        <v>3.2</v>
      </c>
      <c r="E173" s="145"/>
      <c r="F173" s="145"/>
      <c r="G173" s="145"/>
      <c r="H173" s="145"/>
      <c r="I173" s="145">
        <v>3.2</v>
      </c>
      <c r="J173" s="145">
        <v>3.2</v>
      </c>
      <c r="K173" s="145"/>
      <c r="L173" s="145"/>
      <c r="M173" s="145"/>
      <c r="N173" s="145"/>
      <c r="O173" s="145"/>
      <c r="P173" s="145"/>
      <c r="Q173" s="145"/>
      <c r="R173" s="145"/>
      <c r="S173" s="165">
        <f>U173+W173+Y173+AA173+AC173+AE173+AG173</f>
        <v>0</v>
      </c>
      <c r="T173" s="166">
        <f t="shared" si="777"/>
        <v>0</v>
      </c>
      <c r="U173" s="146"/>
      <c r="V173" s="146"/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52">
        <f>AK173+AM173+AO173+AQ173+AS173+AU173+AW173</f>
        <v>3.2</v>
      </c>
      <c r="AJ173" s="153">
        <f t="shared" si="779"/>
        <v>3.2</v>
      </c>
      <c r="AK173" s="117">
        <f t="shared" ref="AK173" si="794">E173+U173</f>
        <v>0</v>
      </c>
      <c r="AL173" s="117">
        <f t="shared" ref="AL173" si="795">F173+V173</f>
        <v>0</v>
      </c>
      <c r="AM173" s="117">
        <f t="shared" ref="AM173" si="796">G173+W173</f>
        <v>0</v>
      </c>
      <c r="AN173" s="117">
        <f t="shared" ref="AN173" si="797">H173+X173</f>
        <v>0</v>
      </c>
      <c r="AO173" s="117">
        <f t="shared" ref="AO173" si="798">I173+Y173</f>
        <v>3.2</v>
      </c>
      <c r="AP173" s="117">
        <f t="shared" ref="AP173" si="799">J173+Z173</f>
        <v>3.2</v>
      </c>
      <c r="AQ173" s="117">
        <f t="shared" ref="AQ173" si="800">K173+AA173</f>
        <v>0</v>
      </c>
      <c r="AR173" s="117">
        <f t="shared" ref="AR173" si="801">L173+AB173</f>
        <v>0</v>
      </c>
      <c r="AS173" s="117">
        <f t="shared" ref="AS173" si="802">M173+AC173</f>
        <v>0</v>
      </c>
      <c r="AT173" s="117">
        <f t="shared" ref="AT173" si="803">N173+AD173</f>
        <v>0</v>
      </c>
      <c r="AU173" s="117">
        <f t="shared" ref="AU173" si="804">O173+AE173</f>
        <v>0</v>
      </c>
      <c r="AV173" s="117">
        <f t="shared" ref="AV173" si="805">P173+AF173</f>
        <v>0</v>
      </c>
      <c r="AW173" s="117">
        <f t="shared" ref="AW173" si="806">Q173+AG173</f>
        <v>0</v>
      </c>
      <c r="AX173" s="117">
        <f t="shared" ref="AX173" si="807">R173+AH173</f>
        <v>0</v>
      </c>
      <c r="AY173" s="172">
        <f t="shared" si="533"/>
        <v>0</v>
      </c>
      <c r="AZ173" s="172">
        <f t="shared" si="534"/>
        <v>0</v>
      </c>
      <c r="BA173" s="172">
        <f t="shared" si="535"/>
        <v>0</v>
      </c>
      <c r="BB173" s="172">
        <f t="shared" si="536"/>
        <v>0</v>
      </c>
      <c r="BC173" s="172">
        <f t="shared" si="537"/>
        <v>0</v>
      </c>
      <c r="BD173" s="172">
        <f t="shared" si="538"/>
        <v>0</v>
      </c>
      <c r="BE173" s="172">
        <f t="shared" si="539"/>
        <v>0</v>
      </c>
      <c r="BF173" s="172">
        <f t="shared" si="540"/>
        <v>0</v>
      </c>
      <c r="BG173" s="172">
        <f t="shared" si="541"/>
        <v>0</v>
      </c>
      <c r="BH173" s="172">
        <f t="shared" si="542"/>
        <v>0</v>
      </c>
      <c r="BI173" s="172">
        <f t="shared" si="543"/>
        <v>0</v>
      </c>
      <c r="BJ173" s="172">
        <f t="shared" si="544"/>
        <v>0</v>
      </c>
      <c r="BK173" s="172">
        <f t="shared" si="545"/>
        <v>0</v>
      </c>
      <c r="BL173" s="172">
        <f t="shared" si="546"/>
        <v>0</v>
      </c>
      <c r="BM173" s="172">
        <f t="shared" si="547"/>
        <v>0</v>
      </c>
      <c r="BN173" s="172">
        <f t="shared" si="548"/>
        <v>0</v>
      </c>
      <c r="BO173" s="1">
        <f t="shared" si="455"/>
        <v>0</v>
      </c>
    </row>
    <row r="174" spans="1:67" ht="15" customHeight="1" x14ac:dyDescent="0.25">
      <c r="A174" s="31" t="s">
        <v>328</v>
      </c>
      <c r="B174" s="122" t="s">
        <v>329</v>
      </c>
      <c r="C174" s="161">
        <f>C175</f>
        <v>1762.6000000000001</v>
      </c>
      <c r="D174" s="162">
        <f t="shared" ref="D174:R174" si="808">D175</f>
        <v>1504.3999999999999</v>
      </c>
      <c r="E174" s="138">
        <f t="shared" si="808"/>
        <v>552.6</v>
      </c>
      <c r="F174" s="138">
        <f t="shared" si="808"/>
        <v>411.1</v>
      </c>
      <c r="G174" s="138">
        <f t="shared" si="808"/>
        <v>0</v>
      </c>
      <c r="H174" s="138">
        <f t="shared" si="808"/>
        <v>0</v>
      </c>
      <c r="I174" s="138">
        <f t="shared" si="808"/>
        <v>14.4</v>
      </c>
      <c r="J174" s="138">
        <f t="shared" si="808"/>
        <v>12.7</v>
      </c>
      <c r="K174" s="138">
        <f t="shared" si="808"/>
        <v>1141.4000000000001</v>
      </c>
      <c r="L174" s="138">
        <f t="shared" si="808"/>
        <v>1080.5999999999999</v>
      </c>
      <c r="M174" s="138">
        <f t="shared" si="808"/>
        <v>38.200000000000003</v>
      </c>
      <c r="N174" s="138">
        <f t="shared" si="808"/>
        <v>0</v>
      </c>
      <c r="O174" s="138">
        <f t="shared" si="808"/>
        <v>0</v>
      </c>
      <c r="P174" s="138">
        <f t="shared" si="808"/>
        <v>0</v>
      </c>
      <c r="Q174" s="138">
        <f t="shared" si="808"/>
        <v>16</v>
      </c>
      <c r="R174" s="138">
        <f t="shared" si="808"/>
        <v>0</v>
      </c>
      <c r="S174" s="161">
        <f>S175</f>
        <v>0</v>
      </c>
      <c r="T174" s="162">
        <f t="shared" ref="T174:AH174" si="809">T175</f>
        <v>0</v>
      </c>
      <c r="U174" s="142">
        <f t="shared" si="809"/>
        <v>0</v>
      </c>
      <c r="V174" s="142">
        <f t="shared" si="809"/>
        <v>0</v>
      </c>
      <c r="W174" s="142">
        <f t="shared" si="809"/>
        <v>0</v>
      </c>
      <c r="X174" s="142">
        <f t="shared" si="809"/>
        <v>0</v>
      </c>
      <c r="Y174" s="142">
        <f t="shared" si="809"/>
        <v>0</v>
      </c>
      <c r="Z174" s="142">
        <f t="shared" si="809"/>
        <v>0</v>
      </c>
      <c r="AA174" s="142">
        <f t="shared" si="809"/>
        <v>0</v>
      </c>
      <c r="AB174" s="142">
        <f t="shared" si="809"/>
        <v>0</v>
      </c>
      <c r="AC174" s="142">
        <f t="shared" si="809"/>
        <v>0</v>
      </c>
      <c r="AD174" s="142">
        <f t="shared" si="809"/>
        <v>0</v>
      </c>
      <c r="AE174" s="142">
        <f t="shared" si="809"/>
        <v>0</v>
      </c>
      <c r="AF174" s="142">
        <f t="shared" si="809"/>
        <v>0</v>
      </c>
      <c r="AG174" s="142">
        <f t="shared" si="809"/>
        <v>0</v>
      </c>
      <c r="AH174" s="142">
        <f t="shared" si="809"/>
        <v>0</v>
      </c>
      <c r="AI174" s="14">
        <f>AI175</f>
        <v>1762.6000000000001</v>
      </c>
      <c r="AJ174" s="12">
        <f t="shared" ref="AJ174:AX174" si="810">AJ175</f>
        <v>1504.3999999999999</v>
      </c>
      <c r="AK174" s="107">
        <f t="shared" si="810"/>
        <v>552.6</v>
      </c>
      <c r="AL174" s="107">
        <f t="shared" si="810"/>
        <v>411.1</v>
      </c>
      <c r="AM174" s="107">
        <f t="shared" si="810"/>
        <v>0</v>
      </c>
      <c r="AN174" s="107">
        <f t="shared" si="810"/>
        <v>0</v>
      </c>
      <c r="AO174" s="107">
        <f t="shared" si="810"/>
        <v>14.4</v>
      </c>
      <c r="AP174" s="107">
        <f t="shared" si="810"/>
        <v>12.7</v>
      </c>
      <c r="AQ174" s="107">
        <f t="shared" si="810"/>
        <v>1141.4000000000001</v>
      </c>
      <c r="AR174" s="107">
        <f t="shared" si="810"/>
        <v>1080.5999999999999</v>
      </c>
      <c r="AS174" s="107">
        <f t="shared" si="810"/>
        <v>38.200000000000003</v>
      </c>
      <c r="AT174" s="107">
        <f t="shared" si="810"/>
        <v>0</v>
      </c>
      <c r="AU174" s="107">
        <f t="shared" si="810"/>
        <v>0</v>
      </c>
      <c r="AV174" s="107">
        <f t="shared" si="810"/>
        <v>0</v>
      </c>
      <c r="AW174" s="107">
        <f t="shared" si="810"/>
        <v>16</v>
      </c>
      <c r="AX174" s="107">
        <f t="shared" si="810"/>
        <v>0</v>
      </c>
      <c r="AY174" s="172">
        <f t="shared" si="533"/>
        <v>0</v>
      </c>
      <c r="AZ174" s="172">
        <f t="shared" si="534"/>
        <v>0</v>
      </c>
      <c r="BA174" s="172">
        <f t="shared" si="535"/>
        <v>0</v>
      </c>
      <c r="BB174" s="172">
        <f t="shared" si="536"/>
        <v>0</v>
      </c>
      <c r="BC174" s="172">
        <f t="shared" si="537"/>
        <v>0</v>
      </c>
      <c r="BD174" s="172">
        <f t="shared" si="538"/>
        <v>0</v>
      </c>
      <c r="BE174" s="172">
        <f t="shared" si="539"/>
        <v>0</v>
      </c>
      <c r="BF174" s="172">
        <f t="shared" si="540"/>
        <v>0</v>
      </c>
      <c r="BG174" s="172">
        <f t="shared" si="541"/>
        <v>0</v>
      </c>
      <c r="BH174" s="172">
        <f t="shared" si="542"/>
        <v>0</v>
      </c>
      <c r="BI174" s="172">
        <f t="shared" si="543"/>
        <v>0</v>
      </c>
      <c r="BJ174" s="172">
        <f t="shared" si="544"/>
        <v>0</v>
      </c>
      <c r="BK174" s="172">
        <f t="shared" si="545"/>
        <v>0</v>
      </c>
      <c r="BL174" s="172">
        <f t="shared" si="546"/>
        <v>0</v>
      </c>
      <c r="BM174" s="172">
        <f t="shared" si="547"/>
        <v>0</v>
      </c>
      <c r="BN174" s="172">
        <f t="shared" si="548"/>
        <v>0</v>
      </c>
      <c r="BO174" s="1">
        <f t="shared" si="455"/>
        <v>0</v>
      </c>
    </row>
    <row r="175" spans="1:67" x14ac:dyDescent="0.25">
      <c r="A175" s="32"/>
      <c r="B175" s="21" t="s">
        <v>320</v>
      </c>
      <c r="C175" s="164">
        <f t="shared" ref="C175" si="811">E175+G175+I175+K175+M175+O175+Q175</f>
        <v>1762.6000000000001</v>
      </c>
      <c r="D175" s="164">
        <f t="shared" ref="D175:D178" si="812">F175+H175+J175+L175+N175+P175+R175</f>
        <v>1504.3999999999999</v>
      </c>
      <c r="E175" s="7">
        <v>552.6</v>
      </c>
      <c r="F175" s="7">
        <v>411.1</v>
      </c>
      <c r="G175" s="7"/>
      <c r="H175" s="7"/>
      <c r="I175" s="7">
        <f>I176+I177+I178</f>
        <v>14.4</v>
      </c>
      <c r="J175" s="7">
        <f>J176+J177+J178</f>
        <v>12.7</v>
      </c>
      <c r="K175" s="7">
        <v>1141.4000000000001</v>
      </c>
      <c r="L175" s="7">
        <v>1080.5999999999999</v>
      </c>
      <c r="M175" s="7">
        <v>38.200000000000003</v>
      </c>
      <c r="N175" s="138"/>
      <c r="O175" s="138"/>
      <c r="P175" s="138"/>
      <c r="Q175" s="7">
        <v>16</v>
      </c>
      <c r="R175" s="138"/>
      <c r="S175" s="164">
        <f t="shared" ref="S175" si="813">U175+W175+Y175+AA175+AC175+AE175+AG175</f>
        <v>0</v>
      </c>
      <c r="T175" s="164">
        <f t="shared" ref="T175:T178" si="814">V175+X175+Z175+AB175+AD175+AF175+AH175</f>
        <v>0</v>
      </c>
      <c r="U175" s="142"/>
      <c r="V175" s="142"/>
      <c r="W175" s="143"/>
      <c r="X175" s="143"/>
      <c r="Y175" s="143">
        <f>Y176+Y177+Y178</f>
        <v>0</v>
      </c>
      <c r="Z175" s="143">
        <f>Z176+Z177+Z178</f>
        <v>0</v>
      </c>
      <c r="AA175" s="142"/>
      <c r="AB175" s="142"/>
      <c r="AC175" s="142"/>
      <c r="AD175" s="142"/>
      <c r="AE175" s="142"/>
      <c r="AF175" s="142"/>
      <c r="AG175" s="142"/>
      <c r="AH175" s="142"/>
      <c r="AI175" s="116">
        <f t="shared" ref="AI175" si="815">AK175+AM175+AO175+AQ175+AS175+AU175+AW175</f>
        <v>1762.6000000000001</v>
      </c>
      <c r="AJ175" s="116">
        <f t="shared" ref="AJ175:AJ178" si="816">AL175+AN175+AP175+AR175+AT175+AV175+AX175</f>
        <v>1504.3999999999999</v>
      </c>
      <c r="AK175" s="23">
        <f>E175+U175</f>
        <v>552.6</v>
      </c>
      <c r="AL175" s="23">
        <f t="shared" ref="AL175:AL176" si="817">F175+V175</f>
        <v>411.1</v>
      </c>
      <c r="AM175" s="23">
        <f t="shared" ref="AM175:AM176" si="818">G175+W175</f>
        <v>0</v>
      </c>
      <c r="AN175" s="23">
        <f t="shared" ref="AN175:AN176" si="819">H175+X175</f>
        <v>0</v>
      </c>
      <c r="AO175" s="23">
        <f t="shared" ref="AO175:AO176" si="820">I175+Y175</f>
        <v>14.4</v>
      </c>
      <c r="AP175" s="23">
        <f t="shared" ref="AP175:AP176" si="821">J175+Z175</f>
        <v>12.7</v>
      </c>
      <c r="AQ175" s="23">
        <f t="shared" ref="AQ175:AQ176" si="822">K175+AA175</f>
        <v>1141.4000000000001</v>
      </c>
      <c r="AR175" s="23">
        <f t="shared" ref="AR175:AR176" si="823">L175+AB175</f>
        <v>1080.5999999999999</v>
      </c>
      <c r="AS175" s="23">
        <f t="shared" ref="AS175:AS176" si="824">M175+AC175</f>
        <v>38.200000000000003</v>
      </c>
      <c r="AT175" s="23">
        <f t="shared" ref="AT175:AT176" si="825">N175+AD175</f>
        <v>0</v>
      </c>
      <c r="AU175" s="23">
        <f t="shared" ref="AU175:AU176" si="826">O175+AE175</f>
        <v>0</v>
      </c>
      <c r="AV175" s="23">
        <f t="shared" ref="AV175:AV176" si="827">P175+AF175</f>
        <v>0</v>
      </c>
      <c r="AW175" s="23">
        <f t="shared" ref="AW175:AW176" si="828">Q175+AG175</f>
        <v>16</v>
      </c>
      <c r="AX175" s="23">
        <f t="shared" ref="AX175:AX176" si="829">R175+AH175</f>
        <v>0</v>
      </c>
      <c r="AY175" s="172">
        <f t="shared" si="533"/>
        <v>0</v>
      </c>
      <c r="AZ175" s="172">
        <f t="shared" si="534"/>
        <v>0</v>
      </c>
      <c r="BA175" s="172">
        <f t="shared" si="535"/>
        <v>0</v>
      </c>
      <c r="BB175" s="172">
        <f t="shared" si="536"/>
        <v>0</v>
      </c>
      <c r="BC175" s="172">
        <f t="shared" si="537"/>
        <v>0</v>
      </c>
      <c r="BD175" s="172">
        <f t="shared" si="538"/>
        <v>0</v>
      </c>
      <c r="BE175" s="172">
        <f t="shared" si="539"/>
        <v>0</v>
      </c>
      <c r="BF175" s="172">
        <f t="shared" si="540"/>
        <v>0</v>
      </c>
      <c r="BG175" s="172">
        <f t="shared" si="541"/>
        <v>0</v>
      </c>
      <c r="BH175" s="172">
        <f t="shared" si="542"/>
        <v>0</v>
      </c>
      <c r="BI175" s="172">
        <f t="shared" si="543"/>
        <v>0</v>
      </c>
      <c r="BJ175" s="172">
        <f t="shared" si="544"/>
        <v>0</v>
      </c>
      <c r="BK175" s="172">
        <f t="shared" si="545"/>
        <v>0</v>
      </c>
      <c r="BL175" s="172">
        <f t="shared" si="546"/>
        <v>0</v>
      </c>
      <c r="BM175" s="172">
        <f t="shared" si="547"/>
        <v>0</v>
      </c>
      <c r="BN175" s="172">
        <f t="shared" si="548"/>
        <v>0</v>
      </c>
      <c r="BO175" s="1">
        <f t="shared" si="455"/>
        <v>0</v>
      </c>
    </row>
    <row r="176" spans="1:67" ht="26.25" x14ac:dyDescent="0.25">
      <c r="A176" s="32"/>
      <c r="B176" s="34" t="s">
        <v>266</v>
      </c>
      <c r="C176" s="165">
        <f>E176+G176+I176+K176+M176+O176+Q176</f>
        <v>3.2</v>
      </c>
      <c r="D176" s="166">
        <f t="shared" si="812"/>
        <v>1.7</v>
      </c>
      <c r="E176" s="7"/>
      <c r="F176" s="7"/>
      <c r="G176" s="7"/>
      <c r="H176" s="7"/>
      <c r="I176" s="7">
        <v>3.2</v>
      </c>
      <c r="J176" s="7">
        <v>1.7</v>
      </c>
      <c r="K176" s="7"/>
      <c r="L176" s="7"/>
      <c r="M176" s="7"/>
      <c r="N176" s="7"/>
      <c r="O176" s="7"/>
      <c r="P176" s="7"/>
      <c r="Q176" s="7"/>
      <c r="R176" s="7"/>
      <c r="S176" s="165">
        <f>U176+W176+Y176+AA176+AC176+AE176+AG176</f>
        <v>0</v>
      </c>
      <c r="T176" s="166">
        <f t="shared" si="814"/>
        <v>0</v>
      </c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52">
        <f>AK176+AM176+AO176+AQ176+AS176+AU176+AW176</f>
        <v>3.2</v>
      </c>
      <c r="AJ176" s="153">
        <f t="shared" si="816"/>
        <v>1.7</v>
      </c>
      <c r="AK176" s="117">
        <f t="shared" ref="AK176" si="830">E176+U176</f>
        <v>0</v>
      </c>
      <c r="AL176" s="117">
        <f t="shared" si="817"/>
        <v>0</v>
      </c>
      <c r="AM176" s="117">
        <f t="shared" si="818"/>
        <v>0</v>
      </c>
      <c r="AN176" s="117">
        <f t="shared" si="819"/>
        <v>0</v>
      </c>
      <c r="AO176" s="117">
        <f t="shared" si="820"/>
        <v>3.2</v>
      </c>
      <c r="AP176" s="117">
        <f t="shared" si="821"/>
        <v>1.7</v>
      </c>
      <c r="AQ176" s="117">
        <f t="shared" si="822"/>
        <v>0</v>
      </c>
      <c r="AR176" s="117">
        <f t="shared" si="823"/>
        <v>0</v>
      </c>
      <c r="AS176" s="117">
        <f t="shared" si="824"/>
        <v>0</v>
      </c>
      <c r="AT176" s="117">
        <f t="shared" si="825"/>
        <v>0</v>
      </c>
      <c r="AU176" s="117">
        <f t="shared" si="826"/>
        <v>0</v>
      </c>
      <c r="AV176" s="117">
        <f t="shared" si="827"/>
        <v>0</v>
      </c>
      <c r="AW176" s="117">
        <f t="shared" si="828"/>
        <v>0</v>
      </c>
      <c r="AX176" s="117">
        <f t="shared" si="829"/>
        <v>0</v>
      </c>
      <c r="AY176" s="172">
        <f t="shared" si="533"/>
        <v>0</v>
      </c>
      <c r="AZ176" s="172">
        <f t="shared" si="534"/>
        <v>0</v>
      </c>
      <c r="BA176" s="172">
        <f t="shared" si="535"/>
        <v>0</v>
      </c>
      <c r="BB176" s="172">
        <f t="shared" si="536"/>
        <v>0</v>
      </c>
      <c r="BC176" s="172">
        <f t="shared" si="537"/>
        <v>0</v>
      </c>
      <c r="BD176" s="172">
        <f t="shared" si="538"/>
        <v>0</v>
      </c>
      <c r="BE176" s="172">
        <f t="shared" si="539"/>
        <v>0</v>
      </c>
      <c r="BF176" s="172">
        <f t="shared" si="540"/>
        <v>0</v>
      </c>
      <c r="BG176" s="172">
        <f t="shared" si="541"/>
        <v>0</v>
      </c>
      <c r="BH176" s="172">
        <f t="shared" si="542"/>
        <v>0</v>
      </c>
      <c r="BI176" s="172">
        <f t="shared" si="543"/>
        <v>0</v>
      </c>
      <c r="BJ176" s="172">
        <f t="shared" si="544"/>
        <v>0</v>
      </c>
      <c r="BK176" s="172">
        <f t="shared" si="545"/>
        <v>0</v>
      </c>
      <c r="BL176" s="172">
        <f t="shared" si="546"/>
        <v>0</v>
      </c>
      <c r="BM176" s="172">
        <f t="shared" si="547"/>
        <v>0</v>
      </c>
      <c r="BN176" s="172">
        <f t="shared" si="548"/>
        <v>0</v>
      </c>
      <c r="BO176" s="1">
        <f t="shared" si="455"/>
        <v>0</v>
      </c>
    </row>
    <row r="177" spans="1:67" ht="26.25" x14ac:dyDescent="0.25">
      <c r="A177" s="32"/>
      <c r="B177" s="34" t="s">
        <v>322</v>
      </c>
      <c r="C177" s="165">
        <f t="shared" ref="C177:C178" si="831">E177+G177+I177+K177+M177+O177+Q177</f>
        <v>7.6</v>
      </c>
      <c r="D177" s="166">
        <f t="shared" si="812"/>
        <v>7.5</v>
      </c>
      <c r="E177" s="7"/>
      <c r="F177" s="7"/>
      <c r="G177" s="7"/>
      <c r="H177" s="7"/>
      <c r="I177" s="7">
        <v>7.6</v>
      </c>
      <c r="J177" s="7">
        <v>7.5</v>
      </c>
      <c r="K177" s="7"/>
      <c r="L177" s="7"/>
      <c r="M177" s="7"/>
      <c r="N177" s="7"/>
      <c r="O177" s="7"/>
      <c r="P177" s="7"/>
      <c r="Q177" s="7"/>
      <c r="R177" s="7"/>
      <c r="S177" s="165">
        <f t="shared" ref="S177:S178" si="832">U177+W177+Y177+AA177+AC177+AE177+AG177</f>
        <v>0</v>
      </c>
      <c r="T177" s="166">
        <f t="shared" si="814"/>
        <v>0</v>
      </c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  <c r="AI177" s="152">
        <f t="shared" ref="AI177:AI178" si="833">AK177+AM177+AO177+AQ177+AS177+AU177+AW177</f>
        <v>7.6</v>
      </c>
      <c r="AJ177" s="153">
        <f t="shared" si="816"/>
        <v>7.5</v>
      </c>
      <c r="AK177" s="117">
        <f t="shared" ref="AK177:AK178" si="834">E177+U177</f>
        <v>0</v>
      </c>
      <c r="AL177" s="117">
        <f t="shared" ref="AL177:AL178" si="835">F177+V177</f>
        <v>0</v>
      </c>
      <c r="AM177" s="117">
        <f t="shared" ref="AM177:AM178" si="836">G177+W177</f>
        <v>0</v>
      </c>
      <c r="AN177" s="117">
        <f t="shared" ref="AN177:AN178" si="837">H177+X177</f>
        <v>0</v>
      </c>
      <c r="AO177" s="117">
        <f t="shared" ref="AO177:AO178" si="838">I177+Y177</f>
        <v>7.6</v>
      </c>
      <c r="AP177" s="117">
        <f t="shared" ref="AP177:AP178" si="839">J177+Z177</f>
        <v>7.5</v>
      </c>
      <c r="AQ177" s="117">
        <f t="shared" ref="AQ177:AQ178" si="840">K177+AA177</f>
        <v>0</v>
      </c>
      <c r="AR177" s="117">
        <f t="shared" ref="AR177:AR178" si="841">L177+AB177</f>
        <v>0</v>
      </c>
      <c r="AS177" s="117">
        <f t="shared" ref="AS177:AS178" si="842">M177+AC177</f>
        <v>0</v>
      </c>
      <c r="AT177" s="117">
        <f t="shared" ref="AT177:AT178" si="843">N177+AD177</f>
        <v>0</v>
      </c>
      <c r="AU177" s="117">
        <f t="shared" ref="AU177:AU178" si="844">O177+AE177</f>
        <v>0</v>
      </c>
      <c r="AV177" s="117">
        <f t="shared" ref="AV177:AV178" si="845">P177+AF177</f>
        <v>0</v>
      </c>
      <c r="AW177" s="117">
        <f t="shared" ref="AW177:AW178" si="846">Q177+AG177</f>
        <v>0</v>
      </c>
      <c r="AX177" s="117">
        <f t="shared" ref="AX177:AX178" si="847">R177+AH177</f>
        <v>0</v>
      </c>
      <c r="AY177" s="172">
        <f t="shared" si="533"/>
        <v>0</v>
      </c>
      <c r="AZ177" s="172">
        <f t="shared" si="534"/>
        <v>0</v>
      </c>
      <c r="BA177" s="172">
        <f t="shared" si="535"/>
        <v>0</v>
      </c>
      <c r="BB177" s="172">
        <f t="shared" si="536"/>
        <v>0</v>
      </c>
      <c r="BC177" s="172">
        <f t="shared" si="537"/>
        <v>0</v>
      </c>
      <c r="BD177" s="172">
        <f t="shared" si="538"/>
        <v>0</v>
      </c>
      <c r="BE177" s="172">
        <f t="shared" si="539"/>
        <v>0</v>
      </c>
      <c r="BF177" s="172">
        <f t="shared" si="540"/>
        <v>0</v>
      </c>
      <c r="BG177" s="172">
        <f t="shared" si="541"/>
        <v>0</v>
      </c>
      <c r="BH177" s="172">
        <f t="shared" si="542"/>
        <v>0</v>
      </c>
      <c r="BI177" s="172">
        <f t="shared" si="543"/>
        <v>0</v>
      </c>
      <c r="BJ177" s="172">
        <f t="shared" si="544"/>
        <v>0</v>
      </c>
      <c r="BK177" s="172">
        <f t="shared" si="545"/>
        <v>0</v>
      </c>
      <c r="BL177" s="172">
        <f t="shared" si="546"/>
        <v>0</v>
      </c>
      <c r="BM177" s="172">
        <f t="shared" si="547"/>
        <v>0</v>
      </c>
      <c r="BN177" s="172">
        <f t="shared" si="548"/>
        <v>0</v>
      </c>
      <c r="BO177" s="1">
        <f t="shared" si="455"/>
        <v>0</v>
      </c>
    </row>
    <row r="178" spans="1:67" ht="39" x14ac:dyDescent="0.25">
      <c r="A178" s="35"/>
      <c r="B178" s="34" t="s">
        <v>321</v>
      </c>
      <c r="C178" s="165">
        <f t="shared" si="831"/>
        <v>3.6</v>
      </c>
      <c r="D178" s="166">
        <f t="shared" si="812"/>
        <v>3.5</v>
      </c>
      <c r="E178" s="7"/>
      <c r="F178" s="7"/>
      <c r="G178" s="7"/>
      <c r="H178" s="7"/>
      <c r="I178" s="7">
        <v>3.6</v>
      </c>
      <c r="J178" s="7">
        <v>3.5</v>
      </c>
      <c r="K178" s="7"/>
      <c r="L178" s="7"/>
      <c r="M178" s="7"/>
      <c r="N178" s="7"/>
      <c r="O178" s="7"/>
      <c r="P178" s="7"/>
      <c r="Q178" s="7"/>
      <c r="R178" s="7"/>
      <c r="S178" s="165">
        <f t="shared" si="832"/>
        <v>0</v>
      </c>
      <c r="T178" s="166">
        <f t="shared" si="814"/>
        <v>0</v>
      </c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  <c r="AI178" s="152">
        <f t="shared" si="833"/>
        <v>3.6</v>
      </c>
      <c r="AJ178" s="153">
        <f t="shared" si="816"/>
        <v>3.5</v>
      </c>
      <c r="AK178" s="117">
        <f t="shared" si="834"/>
        <v>0</v>
      </c>
      <c r="AL178" s="117">
        <f t="shared" si="835"/>
        <v>0</v>
      </c>
      <c r="AM178" s="117">
        <f t="shared" si="836"/>
        <v>0</v>
      </c>
      <c r="AN178" s="117">
        <f t="shared" si="837"/>
        <v>0</v>
      </c>
      <c r="AO178" s="117">
        <f t="shared" si="838"/>
        <v>3.6</v>
      </c>
      <c r="AP178" s="117">
        <f t="shared" si="839"/>
        <v>3.5</v>
      </c>
      <c r="AQ178" s="117">
        <f t="shared" si="840"/>
        <v>0</v>
      </c>
      <c r="AR178" s="117">
        <f t="shared" si="841"/>
        <v>0</v>
      </c>
      <c r="AS178" s="117">
        <f t="shared" si="842"/>
        <v>0</v>
      </c>
      <c r="AT178" s="117">
        <f t="shared" si="843"/>
        <v>0</v>
      </c>
      <c r="AU178" s="117">
        <f t="shared" si="844"/>
        <v>0</v>
      </c>
      <c r="AV178" s="117">
        <f t="shared" si="845"/>
        <v>0</v>
      </c>
      <c r="AW178" s="117">
        <f t="shared" si="846"/>
        <v>0</v>
      </c>
      <c r="AX178" s="117">
        <f t="shared" si="847"/>
        <v>0</v>
      </c>
      <c r="AY178" s="172">
        <f t="shared" si="533"/>
        <v>0</v>
      </c>
      <c r="AZ178" s="172">
        <f t="shared" si="534"/>
        <v>0</v>
      </c>
      <c r="BA178" s="172">
        <f t="shared" si="535"/>
        <v>0</v>
      </c>
      <c r="BB178" s="172">
        <f t="shared" si="536"/>
        <v>0</v>
      </c>
      <c r="BC178" s="172">
        <f t="shared" si="537"/>
        <v>0</v>
      </c>
      <c r="BD178" s="172">
        <f t="shared" si="538"/>
        <v>0</v>
      </c>
      <c r="BE178" s="172">
        <f t="shared" si="539"/>
        <v>0</v>
      </c>
      <c r="BF178" s="172">
        <f t="shared" si="540"/>
        <v>0</v>
      </c>
      <c r="BG178" s="172">
        <f t="shared" si="541"/>
        <v>0</v>
      </c>
      <c r="BH178" s="172">
        <f t="shared" si="542"/>
        <v>0</v>
      </c>
      <c r="BI178" s="172">
        <f t="shared" si="543"/>
        <v>0</v>
      </c>
      <c r="BJ178" s="172">
        <f t="shared" si="544"/>
        <v>0</v>
      </c>
      <c r="BK178" s="172">
        <f t="shared" si="545"/>
        <v>0</v>
      </c>
      <c r="BL178" s="172">
        <f t="shared" si="546"/>
        <v>0</v>
      </c>
      <c r="BM178" s="172">
        <f t="shared" si="547"/>
        <v>0</v>
      </c>
      <c r="BN178" s="172">
        <f t="shared" si="548"/>
        <v>0</v>
      </c>
      <c r="BO178" s="1">
        <f t="shared" si="455"/>
        <v>0</v>
      </c>
    </row>
    <row r="179" spans="1:67" ht="15" customHeight="1" x14ac:dyDescent="0.25">
      <c r="A179" s="31" t="s">
        <v>330</v>
      </c>
      <c r="B179" s="122" t="s">
        <v>331</v>
      </c>
      <c r="C179" s="161">
        <f>C180</f>
        <v>1294.1999999999998</v>
      </c>
      <c r="D179" s="162">
        <f t="shared" ref="D179:R179" si="848">D180</f>
        <v>1123.8000000000002</v>
      </c>
      <c r="E179" s="138">
        <f t="shared" si="848"/>
        <v>464.3</v>
      </c>
      <c r="F179" s="138">
        <f t="shared" si="848"/>
        <v>364.3</v>
      </c>
      <c r="G179" s="138">
        <f t="shared" si="848"/>
        <v>0</v>
      </c>
      <c r="H179" s="138">
        <f t="shared" si="848"/>
        <v>0</v>
      </c>
      <c r="I179" s="138">
        <f t="shared" si="848"/>
        <v>13.7</v>
      </c>
      <c r="J179" s="138">
        <f t="shared" si="848"/>
        <v>4.3</v>
      </c>
      <c r="K179" s="138">
        <f t="shared" si="848"/>
        <v>799</v>
      </c>
      <c r="L179" s="138">
        <f t="shared" si="848"/>
        <v>755.2</v>
      </c>
      <c r="M179" s="138">
        <f t="shared" si="848"/>
        <v>13.6</v>
      </c>
      <c r="N179" s="138">
        <f t="shared" si="848"/>
        <v>0</v>
      </c>
      <c r="O179" s="138">
        <f t="shared" si="848"/>
        <v>0</v>
      </c>
      <c r="P179" s="138">
        <f t="shared" si="848"/>
        <v>0</v>
      </c>
      <c r="Q179" s="138">
        <f t="shared" si="848"/>
        <v>3.6</v>
      </c>
      <c r="R179" s="138">
        <f t="shared" si="848"/>
        <v>0</v>
      </c>
      <c r="S179" s="161">
        <f>S180</f>
        <v>0</v>
      </c>
      <c r="T179" s="162">
        <f t="shared" ref="T179:AH179" si="849">T180</f>
        <v>0</v>
      </c>
      <c r="U179" s="142">
        <f t="shared" si="849"/>
        <v>0</v>
      </c>
      <c r="V179" s="142">
        <f t="shared" si="849"/>
        <v>0</v>
      </c>
      <c r="W179" s="142">
        <f t="shared" si="849"/>
        <v>0</v>
      </c>
      <c r="X179" s="142">
        <f t="shared" si="849"/>
        <v>0</v>
      </c>
      <c r="Y179" s="142">
        <f t="shared" si="849"/>
        <v>0</v>
      </c>
      <c r="Z179" s="142">
        <f t="shared" si="849"/>
        <v>0</v>
      </c>
      <c r="AA179" s="142">
        <f t="shared" si="849"/>
        <v>0</v>
      </c>
      <c r="AB179" s="142">
        <f t="shared" si="849"/>
        <v>0</v>
      </c>
      <c r="AC179" s="142">
        <f t="shared" si="849"/>
        <v>0</v>
      </c>
      <c r="AD179" s="142">
        <f t="shared" si="849"/>
        <v>0</v>
      </c>
      <c r="AE179" s="142">
        <f t="shared" si="849"/>
        <v>0</v>
      </c>
      <c r="AF179" s="142">
        <f t="shared" si="849"/>
        <v>0</v>
      </c>
      <c r="AG179" s="142">
        <f t="shared" si="849"/>
        <v>0</v>
      </c>
      <c r="AH179" s="142">
        <f t="shared" si="849"/>
        <v>0</v>
      </c>
      <c r="AI179" s="14">
        <f>AI180</f>
        <v>1294.1999999999998</v>
      </c>
      <c r="AJ179" s="12">
        <f t="shared" ref="AJ179:AX179" si="850">AJ180</f>
        <v>1123.8000000000002</v>
      </c>
      <c r="AK179" s="107">
        <f t="shared" si="850"/>
        <v>464.3</v>
      </c>
      <c r="AL179" s="107">
        <f t="shared" si="850"/>
        <v>364.3</v>
      </c>
      <c r="AM179" s="107">
        <f t="shared" si="850"/>
        <v>0</v>
      </c>
      <c r="AN179" s="107">
        <f t="shared" si="850"/>
        <v>0</v>
      </c>
      <c r="AO179" s="107">
        <f t="shared" si="850"/>
        <v>13.7</v>
      </c>
      <c r="AP179" s="107">
        <f t="shared" si="850"/>
        <v>4.3</v>
      </c>
      <c r="AQ179" s="107">
        <f t="shared" si="850"/>
        <v>799</v>
      </c>
      <c r="AR179" s="107">
        <f t="shared" si="850"/>
        <v>755.2</v>
      </c>
      <c r="AS179" s="107">
        <f t="shared" si="850"/>
        <v>13.6</v>
      </c>
      <c r="AT179" s="107">
        <f t="shared" si="850"/>
        <v>0</v>
      </c>
      <c r="AU179" s="107">
        <f t="shared" si="850"/>
        <v>0</v>
      </c>
      <c r="AV179" s="107">
        <f t="shared" si="850"/>
        <v>0</v>
      </c>
      <c r="AW179" s="107">
        <f t="shared" si="850"/>
        <v>3.6</v>
      </c>
      <c r="AX179" s="107">
        <f t="shared" si="850"/>
        <v>0</v>
      </c>
      <c r="AY179" s="172">
        <f t="shared" si="533"/>
        <v>0</v>
      </c>
      <c r="AZ179" s="172">
        <f t="shared" si="534"/>
        <v>0</v>
      </c>
      <c r="BA179" s="172">
        <f t="shared" si="535"/>
        <v>0</v>
      </c>
      <c r="BB179" s="172">
        <f t="shared" si="536"/>
        <v>0</v>
      </c>
      <c r="BC179" s="172">
        <f t="shared" si="537"/>
        <v>0</v>
      </c>
      <c r="BD179" s="172">
        <f t="shared" si="538"/>
        <v>0</v>
      </c>
      <c r="BE179" s="172">
        <f t="shared" si="539"/>
        <v>0</v>
      </c>
      <c r="BF179" s="172">
        <f t="shared" si="540"/>
        <v>0</v>
      </c>
      <c r="BG179" s="172">
        <f t="shared" si="541"/>
        <v>0</v>
      </c>
      <c r="BH179" s="172">
        <f t="shared" si="542"/>
        <v>0</v>
      </c>
      <c r="BI179" s="172">
        <f t="shared" si="543"/>
        <v>0</v>
      </c>
      <c r="BJ179" s="172">
        <f t="shared" si="544"/>
        <v>0</v>
      </c>
      <c r="BK179" s="172">
        <f t="shared" si="545"/>
        <v>0</v>
      </c>
      <c r="BL179" s="172">
        <f t="shared" si="546"/>
        <v>0</v>
      </c>
      <c r="BM179" s="172">
        <f t="shared" si="547"/>
        <v>0</v>
      </c>
      <c r="BN179" s="172">
        <f t="shared" si="548"/>
        <v>0</v>
      </c>
      <c r="BO179" s="1">
        <f t="shared" si="455"/>
        <v>0</v>
      </c>
    </row>
    <row r="180" spans="1:67" x14ac:dyDescent="0.25">
      <c r="A180" s="32"/>
      <c r="B180" s="21" t="s">
        <v>320</v>
      </c>
      <c r="C180" s="164">
        <f t="shared" ref="C180" si="851">E180+G180+I180+K180+M180+O180+Q180</f>
        <v>1294.1999999999998</v>
      </c>
      <c r="D180" s="164">
        <f t="shared" ref="D180:D182" si="852">F180+H180+J180+L180+N180+P180+R180</f>
        <v>1123.8000000000002</v>
      </c>
      <c r="E180" s="7">
        <v>464.3</v>
      </c>
      <c r="F180" s="7">
        <v>364.3</v>
      </c>
      <c r="G180" s="7"/>
      <c r="H180" s="7"/>
      <c r="I180" s="7">
        <f>I181+I182</f>
        <v>13.7</v>
      </c>
      <c r="J180" s="7">
        <f>J181+J182</f>
        <v>4.3</v>
      </c>
      <c r="K180" s="7">
        <v>799</v>
      </c>
      <c r="L180" s="7">
        <v>755.2</v>
      </c>
      <c r="M180" s="7">
        <v>13.6</v>
      </c>
      <c r="N180" s="138"/>
      <c r="O180" s="138"/>
      <c r="P180" s="138"/>
      <c r="Q180" s="7">
        <v>3.6</v>
      </c>
      <c r="R180" s="138"/>
      <c r="S180" s="164">
        <f t="shared" ref="S180" si="853">U180+W180+Y180+AA180+AC180+AE180+AG180</f>
        <v>0</v>
      </c>
      <c r="T180" s="164">
        <f t="shared" ref="T180:T182" si="854">V180+X180+Z180+AB180+AD180+AF180+AH180</f>
        <v>0</v>
      </c>
      <c r="U180" s="142"/>
      <c r="V180" s="142"/>
      <c r="W180" s="143"/>
      <c r="X180" s="143"/>
      <c r="Y180" s="143">
        <f>Y181+Y182</f>
        <v>0</v>
      </c>
      <c r="Z180" s="143">
        <f>Z181+Z182</f>
        <v>0</v>
      </c>
      <c r="AA180" s="142"/>
      <c r="AB180" s="142"/>
      <c r="AC180" s="142"/>
      <c r="AD180" s="142"/>
      <c r="AE180" s="142"/>
      <c r="AF180" s="142"/>
      <c r="AG180" s="142"/>
      <c r="AH180" s="142"/>
      <c r="AI180" s="116">
        <f t="shared" ref="AI180" si="855">AK180+AM180+AO180+AQ180+AS180+AU180+AW180</f>
        <v>1294.1999999999998</v>
      </c>
      <c r="AJ180" s="116">
        <f t="shared" ref="AJ180:AJ182" si="856">AL180+AN180+AP180+AR180+AT180+AV180+AX180</f>
        <v>1123.8000000000002</v>
      </c>
      <c r="AK180" s="23">
        <f>E180+U180</f>
        <v>464.3</v>
      </c>
      <c r="AL180" s="23">
        <f t="shared" ref="AL180:AL181" si="857">F180+V180</f>
        <v>364.3</v>
      </c>
      <c r="AM180" s="23">
        <f t="shared" ref="AM180:AM181" si="858">G180+W180</f>
        <v>0</v>
      </c>
      <c r="AN180" s="23">
        <f t="shared" ref="AN180:AN181" si="859">H180+X180</f>
        <v>0</v>
      </c>
      <c r="AO180" s="23">
        <f t="shared" ref="AO180:AO181" si="860">I180+Y180</f>
        <v>13.7</v>
      </c>
      <c r="AP180" s="23">
        <f t="shared" ref="AP180:AP181" si="861">J180+Z180</f>
        <v>4.3</v>
      </c>
      <c r="AQ180" s="23">
        <f t="shared" ref="AQ180:AQ181" si="862">K180+AA180</f>
        <v>799</v>
      </c>
      <c r="AR180" s="23">
        <f t="shared" ref="AR180:AR181" si="863">L180+AB180</f>
        <v>755.2</v>
      </c>
      <c r="AS180" s="23">
        <f t="shared" ref="AS180:AS181" si="864">M180+AC180</f>
        <v>13.6</v>
      </c>
      <c r="AT180" s="23">
        <f t="shared" ref="AT180:AT181" si="865">N180+AD180</f>
        <v>0</v>
      </c>
      <c r="AU180" s="23">
        <f t="shared" ref="AU180:AU181" si="866">O180+AE180</f>
        <v>0</v>
      </c>
      <c r="AV180" s="23">
        <f t="shared" ref="AV180:AV181" si="867">P180+AF180</f>
        <v>0</v>
      </c>
      <c r="AW180" s="23">
        <f t="shared" ref="AW180:AW181" si="868">Q180+AG180</f>
        <v>3.6</v>
      </c>
      <c r="AX180" s="23">
        <f t="shared" ref="AX180:AX181" si="869">R180+AH180</f>
        <v>0</v>
      </c>
      <c r="AY180" s="172">
        <f t="shared" si="533"/>
        <v>0</v>
      </c>
      <c r="AZ180" s="172">
        <f t="shared" si="534"/>
        <v>0</v>
      </c>
      <c r="BA180" s="172">
        <f t="shared" si="535"/>
        <v>0</v>
      </c>
      <c r="BB180" s="172">
        <f t="shared" si="536"/>
        <v>0</v>
      </c>
      <c r="BC180" s="172">
        <f t="shared" si="537"/>
        <v>0</v>
      </c>
      <c r="BD180" s="172">
        <f t="shared" si="538"/>
        <v>0</v>
      </c>
      <c r="BE180" s="172">
        <f t="shared" si="539"/>
        <v>0</v>
      </c>
      <c r="BF180" s="172">
        <f t="shared" si="540"/>
        <v>0</v>
      </c>
      <c r="BG180" s="172">
        <f t="shared" si="541"/>
        <v>0</v>
      </c>
      <c r="BH180" s="172">
        <f t="shared" si="542"/>
        <v>0</v>
      </c>
      <c r="BI180" s="172">
        <f t="shared" si="543"/>
        <v>0</v>
      </c>
      <c r="BJ180" s="172">
        <f t="shared" si="544"/>
        <v>0</v>
      </c>
      <c r="BK180" s="172">
        <f t="shared" si="545"/>
        <v>0</v>
      </c>
      <c r="BL180" s="172">
        <f t="shared" si="546"/>
        <v>0</v>
      </c>
      <c r="BM180" s="172">
        <f t="shared" si="547"/>
        <v>0</v>
      </c>
      <c r="BN180" s="172">
        <f t="shared" si="548"/>
        <v>0</v>
      </c>
      <c r="BO180" s="1">
        <f t="shared" si="455"/>
        <v>0</v>
      </c>
    </row>
    <row r="181" spans="1:67" ht="26.25" x14ac:dyDescent="0.25">
      <c r="A181" s="32"/>
      <c r="B181" s="34" t="s">
        <v>266</v>
      </c>
      <c r="C181" s="165">
        <f>E181+G181+I181+K181+M181+O181+Q181</f>
        <v>9.6999999999999993</v>
      </c>
      <c r="D181" s="166">
        <f t="shared" si="852"/>
        <v>0.4</v>
      </c>
      <c r="E181" s="149"/>
      <c r="F181" s="149"/>
      <c r="G181" s="149"/>
      <c r="H181" s="149"/>
      <c r="I181" s="145">
        <v>9.6999999999999993</v>
      </c>
      <c r="J181" s="145">
        <v>0.4</v>
      </c>
      <c r="K181" s="149"/>
      <c r="L181" s="149"/>
      <c r="M181" s="149"/>
      <c r="N181" s="149"/>
      <c r="O181" s="149"/>
      <c r="P181" s="149"/>
      <c r="Q181" s="149"/>
      <c r="R181" s="149"/>
      <c r="S181" s="165">
        <f>U181+W181+Y181+AA181+AC181+AE181+AG181</f>
        <v>0</v>
      </c>
      <c r="T181" s="166">
        <f t="shared" si="854"/>
        <v>0</v>
      </c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2">
        <f>AK181+AM181+AO181+AQ181+AS181+AU181+AW181</f>
        <v>9.6999999999999993</v>
      </c>
      <c r="AJ181" s="153">
        <f t="shared" si="856"/>
        <v>0.4</v>
      </c>
      <c r="AK181" s="117">
        <f t="shared" ref="AK181" si="870">E181+U181</f>
        <v>0</v>
      </c>
      <c r="AL181" s="117">
        <f t="shared" si="857"/>
        <v>0</v>
      </c>
      <c r="AM181" s="117">
        <f t="shared" si="858"/>
        <v>0</v>
      </c>
      <c r="AN181" s="117">
        <f t="shared" si="859"/>
        <v>0</v>
      </c>
      <c r="AO181" s="117">
        <f t="shared" si="860"/>
        <v>9.6999999999999993</v>
      </c>
      <c r="AP181" s="117">
        <f t="shared" si="861"/>
        <v>0.4</v>
      </c>
      <c r="AQ181" s="117">
        <f t="shared" si="862"/>
        <v>0</v>
      </c>
      <c r="AR181" s="117">
        <f t="shared" si="863"/>
        <v>0</v>
      </c>
      <c r="AS181" s="117">
        <f t="shared" si="864"/>
        <v>0</v>
      </c>
      <c r="AT181" s="117">
        <f t="shared" si="865"/>
        <v>0</v>
      </c>
      <c r="AU181" s="117">
        <f t="shared" si="866"/>
        <v>0</v>
      </c>
      <c r="AV181" s="117">
        <f t="shared" si="867"/>
        <v>0</v>
      </c>
      <c r="AW181" s="117">
        <f t="shared" si="868"/>
        <v>0</v>
      </c>
      <c r="AX181" s="117">
        <f t="shared" si="869"/>
        <v>0</v>
      </c>
      <c r="AY181" s="172">
        <f t="shared" si="533"/>
        <v>0</v>
      </c>
      <c r="AZ181" s="172">
        <f t="shared" si="534"/>
        <v>0</v>
      </c>
      <c r="BA181" s="172">
        <f t="shared" si="535"/>
        <v>0</v>
      </c>
      <c r="BB181" s="172">
        <f t="shared" si="536"/>
        <v>0</v>
      </c>
      <c r="BC181" s="172">
        <f t="shared" si="537"/>
        <v>0</v>
      </c>
      <c r="BD181" s="172">
        <f t="shared" si="538"/>
        <v>0</v>
      </c>
      <c r="BE181" s="172">
        <f t="shared" si="539"/>
        <v>0</v>
      </c>
      <c r="BF181" s="172">
        <f t="shared" si="540"/>
        <v>0</v>
      </c>
      <c r="BG181" s="172">
        <f t="shared" si="541"/>
        <v>0</v>
      </c>
      <c r="BH181" s="172">
        <f t="shared" si="542"/>
        <v>0</v>
      </c>
      <c r="BI181" s="172">
        <f t="shared" si="543"/>
        <v>0</v>
      </c>
      <c r="BJ181" s="172">
        <f t="shared" si="544"/>
        <v>0</v>
      </c>
      <c r="BK181" s="172">
        <f t="shared" si="545"/>
        <v>0</v>
      </c>
      <c r="BL181" s="172">
        <f t="shared" si="546"/>
        <v>0</v>
      </c>
      <c r="BM181" s="172">
        <f t="shared" si="547"/>
        <v>0</v>
      </c>
      <c r="BN181" s="172">
        <f t="shared" si="548"/>
        <v>0</v>
      </c>
      <c r="BO181" s="1">
        <f t="shared" si="455"/>
        <v>0</v>
      </c>
    </row>
    <row r="182" spans="1:67" ht="26.25" x14ac:dyDescent="0.25">
      <c r="A182" s="32"/>
      <c r="B182" s="34" t="s">
        <v>322</v>
      </c>
      <c r="C182" s="165">
        <f>E182+G182+I182+K182+M182+O182+Q182</f>
        <v>4</v>
      </c>
      <c r="D182" s="166">
        <f t="shared" si="852"/>
        <v>3.9</v>
      </c>
      <c r="E182" s="145"/>
      <c r="F182" s="145"/>
      <c r="G182" s="145"/>
      <c r="H182" s="145"/>
      <c r="I182" s="145">
        <v>4</v>
      </c>
      <c r="J182" s="145">
        <v>3.9</v>
      </c>
      <c r="K182" s="145"/>
      <c r="L182" s="145"/>
      <c r="M182" s="145"/>
      <c r="N182" s="145"/>
      <c r="O182" s="145"/>
      <c r="P182" s="145"/>
      <c r="Q182" s="145"/>
      <c r="R182" s="145"/>
      <c r="S182" s="165">
        <f>U182+W182+Y182+AA182+AC182+AE182+AG182</f>
        <v>0</v>
      </c>
      <c r="T182" s="166">
        <f t="shared" si="854"/>
        <v>0</v>
      </c>
      <c r="U182" s="146"/>
      <c r="V182" s="146"/>
      <c r="W182" s="146"/>
      <c r="X182" s="146"/>
      <c r="Y182" s="146"/>
      <c r="Z182" s="146"/>
      <c r="AA182" s="146"/>
      <c r="AB182" s="146"/>
      <c r="AC182" s="146"/>
      <c r="AD182" s="146"/>
      <c r="AE182" s="146"/>
      <c r="AF182" s="146"/>
      <c r="AG182" s="146"/>
      <c r="AH182" s="146"/>
      <c r="AI182" s="152">
        <f>AK182+AM182+AO182+AQ182+AS182+AU182+AW182</f>
        <v>4</v>
      </c>
      <c r="AJ182" s="153">
        <f t="shared" si="856"/>
        <v>3.9</v>
      </c>
      <c r="AK182" s="117">
        <f t="shared" ref="AK182" si="871">E182+U182</f>
        <v>0</v>
      </c>
      <c r="AL182" s="117">
        <f t="shared" ref="AL182" si="872">F182+V182</f>
        <v>0</v>
      </c>
      <c r="AM182" s="117">
        <f t="shared" ref="AM182" si="873">G182+W182</f>
        <v>0</v>
      </c>
      <c r="AN182" s="117">
        <f t="shared" ref="AN182" si="874">H182+X182</f>
        <v>0</v>
      </c>
      <c r="AO182" s="117">
        <f t="shared" ref="AO182" si="875">I182+Y182</f>
        <v>4</v>
      </c>
      <c r="AP182" s="117">
        <f t="shared" ref="AP182" si="876">J182+Z182</f>
        <v>3.9</v>
      </c>
      <c r="AQ182" s="117">
        <f t="shared" ref="AQ182" si="877">K182+AA182</f>
        <v>0</v>
      </c>
      <c r="AR182" s="117">
        <f t="shared" ref="AR182" si="878">L182+AB182</f>
        <v>0</v>
      </c>
      <c r="AS182" s="117">
        <f t="shared" ref="AS182" si="879">M182+AC182</f>
        <v>0</v>
      </c>
      <c r="AT182" s="117">
        <f t="shared" ref="AT182" si="880">N182+AD182</f>
        <v>0</v>
      </c>
      <c r="AU182" s="117">
        <f t="shared" ref="AU182" si="881">O182+AE182</f>
        <v>0</v>
      </c>
      <c r="AV182" s="117">
        <f t="shared" ref="AV182" si="882">P182+AF182</f>
        <v>0</v>
      </c>
      <c r="AW182" s="117">
        <f t="shared" ref="AW182" si="883">Q182+AG182</f>
        <v>0</v>
      </c>
      <c r="AX182" s="117">
        <f t="shared" ref="AX182" si="884">R182+AH182</f>
        <v>0</v>
      </c>
      <c r="AY182" s="172">
        <f t="shared" si="533"/>
        <v>0</v>
      </c>
      <c r="AZ182" s="172">
        <f t="shared" si="534"/>
        <v>0</v>
      </c>
      <c r="BA182" s="172">
        <f t="shared" si="535"/>
        <v>0</v>
      </c>
      <c r="BB182" s="172">
        <f t="shared" si="536"/>
        <v>0</v>
      </c>
      <c r="BC182" s="172">
        <f t="shared" si="537"/>
        <v>0</v>
      </c>
      <c r="BD182" s="172">
        <f t="shared" si="538"/>
        <v>0</v>
      </c>
      <c r="BE182" s="172">
        <f t="shared" si="539"/>
        <v>0</v>
      </c>
      <c r="BF182" s="172">
        <f t="shared" si="540"/>
        <v>0</v>
      </c>
      <c r="BG182" s="172">
        <f t="shared" si="541"/>
        <v>0</v>
      </c>
      <c r="BH182" s="172">
        <f t="shared" si="542"/>
        <v>0</v>
      </c>
      <c r="BI182" s="172">
        <f t="shared" si="543"/>
        <v>0</v>
      </c>
      <c r="BJ182" s="172">
        <f t="shared" si="544"/>
        <v>0</v>
      </c>
      <c r="BK182" s="172">
        <f t="shared" si="545"/>
        <v>0</v>
      </c>
      <c r="BL182" s="172">
        <f t="shared" si="546"/>
        <v>0</v>
      </c>
      <c r="BM182" s="172">
        <f t="shared" si="547"/>
        <v>0</v>
      </c>
      <c r="BN182" s="172">
        <f t="shared" si="548"/>
        <v>0</v>
      </c>
      <c r="BO182" s="1">
        <f t="shared" si="455"/>
        <v>0</v>
      </c>
    </row>
    <row r="183" spans="1:67" ht="15" customHeight="1" x14ac:dyDescent="0.25">
      <c r="A183" s="31" t="s">
        <v>31</v>
      </c>
      <c r="B183" s="122" t="s">
        <v>332</v>
      </c>
      <c r="C183" s="161">
        <f>C184</f>
        <v>726.69999999999993</v>
      </c>
      <c r="D183" s="162">
        <f t="shared" ref="D183:R183" si="885">D184</f>
        <v>641</v>
      </c>
      <c r="E183" s="138">
        <f t="shared" si="885"/>
        <v>257.5</v>
      </c>
      <c r="F183" s="138">
        <f t="shared" si="885"/>
        <v>198</v>
      </c>
      <c r="G183" s="138">
        <f t="shared" si="885"/>
        <v>0</v>
      </c>
      <c r="H183" s="138">
        <f t="shared" si="885"/>
        <v>0</v>
      </c>
      <c r="I183" s="138">
        <f t="shared" si="885"/>
        <v>12.799999999999999</v>
      </c>
      <c r="J183" s="138">
        <f t="shared" si="885"/>
        <v>10</v>
      </c>
      <c r="K183" s="138">
        <f t="shared" si="885"/>
        <v>448.3</v>
      </c>
      <c r="L183" s="138">
        <f t="shared" si="885"/>
        <v>433</v>
      </c>
      <c r="M183" s="138">
        <f t="shared" si="885"/>
        <v>5.8</v>
      </c>
      <c r="N183" s="138">
        <f t="shared" si="885"/>
        <v>0</v>
      </c>
      <c r="O183" s="138">
        <f t="shared" si="885"/>
        <v>0</v>
      </c>
      <c r="P183" s="138">
        <f t="shared" si="885"/>
        <v>0</v>
      </c>
      <c r="Q183" s="138">
        <f t="shared" si="885"/>
        <v>2.2999999999999998</v>
      </c>
      <c r="R183" s="138">
        <f t="shared" si="885"/>
        <v>0</v>
      </c>
      <c r="S183" s="161">
        <f>S184</f>
        <v>0</v>
      </c>
      <c r="T183" s="162">
        <f t="shared" ref="T183:AH183" si="886">T184</f>
        <v>0</v>
      </c>
      <c r="U183" s="142">
        <f t="shared" si="886"/>
        <v>0</v>
      </c>
      <c r="V183" s="142">
        <f t="shared" si="886"/>
        <v>0</v>
      </c>
      <c r="W183" s="142">
        <f t="shared" si="886"/>
        <v>0</v>
      </c>
      <c r="X183" s="142">
        <f t="shared" si="886"/>
        <v>0</v>
      </c>
      <c r="Y183" s="142">
        <f t="shared" si="886"/>
        <v>0</v>
      </c>
      <c r="Z183" s="142">
        <f t="shared" si="886"/>
        <v>0</v>
      </c>
      <c r="AA183" s="142">
        <f t="shared" si="886"/>
        <v>0</v>
      </c>
      <c r="AB183" s="142">
        <f t="shared" si="886"/>
        <v>0</v>
      </c>
      <c r="AC183" s="142">
        <f t="shared" si="886"/>
        <v>0</v>
      </c>
      <c r="AD183" s="142">
        <f t="shared" si="886"/>
        <v>0</v>
      </c>
      <c r="AE183" s="142">
        <f t="shared" si="886"/>
        <v>0</v>
      </c>
      <c r="AF183" s="142">
        <f t="shared" si="886"/>
        <v>0</v>
      </c>
      <c r="AG183" s="142">
        <f t="shared" si="886"/>
        <v>0</v>
      </c>
      <c r="AH183" s="142">
        <f t="shared" si="886"/>
        <v>0</v>
      </c>
      <c r="AI183" s="14">
        <f>AI184</f>
        <v>726.69999999999993</v>
      </c>
      <c r="AJ183" s="12">
        <f t="shared" ref="AJ183:AX183" si="887">AJ184</f>
        <v>641</v>
      </c>
      <c r="AK183" s="107">
        <f t="shared" si="887"/>
        <v>257.5</v>
      </c>
      <c r="AL183" s="107">
        <f t="shared" si="887"/>
        <v>198</v>
      </c>
      <c r="AM183" s="107">
        <f t="shared" si="887"/>
        <v>0</v>
      </c>
      <c r="AN183" s="107">
        <f t="shared" si="887"/>
        <v>0</v>
      </c>
      <c r="AO183" s="107">
        <f t="shared" si="887"/>
        <v>12.799999999999999</v>
      </c>
      <c r="AP183" s="107">
        <f t="shared" si="887"/>
        <v>10</v>
      </c>
      <c r="AQ183" s="107">
        <f t="shared" si="887"/>
        <v>448.3</v>
      </c>
      <c r="AR183" s="107">
        <f t="shared" si="887"/>
        <v>433</v>
      </c>
      <c r="AS183" s="107">
        <f t="shared" si="887"/>
        <v>5.8</v>
      </c>
      <c r="AT183" s="107">
        <f t="shared" si="887"/>
        <v>0</v>
      </c>
      <c r="AU183" s="107">
        <f t="shared" si="887"/>
        <v>0</v>
      </c>
      <c r="AV183" s="107">
        <f t="shared" si="887"/>
        <v>0</v>
      </c>
      <c r="AW183" s="107">
        <f t="shared" si="887"/>
        <v>2.2999999999999998</v>
      </c>
      <c r="AX183" s="107">
        <f t="shared" si="887"/>
        <v>0</v>
      </c>
      <c r="AY183" s="172">
        <f t="shared" si="533"/>
        <v>0</v>
      </c>
      <c r="AZ183" s="172">
        <f t="shared" si="534"/>
        <v>0</v>
      </c>
      <c r="BA183" s="172">
        <f t="shared" si="535"/>
        <v>0</v>
      </c>
      <c r="BB183" s="172">
        <f t="shared" si="536"/>
        <v>0</v>
      </c>
      <c r="BC183" s="172">
        <f t="shared" si="537"/>
        <v>0</v>
      </c>
      <c r="BD183" s="172">
        <f t="shared" si="538"/>
        <v>0</v>
      </c>
      <c r="BE183" s="172">
        <f t="shared" si="539"/>
        <v>0</v>
      </c>
      <c r="BF183" s="172">
        <f t="shared" si="540"/>
        <v>0</v>
      </c>
      <c r="BG183" s="172">
        <f t="shared" si="541"/>
        <v>0</v>
      </c>
      <c r="BH183" s="172">
        <f t="shared" si="542"/>
        <v>0</v>
      </c>
      <c r="BI183" s="172">
        <f t="shared" si="543"/>
        <v>0</v>
      </c>
      <c r="BJ183" s="172">
        <f t="shared" si="544"/>
        <v>0</v>
      </c>
      <c r="BK183" s="172">
        <f t="shared" si="545"/>
        <v>0</v>
      </c>
      <c r="BL183" s="172">
        <f t="shared" si="546"/>
        <v>0</v>
      </c>
      <c r="BM183" s="172">
        <f t="shared" si="547"/>
        <v>0</v>
      </c>
      <c r="BN183" s="172">
        <f t="shared" si="548"/>
        <v>0</v>
      </c>
      <c r="BO183" s="1">
        <f t="shared" si="455"/>
        <v>0</v>
      </c>
    </row>
    <row r="184" spans="1:67" x14ac:dyDescent="0.25">
      <c r="A184" s="32"/>
      <c r="B184" s="21" t="s">
        <v>320</v>
      </c>
      <c r="C184" s="164">
        <f t="shared" ref="C184" si="888">E184+G184+I184+K184+M184+O184+Q184</f>
        <v>726.69999999999993</v>
      </c>
      <c r="D184" s="164">
        <f t="shared" ref="D184:D187" si="889">F184+H184+J184+L184+N184+P184+R184</f>
        <v>641</v>
      </c>
      <c r="E184" s="7">
        <v>257.5</v>
      </c>
      <c r="F184" s="7">
        <v>198</v>
      </c>
      <c r="G184" s="7"/>
      <c r="H184" s="7"/>
      <c r="I184" s="7">
        <f>I185+I186+I187</f>
        <v>12.799999999999999</v>
      </c>
      <c r="J184" s="7">
        <f>J185+J186+J187</f>
        <v>10</v>
      </c>
      <c r="K184" s="7">
        <v>448.3</v>
      </c>
      <c r="L184" s="7">
        <v>433</v>
      </c>
      <c r="M184" s="7">
        <v>5.8</v>
      </c>
      <c r="N184" s="138"/>
      <c r="O184" s="138"/>
      <c r="P184" s="138"/>
      <c r="Q184" s="7">
        <v>2.2999999999999998</v>
      </c>
      <c r="R184" s="138"/>
      <c r="S184" s="164">
        <f t="shared" ref="S184" si="890">U184+W184+Y184+AA184+AC184+AE184+AG184</f>
        <v>0</v>
      </c>
      <c r="T184" s="164">
        <f t="shared" ref="T184:T187" si="891">V184+X184+Z184+AB184+AD184+AF184+AH184</f>
        <v>0</v>
      </c>
      <c r="U184" s="142"/>
      <c r="V184" s="142"/>
      <c r="W184" s="143"/>
      <c r="X184" s="143"/>
      <c r="Y184" s="143">
        <f>Y185+Y186+Y187</f>
        <v>0</v>
      </c>
      <c r="Z184" s="143">
        <f>Z185+Z186+Z187</f>
        <v>0</v>
      </c>
      <c r="AA184" s="142"/>
      <c r="AB184" s="142"/>
      <c r="AC184" s="142"/>
      <c r="AD184" s="142"/>
      <c r="AE184" s="142"/>
      <c r="AF184" s="142"/>
      <c r="AG184" s="142"/>
      <c r="AH184" s="142"/>
      <c r="AI184" s="116">
        <f t="shared" ref="AI184" si="892">AK184+AM184+AO184+AQ184+AS184+AU184+AW184</f>
        <v>726.69999999999993</v>
      </c>
      <c r="AJ184" s="116">
        <f t="shared" ref="AJ184:AJ187" si="893">AL184+AN184+AP184+AR184+AT184+AV184+AX184</f>
        <v>641</v>
      </c>
      <c r="AK184" s="23">
        <f>E184+U184</f>
        <v>257.5</v>
      </c>
      <c r="AL184" s="23">
        <f t="shared" ref="AL184:AL185" si="894">F184+V184</f>
        <v>198</v>
      </c>
      <c r="AM184" s="23">
        <f t="shared" ref="AM184:AM185" si="895">G184+W184</f>
        <v>0</v>
      </c>
      <c r="AN184" s="23">
        <f t="shared" ref="AN184:AN185" si="896">H184+X184</f>
        <v>0</v>
      </c>
      <c r="AO184" s="23">
        <f t="shared" ref="AO184:AO185" si="897">I184+Y184</f>
        <v>12.799999999999999</v>
      </c>
      <c r="AP184" s="23">
        <f t="shared" ref="AP184:AP185" si="898">J184+Z184</f>
        <v>10</v>
      </c>
      <c r="AQ184" s="23">
        <f t="shared" ref="AQ184:AQ185" si="899">K184+AA184</f>
        <v>448.3</v>
      </c>
      <c r="AR184" s="23">
        <f t="shared" ref="AR184:AR185" si="900">L184+AB184</f>
        <v>433</v>
      </c>
      <c r="AS184" s="23">
        <f t="shared" ref="AS184:AS185" si="901">M184+AC184</f>
        <v>5.8</v>
      </c>
      <c r="AT184" s="23">
        <f t="shared" ref="AT184:AT185" si="902">N184+AD184</f>
        <v>0</v>
      </c>
      <c r="AU184" s="23">
        <f t="shared" ref="AU184:AU185" si="903">O184+AE184</f>
        <v>0</v>
      </c>
      <c r="AV184" s="23">
        <f t="shared" ref="AV184:AV185" si="904">P184+AF184</f>
        <v>0</v>
      </c>
      <c r="AW184" s="23">
        <f t="shared" ref="AW184:AW185" si="905">Q184+AG184</f>
        <v>2.2999999999999998</v>
      </c>
      <c r="AX184" s="23">
        <f t="shared" ref="AX184:AX185" si="906">R184+AH184</f>
        <v>0</v>
      </c>
      <c r="AY184" s="172">
        <f t="shared" si="533"/>
        <v>0</v>
      </c>
      <c r="AZ184" s="172">
        <f t="shared" si="534"/>
        <v>0</v>
      </c>
      <c r="BA184" s="172">
        <f t="shared" si="535"/>
        <v>0</v>
      </c>
      <c r="BB184" s="172">
        <f t="shared" si="536"/>
        <v>0</v>
      </c>
      <c r="BC184" s="172">
        <f t="shared" si="537"/>
        <v>0</v>
      </c>
      <c r="BD184" s="172">
        <f t="shared" si="538"/>
        <v>0</v>
      </c>
      <c r="BE184" s="172">
        <f t="shared" si="539"/>
        <v>0</v>
      </c>
      <c r="BF184" s="172">
        <f t="shared" si="540"/>
        <v>0</v>
      </c>
      <c r="BG184" s="172">
        <f t="shared" si="541"/>
        <v>0</v>
      </c>
      <c r="BH184" s="172">
        <f t="shared" si="542"/>
        <v>0</v>
      </c>
      <c r="BI184" s="172">
        <f t="shared" si="543"/>
        <v>0</v>
      </c>
      <c r="BJ184" s="172">
        <f t="shared" si="544"/>
        <v>0</v>
      </c>
      <c r="BK184" s="172">
        <f t="shared" si="545"/>
        <v>0</v>
      </c>
      <c r="BL184" s="172">
        <f t="shared" si="546"/>
        <v>0</v>
      </c>
      <c r="BM184" s="172">
        <f t="shared" si="547"/>
        <v>0</v>
      </c>
      <c r="BN184" s="172">
        <f t="shared" si="548"/>
        <v>0</v>
      </c>
      <c r="BO184" s="1">
        <f t="shared" si="455"/>
        <v>0</v>
      </c>
    </row>
    <row r="185" spans="1:67" ht="26.25" x14ac:dyDescent="0.25">
      <c r="A185" s="32"/>
      <c r="B185" s="34" t="s">
        <v>266</v>
      </c>
      <c r="C185" s="165">
        <f>E185+G185+I185+K185+M185+O185+Q185</f>
        <v>6.5</v>
      </c>
      <c r="D185" s="166">
        <f t="shared" si="889"/>
        <v>3.8</v>
      </c>
      <c r="E185" s="7"/>
      <c r="F185" s="7"/>
      <c r="G185" s="7"/>
      <c r="H185" s="7"/>
      <c r="I185" s="7">
        <v>6.5</v>
      </c>
      <c r="J185" s="7">
        <v>3.8</v>
      </c>
      <c r="K185" s="7"/>
      <c r="L185" s="7"/>
      <c r="M185" s="7"/>
      <c r="N185" s="7"/>
      <c r="O185" s="7"/>
      <c r="P185" s="7"/>
      <c r="Q185" s="7"/>
      <c r="R185" s="7"/>
      <c r="S185" s="165">
        <f>U185+W185+Y185+AA185+AC185+AE185+AG185</f>
        <v>0</v>
      </c>
      <c r="T185" s="166">
        <f t="shared" si="891"/>
        <v>0</v>
      </c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  <c r="AI185" s="152">
        <f>AK185+AM185+AO185+AQ185+AS185+AU185+AW185</f>
        <v>6.5</v>
      </c>
      <c r="AJ185" s="153">
        <f t="shared" si="893"/>
        <v>3.8</v>
      </c>
      <c r="AK185" s="117">
        <f t="shared" ref="AK185" si="907">E185+U185</f>
        <v>0</v>
      </c>
      <c r="AL185" s="117">
        <f t="shared" si="894"/>
        <v>0</v>
      </c>
      <c r="AM185" s="117">
        <f t="shared" si="895"/>
        <v>0</v>
      </c>
      <c r="AN185" s="117">
        <f t="shared" si="896"/>
        <v>0</v>
      </c>
      <c r="AO185" s="117">
        <f t="shared" si="897"/>
        <v>6.5</v>
      </c>
      <c r="AP185" s="117">
        <f t="shared" si="898"/>
        <v>3.8</v>
      </c>
      <c r="AQ185" s="117">
        <f t="shared" si="899"/>
        <v>0</v>
      </c>
      <c r="AR185" s="117">
        <f t="shared" si="900"/>
        <v>0</v>
      </c>
      <c r="AS185" s="117">
        <f t="shared" si="901"/>
        <v>0</v>
      </c>
      <c r="AT185" s="117">
        <f t="shared" si="902"/>
        <v>0</v>
      </c>
      <c r="AU185" s="117">
        <f t="shared" si="903"/>
        <v>0</v>
      </c>
      <c r="AV185" s="117">
        <f t="shared" si="904"/>
        <v>0</v>
      </c>
      <c r="AW185" s="117">
        <f t="shared" si="905"/>
        <v>0</v>
      </c>
      <c r="AX185" s="117">
        <f t="shared" si="906"/>
        <v>0</v>
      </c>
      <c r="AY185" s="172">
        <f t="shared" si="533"/>
        <v>0</v>
      </c>
      <c r="AZ185" s="172">
        <f t="shared" si="534"/>
        <v>0</v>
      </c>
      <c r="BA185" s="172">
        <f t="shared" si="535"/>
        <v>0</v>
      </c>
      <c r="BB185" s="172">
        <f t="shared" si="536"/>
        <v>0</v>
      </c>
      <c r="BC185" s="172">
        <f t="shared" si="537"/>
        <v>0</v>
      </c>
      <c r="BD185" s="172">
        <f t="shared" si="538"/>
        <v>0</v>
      </c>
      <c r="BE185" s="172">
        <f t="shared" si="539"/>
        <v>0</v>
      </c>
      <c r="BF185" s="172">
        <f t="shared" si="540"/>
        <v>0</v>
      </c>
      <c r="BG185" s="172">
        <f t="shared" si="541"/>
        <v>0</v>
      </c>
      <c r="BH185" s="172">
        <f t="shared" si="542"/>
        <v>0</v>
      </c>
      <c r="BI185" s="172">
        <f t="shared" si="543"/>
        <v>0</v>
      </c>
      <c r="BJ185" s="172">
        <f t="shared" si="544"/>
        <v>0</v>
      </c>
      <c r="BK185" s="172">
        <f t="shared" si="545"/>
        <v>0</v>
      </c>
      <c r="BL185" s="172">
        <f t="shared" si="546"/>
        <v>0</v>
      </c>
      <c r="BM185" s="172">
        <f t="shared" si="547"/>
        <v>0</v>
      </c>
      <c r="BN185" s="172">
        <f t="shared" si="548"/>
        <v>0</v>
      </c>
      <c r="BO185" s="1">
        <f t="shared" si="455"/>
        <v>0</v>
      </c>
    </row>
    <row r="186" spans="1:67" ht="26.25" x14ac:dyDescent="0.25">
      <c r="A186" s="32"/>
      <c r="B186" s="34" t="s">
        <v>322</v>
      </c>
      <c r="C186" s="165">
        <f t="shared" ref="C186:C187" si="908">E186+G186+I186+K186+M186+O186+Q186</f>
        <v>2.7</v>
      </c>
      <c r="D186" s="166">
        <f t="shared" si="889"/>
        <v>2.7</v>
      </c>
      <c r="E186" s="7"/>
      <c r="F186" s="7"/>
      <c r="G186" s="7"/>
      <c r="H186" s="7"/>
      <c r="I186" s="7">
        <v>2.7</v>
      </c>
      <c r="J186" s="7">
        <v>2.7</v>
      </c>
      <c r="K186" s="7"/>
      <c r="L186" s="7"/>
      <c r="M186" s="7"/>
      <c r="N186" s="7"/>
      <c r="O186" s="7"/>
      <c r="P186" s="7"/>
      <c r="Q186" s="7"/>
      <c r="R186" s="7"/>
      <c r="S186" s="165">
        <f t="shared" ref="S186:S187" si="909">U186+W186+Y186+AA186+AC186+AE186+AG186</f>
        <v>0</v>
      </c>
      <c r="T186" s="166">
        <f t="shared" si="891"/>
        <v>0</v>
      </c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  <c r="AE186" s="143"/>
      <c r="AF186" s="143"/>
      <c r="AG186" s="143"/>
      <c r="AH186" s="143"/>
      <c r="AI186" s="152">
        <f t="shared" ref="AI186:AI187" si="910">AK186+AM186+AO186+AQ186+AS186+AU186+AW186</f>
        <v>2.7</v>
      </c>
      <c r="AJ186" s="153">
        <f t="shared" si="893"/>
        <v>2.7</v>
      </c>
      <c r="AK186" s="117">
        <f t="shared" ref="AK186:AK187" si="911">E186+U186</f>
        <v>0</v>
      </c>
      <c r="AL186" s="117">
        <f t="shared" ref="AL186:AL187" si="912">F186+V186</f>
        <v>0</v>
      </c>
      <c r="AM186" s="117">
        <f t="shared" ref="AM186:AM187" si="913">G186+W186</f>
        <v>0</v>
      </c>
      <c r="AN186" s="117">
        <f t="shared" ref="AN186:AN187" si="914">H186+X186</f>
        <v>0</v>
      </c>
      <c r="AO186" s="117">
        <f t="shared" ref="AO186:AO187" si="915">I186+Y186</f>
        <v>2.7</v>
      </c>
      <c r="AP186" s="117">
        <f t="shared" ref="AP186:AP187" si="916">J186+Z186</f>
        <v>2.7</v>
      </c>
      <c r="AQ186" s="117">
        <f t="shared" ref="AQ186:AQ187" si="917">K186+AA186</f>
        <v>0</v>
      </c>
      <c r="AR186" s="117">
        <f t="shared" ref="AR186:AR187" si="918">L186+AB186</f>
        <v>0</v>
      </c>
      <c r="AS186" s="117">
        <f t="shared" ref="AS186:AS187" si="919">M186+AC186</f>
        <v>0</v>
      </c>
      <c r="AT186" s="117">
        <f t="shared" ref="AT186:AT187" si="920">N186+AD186</f>
        <v>0</v>
      </c>
      <c r="AU186" s="117">
        <f t="shared" ref="AU186:AU187" si="921">O186+AE186</f>
        <v>0</v>
      </c>
      <c r="AV186" s="117">
        <f t="shared" ref="AV186:AV187" si="922">P186+AF186</f>
        <v>0</v>
      </c>
      <c r="AW186" s="117">
        <f t="shared" ref="AW186:AW187" si="923">Q186+AG186</f>
        <v>0</v>
      </c>
      <c r="AX186" s="117">
        <f t="shared" ref="AX186:AX187" si="924">R186+AH186</f>
        <v>0</v>
      </c>
      <c r="AY186" s="172">
        <f t="shared" si="533"/>
        <v>0</v>
      </c>
      <c r="AZ186" s="172">
        <f t="shared" si="534"/>
        <v>0</v>
      </c>
      <c r="BA186" s="172">
        <f t="shared" si="535"/>
        <v>0</v>
      </c>
      <c r="BB186" s="172">
        <f t="shared" si="536"/>
        <v>0</v>
      </c>
      <c r="BC186" s="172">
        <f t="shared" si="537"/>
        <v>0</v>
      </c>
      <c r="BD186" s="172">
        <f t="shared" si="538"/>
        <v>0</v>
      </c>
      <c r="BE186" s="172">
        <f t="shared" si="539"/>
        <v>0</v>
      </c>
      <c r="BF186" s="172">
        <f t="shared" si="540"/>
        <v>0</v>
      </c>
      <c r="BG186" s="172">
        <f t="shared" si="541"/>
        <v>0</v>
      </c>
      <c r="BH186" s="172">
        <f t="shared" si="542"/>
        <v>0</v>
      </c>
      <c r="BI186" s="172">
        <f t="shared" si="543"/>
        <v>0</v>
      </c>
      <c r="BJ186" s="172">
        <f t="shared" si="544"/>
        <v>0</v>
      </c>
      <c r="BK186" s="172">
        <f t="shared" si="545"/>
        <v>0</v>
      </c>
      <c r="BL186" s="172">
        <f t="shared" si="546"/>
        <v>0</v>
      </c>
      <c r="BM186" s="172">
        <f t="shared" si="547"/>
        <v>0</v>
      </c>
      <c r="BN186" s="172">
        <f t="shared" si="548"/>
        <v>0</v>
      </c>
      <c r="BO186" s="1">
        <f t="shared" si="455"/>
        <v>0</v>
      </c>
    </row>
    <row r="187" spans="1:67" ht="39" x14ac:dyDescent="0.25">
      <c r="A187" s="35"/>
      <c r="B187" s="34" t="s">
        <v>321</v>
      </c>
      <c r="C187" s="165">
        <f t="shared" si="908"/>
        <v>3.6</v>
      </c>
      <c r="D187" s="166">
        <f t="shared" si="889"/>
        <v>3.5</v>
      </c>
      <c r="E187" s="7"/>
      <c r="F187" s="7"/>
      <c r="G187" s="7"/>
      <c r="H187" s="7"/>
      <c r="I187" s="7">
        <v>3.6</v>
      </c>
      <c r="J187" s="7">
        <v>3.5</v>
      </c>
      <c r="K187" s="7"/>
      <c r="L187" s="7"/>
      <c r="M187" s="7"/>
      <c r="N187" s="7"/>
      <c r="O187" s="7"/>
      <c r="P187" s="7"/>
      <c r="Q187" s="7"/>
      <c r="R187" s="7"/>
      <c r="S187" s="165">
        <f t="shared" si="909"/>
        <v>0</v>
      </c>
      <c r="T187" s="166">
        <f t="shared" si="891"/>
        <v>0</v>
      </c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  <c r="AI187" s="152">
        <f t="shared" si="910"/>
        <v>3.6</v>
      </c>
      <c r="AJ187" s="153">
        <f t="shared" si="893"/>
        <v>3.5</v>
      </c>
      <c r="AK187" s="117">
        <f t="shared" si="911"/>
        <v>0</v>
      </c>
      <c r="AL187" s="117">
        <f t="shared" si="912"/>
        <v>0</v>
      </c>
      <c r="AM187" s="117">
        <f t="shared" si="913"/>
        <v>0</v>
      </c>
      <c r="AN187" s="117">
        <f t="shared" si="914"/>
        <v>0</v>
      </c>
      <c r="AO187" s="117">
        <f t="shared" si="915"/>
        <v>3.6</v>
      </c>
      <c r="AP187" s="117">
        <f t="shared" si="916"/>
        <v>3.5</v>
      </c>
      <c r="AQ187" s="117">
        <f t="shared" si="917"/>
        <v>0</v>
      </c>
      <c r="AR187" s="117">
        <f t="shared" si="918"/>
        <v>0</v>
      </c>
      <c r="AS187" s="117">
        <f t="shared" si="919"/>
        <v>0</v>
      </c>
      <c r="AT187" s="117">
        <f t="shared" si="920"/>
        <v>0</v>
      </c>
      <c r="AU187" s="117">
        <f t="shared" si="921"/>
        <v>0</v>
      </c>
      <c r="AV187" s="117">
        <f t="shared" si="922"/>
        <v>0</v>
      </c>
      <c r="AW187" s="117">
        <f t="shared" si="923"/>
        <v>0</v>
      </c>
      <c r="AX187" s="117">
        <f t="shared" si="924"/>
        <v>0</v>
      </c>
      <c r="AY187" s="172">
        <f t="shared" si="533"/>
        <v>0</v>
      </c>
      <c r="AZ187" s="172">
        <f t="shared" si="534"/>
        <v>0</v>
      </c>
      <c r="BA187" s="172">
        <f t="shared" si="535"/>
        <v>0</v>
      </c>
      <c r="BB187" s="172">
        <f t="shared" si="536"/>
        <v>0</v>
      </c>
      <c r="BC187" s="172">
        <f t="shared" si="537"/>
        <v>0</v>
      </c>
      <c r="BD187" s="172">
        <f t="shared" si="538"/>
        <v>0</v>
      </c>
      <c r="BE187" s="172">
        <f t="shared" si="539"/>
        <v>0</v>
      </c>
      <c r="BF187" s="172">
        <f t="shared" si="540"/>
        <v>0</v>
      </c>
      <c r="BG187" s="172">
        <f t="shared" si="541"/>
        <v>0</v>
      </c>
      <c r="BH187" s="172">
        <f t="shared" si="542"/>
        <v>0</v>
      </c>
      <c r="BI187" s="172">
        <f t="shared" si="543"/>
        <v>0</v>
      </c>
      <c r="BJ187" s="172">
        <f t="shared" si="544"/>
        <v>0</v>
      </c>
      <c r="BK187" s="172">
        <f t="shared" si="545"/>
        <v>0</v>
      </c>
      <c r="BL187" s="172">
        <f t="shared" si="546"/>
        <v>0</v>
      </c>
      <c r="BM187" s="172">
        <f t="shared" si="547"/>
        <v>0</v>
      </c>
      <c r="BN187" s="172">
        <f t="shared" si="548"/>
        <v>0</v>
      </c>
      <c r="BO187" s="1">
        <f t="shared" si="455"/>
        <v>0</v>
      </c>
    </row>
    <row r="188" spans="1:67" ht="15" customHeight="1" x14ac:dyDescent="0.25">
      <c r="A188" s="31" t="s">
        <v>333</v>
      </c>
      <c r="B188" s="122" t="s">
        <v>334</v>
      </c>
      <c r="C188" s="161">
        <f>C189</f>
        <v>1234.5</v>
      </c>
      <c r="D188" s="162">
        <f t="shared" ref="D188:R188" si="925">D189</f>
        <v>1081.5</v>
      </c>
      <c r="E188" s="138">
        <f t="shared" si="925"/>
        <v>427.9</v>
      </c>
      <c r="F188" s="138">
        <f t="shared" si="925"/>
        <v>328.7</v>
      </c>
      <c r="G188" s="138">
        <f t="shared" si="925"/>
        <v>0</v>
      </c>
      <c r="H188" s="138">
        <f t="shared" si="925"/>
        <v>0</v>
      </c>
      <c r="I188" s="138">
        <f t="shared" si="925"/>
        <v>11.799999999999999</v>
      </c>
      <c r="J188" s="138">
        <f t="shared" si="925"/>
        <v>9</v>
      </c>
      <c r="K188" s="138">
        <f t="shared" si="925"/>
        <v>773.4</v>
      </c>
      <c r="L188" s="138">
        <f t="shared" si="925"/>
        <v>743.8</v>
      </c>
      <c r="M188" s="138">
        <f t="shared" si="925"/>
        <v>16.2</v>
      </c>
      <c r="N188" s="138">
        <f t="shared" si="925"/>
        <v>0</v>
      </c>
      <c r="O188" s="138">
        <f t="shared" si="925"/>
        <v>0</v>
      </c>
      <c r="P188" s="138">
        <f t="shared" si="925"/>
        <v>0</v>
      </c>
      <c r="Q188" s="138">
        <f t="shared" si="925"/>
        <v>5.2</v>
      </c>
      <c r="R188" s="138">
        <f t="shared" si="925"/>
        <v>0</v>
      </c>
      <c r="S188" s="161">
        <f>S189</f>
        <v>0</v>
      </c>
      <c r="T188" s="162">
        <f t="shared" ref="T188:AH188" si="926">T189</f>
        <v>0</v>
      </c>
      <c r="U188" s="142">
        <f t="shared" si="926"/>
        <v>0</v>
      </c>
      <c r="V188" s="142">
        <f t="shared" si="926"/>
        <v>0</v>
      </c>
      <c r="W188" s="142">
        <f t="shared" si="926"/>
        <v>0</v>
      </c>
      <c r="X188" s="142">
        <f t="shared" si="926"/>
        <v>0</v>
      </c>
      <c r="Y188" s="142">
        <f t="shared" si="926"/>
        <v>0</v>
      </c>
      <c r="Z188" s="142">
        <f t="shared" si="926"/>
        <v>0</v>
      </c>
      <c r="AA188" s="142">
        <f t="shared" si="926"/>
        <v>0</v>
      </c>
      <c r="AB188" s="142">
        <f t="shared" si="926"/>
        <v>0</v>
      </c>
      <c r="AC188" s="142">
        <f t="shared" si="926"/>
        <v>0</v>
      </c>
      <c r="AD188" s="142">
        <f t="shared" si="926"/>
        <v>0</v>
      </c>
      <c r="AE188" s="142">
        <f t="shared" si="926"/>
        <v>0</v>
      </c>
      <c r="AF188" s="142">
        <f t="shared" si="926"/>
        <v>0</v>
      </c>
      <c r="AG188" s="142">
        <f t="shared" si="926"/>
        <v>0</v>
      </c>
      <c r="AH188" s="142">
        <f t="shared" si="926"/>
        <v>0</v>
      </c>
      <c r="AI188" s="14">
        <f>AI189</f>
        <v>1234.5</v>
      </c>
      <c r="AJ188" s="12">
        <f t="shared" ref="AJ188:AX188" si="927">AJ189</f>
        <v>1081.5</v>
      </c>
      <c r="AK188" s="107">
        <f t="shared" si="927"/>
        <v>427.9</v>
      </c>
      <c r="AL188" s="107">
        <f t="shared" si="927"/>
        <v>328.7</v>
      </c>
      <c r="AM188" s="107">
        <f t="shared" si="927"/>
        <v>0</v>
      </c>
      <c r="AN188" s="107">
        <f t="shared" si="927"/>
        <v>0</v>
      </c>
      <c r="AO188" s="107">
        <f t="shared" si="927"/>
        <v>11.799999999999999</v>
      </c>
      <c r="AP188" s="107">
        <f t="shared" si="927"/>
        <v>9</v>
      </c>
      <c r="AQ188" s="107">
        <f t="shared" si="927"/>
        <v>773.4</v>
      </c>
      <c r="AR188" s="107">
        <f t="shared" si="927"/>
        <v>743.8</v>
      </c>
      <c r="AS188" s="107">
        <f t="shared" si="927"/>
        <v>16.2</v>
      </c>
      <c r="AT188" s="107">
        <f t="shared" si="927"/>
        <v>0</v>
      </c>
      <c r="AU188" s="107">
        <f t="shared" si="927"/>
        <v>0</v>
      </c>
      <c r="AV188" s="107">
        <f t="shared" si="927"/>
        <v>0</v>
      </c>
      <c r="AW188" s="107">
        <f t="shared" si="927"/>
        <v>5.2</v>
      </c>
      <c r="AX188" s="107">
        <f t="shared" si="927"/>
        <v>0</v>
      </c>
      <c r="AY188" s="172">
        <f t="shared" si="533"/>
        <v>0</v>
      </c>
      <c r="AZ188" s="172">
        <f t="shared" si="534"/>
        <v>0</v>
      </c>
      <c r="BA188" s="172">
        <f t="shared" si="535"/>
        <v>0</v>
      </c>
      <c r="BB188" s="172">
        <f t="shared" si="536"/>
        <v>0</v>
      </c>
      <c r="BC188" s="172">
        <f t="shared" si="537"/>
        <v>0</v>
      </c>
      <c r="BD188" s="172">
        <f t="shared" si="538"/>
        <v>0</v>
      </c>
      <c r="BE188" s="172">
        <f t="shared" si="539"/>
        <v>0</v>
      </c>
      <c r="BF188" s="172">
        <f t="shared" si="540"/>
        <v>0</v>
      </c>
      <c r="BG188" s="172">
        <f t="shared" si="541"/>
        <v>0</v>
      </c>
      <c r="BH188" s="172">
        <f t="shared" si="542"/>
        <v>0</v>
      </c>
      <c r="BI188" s="172">
        <f t="shared" si="543"/>
        <v>0</v>
      </c>
      <c r="BJ188" s="172">
        <f t="shared" si="544"/>
        <v>0</v>
      </c>
      <c r="BK188" s="172">
        <f t="shared" si="545"/>
        <v>0</v>
      </c>
      <c r="BL188" s="172">
        <f t="shared" si="546"/>
        <v>0</v>
      </c>
      <c r="BM188" s="172">
        <f t="shared" si="547"/>
        <v>0</v>
      </c>
      <c r="BN188" s="172">
        <f t="shared" si="548"/>
        <v>0</v>
      </c>
      <c r="BO188" s="1">
        <f t="shared" si="455"/>
        <v>0</v>
      </c>
    </row>
    <row r="189" spans="1:67" x14ac:dyDescent="0.25">
      <c r="A189" s="32"/>
      <c r="B189" s="21" t="s">
        <v>320</v>
      </c>
      <c r="C189" s="164">
        <f t="shared" ref="C189" si="928">E189+G189+I189+K189+M189+O189+Q189</f>
        <v>1234.5</v>
      </c>
      <c r="D189" s="164">
        <f t="shared" ref="D189:D192" si="929">F189+H189+J189+L189+N189+P189+R189</f>
        <v>1081.5</v>
      </c>
      <c r="E189" s="7">
        <v>427.9</v>
      </c>
      <c r="F189" s="7">
        <v>328.7</v>
      </c>
      <c r="G189" s="7"/>
      <c r="H189" s="7"/>
      <c r="I189" s="7">
        <f>I190+I191+I192</f>
        <v>11.799999999999999</v>
      </c>
      <c r="J189" s="7">
        <f>J190+J191+J192</f>
        <v>9</v>
      </c>
      <c r="K189" s="7">
        <v>773.4</v>
      </c>
      <c r="L189" s="7">
        <v>743.8</v>
      </c>
      <c r="M189" s="7">
        <v>16.2</v>
      </c>
      <c r="N189" s="138"/>
      <c r="O189" s="138"/>
      <c r="P189" s="138"/>
      <c r="Q189" s="7">
        <v>5.2</v>
      </c>
      <c r="R189" s="138"/>
      <c r="S189" s="164">
        <f t="shared" ref="S189" si="930">U189+W189+Y189+AA189+AC189+AE189+AG189</f>
        <v>0</v>
      </c>
      <c r="T189" s="164">
        <f t="shared" ref="T189:T192" si="931">V189+X189+Z189+AB189+AD189+AF189+AH189</f>
        <v>0</v>
      </c>
      <c r="U189" s="142"/>
      <c r="V189" s="142"/>
      <c r="W189" s="143"/>
      <c r="X189" s="143"/>
      <c r="Y189" s="143">
        <f>Y190+Y191+Y192</f>
        <v>0</v>
      </c>
      <c r="Z189" s="143">
        <f>Z190+Z191+Z192</f>
        <v>0</v>
      </c>
      <c r="AA189" s="142"/>
      <c r="AB189" s="142"/>
      <c r="AC189" s="142"/>
      <c r="AD189" s="142"/>
      <c r="AE189" s="142"/>
      <c r="AF189" s="142"/>
      <c r="AG189" s="142"/>
      <c r="AH189" s="142"/>
      <c r="AI189" s="116">
        <f t="shared" ref="AI189" si="932">AK189+AM189+AO189+AQ189+AS189+AU189+AW189</f>
        <v>1234.5</v>
      </c>
      <c r="AJ189" s="116">
        <f t="shared" ref="AJ189:AJ192" si="933">AL189+AN189+AP189+AR189+AT189+AV189+AX189</f>
        <v>1081.5</v>
      </c>
      <c r="AK189" s="23">
        <f>E189+U189</f>
        <v>427.9</v>
      </c>
      <c r="AL189" s="23">
        <f t="shared" ref="AL189:AL190" si="934">F189+V189</f>
        <v>328.7</v>
      </c>
      <c r="AM189" s="23">
        <f t="shared" ref="AM189:AM190" si="935">G189+W189</f>
        <v>0</v>
      </c>
      <c r="AN189" s="23">
        <f t="shared" ref="AN189:AN190" si="936">H189+X189</f>
        <v>0</v>
      </c>
      <c r="AO189" s="23">
        <f t="shared" ref="AO189:AO190" si="937">I189+Y189</f>
        <v>11.799999999999999</v>
      </c>
      <c r="AP189" s="23">
        <f t="shared" ref="AP189:AP190" si="938">J189+Z189</f>
        <v>9</v>
      </c>
      <c r="AQ189" s="23">
        <f t="shared" ref="AQ189:AQ190" si="939">K189+AA189</f>
        <v>773.4</v>
      </c>
      <c r="AR189" s="23">
        <f t="shared" ref="AR189:AR190" si="940">L189+AB189</f>
        <v>743.8</v>
      </c>
      <c r="AS189" s="23">
        <f t="shared" ref="AS189:AS190" si="941">M189+AC189</f>
        <v>16.2</v>
      </c>
      <c r="AT189" s="23">
        <f t="shared" ref="AT189:AT190" si="942">N189+AD189</f>
        <v>0</v>
      </c>
      <c r="AU189" s="23">
        <f t="shared" ref="AU189:AU190" si="943">O189+AE189</f>
        <v>0</v>
      </c>
      <c r="AV189" s="23">
        <f t="shared" ref="AV189:AV190" si="944">P189+AF189</f>
        <v>0</v>
      </c>
      <c r="AW189" s="23">
        <f t="shared" ref="AW189:AW190" si="945">Q189+AG189</f>
        <v>5.2</v>
      </c>
      <c r="AX189" s="23">
        <f t="shared" ref="AX189:AX190" si="946">R189+AH189</f>
        <v>0</v>
      </c>
      <c r="AY189" s="172">
        <f t="shared" si="533"/>
        <v>0</v>
      </c>
      <c r="AZ189" s="172">
        <f t="shared" si="534"/>
        <v>0</v>
      </c>
      <c r="BA189" s="172">
        <f t="shared" si="535"/>
        <v>0</v>
      </c>
      <c r="BB189" s="172">
        <f t="shared" si="536"/>
        <v>0</v>
      </c>
      <c r="BC189" s="172">
        <f t="shared" si="537"/>
        <v>0</v>
      </c>
      <c r="BD189" s="172">
        <f t="shared" si="538"/>
        <v>0</v>
      </c>
      <c r="BE189" s="172">
        <f t="shared" si="539"/>
        <v>0</v>
      </c>
      <c r="BF189" s="172">
        <f t="shared" si="540"/>
        <v>0</v>
      </c>
      <c r="BG189" s="172">
        <f t="shared" si="541"/>
        <v>0</v>
      </c>
      <c r="BH189" s="172">
        <f t="shared" si="542"/>
        <v>0</v>
      </c>
      <c r="BI189" s="172">
        <f t="shared" si="543"/>
        <v>0</v>
      </c>
      <c r="BJ189" s="172">
        <f t="shared" si="544"/>
        <v>0</v>
      </c>
      <c r="BK189" s="172">
        <f t="shared" si="545"/>
        <v>0</v>
      </c>
      <c r="BL189" s="172">
        <f t="shared" si="546"/>
        <v>0</v>
      </c>
      <c r="BM189" s="172">
        <f t="shared" si="547"/>
        <v>0</v>
      </c>
      <c r="BN189" s="172">
        <f t="shared" si="548"/>
        <v>0</v>
      </c>
      <c r="BO189" s="1">
        <f t="shared" si="455"/>
        <v>0</v>
      </c>
    </row>
    <row r="190" spans="1:67" ht="26.25" x14ac:dyDescent="0.25">
      <c r="A190" s="32"/>
      <c r="B190" s="34" t="s">
        <v>266</v>
      </c>
      <c r="C190" s="165">
        <f>E190+G190+I190+K190+M190+O190+Q190</f>
        <v>3.2</v>
      </c>
      <c r="D190" s="166">
        <f t="shared" si="929"/>
        <v>0.6</v>
      </c>
      <c r="E190" s="7"/>
      <c r="F190" s="7"/>
      <c r="G190" s="7"/>
      <c r="H190" s="7"/>
      <c r="I190" s="7">
        <v>3.2</v>
      </c>
      <c r="J190" s="7">
        <v>0.6</v>
      </c>
      <c r="K190" s="7"/>
      <c r="L190" s="7"/>
      <c r="M190" s="7"/>
      <c r="N190" s="7"/>
      <c r="O190" s="7"/>
      <c r="P190" s="7"/>
      <c r="Q190" s="7"/>
      <c r="R190" s="7"/>
      <c r="S190" s="165">
        <f>U190+W190+Y190+AA190+AC190+AE190+AG190</f>
        <v>0</v>
      </c>
      <c r="T190" s="166">
        <f t="shared" si="931"/>
        <v>0</v>
      </c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  <c r="AE190" s="143"/>
      <c r="AF190" s="143"/>
      <c r="AG190" s="143"/>
      <c r="AH190" s="143"/>
      <c r="AI190" s="152">
        <f>AK190+AM190+AO190+AQ190+AS190+AU190+AW190</f>
        <v>3.2</v>
      </c>
      <c r="AJ190" s="153">
        <f t="shared" si="933"/>
        <v>0.6</v>
      </c>
      <c r="AK190" s="117">
        <f t="shared" ref="AK190" si="947">E190+U190</f>
        <v>0</v>
      </c>
      <c r="AL190" s="117">
        <f t="shared" si="934"/>
        <v>0</v>
      </c>
      <c r="AM190" s="117">
        <f t="shared" si="935"/>
        <v>0</v>
      </c>
      <c r="AN190" s="117">
        <f t="shared" si="936"/>
        <v>0</v>
      </c>
      <c r="AO190" s="117">
        <f t="shared" si="937"/>
        <v>3.2</v>
      </c>
      <c r="AP190" s="117">
        <f t="shared" si="938"/>
        <v>0.6</v>
      </c>
      <c r="AQ190" s="117">
        <f t="shared" si="939"/>
        <v>0</v>
      </c>
      <c r="AR190" s="117">
        <f t="shared" si="940"/>
        <v>0</v>
      </c>
      <c r="AS190" s="117">
        <f t="shared" si="941"/>
        <v>0</v>
      </c>
      <c r="AT190" s="117">
        <f t="shared" si="942"/>
        <v>0</v>
      </c>
      <c r="AU190" s="117">
        <f t="shared" si="943"/>
        <v>0</v>
      </c>
      <c r="AV190" s="117">
        <f t="shared" si="944"/>
        <v>0</v>
      </c>
      <c r="AW190" s="117">
        <f t="shared" si="945"/>
        <v>0</v>
      </c>
      <c r="AX190" s="117">
        <f t="shared" si="946"/>
        <v>0</v>
      </c>
      <c r="AY190" s="172">
        <f t="shared" si="533"/>
        <v>0</v>
      </c>
      <c r="AZ190" s="172">
        <f t="shared" si="534"/>
        <v>0</v>
      </c>
      <c r="BA190" s="172">
        <f t="shared" si="535"/>
        <v>0</v>
      </c>
      <c r="BB190" s="172">
        <f t="shared" si="536"/>
        <v>0</v>
      </c>
      <c r="BC190" s="172">
        <f t="shared" si="537"/>
        <v>0</v>
      </c>
      <c r="BD190" s="172">
        <f t="shared" si="538"/>
        <v>0</v>
      </c>
      <c r="BE190" s="172">
        <f t="shared" si="539"/>
        <v>0</v>
      </c>
      <c r="BF190" s="172">
        <f t="shared" si="540"/>
        <v>0</v>
      </c>
      <c r="BG190" s="172">
        <f t="shared" si="541"/>
        <v>0</v>
      </c>
      <c r="BH190" s="172">
        <f t="shared" si="542"/>
        <v>0</v>
      </c>
      <c r="BI190" s="172">
        <f t="shared" si="543"/>
        <v>0</v>
      </c>
      <c r="BJ190" s="172">
        <f t="shared" si="544"/>
        <v>0</v>
      </c>
      <c r="BK190" s="172">
        <f t="shared" si="545"/>
        <v>0</v>
      </c>
      <c r="BL190" s="172">
        <f t="shared" si="546"/>
        <v>0</v>
      </c>
      <c r="BM190" s="172">
        <f t="shared" si="547"/>
        <v>0</v>
      </c>
      <c r="BN190" s="172">
        <f t="shared" si="548"/>
        <v>0</v>
      </c>
      <c r="BO190" s="1">
        <f t="shared" si="455"/>
        <v>0</v>
      </c>
    </row>
    <row r="191" spans="1:67" ht="26.25" x14ac:dyDescent="0.25">
      <c r="A191" s="32"/>
      <c r="B191" s="34" t="s">
        <v>322</v>
      </c>
      <c r="C191" s="165">
        <f t="shared" ref="C191:C192" si="948">E191+G191+I191+K191+M191+O191+Q191</f>
        <v>5</v>
      </c>
      <c r="D191" s="166">
        <f t="shared" si="929"/>
        <v>4.9000000000000004</v>
      </c>
      <c r="E191" s="7"/>
      <c r="F191" s="7"/>
      <c r="G191" s="7"/>
      <c r="H191" s="7"/>
      <c r="I191" s="7">
        <v>5</v>
      </c>
      <c r="J191" s="7">
        <v>4.9000000000000004</v>
      </c>
      <c r="K191" s="7"/>
      <c r="L191" s="7"/>
      <c r="M191" s="7"/>
      <c r="N191" s="7"/>
      <c r="O191" s="7"/>
      <c r="P191" s="7"/>
      <c r="Q191" s="7"/>
      <c r="R191" s="7"/>
      <c r="S191" s="165">
        <f t="shared" ref="S191:S192" si="949">U191+W191+Y191+AA191+AC191+AE191+AG191</f>
        <v>0</v>
      </c>
      <c r="T191" s="166">
        <f t="shared" si="931"/>
        <v>0</v>
      </c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  <c r="AE191" s="143"/>
      <c r="AF191" s="143"/>
      <c r="AG191" s="143"/>
      <c r="AH191" s="143"/>
      <c r="AI191" s="152">
        <f t="shared" ref="AI191:AI192" si="950">AK191+AM191+AO191+AQ191+AS191+AU191+AW191</f>
        <v>5</v>
      </c>
      <c r="AJ191" s="153">
        <f t="shared" si="933"/>
        <v>4.9000000000000004</v>
      </c>
      <c r="AK191" s="117">
        <f t="shared" ref="AK191:AK192" si="951">E191+U191</f>
        <v>0</v>
      </c>
      <c r="AL191" s="117">
        <f t="shared" ref="AL191:AL192" si="952">F191+V191</f>
        <v>0</v>
      </c>
      <c r="AM191" s="117">
        <f t="shared" ref="AM191:AM192" si="953">G191+W191</f>
        <v>0</v>
      </c>
      <c r="AN191" s="117">
        <f t="shared" ref="AN191:AN192" si="954">H191+X191</f>
        <v>0</v>
      </c>
      <c r="AO191" s="117">
        <f t="shared" ref="AO191:AO192" si="955">I191+Y191</f>
        <v>5</v>
      </c>
      <c r="AP191" s="117">
        <f t="shared" ref="AP191:AP192" si="956">J191+Z191</f>
        <v>4.9000000000000004</v>
      </c>
      <c r="AQ191" s="117">
        <f t="shared" ref="AQ191:AQ192" si="957">K191+AA191</f>
        <v>0</v>
      </c>
      <c r="AR191" s="117">
        <f t="shared" ref="AR191:AR192" si="958">L191+AB191</f>
        <v>0</v>
      </c>
      <c r="AS191" s="117">
        <f t="shared" ref="AS191:AS192" si="959">M191+AC191</f>
        <v>0</v>
      </c>
      <c r="AT191" s="117">
        <f t="shared" ref="AT191:AT192" si="960">N191+AD191</f>
        <v>0</v>
      </c>
      <c r="AU191" s="117">
        <f t="shared" ref="AU191:AU192" si="961">O191+AE191</f>
        <v>0</v>
      </c>
      <c r="AV191" s="117">
        <f t="shared" ref="AV191:AV192" si="962">P191+AF191</f>
        <v>0</v>
      </c>
      <c r="AW191" s="117">
        <f t="shared" ref="AW191:AW192" si="963">Q191+AG191</f>
        <v>0</v>
      </c>
      <c r="AX191" s="117">
        <f t="shared" ref="AX191:AX192" si="964">R191+AH191</f>
        <v>0</v>
      </c>
      <c r="AY191" s="172">
        <f t="shared" si="533"/>
        <v>0</v>
      </c>
      <c r="AZ191" s="172">
        <f t="shared" si="534"/>
        <v>0</v>
      </c>
      <c r="BA191" s="172">
        <f t="shared" si="535"/>
        <v>0</v>
      </c>
      <c r="BB191" s="172">
        <f t="shared" si="536"/>
        <v>0</v>
      </c>
      <c r="BC191" s="172">
        <f t="shared" si="537"/>
        <v>0</v>
      </c>
      <c r="BD191" s="172">
        <f t="shared" si="538"/>
        <v>0</v>
      </c>
      <c r="BE191" s="172">
        <f t="shared" si="539"/>
        <v>0</v>
      </c>
      <c r="BF191" s="172">
        <f t="shared" si="540"/>
        <v>0</v>
      </c>
      <c r="BG191" s="172">
        <f t="shared" si="541"/>
        <v>0</v>
      </c>
      <c r="BH191" s="172">
        <f t="shared" si="542"/>
        <v>0</v>
      </c>
      <c r="BI191" s="172">
        <f t="shared" si="543"/>
        <v>0</v>
      </c>
      <c r="BJ191" s="172">
        <f t="shared" si="544"/>
        <v>0</v>
      </c>
      <c r="BK191" s="172">
        <f t="shared" si="545"/>
        <v>0</v>
      </c>
      <c r="BL191" s="172">
        <f t="shared" si="546"/>
        <v>0</v>
      </c>
      <c r="BM191" s="172">
        <f t="shared" si="547"/>
        <v>0</v>
      </c>
      <c r="BN191" s="172">
        <f t="shared" si="548"/>
        <v>0</v>
      </c>
      <c r="BO191" s="1">
        <f t="shared" si="455"/>
        <v>0</v>
      </c>
    </row>
    <row r="192" spans="1:67" ht="39" x14ac:dyDescent="0.25">
      <c r="A192" s="35"/>
      <c r="B192" s="34" t="s">
        <v>321</v>
      </c>
      <c r="C192" s="165">
        <f t="shared" si="948"/>
        <v>3.6</v>
      </c>
      <c r="D192" s="166">
        <f t="shared" si="929"/>
        <v>3.5</v>
      </c>
      <c r="E192" s="7"/>
      <c r="F192" s="7"/>
      <c r="G192" s="7"/>
      <c r="H192" s="7"/>
      <c r="I192" s="7">
        <v>3.6</v>
      </c>
      <c r="J192" s="7">
        <v>3.5</v>
      </c>
      <c r="K192" s="7"/>
      <c r="L192" s="7"/>
      <c r="M192" s="7"/>
      <c r="N192" s="7"/>
      <c r="O192" s="7"/>
      <c r="P192" s="7"/>
      <c r="Q192" s="7"/>
      <c r="R192" s="7"/>
      <c r="S192" s="165">
        <f t="shared" si="949"/>
        <v>0</v>
      </c>
      <c r="T192" s="166">
        <f t="shared" si="931"/>
        <v>0</v>
      </c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  <c r="AE192" s="143"/>
      <c r="AF192" s="143"/>
      <c r="AG192" s="143"/>
      <c r="AH192" s="143"/>
      <c r="AI192" s="152">
        <f t="shared" si="950"/>
        <v>3.6</v>
      </c>
      <c r="AJ192" s="153">
        <f t="shared" si="933"/>
        <v>3.5</v>
      </c>
      <c r="AK192" s="117">
        <f t="shared" si="951"/>
        <v>0</v>
      </c>
      <c r="AL192" s="117">
        <f t="shared" si="952"/>
        <v>0</v>
      </c>
      <c r="AM192" s="117">
        <f t="shared" si="953"/>
        <v>0</v>
      </c>
      <c r="AN192" s="117">
        <f t="shared" si="954"/>
        <v>0</v>
      </c>
      <c r="AO192" s="117">
        <f t="shared" si="955"/>
        <v>3.6</v>
      </c>
      <c r="AP192" s="117">
        <f t="shared" si="956"/>
        <v>3.5</v>
      </c>
      <c r="AQ192" s="117">
        <f t="shared" si="957"/>
        <v>0</v>
      </c>
      <c r="AR192" s="117">
        <f t="shared" si="958"/>
        <v>0</v>
      </c>
      <c r="AS192" s="117">
        <f t="shared" si="959"/>
        <v>0</v>
      </c>
      <c r="AT192" s="117">
        <f t="shared" si="960"/>
        <v>0</v>
      </c>
      <c r="AU192" s="117">
        <f t="shared" si="961"/>
        <v>0</v>
      </c>
      <c r="AV192" s="117">
        <f t="shared" si="962"/>
        <v>0</v>
      </c>
      <c r="AW192" s="117">
        <f t="shared" si="963"/>
        <v>0</v>
      </c>
      <c r="AX192" s="117">
        <f t="shared" si="964"/>
        <v>0</v>
      </c>
      <c r="AY192" s="172">
        <f t="shared" si="533"/>
        <v>0</v>
      </c>
      <c r="AZ192" s="172">
        <f t="shared" si="534"/>
        <v>0</v>
      </c>
      <c r="BA192" s="172">
        <f t="shared" si="535"/>
        <v>0</v>
      </c>
      <c r="BB192" s="172">
        <f t="shared" si="536"/>
        <v>0</v>
      </c>
      <c r="BC192" s="172">
        <f t="shared" si="537"/>
        <v>0</v>
      </c>
      <c r="BD192" s="172">
        <f t="shared" si="538"/>
        <v>0</v>
      </c>
      <c r="BE192" s="172">
        <f t="shared" si="539"/>
        <v>0</v>
      </c>
      <c r="BF192" s="172">
        <f t="shared" si="540"/>
        <v>0</v>
      </c>
      <c r="BG192" s="172">
        <f t="shared" si="541"/>
        <v>0</v>
      </c>
      <c r="BH192" s="172">
        <f t="shared" si="542"/>
        <v>0</v>
      </c>
      <c r="BI192" s="172">
        <f t="shared" si="543"/>
        <v>0</v>
      </c>
      <c r="BJ192" s="172">
        <f t="shared" si="544"/>
        <v>0</v>
      </c>
      <c r="BK192" s="172">
        <f t="shared" si="545"/>
        <v>0</v>
      </c>
      <c r="BL192" s="172">
        <f t="shared" si="546"/>
        <v>0</v>
      </c>
      <c r="BM192" s="172">
        <f t="shared" si="547"/>
        <v>0</v>
      </c>
      <c r="BN192" s="172">
        <f t="shared" si="548"/>
        <v>0</v>
      </c>
      <c r="BO192" s="1">
        <f t="shared" ref="BO192:BO255" si="965">S192-AY192</f>
        <v>0</v>
      </c>
    </row>
    <row r="193" spans="1:67" ht="15" customHeight="1" x14ac:dyDescent="0.25">
      <c r="A193" s="31" t="s">
        <v>33</v>
      </c>
      <c r="B193" s="122" t="s">
        <v>335</v>
      </c>
      <c r="C193" s="161">
        <f>C194</f>
        <v>293.90000000000003</v>
      </c>
      <c r="D193" s="162">
        <f t="shared" ref="D193:R193" si="966">D194</f>
        <v>245.09999999999997</v>
      </c>
      <c r="E193" s="138">
        <f t="shared" si="966"/>
        <v>195.9</v>
      </c>
      <c r="F193" s="138">
        <f t="shared" si="966"/>
        <v>163.6</v>
      </c>
      <c r="G193" s="138">
        <f t="shared" si="966"/>
        <v>0</v>
      </c>
      <c r="H193" s="138">
        <f t="shared" si="966"/>
        <v>0</v>
      </c>
      <c r="I193" s="138">
        <f t="shared" si="966"/>
        <v>6.6999999999999993</v>
      </c>
      <c r="J193" s="138">
        <f t="shared" si="966"/>
        <v>6.6999999999999993</v>
      </c>
      <c r="K193" s="138">
        <f t="shared" si="966"/>
        <v>77.900000000000006</v>
      </c>
      <c r="L193" s="138">
        <f t="shared" si="966"/>
        <v>74.8</v>
      </c>
      <c r="M193" s="138">
        <f t="shared" si="966"/>
        <v>11.8</v>
      </c>
      <c r="N193" s="138">
        <f t="shared" si="966"/>
        <v>0</v>
      </c>
      <c r="O193" s="138">
        <f t="shared" si="966"/>
        <v>0</v>
      </c>
      <c r="P193" s="138">
        <f t="shared" si="966"/>
        <v>0</v>
      </c>
      <c r="Q193" s="138">
        <f t="shared" si="966"/>
        <v>1.6</v>
      </c>
      <c r="R193" s="138">
        <f t="shared" si="966"/>
        <v>0</v>
      </c>
      <c r="S193" s="161">
        <f>S194</f>
        <v>0</v>
      </c>
      <c r="T193" s="162">
        <f t="shared" ref="T193:AH193" si="967">T194</f>
        <v>0</v>
      </c>
      <c r="U193" s="142">
        <f t="shared" si="967"/>
        <v>0</v>
      </c>
      <c r="V193" s="142">
        <f t="shared" si="967"/>
        <v>0</v>
      </c>
      <c r="W193" s="142">
        <f t="shared" si="967"/>
        <v>0</v>
      </c>
      <c r="X193" s="142">
        <f t="shared" si="967"/>
        <v>0</v>
      </c>
      <c r="Y193" s="142">
        <f t="shared" si="967"/>
        <v>0</v>
      </c>
      <c r="Z193" s="142">
        <f t="shared" si="967"/>
        <v>0</v>
      </c>
      <c r="AA193" s="142">
        <f t="shared" si="967"/>
        <v>0</v>
      </c>
      <c r="AB193" s="142">
        <f t="shared" si="967"/>
        <v>0</v>
      </c>
      <c r="AC193" s="142">
        <f t="shared" si="967"/>
        <v>0</v>
      </c>
      <c r="AD193" s="142">
        <f t="shared" si="967"/>
        <v>0</v>
      </c>
      <c r="AE193" s="142">
        <f t="shared" si="967"/>
        <v>0</v>
      </c>
      <c r="AF193" s="142">
        <f t="shared" si="967"/>
        <v>0</v>
      </c>
      <c r="AG193" s="142">
        <f t="shared" si="967"/>
        <v>0</v>
      </c>
      <c r="AH193" s="142">
        <f t="shared" si="967"/>
        <v>0</v>
      </c>
      <c r="AI193" s="14">
        <f>AI194</f>
        <v>293.90000000000003</v>
      </c>
      <c r="AJ193" s="12">
        <f t="shared" ref="AJ193:AX193" si="968">AJ194</f>
        <v>245.09999999999997</v>
      </c>
      <c r="AK193" s="107">
        <f t="shared" si="968"/>
        <v>195.9</v>
      </c>
      <c r="AL193" s="107">
        <f t="shared" si="968"/>
        <v>163.6</v>
      </c>
      <c r="AM193" s="107">
        <f t="shared" si="968"/>
        <v>0</v>
      </c>
      <c r="AN193" s="107">
        <f t="shared" si="968"/>
        <v>0</v>
      </c>
      <c r="AO193" s="107">
        <f t="shared" si="968"/>
        <v>6.6999999999999993</v>
      </c>
      <c r="AP193" s="107">
        <f t="shared" si="968"/>
        <v>6.6999999999999993</v>
      </c>
      <c r="AQ193" s="107">
        <f t="shared" si="968"/>
        <v>77.900000000000006</v>
      </c>
      <c r="AR193" s="107">
        <f t="shared" si="968"/>
        <v>74.8</v>
      </c>
      <c r="AS193" s="107">
        <f t="shared" si="968"/>
        <v>11.8</v>
      </c>
      <c r="AT193" s="107">
        <f t="shared" si="968"/>
        <v>0</v>
      </c>
      <c r="AU193" s="107">
        <f t="shared" si="968"/>
        <v>0</v>
      </c>
      <c r="AV193" s="107">
        <f t="shared" si="968"/>
        <v>0</v>
      </c>
      <c r="AW193" s="107">
        <f t="shared" si="968"/>
        <v>1.6</v>
      </c>
      <c r="AX193" s="107">
        <f t="shared" si="968"/>
        <v>0</v>
      </c>
      <c r="AY193" s="172">
        <f t="shared" si="533"/>
        <v>0</v>
      </c>
      <c r="AZ193" s="172">
        <f t="shared" si="534"/>
        <v>0</v>
      </c>
      <c r="BA193" s="172">
        <f t="shared" si="535"/>
        <v>0</v>
      </c>
      <c r="BB193" s="172">
        <f t="shared" si="536"/>
        <v>0</v>
      </c>
      <c r="BC193" s="172">
        <f t="shared" si="537"/>
        <v>0</v>
      </c>
      <c r="BD193" s="172">
        <f t="shared" si="538"/>
        <v>0</v>
      </c>
      <c r="BE193" s="172">
        <f t="shared" si="539"/>
        <v>0</v>
      </c>
      <c r="BF193" s="172">
        <f t="shared" si="540"/>
        <v>0</v>
      </c>
      <c r="BG193" s="172">
        <f t="shared" si="541"/>
        <v>0</v>
      </c>
      <c r="BH193" s="172">
        <f t="shared" si="542"/>
        <v>0</v>
      </c>
      <c r="BI193" s="172">
        <f t="shared" si="543"/>
        <v>0</v>
      </c>
      <c r="BJ193" s="172">
        <f t="shared" si="544"/>
        <v>0</v>
      </c>
      <c r="BK193" s="172">
        <f t="shared" si="545"/>
        <v>0</v>
      </c>
      <c r="BL193" s="172">
        <f t="shared" si="546"/>
        <v>0</v>
      </c>
      <c r="BM193" s="172">
        <f t="shared" si="547"/>
        <v>0</v>
      </c>
      <c r="BN193" s="172">
        <f t="shared" si="548"/>
        <v>0</v>
      </c>
      <c r="BO193" s="1">
        <f t="shared" si="965"/>
        <v>0</v>
      </c>
    </row>
    <row r="194" spans="1:67" x14ac:dyDescent="0.25">
      <c r="A194" s="32"/>
      <c r="B194" s="21" t="s">
        <v>320</v>
      </c>
      <c r="C194" s="164">
        <f t="shared" ref="C194" si="969">E194+G194+I194+K194+M194+O194+Q194</f>
        <v>293.90000000000003</v>
      </c>
      <c r="D194" s="164">
        <f t="shared" ref="D194:D196" si="970">F194+H194+J194+L194+N194+P194+R194</f>
        <v>245.09999999999997</v>
      </c>
      <c r="E194" s="7">
        <v>195.9</v>
      </c>
      <c r="F194" s="7">
        <v>163.6</v>
      </c>
      <c r="G194" s="7"/>
      <c r="H194" s="7"/>
      <c r="I194" s="7">
        <f>I195+I196</f>
        <v>6.6999999999999993</v>
      </c>
      <c r="J194" s="7">
        <f>J195+J196</f>
        <v>6.6999999999999993</v>
      </c>
      <c r="K194" s="7">
        <v>77.900000000000006</v>
      </c>
      <c r="L194" s="7">
        <v>74.8</v>
      </c>
      <c r="M194" s="7">
        <v>11.8</v>
      </c>
      <c r="N194" s="138"/>
      <c r="O194" s="138"/>
      <c r="P194" s="138"/>
      <c r="Q194" s="7">
        <v>1.6</v>
      </c>
      <c r="R194" s="138"/>
      <c r="S194" s="164">
        <f t="shared" ref="S194" si="971">U194+W194+Y194+AA194+AC194+AE194+AG194</f>
        <v>0</v>
      </c>
      <c r="T194" s="164">
        <f t="shared" ref="T194:T196" si="972">V194+X194+Z194+AB194+AD194+AF194+AH194</f>
        <v>0</v>
      </c>
      <c r="U194" s="142"/>
      <c r="V194" s="142"/>
      <c r="W194" s="143"/>
      <c r="X194" s="143"/>
      <c r="Y194" s="143">
        <f>Y195+Y196</f>
        <v>0</v>
      </c>
      <c r="Z194" s="143">
        <f>Z195+Z196</f>
        <v>0</v>
      </c>
      <c r="AA194" s="142"/>
      <c r="AB194" s="142"/>
      <c r="AC194" s="142"/>
      <c r="AD194" s="142"/>
      <c r="AE194" s="142"/>
      <c r="AF194" s="142"/>
      <c r="AG194" s="142"/>
      <c r="AH194" s="142"/>
      <c r="AI194" s="116">
        <f t="shared" ref="AI194" si="973">AK194+AM194+AO194+AQ194+AS194+AU194+AW194</f>
        <v>293.90000000000003</v>
      </c>
      <c r="AJ194" s="116">
        <f t="shared" ref="AJ194:AJ196" si="974">AL194+AN194+AP194+AR194+AT194+AV194+AX194</f>
        <v>245.09999999999997</v>
      </c>
      <c r="AK194" s="23">
        <f>E194+U194</f>
        <v>195.9</v>
      </c>
      <c r="AL194" s="23">
        <f t="shared" ref="AL194:AL195" si="975">F194+V194</f>
        <v>163.6</v>
      </c>
      <c r="AM194" s="23">
        <f t="shared" ref="AM194:AM195" si="976">G194+W194</f>
        <v>0</v>
      </c>
      <c r="AN194" s="23">
        <f t="shared" ref="AN194:AN195" si="977">H194+X194</f>
        <v>0</v>
      </c>
      <c r="AO194" s="23">
        <f t="shared" ref="AO194:AO195" si="978">I194+Y194</f>
        <v>6.6999999999999993</v>
      </c>
      <c r="AP194" s="23">
        <f t="shared" ref="AP194:AP195" si="979">J194+Z194</f>
        <v>6.6999999999999993</v>
      </c>
      <c r="AQ194" s="23">
        <f t="shared" ref="AQ194:AQ195" si="980">K194+AA194</f>
        <v>77.900000000000006</v>
      </c>
      <c r="AR194" s="23">
        <f t="shared" ref="AR194:AR195" si="981">L194+AB194</f>
        <v>74.8</v>
      </c>
      <c r="AS194" s="23">
        <f t="shared" ref="AS194:AS195" si="982">M194+AC194</f>
        <v>11.8</v>
      </c>
      <c r="AT194" s="23">
        <f t="shared" ref="AT194:AT195" si="983">N194+AD194</f>
        <v>0</v>
      </c>
      <c r="AU194" s="23">
        <f t="shared" ref="AU194:AU195" si="984">O194+AE194</f>
        <v>0</v>
      </c>
      <c r="AV194" s="23">
        <f t="shared" ref="AV194:AV195" si="985">P194+AF194</f>
        <v>0</v>
      </c>
      <c r="AW194" s="23">
        <f t="shared" ref="AW194:AW195" si="986">Q194+AG194</f>
        <v>1.6</v>
      </c>
      <c r="AX194" s="23">
        <f t="shared" ref="AX194:AX195" si="987">R194+AH194</f>
        <v>0</v>
      </c>
      <c r="AY194" s="172">
        <f t="shared" si="533"/>
        <v>0</v>
      </c>
      <c r="AZ194" s="172">
        <f t="shared" si="534"/>
        <v>0</v>
      </c>
      <c r="BA194" s="172">
        <f t="shared" si="535"/>
        <v>0</v>
      </c>
      <c r="BB194" s="172">
        <f t="shared" si="536"/>
        <v>0</v>
      </c>
      <c r="BC194" s="172">
        <f t="shared" si="537"/>
        <v>0</v>
      </c>
      <c r="BD194" s="172">
        <f t="shared" si="538"/>
        <v>0</v>
      </c>
      <c r="BE194" s="172">
        <f t="shared" si="539"/>
        <v>0</v>
      </c>
      <c r="BF194" s="172">
        <f t="shared" si="540"/>
        <v>0</v>
      </c>
      <c r="BG194" s="172">
        <f t="shared" si="541"/>
        <v>0</v>
      </c>
      <c r="BH194" s="172">
        <f t="shared" si="542"/>
        <v>0</v>
      </c>
      <c r="BI194" s="172">
        <f t="shared" si="543"/>
        <v>0</v>
      </c>
      <c r="BJ194" s="172">
        <f t="shared" si="544"/>
        <v>0</v>
      </c>
      <c r="BK194" s="172">
        <f t="shared" si="545"/>
        <v>0</v>
      </c>
      <c r="BL194" s="172">
        <f t="shared" si="546"/>
        <v>0</v>
      </c>
      <c r="BM194" s="172">
        <f t="shared" si="547"/>
        <v>0</v>
      </c>
      <c r="BN194" s="172">
        <f t="shared" si="548"/>
        <v>0</v>
      </c>
      <c r="BO194" s="1">
        <f t="shared" si="965"/>
        <v>0</v>
      </c>
    </row>
    <row r="195" spans="1:67" ht="26.25" x14ac:dyDescent="0.25">
      <c r="A195" s="32"/>
      <c r="B195" s="34" t="s">
        <v>322</v>
      </c>
      <c r="C195" s="165">
        <f>E195+G195+I195+K195+M195+O195+Q195</f>
        <v>3.9</v>
      </c>
      <c r="D195" s="166">
        <f t="shared" si="970"/>
        <v>3.9</v>
      </c>
      <c r="E195" s="145"/>
      <c r="F195" s="145"/>
      <c r="G195" s="145"/>
      <c r="H195" s="145"/>
      <c r="I195" s="145">
        <v>3.9</v>
      </c>
      <c r="J195" s="145">
        <v>3.9</v>
      </c>
      <c r="K195" s="149"/>
      <c r="L195" s="149"/>
      <c r="M195" s="149"/>
      <c r="N195" s="149"/>
      <c r="O195" s="149"/>
      <c r="P195" s="149"/>
      <c r="Q195" s="149"/>
      <c r="R195" s="149"/>
      <c r="S195" s="165">
        <f>U195+W195+Y195+AA195+AC195+AE195+AG195</f>
        <v>0</v>
      </c>
      <c r="T195" s="166">
        <f t="shared" si="972"/>
        <v>0</v>
      </c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2">
        <f>AK195+AM195+AO195+AQ195+AS195+AU195+AW195</f>
        <v>3.9</v>
      </c>
      <c r="AJ195" s="153">
        <f t="shared" si="974"/>
        <v>3.9</v>
      </c>
      <c r="AK195" s="117">
        <f t="shared" ref="AK195" si="988">E195+U195</f>
        <v>0</v>
      </c>
      <c r="AL195" s="117">
        <f t="shared" si="975"/>
        <v>0</v>
      </c>
      <c r="AM195" s="117">
        <f t="shared" si="976"/>
        <v>0</v>
      </c>
      <c r="AN195" s="117">
        <f t="shared" si="977"/>
        <v>0</v>
      </c>
      <c r="AO195" s="117">
        <f t="shared" si="978"/>
        <v>3.9</v>
      </c>
      <c r="AP195" s="117">
        <f t="shared" si="979"/>
        <v>3.9</v>
      </c>
      <c r="AQ195" s="117">
        <f t="shared" si="980"/>
        <v>0</v>
      </c>
      <c r="AR195" s="117">
        <f t="shared" si="981"/>
        <v>0</v>
      </c>
      <c r="AS195" s="117">
        <f t="shared" si="982"/>
        <v>0</v>
      </c>
      <c r="AT195" s="117">
        <f t="shared" si="983"/>
        <v>0</v>
      </c>
      <c r="AU195" s="117">
        <f t="shared" si="984"/>
        <v>0</v>
      </c>
      <c r="AV195" s="117">
        <f t="shared" si="985"/>
        <v>0</v>
      </c>
      <c r="AW195" s="117">
        <f t="shared" si="986"/>
        <v>0</v>
      </c>
      <c r="AX195" s="117">
        <f t="shared" si="987"/>
        <v>0</v>
      </c>
      <c r="AY195" s="172">
        <f t="shared" si="533"/>
        <v>0</v>
      </c>
      <c r="AZ195" s="172">
        <f t="shared" si="534"/>
        <v>0</v>
      </c>
      <c r="BA195" s="172">
        <f t="shared" si="535"/>
        <v>0</v>
      </c>
      <c r="BB195" s="172">
        <f t="shared" si="536"/>
        <v>0</v>
      </c>
      <c r="BC195" s="172">
        <f t="shared" si="537"/>
        <v>0</v>
      </c>
      <c r="BD195" s="172">
        <f t="shared" si="538"/>
        <v>0</v>
      </c>
      <c r="BE195" s="172">
        <f t="shared" si="539"/>
        <v>0</v>
      </c>
      <c r="BF195" s="172">
        <f t="shared" si="540"/>
        <v>0</v>
      </c>
      <c r="BG195" s="172">
        <f t="shared" si="541"/>
        <v>0</v>
      </c>
      <c r="BH195" s="172">
        <f t="shared" si="542"/>
        <v>0</v>
      </c>
      <c r="BI195" s="172">
        <f t="shared" si="543"/>
        <v>0</v>
      </c>
      <c r="BJ195" s="172">
        <f t="shared" si="544"/>
        <v>0</v>
      </c>
      <c r="BK195" s="172">
        <f t="shared" si="545"/>
        <v>0</v>
      </c>
      <c r="BL195" s="172">
        <f t="shared" si="546"/>
        <v>0</v>
      </c>
      <c r="BM195" s="172">
        <f t="shared" si="547"/>
        <v>0</v>
      </c>
      <c r="BN195" s="172">
        <f t="shared" si="548"/>
        <v>0</v>
      </c>
      <c r="BO195" s="1">
        <f t="shared" si="965"/>
        <v>0</v>
      </c>
    </row>
    <row r="196" spans="1:67" ht="39" x14ac:dyDescent="0.25">
      <c r="A196" s="35"/>
      <c r="B196" s="34" t="s">
        <v>321</v>
      </c>
      <c r="C196" s="165">
        <f>E196+G196+I196+K196+M196+O196+Q196</f>
        <v>2.8</v>
      </c>
      <c r="D196" s="166">
        <f t="shared" si="970"/>
        <v>2.8</v>
      </c>
      <c r="E196" s="145"/>
      <c r="F196" s="145"/>
      <c r="G196" s="145"/>
      <c r="H196" s="145"/>
      <c r="I196" s="145">
        <v>2.8</v>
      </c>
      <c r="J196" s="145">
        <v>2.8</v>
      </c>
      <c r="K196" s="145"/>
      <c r="L196" s="145"/>
      <c r="M196" s="145"/>
      <c r="N196" s="145"/>
      <c r="O196" s="145"/>
      <c r="P196" s="145"/>
      <c r="Q196" s="145"/>
      <c r="R196" s="145"/>
      <c r="S196" s="165">
        <f>U196+W196+Y196+AA196+AC196+AE196+AG196</f>
        <v>0</v>
      </c>
      <c r="T196" s="166">
        <f t="shared" si="972"/>
        <v>0</v>
      </c>
      <c r="U196" s="146"/>
      <c r="V196" s="146"/>
      <c r="W196" s="146"/>
      <c r="X196" s="146"/>
      <c r="Y196" s="146"/>
      <c r="Z196" s="146"/>
      <c r="AA196" s="146"/>
      <c r="AB196" s="146"/>
      <c r="AC196" s="146"/>
      <c r="AD196" s="146"/>
      <c r="AE196" s="146"/>
      <c r="AF196" s="146"/>
      <c r="AG196" s="146"/>
      <c r="AH196" s="146"/>
      <c r="AI196" s="152">
        <f>AK196+AM196+AO196+AQ196+AS196+AU196+AW196</f>
        <v>2.8</v>
      </c>
      <c r="AJ196" s="153">
        <f t="shared" si="974"/>
        <v>2.8</v>
      </c>
      <c r="AK196" s="117">
        <f t="shared" ref="AK196" si="989">E196+U196</f>
        <v>0</v>
      </c>
      <c r="AL196" s="117">
        <f t="shared" ref="AL196" si="990">F196+V196</f>
        <v>0</v>
      </c>
      <c r="AM196" s="117">
        <f t="shared" ref="AM196" si="991">G196+W196</f>
        <v>0</v>
      </c>
      <c r="AN196" s="117">
        <f t="shared" ref="AN196" si="992">H196+X196</f>
        <v>0</v>
      </c>
      <c r="AO196" s="117">
        <f t="shared" ref="AO196" si="993">I196+Y196</f>
        <v>2.8</v>
      </c>
      <c r="AP196" s="117">
        <f t="shared" ref="AP196" si="994">J196+Z196</f>
        <v>2.8</v>
      </c>
      <c r="AQ196" s="117">
        <f t="shared" ref="AQ196" si="995">K196+AA196</f>
        <v>0</v>
      </c>
      <c r="AR196" s="117">
        <f t="shared" ref="AR196" si="996">L196+AB196</f>
        <v>0</v>
      </c>
      <c r="AS196" s="117">
        <f t="shared" ref="AS196" si="997">M196+AC196</f>
        <v>0</v>
      </c>
      <c r="AT196" s="117">
        <f t="shared" ref="AT196" si="998">N196+AD196</f>
        <v>0</v>
      </c>
      <c r="AU196" s="117">
        <f t="shared" ref="AU196" si="999">O196+AE196</f>
        <v>0</v>
      </c>
      <c r="AV196" s="117">
        <f t="shared" ref="AV196" si="1000">P196+AF196</f>
        <v>0</v>
      </c>
      <c r="AW196" s="117">
        <f t="shared" ref="AW196" si="1001">Q196+AG196</f>
        <v>0</v>
      </c>
      <c r="AX196" s="117">
        <f t="shared" ref="AX196" si="1002">R196+AH196</f>
        <v>0</v>
      </c>
      <c r="AY196" s="172">
        <f t="shared" si="533"/>
        <v>0</v>
      </c>
      <c r="AZ196" s="172">
        <f t="shared" si="534"/>
        <v>0</v>
      </c>
      <c r="BA196" s="172">
        <f t="shared" si="535"/>
        <v>0</v>
      </c>
      <c r="BB196" s="172">
        <f t="shared" si="536"/>
        <v>0</v>
      </c>
      <c r="BC196" s="172">
        <f t="shared" si="537"/>
        <v>0</v>
      </c>
      <c r="BD196" s="172">
        <f t="shared" si="538"/>
        <v>0</v>
      </c>
      <c r="BE196" s="172">
        <f t="shared" si="539"/>
        <v>0</v>
      </c>
      <c r="BF196" s="172">
        <f t="shared" si="540"/>
        <v>0</v>
      </c>
      <c r="BG196" s="172">
        <f t="shared" si="541"/>
        <v>0</v>
      </c>
      <c r="BH196" s="172">
        <f t="shared" si="542"/>
        <v>0</v>
      </c>
      <c r="BI196" s="172">
        <f t="shared" si="543"/>
        <v>0</v>
      </c>
      <c r="BJ196" s="172">
        <f t="shared" si="544"/>
        <v>0</v>
      </c>
      <c r="BK196" s="172">
        <f t="shared" si="545"/>
        <v>0</v>
      </c>
      <c r="BL196" s="172">
        <f t="shared" si="546"/>
        <v>0</v>
      </c>
      <c r="BM196" s="172">
        <f t="shared" si="547"/>
        <v>0</v>
      </c>
      <c r="BN196" s="172">
        <f t="shared" si="548"/>
        <v>0</v>
      </c>
      <c r="BO196" s="1">
        <f t="shared" si="965"/>
        <v>0</v>
      </c>
    </row>
    <row r="197" spans="1:67" ht="15" customHeight="1" x14ac:dyDescent="0.25">
      <c r="A197" s="31" t="s">
        <v>34</v>
      </c>
      <c r="B197" s="122" t="s">
        <v>338</v>
      </c>
      <c r="C197" s="161">
        <f>C198</f>
        <v>415.3</v>
      </c>
      <c r="D197" s="162">
        <f t="shared" ref="D197:R197" si="1003">D198</f>
        <v>347.1</v>
      </c>
      <c r="E197" s="138">
        <f t="shared" si="1003"/>
        <v>181.7</v>
      </c>
      <c r="F197" s="138">
        <f t="shared" si="1003"/>
        <v>142.1</v>
      </c>
      <c r="G197" s="138">
        <f t="shared" si="1003"/>
        <v>0</v>
      </c>
      <c r="H197" s="138">
        <f t="shared" si="1003"/>
        <v>0</v>
      </c>
      <c r="I197" s="138">
        <f t="shared" si="1003"/>
        <v>6.8999999999999995</v>
      </c>
      <c r="J197" s="138">
        <f t="shared" si="1003"/>
        <v>6.8</v>
      </c>
      <c r="K197" s="138">
        <f t="shared" si="1003"/>
        <v>207.4</v>
      </c>
      <c r="L197" s="138">
        <f t="shared" si="1003"/>
        <v>198.2</v>
      </c>
      <c r="M197" s="138">
        <f t="shared" si="1003"/>
        <v>15.7</v>
      </c>
      <c r="N197" s="138">
        <f t="shared" si="1003"/>
        <v>0</v>
      </c>
      <c r="O197" s="138">
        <f t="shared" si="1003"/>
        <v>0</v>
      </c>
      <c r="P197" s="138">
        <f t="shared" si="1003"/>
        <v>0</v>
      </c>
      <c r="Q197" s="138">
        <f t="shared" si="1003"/>
        <v>3.6</v>
      </c>
      <c r="R197" s="138">
        <f t="shared" si="1003"/>
        <v>0</v>
      </c>
      <c r="S197" s="161">
        <f>S198</f>
        <v>0</v>
      </c>
      <c r="T197" s="162">
        <f t="shared" ref="T197:AH197" si="1004">T198</f>
        <v>0</v>
      </c>
      <c r="U197" s="142">
        <f t="shared" si="1004"/>
        <v>0</v>
      </c>
      <c r="V197" s="142">
        <f t="shared" si="1004"/>
        <v>0</v>
      </c>
      <c r="W197" s="142">
        <f t="shared" si="1004"/>
        <v>0</v>
      </c>
      <c r="X197" s="142">
        <f t="shared" si="1004"/>
        <v>0</v>
      </c>
      <c r="Y197" s="142">
        <f t="shared" si="1004"/>
        <v>0</v>
      </c>
      <c r="Z197" s="142">
        <f t="shared" si="1004"/>
        <v>0</v>
      </c>
      <c r="AA197" s="142">
        <f t="shared" si="1004"/>
        <v>0</v>
      </c>
      <c r="AB197" s="142">
        <f t="shared" si="1004"/>
        <v>0</v>
      </c>
      <c r="AC197" s="142">
        <f t="shared" si="1004"/>
        <v>0</v>
      </c>
      <c r="AD197" s="142">
        <f t="shared" si="1004"/>
        <v>0</v>
      </c>
      <c r="AE197" s="142">
        <f t="shared" si="1004"/>
        <v>0</v>
      </c>
      <c r="AF197" s="142">
        <f t="shared" si="1004"/>
        <v>0</v>
      </c>
      <c r="AG197" s="142">
        <f t="shared" si="1004"/>
        <v>0</v>
      </c>
      <c r="AH197" s="142">
        <f t="shared" si="1004"/>
        <v>0</v>
      </c>
      <c r="AI197" s="14">
        <f>AI198</f>
        <v>415.3</v>
      </c>
      <c r="AJ197" s="12">
        <f t="shared" ref="AJ197:AX197" si="1005">AJ198</f>
        <v>347.1</v>
      </c>
      <c r="AK197" s="107">
        <f t="shared" si="1005"/>
        <v>181.7</v>
      </c>
      <c r="AL197" s="107">
        <f t="shared" si="1005"/>
        <v>142.1</v>
      </c>
      <c r="AM197" s="107">
        <f t="shared" si="1005"/>
        <v>0</v>
      </c>
      <c r="AN197" s="107">
        <f t="shared" si="1005"/>
        <v>0</v>
      </c>
      <c r="AO197" s="107">
        <f t="shared" si="1005"/>
        <v>6.8999999999999995</v>
      </c>
      <c r="AP197" s="107">
        <f t="shared" si="1005"/>
        <v>6.8</v>
      </c>
      <c r="AQ197" s="107">
        <f t="shared" si="1005"/>
        <v>207.4</v>
      </c>
      <c r="AR197" s="107">
        <f t="shared" si="1005"/>
        <v>198.2</v>
      </c>
      <c r="AS197" s="107">
        <f t="shared" si="1005"/>
        <v>15.7</v>
      </c>
      <c r="AT197" s="107">
        <f t="shared" si="1005"/>
        <v>0</v>
      </c>
      <c r="AU197" s="107">
        <f t="shared" si="1005"/>
        <v>0</v>
      </c>
      <c r="AV197" s="107">
        <f t="shared" si="1005"/>
        <v>0</v>
      </c>
      <c r="AW197" s="107">
        <f t="shared" si="1005"/>
        <v>3.6</v>
      </c>
      <c r="AX197" s="107">
        <f t="shared" si="1005"/>
        <v>0</v>
      </c>
      <c r="AY197" s="172">
        <f t="shared" si="533"/>
        <v>0</v>
      </c>
      <c r="AZ197" s="172">
        <f t="shared" si="534"/>
        <v>0</v>
      </c>
      <c r="BA197" s="172">
        <f t="shared" si="535"/>
        <v>0</v>
      </c>
      <c r="BB197" s="172">
        <f t="shared" si="536"/>
        <v>0</v>
      </c>
      <c r="BC197" s="172">
        <f t="shared" si="537"/>
        <v>0</v>
      </c>
      <c r="BD197" s="172">
        <f t="shared" si="538"/>
        <v>0</v>
      </c>
      <c r="BE197" s="172">
        <f t="shared" si="539"/>
        <v>0</v>
      </c>
      <c r="BF197" s="172">
        <f t="shared" si="540"/>
        <v>0</v>
      </c>
      <c r="BG197" s="172">
        <f t="shared" si="541"/>
        <v>0</v>
      </c>
      <c r="BH197" s="172">
        <f t="shared" si="542"/>
        <v>0</v>
      </c>
      <c r="BI197" s="172">
        <f t="shared" si="543"/>
        <v>0</v>
      </c>
      <c r="BJ197" s="172">
        <f t="shared" si="544"/>
        <v>0</v>
      </c>
      <c r="BK197" s="172">
        <f t="shared" si="545"/>
        <v>0</v>
      </c>
      <c r="BL197" s="172">
        <f t="shared" si="546"/>
        <v>0</v>
      </c>
      <c r="BM197" s="172">
        <f t="shared" si="547"/>
        <v>0</v>
      </c>
      <c r="BN197" s="172">
        <f t="shared" si="548"/>
        <v>0</v>
      </c>
      <c r="BO197" s="1">
        <f t="shared" si="965"/>
        <v>0</v>
      </c>
    </row>
    <row r="198" spans="1:67" x14ac:dyDescent="0.25">
      <c r="A198" s="32"/>
      <c r="B198" s="21" t="s">
        <v>320</v>
      </c>
      <c r="C198" s="164">
        <f t="shared" ref="C198" si="1006">E198+G198+I198+K198+M198+O198+Q198</f>
        <v>415.3</v>
      </c>
      <c r="D198" s="164">
        <f t="shared" ref="D198:D200" si="1007">F198+H198+J198+L198+N198+P198+R198</f>
        <v>347.1</v>
      </c>
      <c r="E198" s="7">
        <v>181.7</v>
      </c>
      <c r="F198" s="7">
        <v>142.1</v>
      </c>
      <c r="G198" s="7"/>
      <c r="H198" s="7"/>
      <c r="I198" s="7">
        <f>I199+I200</f>
        <v>6.8999999999999995</v>
      </c>
      <c r="J198" s="7">
        <f>J199+J200</f>
        <v>6.8</v>
      </c>
      <c r="K198" s="7">
        <v>207.4</v>
      </c>
      <c r="L198" s="7">
        <v>198.2</v>
      </c>
      <c r="M198" s="7">
        <v>15.7</v>
      </c>
      <c r="N198" s="138"/>
      <c r="O198" s="138"/>
      <c r="P198" s="138"/>
      <c r="Q198" s="7">
        <v>3.6</v>
      </c>
      <c r="R198" s="138"/>
      <c r="S198" s="164">
        <f t="shared" ref="S198" si="1008">U198+W198+Y198+AA198+AC198+AE198+AG198</f>
        <v>0</v>
      </c>
      <c r="T198" s="164">
        <f t="shared" ref="T198:T200" si="1009">V198+X198+Z198+AB198+AD198+AF198+AH198</f>
        <v>0</v>
      </c>
      <c r="U198" s="142"/>
      <c r="V198" s="142"/>
      <c r="W198" s="143"/>
      <c r="X198" s="143"/>
      <c r="Y198" s="143">
        <f>Y199+Y200</f>
        <v>0</v>
      </c>
      <c r="Z198" s="143">
        <f>Z199+Z200</f>
        <v>0</v>
      </c>
      <c r="AA198" s="142"/>
      <c r="AB198" s="142"/>
      <c r="AC198" s="142"/>
      <c r="AD198" s="142"/>
      <c r="AE198" s="142"/>
      <c r="AF198" s="142"/>
      <c r="AG198" s="142"/>
      <c r="AH198" s="142"/>
      <c r="AI198" s="116">
        <f t="shared" ref="AI198" si="1010">AK198+AM198+AO198+AQ198+AS198+AU198+AW198</f>
        <v>415.3</v>
      </c>
      <c r="AJ198" s="116">
        <f t="shared" ref="AJ198:AJ200" si="1011">AL198+AN198+AP198+AR198+AT198+AV198+AX198</f>
        <v>347.1</v>
      </c>
      <c r="AK198" s="23">
        <f>E198+U198</f>
        <v>181.7</v>
      </c>
      <c r="AL198" s="23">
        <f t="shared" ref="AL198:AL199" si="1012">F198+V198</f>
        <v>142.1</v>
      </c>
      <c r="AM198" s="23">
        <f t="shared" ref="AM198:AM199" si="1013">G198+W198</f>
        <v>0</v>
      </c>
      <c r="AN198" s="23">
        <f t="shared" ref="AN198:AN199" si="1014">H198+X198</f>
        <v>0</v>
      </c>
      <c r="AO198" s="23">
        <f t="shared" ref="AO198:AO199" si="1015">I198+Y198</f>
        <v>6.8999999999999995</v>
      </c>
      <c r="AP198" s="23">
        <f t="shared" ref="AP198:AP199" si="1016">J198+Z198</f>
        <v>6.8</v>
      </c>
      <c r="AQ198" s="23">
        <f t="shared" ref="AQ198:AQ199" si="1017">K198+AA198</f>
        <v>207.4</v>
      </c>
      <c r="AR198" s="23">
        <f t="shared" ref="AR198:AR199" si="1018">L198+AB198</f>
        <v>198.2</v>
      </c>
      <c r="AS198" s="23">
        <f t="shared" ref="AS198:AS199" si="1019">M198+AC198</f>
        <v>15.7</v>
      </c>
      <c r="AT198" s="23">
        <f t="shared" ref="AT198:AT199" si="1020">N198+AD198</f>
        <v>0</v>
      </c>
      <c r="AU198" s="23">
        <f t="shared" ref="AU198:AU199" si="1021">O198+AE198</f>
        <v>0</v>
      </c>
      <c r="AV198" s="23">
        <f t="shared" ref="AV198:AV199" si="1022">P198+AF198</f>
        <v>0</v>
      </c>
      <c r="AW198" s="23">
        <f t="shared" ref="AW198:AW199" si="1023">Q198+AG198</f>
        <v>3.6</v>
      </c>
      <c r="AX198" s="23">
        <f t="shared" ref="AX198:AX199" si="1024">R198+AH198</f>
        <v>0</v>
      </c>
      <c r="AY198" s="172">
        <f t="shared" si="533"/>
        <v>0</v>
      </c>
      <c r="AZ198" s="172">
        <f t="shared" si="534"/>
        <v>0</v>
      </c>
      <c r="BA198" s="172">
        <f t="shared" si="535"/>
        <v>0</v>
      </c>
      <c r="BB198" s="172">
        <f t="shared" si="536"/>
        <v>0</v>
      </c>
      <c r="BC198" s="172">
        <f t="shared" si="537"/>
        <v>0</v>
      </c>
      <c r="BD198" s="172">
        <f t="shared" si="538"/>
        <v>0</v>
      </c>
      <c r="BE198" s="172">
        <f t="shared" si="539"/>
        <v>0</v>
      </c>
      <c r="BF198" s="172">
        <f t="shared" si="540"/>
        <v>0</v>
      </c>
      <c r="BG198" s="172">
        <f t="shared" si="541"/>
        <v>0</v>
      </c>
      <c r="BH198" s="172">
        <f t="shared" si="542"/>
        <v>0</v>
      </c>
      <c r="BI198" s="172">
        <f t="shared" si="543"/>
        <v>0</v>
      </c>
      <c r="BJ198" s="172">
        <f t="shared" si="544"/>
        <v>0</v>
      </c>
      <c r="BK198" s="172">
        <f t="shared" si="545"/>
        <v>0</v>
      </c>
      <c r="BL198" s="172">
        <f t="shared" si="546"/>
        <v>0</v>
      </c>
      <c r="BM198" s="172">
        <f t="shared" si="547"/>
        <v>0</v>
      </c>
      <c r="BN198" s="172">
        <f t="shared" si="548"/>
        <v>0</v>
      </c>
      <c r="BO198" s="1">
        <f t="shared" si="965"/>
        <v>0</v>
      </c>
    </row>
    <row r="199" spans="1:67" ht="26.25" x14ac:dyDescent="0.25">
      <c r="A199" s="32"/>
      <c r="B199" s="34" t="s">
        <v>322</v>
      </c>
      <c r="C199" s="165">
        <f>E199+G199+I199+K199+M199+O199+Q199</f>
        <v>5.0999999999999996</v>
      </c>
      <c r="D199" s="166">
        <f t="shared" si="1007"/>
        <v>5</v>
      </c>
      <c r="E199" s="149"/>
      <c r="F199" s="149"/>
      <c r="G199" s="149"/>
      <c r="H199" s="149"/>
      <c r="I199" s="145">
        <v>5.0999999999999996</v>
      </c>
      <c r="J199" s="145">
        <v>5</v>
      </c>
      <c r="K199" s="149"/>
      <c r="L199" s="149"/>
      <c r="M199" s="149"/>
      <c r="N199" s="149"/>
      <c r="O199" s="149"/>
      <c r="P199" s="149"/>
      <c r="Q199" s="149"/>
      <c r="R199" s="149"/>
      <c r="S199" s="165">
        <f>U199+W199+Y199+AA199+AC199+AE199+AG199</f>
        <v>0</v>
      </c>
      <c r="T199" s="166">
        <f t="shared" si="1009"/>
        <v>0</v>
      </c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2">
        <f>AK199+AM199+AO199+AQ199+AS199+AU199+AW199</f>
        <v>5.0999999999999996</v>
      </c>
      <c r="AJ199" s="153">
        <f t="shared" si="1011"/>
        <v>5</v>
      </c>
      <c r="AK199" s="117">
        <f t="shared" ref="AK199" si="1025">E199+U199</f>
        <v>0</v>
      </c>
      <c r="AL199" s="117">
        <f t="shared" si="1012"/>
        <v>0</v>
      </c>
      <c r="AM199" s="117">
        <f t="shared" si="1013"/>
        <v>0</v>
      </c>
      <c r="AN199" s="117">
        <f t="shared" si="1014"/>
        <v>0</v>
      </c>
      <c r="AO199" s="117">
        <f t="shared" si="1015"/>
        <v>5.0999999999999996</v>
      </c>
      <c r="AP199" s="117">
        <f t="shared" si="1016"/>
        <v>5</v>
      </c>
      <c r="AQ199" s="117">
        <f t="shared" si="1017"/>
        <v>0</v>
      </c>
      <c r="AR199" s="117">
        <f t="shared" si="1018"/>
        <v>0</v>
      </c>
      <c r="AS199" s="117">
        <f t="shared" si="1019"/>
        <v>0</v>
      </c>
      <c r="AT199" s="117">
        <f t="shared" si="1020"/>
        <v>0</v>
      </c>
      <c r="AU199" s="117">
        <f t="shared" si="1021"/>
        <v>0</v>
      </c>
      <c r="AV199" s="117">
        <f t="shared" si="1022"/>
        <v>0</v>
      </c>
      <c r="AW199" s="117">
        <f t="shared" si="1023"/>
        <v>0</v>
      </c>
      <c r="AX199" s="117">
        <f t="shared" si="1024"/>
        <v>0</v>
      </c>
      <c r="AY199" s="172">
        <f t="shared" si="533"/>
        <v>0</v>
      </c>
      <c r="AZ199" s="172">
        <f t="shared" si="534"/>
        <v>0</v>
      </c>
      <c r="BA199" s="172">
        <f t="shared" si="535"/>
        <v>0</v>
      </c>
      <c r="BB199" s="172">
        <f t="shared" si="536"/>
        <v>0</v>
      </c>
      <c r="BC199" s="172">
        <f t="shared" si="537"/>
        <v>0</v>
      </c>
      <c r="BD199" s="172">
        <f t="shared" si="538"/>
        <v>0</v>
      </c>
      <c r="BE199" s="172">
        <f t="shared" si="539"/>
        <v>0</v>
      </c>
      <c r="BF199" s="172">
        <f t="shared" si="540"/>
        <v>0</v>
      </c>
      <c r="BG199" s="172">
        <f t="shared" si="541"/>
        <v>0</v>
      </c>
      <c r="BH199" s="172">
        <f t="shared" si="542"/>
        <v>0</v>
      </c>
      <c r="BI199" s="172">
        <f t="shared" si="543"/>
        <v>0</v>
      </c>
      <c r="BJ199" s="172">
        <f t="shared" si="544"/>
        <v>0</v>
      </c>
      <c r="BK199" s="172">
        <f t="shared" si="545"/>
        <v>0</v>
      </c>
      <c r="BL199" s="172">
        <f t="shared" si="546"/>
        <v>0</v>
      </c>
      <c r="BM199" s="172">
        <f t="shared" si="547"/>
        <v>0</v>
      </c>
      <c r="BN199" s="172">
        <f t="shared" si="548"/>
        <v>0</v>
      </c>
      <c r="BO199" s="1">
        <f t="shared" si="965"/>
        <v>0</v>
      </c>
    </row>
    <row r="200" spans="1:67" ht="39" x14ac:dyDescent="0.25">
      <c r="A200" s="35"/>
      <c r="B200" s="34" t="s">
        <v>321</v>
      </c>
      <c r="C200" s="165">
        <f>E200+G200+I200+K200+M200+O200+Q200</f>
        <v>1.8</v>
      </c>
      <c r="D200" s="166">
        <f t="shared" si="1007"/>
        <v>1.8</v>
      </c>
      <c r="E200" s="145"/>
      <c r="F200" s="145"/>
      <c r="G200" s="145"/>
      <c r="H200" s="145"/>
      <c r="I200" s="145">
        <v>1.8</v>
      </c>
      <c r="J200" s="145">
        <v>1.8</v>
      </c>
      <c r="K200" s="145"/>
      <c r="L200" s="145"/>
      <c r="M200" s="145"/>
      <c r="N200" s="145"/>
      <c r="O200" s="145"/>
      <c r="P200" s="145"/>
      <c r="Q200" s="145"/>
      <c r="R200" s="145"/>
      <c r="S200" s="165">
        <f>U200+W200+Y200+AA200+AC200+AE200+AG200</f>
        <v>0</v>
      </c>
      <c r="T200" s="166">
        <f t="shared" si="1009"/>
        <v>0</v>
      </c>
      <c r="U200" s="146"/>
      <c r="V200" s="146"/>
      <c r="W200" s="146"/>
      <c r="X200" s="146"/>
      <c r="Y200" s="146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52">
        <f>AK200+AM200+AO200+AQ200+AS200+AU200+AW200</f>
        <v>1.8</v>
      </c>
      <c r="AJ200" s="153">
        <f t="shared" si="1011"/>
        <v>1.8</v>
      </c>
      <c r="AK200" s="117">
        <f t="shared" ref="AK200" si="1026">E200+U200</f>
        <v>0</v>
      </c>
      <c r="AL200" s="117">
        <f t="shared" ref="AL200" si="1027">F200+V200</f>
        <v>0</v>
      </c>
      <c r="AM200" s="117">
        <f t="shared" ref="AM200" si="1028">G200+W200</f>
        <v>0</v>
      </c>
      <c r="AN200" s="117">
        <f t="shared" ref="AN200" si="1029">H200+X200</f>
        <v>0</v>
      </c>
      <c r="AO200" s="117">
        <f t="shared" ref="AO200" si="1030">I200+Y200</f>
        <v>1.8</v>
      </c>
      <c r="AP200" s="117">
        <f t="shared" ref="AP200" si="1031">J200+Z200</f>
        <v>1.8</v>
      </c>
      <c r="AQ200" s="117">
        <f t="shared" ref="AQ200" si="1032">K200+AA200</f>
        <v>0</v>
      </c>
      <c r="AR200" s="117">
        <f t="shared" ref="AR200" si="1033">L200+AB200</f>
        <v>0</v>
      </c>
      <c r="AS200" s="117">
        <f t="shared" ref="AS200" si="1034">M200+AC200</f>
        <v>0</v>
      </c>
      <c r="AT200" s="117">
        <f t="shared" ref="AT200" si="1035">N200+AD200</f>
        <v>0</v>
      </c>
      <c r="AU200" s="117">
        <f t="shared" ref="AU200" si="1036">O200+AE200</f>
        <v>0</v>
      </c>
      <c r="AV200" s="117">
        <f t="shared" ref="AV200" si="1037">P200+AF200</f>
        <v>0</v>
      </c>
      <c r="AW200" s="117">
        <f t="shared" ref="AW200" si="1038">Q200+AG200</f>
        <v>0</v>
      </c>
      <c r="AX200" s="117">
        <f t="shared" ref="AX200" si="1039">R200+AH200</f>
        <v>0</v>
      </c>
      <c r="AY200" s="172">
        <f t="shared" si="533"/>
        <v>0</v>
      </c>
      <c r="AZ200" s="172">
        <f t="shared" si="534"/>
        <v>0</v>
      </c>
      <c r="BA200" s="172">
        <f t="shared" si="535"/>
        <v>0</v>
      </c>
      <c r="BB200" s="172">
        <f t="shared" si="536"/>
        <v>0</v>
      </c>
      <c r="BC200" s="172">
        <f t="shared" si="537"/>
        <v>0</v>
      </c>
      <c r="BD200" s="172">
        <f t="shared" si="538"/>
        <v>0</v>
      </c>
      <c r="BE200" s="172">
        <f t="shared" si="539"/>
        <v>0</v>
      </c>
      <c r="BF200" s="172">
        <f t="shared" si="540"/>
        <v>0</v>
      </c>
      <c r="BG200" s="172">
        <f t="shared" si="541"/>
        <v>0</v>
      </c>
      <c r="BH200" s="172">
        <f t="shared" si="542"/>
        <v>0</v>
      </c>
      <c r="BI200" s="172">
        <f t="shared" si="543"/>
        <v>0</v>
      </c>
      <c r="BJ200" s="172">
        <f t="shared" si="544"/>
        <v>0</v>
      </c>
      <c r="BK200" s="172">
        <f t="shared" si="545"/>
        <v>0</v>
      </c>
      <c r="BL200" s="172">
        <f t="shared" si="546"/>
        <v>0</v>
      </c>
      <c r="BM200" s="172">
        <f t="shared" si="547"/>
        <v>0</v>
      </c>
      <c r="BN200" s="172">
        <f t="shared" si="548"/>
        <v>0</v>
      </c>
      <c r="BO200" s="1">
        <f t="shared" si="965"/>
        <v>0</v>
      </c>
    </row>
    <row r="201" spans="1:67" ht="15" customHeight="1" x14ac:dyDescent="0.25">
      <c r="A201" s="31" t="s">
        <v>35</v>
      </c>
      <c r="B201" s="122" t="s">
        <v>337</v>
      </c>
      <c r="C201" s="161">
        <f>C202</f>
        <v>485.50000000000006</v>
      </c>
      <c r="D201" s="162">
        <f t="shared" ref="D201:R201" si="1040">D202</f>
        <v>435</v>
      </c>
      <c r="E201" s="138">
        <f t="shared" si="1040"/>
        <v>127.9</v>
      </c>
      <c r="F201" s="138">
        <f t="shared" si="1040"/>
        <v>90.6</v>
      </c>
      <c r="G201" s="138">
        <f t="shared" si="1040"/>
        <v>0</v>
      </c>
      <c r="H201" s="138">
        <f t="shared" si="1040"/>
        <v>0</v>
      </c>
      <c r="I201" s="138">
        <f t="shared" si="1040"/>
        <v>1.7</v>
      </c>
      <c r="J201" s="138">
        <f t="shared" si="1040"/>
        <v>1.7</v>
      </c>
      <c r="K201" s="138">
        <f t="shared" si="1040"/>
        <v>355</v>
      </c>
      <c r="L201" s="138">
        <f t="shared" si="1040"/>
        <v>342.7</v>
      </c>
      <c r="M201" s="138">
        <f t="shared" si="1040"/>
        <v>0.1</v>
      </c>
      <c r="N201" s="138">
        <f t="shared" si="1040"/>
        <v>0</v>
      </c>
      <c r="O201" s="138">
        <f t="shared" si="1040"/>
        <v>0</v>
      </c>
      <c r="P201" s="138">
        <f t="shared" si="1040"/>
        <v>0</v>
      </c>
      <c r="Q201" s="138">
        <f t="shared" si="1040"/>
        <v>0.8</v>
      </c>
      <c r="R201" s="138">
        <f t="shared" si="1040"/>
        <v>0</v>
      </c>
      <c r="S201" s="161">
        <f>S202</f>
        <v>0</v>
      </c>
      <c r="T201" s="162">
        <f t="shared" ref="T201:AH201" si="1041">T202</f>
        <v>0</v>
      </c>
      <c r="U201" s="142">
        <f t="shared" si="1041"/>
        <v>0</v>
      </c>
      <c r="V201" s="142">
        <f t="shared" si="1041"/>
        <v>0</v>
      </c>
      <c r="W201" s="142">
        <f t="shared" si="1041"/>
        <v>0</v>
      </c>
      <c r="X201" s="142">
        <f t="shared" si="1041"/>
        <v>0</v>
      </c>
      <c r="Y201" s="142">
        <f t="shared" si="1041"/>
        <v>0</v>
      </c>
      <c r="Z201" s="142">
        <f t="shared" si="1041"/>
        <v>0</v>
      </c>
      <c r="AA201" s="142">
        <f t="shared" si="1041"/>
        <v>0</v>
      </c>
      <c r="AB201" s="142">
        <f t="shared" si="1041"/>
        <v>0</v>
      </c>
      <c r="AC201" s="142">
        <f t="shared" si="1041"/>
        <v>0</v>
      </c>
      <c r="AD201" s="142">
        <f t="shared" si="1041"/>
        <v>0</v>
      </c>
      <c r="AE201" s="142">
        <f t="shared" si="1041"/>
        <v>0</v>
      </c>
      <c r="AF201" s="142">
        <f t="shared" si="1041"/>
        <v>0</v>
      </c>
      <c r="AG201" s="142">
        <f t="shared" si="1041"/>
        <v>0</v>
      </c>
      <c r="AH201" s="142">
        <f t="shared" si="1041"/>
        <v>0</v>
      </c>
      <c r="AI201" s="14">
        <f>AI202</f>
        <v>485.50000000000006</v>
      </c>
      <c r="AJ201" s="12">
        <f t="shared" ref="AJ201:AX201" si="1042">AJ202</f>
        <v>435</v>
      </c>
      <c r="AK201" s="107">
        <f t="shared" si="1042"/>
        <v>127.9</v>
      </c>
      <c r="AL201" s="107">
        <f t="shared" si="1042"/>
        <v>90.6</v>
      </c>
      <c r="AM201" s="107">
        <f t="shared" si="1042"/>
        <v>0</v>
      </c>
      <c r="AN201" s="107">
        <f t="shared" si="1042"/>
        <v>0</v>
      </c>
      <c r="AO201" s="107">
        <f t="shared" si="1042"/>
        <v>1.7</v>
      </c>
      <c r="AP201" s="107">
        <f t="shared" si="1042"/>
        <v>1.7</v>
      </c>
      <c r="AQ201" s="107">
        <f t="shared" si="1042"/>
        <v>355</v>
      </c>
      <c r="AR201" s="107">
        <f t="shared" si="1042"/>
        <v>342.7</v>
      </c>
      <c r="AS201" s="107">
        <f t="shared" si="1042"/>
        <v>0.1</v>
      </c>
      <c r="AT201" s="107">
        <f t="shared" si="1042"/>
        <v>0</v>
      </c>
      <c r="AU201" s="107">
        <f t="shared" si="1042"/>
        <v>0</v>
      </c>
      <c r="AV201" s="107">
        <f t="shared" si="1042"/>
        <v>0</v>
      </c>
      <c r="AW201" s="107">
        <f t="shared" si="1042"/>
        <v>0.8</v>
      </c>
      <c r="AX201" s="107">
        <f t="shared" si="1042"/>
        <v>0</v>
      </c>
      <c r="AY201" s="172">
        <f t="shared" si="533"/>
        <v>0</v>
      </c>
      <c r="AZ201" s="172">
        <f t="shared" si="534"/>
        <v>0</v>
      </c>
      <c r="BA201" s="172">
        <f t="shared" si="535"/>
        <v>0</v>
      </c>
      <c r="BB201" s="172">
        <f t="shared" si="536"/>
        <v>0</v>
      </c>
      <c r="BC201" s="172">
        <f t="shared" si="537"/>
        <v>0</v>
      </c>
      <c r="BD201" s="172">
        <f t="shared" si="538"/>
        <v>0</v>
      </c>
      <c r="BE201" s="172">
        <f t="shared" si="539"/>
        <v>0</v>
      </c>
      <c r="BF201" s="172">
        <f t="shared" si="540"/>
        <v>0</v>
      </c>
      <c r="BG201" s="172">
        <f t="shared" si="541"/>
        <v>0</v>
      </c>
      <c r="BH201" s="172">
        <f t="shared" si="542"/>
        <v>0</v>
      </c>
      <c r="BI201" s="172">
        <f t="shared" si="543"/>
        <v>0</v>
      </c>
      <c r="BJ201" s="172">
        <f t="shared" si="544"/>
        <v>0</v>
      </c>
      <c r="BK201" s="172">
        <f t="shared" si="545"/>
        <v>0</v>
      </c>
      <c r="BL201" s="172">
        <f t="shared" si="546"/>
        <v>0</v>
      </c>
      <c r="BM201" s="172">
        <f t="shared" si="547"/>
        <v>0</v>
      </c>
      <c r="BN201" s="172">
        <f t="shared" si="548"/>
        <v>0</v>
      </c>
      <c r="BO201" s="1">
        <f t="shared" si="965"/>
        <v>0</v>
      </c>
    </row>
    <row r="202" spans="1:67" x14ac:dyDescent="0.25">
      <c r="A202" s="32"/>
      <c r="B202" s="21" t="s">
        <v>320</v>
      </c>
      <c r="C202" s="164">
        <f t="shared" ref="C202" si="1043">E202+G202+I202+K202+M202+O202+Q202</f>
        <v>485.50000000000006</v>
      </c>
      <c r="D202" s="164">
        <f t="shared" ref="D202:D204" si="1044">F202+H202+J202+L202+N202+P202+R202</f>
        <v>435</v>
      </c>
      <c r="E202" s="7">
        <v>127.9</v>
      </c>
      <c r="F202" s="7">
        <v>90.6</v>
      </c>
      <c r="G202" s="7"/>
      <c r="H202" s="7"/>
      <c r="I202" s="7">
        <f>I203+I204</f>
        <v>1.7</v>
      </c>
      <c r="J202" s="7">
        <f>J203+J204</f>
        <v>1.7</v>
      </c>
      <c r="K202" s="7">
        <v>355</v>
      </c>
      <c r="L202" s="7">
        <v>342.7</v>
      </c>
      <c r="M202" s="138">
        <v>0.1</v>
      </c>
      <c r="N202" s="138"/>
      <c r="O202" s="138"/>
      <c r="P202" s="138"/>
      <c r="Q202" s="7">
        <v>0.8</v>
      </c>
      <c r="R202" s="138"/>
      <c r="S202" s="164">
        <f t="shared" ref="S202" si="1045">U202+W202+Y202+AA202+AC202+AE202+AG202</f>
        <v>0</v>
      </c>
      <c r="T202" s="164">
        <f t="shared" ref="T202:T204" si="1046">V202+X202+Z202+AB202+AD202+AF202+AH202</f>
        <v>0</v>
      </c>
      <c r="U202" s="142"/>
      <c r="V202" s="142"/>
      <c r="W202" s="143"/>
      <c r="X202" s="143"/>
      <c r="Y202" s="143">
        <f>Y203+Y204</f>
        <v>0</v>
      </c>
      <c r="Z202" s="143">
        <f>Z203+Z204</f>
        <v>0</v>
      </c>
      <c r="AA202" s="142"/>
      <c r="AB202" s="142"/>
      <c r="AC202" s="142"/>
      <c r="AD202" s="142"/>
      <c r="AE202" s="142"/>
      <c r="AF202" s="142"/>
      <c r="AG202" s="142"/>
      <c r="AH202" s="142"/>
      <c r="AI202" s="116">
        <f t="shared" ref="AI202" si="1047">AK202+AM202+AO202+AQ202+AS202+AU202+AW202</f>
        <v>485.50000000000006</v>
      </c>
      <c r="AJ202" s="116">
        <f t="shared" ref="AJ202:AJ204" si="1048">AL202+AN202+AP202+AR202+AT202+AV202+AX202</f>
        <v>435</v>
      </c>
      <c r="AK202" s="23">
        <f>E202+U202</f>
        <v>127.9</v>
      </c>
      <c r="AL202" s="23">
        <f t="shared" ref="AL202:AL203" si="1049">F202+V202</f>
        <v>90.6</v>
      </c>
      <c r="AM202" s="23">
        <f t="shared" ref="AM202:AM203" si="1050">G202+W202</f>
        <v>0</v>
      </c>
      <c r="AN202" s="23">
        <f t="shared" ref="AN202:AN203" si="1051">H202+X202</f>
        <v>0</v>
      </c>
      <c r="AO202" s="23">
        <f t="shared" ref="AO202:AO203" si="1052">I202+Y202</f>
        <v>1.7</v>
      </c>
      <c r="AP202" s="23">
        <f t="shared" ref="AP202:AP203" si="1053">J202+Z202</f>
        <v>1.7</v>
      </c>
      <c r="AQ202" s="23">
        <f t="shared" ref="AQ202:AQ203" si="1054">K202+AA202</f>
        <v>355</v>
      </c>
      <c r="AR202" s="23">
        <f t="shared" ref="AR202:AR203" si="1055">L202+AB202</f>
        <v>342.7</v>
      </c>
      <c r="AS202" s="23">
        <f t="shared" ref="AS202:AS203" si="1056">M202+AC202</f>
        <v>0.1</v>
      </c>
      <c r="AT202" s="23">
        <f t="shared" ref="AT202:AT203" si="1057">N202+AD202</f>
        <v>0</v>
      </c>
      <c r="AU202" s="23">
        <f t="shared" ref="AU202:AU203" si="1058">O202+AE202</f>
        <v>0</v>
      </c>
      <c r="AV202" s="23">
        <f t="shared" ref="AV202:AV203" si="1059">P202+AF202</f>
        <v>0</v>
      </c>
      <c r="AW202" s="23">
        <f t="shared" ref="AW202:AW203" si="1060">Q202+AG202</f>
        <v>0.8</v>
      </c>
      <c r="AX202" s="23">
        <f t="shared" ref="AX202:AX203" si="1061">R202+AH202</f>
        <v>0</v>
      </c>
      <c r="AY202" s="172">
        <f t="shared" si="533"/>
        <v>0</v>
      </c>
      <c r="AZ202" s="172">
        <f t="shared" si="534"/>
        <v>0</v>
      </c>
      <c r="BA202" s="172">
        <f t="shared" si="535"/>
        <v>0</v>
      </c>
      <c r="BB202" s="172">
        <f t="shared" si="536"/>
        <v>0</v>
      </c>
      <c r="BC202" s="172">
        <f t="shared" si="537"/>
        <v>0</v>
      </c>
      <c r="BD202" s="172">
        <f t="shared" si="538"/>
        <v>0</v>
      </c>
      <c r="BE202" s="172">
        <f t="shared" si="539"/>
        <v>0</v>
      </c>
      <c r="BF202" s="172">
        <f t="shared" si="540"/>
        <v>0</v>
      </c>
      <c r="BG202" s="172">
        <f t="shared" si="541"/>
        <v>0</v>
      </c>
      <c r="BH202" s="172">
        <f t="shared" si="542"/>
        <v>0</v>
      </c>
      <c r="BI202" s="172">
        <f t="shared" si="543"/>
        <v>0</v>
      </c>
      <c r="BJ202" s="172">
        <f t="shared" si="544"/>
        <v>0</v>
      </c>
      <c r="BK202" s="172">
        <f t="shared" si="545"/>
        <v>0</v>
      </c>
      <c r="BL202" s="172">
        <f t="shared" si="546"/>
        <v>0</v>
      </c>
      <c r="BM202" s="172">
        <f t="shared" si="547"/>
        <v>0</v>
      </c>
      <c r="BN202" s="172">
        <f t="shared" si="548"/>
        <v>0</v>
      </c>
      <c r="BO202" s="1">
        <f t="shared" si="965"/>
        <v>0</v>
      </c>
    </row>
    <row r="203" spans="1:67" ht="26.25" x14ac:dyDescent="0.25">
      <c r="A203" s="32"/>
      <c r="B203" s="34" t="s">
        <v>322</v>
      </c>
      <c r="C203" s="165">
        <f>E203+G203+I203+K203+M203+O203+Q203</f>
        <v>0.5</v>
      </c>
      <c r="D203" s="166">
        <f t="shared" si="1044"/>
        <v>0.5</v>
      </c>
      <c r="E203" s="149"/>
      <c r="F203" s="149"/>
      <c r="G203" s="149"/>
      <c r="H203" s="149"/>
      <c r="I203" s="145">
        <v>0.5</v>
      </c>
      <c r="J203" s="145">
        <v>0.5</v>
      </c>
      <c r="K203" s="149"/>
      <c r="L203" s="149"/>
      <c r="M203" s="149"/>
      <c r="N203" s="149"/>
      <c r="O203" s="149"/>
      <c r="P203" s="149"/>
      <c r="Q203" s="149"/>
      <c r="R203" s="149"/>
      <c r="S203" s="165">
        <f>U203+W203+Y203+AA203+AC203+AE203+AG203</f>
        <v>0</v>
      </c>
      <c r="T203" s="166">
        <f t="shared" si="1046"/>
        <v>0</v>
      </c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2">
        <f>AK203+AM203+AO203+AQ203+AS203+AU203+AW203</f>
        <v>0.5</v>
      </c>
      <c r="AJ203" s="153">
        <f t="shared" si="1048"/>
        <v>0.5</v>
      </c>
      <c r="AK203" s="117">
        <f t="shared" ref="AK203" si="1062">E203+U203</f>
        <v>0</v>
      </c>
      <c r="AL203" s="117">
        <f t="shared" si="1049"/>
        <v>0</v>
      </c>
      <c r="AM203" s="117">
        <f t="shared" si="1050"/>
        <v>0</v>
      </c>
      <c r="AN203" s="117">
        <f t="shared" si="1051"/>
        <v>0</v>
      </c>
      <c r="AO203" s="117">
        <f t="shared" si="1052"/>
        <v>0.5</v>
      </c>
      <c r="AP203" s="117">
        <f t="shared" si="1053"/>
        <v>0.5</v>
      </c>
      <c r="AQ203" s="117">
        <f t="shared" si="1054"/>
        <v>0</v>
      </c>
      <c r="AR203" s="117">
        <f t="shared" si="1055"/>
        <v>0</v>
      </c>
      <c r="AS203" s="117">
        <f t="shared" si="1056"/>
        <v>0</v>
      </c>
      <c r="AT203" s="117">
        <f t="shared" si="1057"/>
        <v>0</v>
      </c>
      <c r="AU203" s="117">
        <f t="shared" si="1058"/>
        <v>0</v>
      </c>
      <c r="AV203" s="117">
        <f t="shared" si="1059"/>
        <v>0</v>
      </c>
      <c r="AW203" s="117">
        <f t="shared" si="1060"/>
        <v>0</v>
      </c>
      <c r="AX203" s="117">
        <f t="shared" si="1061"/>
        <v>0</v>
      </c>
      <c r="AY203" s="172">
        <f t="shared" si="533"/>
        <v>0</v>
      </c>
      <c r="AZ203" s="172">
        <f t="shared" si="534"/>
        <v>0</v>
      </c>
      <c r="BA203" s="172">
        <f t="shared" si="535"/>
        <v>0</v>
      </c>
      <c r="BB203" s="172">
        <f t="shared" si="536"/>
        <v>0</v>
      </c>
      <c r="BC203" s="172">
        <f t="shared" si="537"/>
        <v>0</v>
      </c>
      <c r="BD203" s="172">
        <f t="shared" si="538"/>
        <v>0</v>
      </c>
      <c r="BE203" s="172">
        <f t="shared" si="539"/>
        <v>0</v>
      </c>
      <c r="BF203" s="172">
        <f t="shared" si="540"/>
        <v>0</v>
      </c>
      <c r="BG203" s="172">
        <f t="shared" si="541"/>
        <v>0</v>
      </c>
      <c r="BH203" s="172">
        <f t="shared" si="542"/>
        <v>0</v>
      </c>
      <c r="BI203" s="172">
        <f t="shared" si="543"/>
        <v>0</v>
      </c>
      <c r="BJ203" s="172">
        <f t="shared" si="544"/>
        <v>0</v>
      </c>
      <c r="BK203" s="172">
        <f t="shared" si="545"/>
        <v>0</v>
      </c>
      <c r="BL203" s="172">
        <f t="shared" si="546"/>
        <v>0</v>
      </c>
      <c r="BM203" s="172">
        <f t="shared" si="547"/>
        <v>0</v>
      </c>
      <c r="BN203" s="172">
        <f t="shared" si="548"/>
        <v>0</v>
      </c>
      <c r="BO203" s="1">
        <f t="shared" si="965"/>
        <v>0</v>
      </c>
    </row>
    <row r="204" spans="1:67" ht="39" x14ac:dyDescent="0.25">
      <c r="A204" s="35"/>
      <c r="B204" s="34" t="s">
        <v>321</v>
      </c>
      <c r="C204" s="165">
        <f>E204+G204+I204+K204+M204+O204+Q204</f>
        <v>1.2</v>
      </c>
      <c r="D204" s="166">
        <f t="shared" si="1044"/>
        <v>1.2</v>
      </c>
      <c r="E204" s="145"/>
      <c r="F204" s="145"/>
      <c r="G204" s="145"/>
      <c r="H204" s="145"/>
      <c r="I204" s="145">
        <v>1.2</v>
      </c>
      <c r="J204" s="145">
        <v>1.2</v>
      </c>
      <c r="K204" s="145"/>
      <c r="L204" s="145"/>
      <c r="M204" s="145"/>
      <c r="N204" s="145"/>
      <c r="O204" s="145"/>
      <c r="P204" s="145"/>
      <c r="Q204" s="145"/>
      <c r="R204" s="145"/>
      <c r="S204" s="165">
        <f>U204+W204+Y204+AA204+AC204+AE204+AG204</f>
        <v>0</v>
      </c>
      <c r="T204" s="166">
        <f t="shared" si="1046"/>
        <v>0</v>
      </c>
      <c r="U204" s="146"/>
      <c r="V204" s="146"/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52">
        <f>AK204+AM204+AO204+AQ204+AS204+AU204+AW204</f>
        <v>1.2</v>
      </c>
      <c r="AJ204" s="153">
        <f t="shared" si="1048"/>
        <v>1.2</v>
      </c>
      <c r="AK204" s="117">
        <f t="shared" ref="AK204" si="1063">E204+U204</f>
        <v>0</v>
      </c>
      <c r="AL204" s="117">
        <f t="shared" ref="AL204" si="1064">F204+V204</f>
        <v>0</v>
      </c>
      <c r="AM204" s="117">
        <f t="shared" ref="AM204" si="1065">G204+W204</f>
        <v>0</v>
      </c>
      <c r="AN204" s="117">
        <f t="shared" ref="AN204" si="1066">H204+X204</f>
        <v>0</v>
      </c>
      <c r="AO204" s="117">
        <f t="shared" ref="AO204" si="1067">I204+Y204</f>
        <v>1.2</v>
      </c>
      <c r="AP204" s="117">
        <f t="shared" ref="AP204" si="1068">J204+Z204</f>
        <v>1.2</v>
      </c>
      <c r="AQ204" s="117">
        <f t="shared" ref="AQ204" si="1069">K204+AA204</f>
        <v>0</v>
      </c>
      <c r="AR204" s="117">
        <f t="shared" ref="AR204" si="1070">L204+AB204</f>
        <v>0</v>
      </c>
      <c r="AS204" s="117">
        <f t="shared" ref="AS204" si="1071">M204+AC204</f>
        <v>0</v>
      </c>
      <c r="AT204" s="117">
        <f t="shared" ref="AT204" si="1072">N204+AD204</f>
        <v>0</v>
      </c>
      <c r="AU204" s="117">
        <f t="shared" ref="AU204" si="1073">O204+AE204</f>
        <v>0</v>
      </c>
      <c r="AV204" s="117">
        <f t="shared" ref="AV204" si="1074">P204+AF204</f>
        <v>0</v>
      </c>
      <c r="AW204" s="117">
        <f t="shared" ref="AW204" si="1075">Q204+AG204</f>
        <v>0</v>
      </c>
      <c r="AX204" s="117">
        <f t="shared" ref="AX204" si="1076">R204+AH204</f>
        <v>0</v>
      </c>
      <c r="AY204" s="172">
        <f t="shared" si="533"/>
        <v>0</v>
      </c>
      <c r="AZ204" s="172">
        <f t="shared" si="534"/>
        <v>0</v>
      </c>
      <c r="BA204" s="172">
        <f t="shared" si="535"/>
        <v>0</v>
      </c>
      <c r="BB204" s="172">
        <f t="shared" si="536"/>
        <v>0</v>
      </c>
      <c r="BC204" s="172">
        <f t="shared" si="537"/>
        <v>0</v>
      </c>
      <c r="BD204" s="172">
        <f t="shared" si="538"/>
        <v>0</v>
      </c>
      <c r="BE204" s="172">
        <f t="shared" si="539"/>
        <v>0</v>
      </c>
      <c r="BF204" s="172">
        <f t="shared" si="540"/>
        <v>0</v>
      </c>
      <c r="BG204" s="172">
        <f t="shared" si="541"/>
        <v>0</v>
      </c>
      <c r="BH204" s="172">
        <f t="shared" si="542"/>
        <v>0</v>
      </c>
      <c r="BI204" s="172">
        <f t="shared" si="543"/>
        <v>0</v>
      </c>
      <c r="BJ204" s="172">
        <f t="shared" si="544"/>
        <v>0</v>
      </c>
      <c r="BK204" s="172">
        <f t="shared" si="545"/>
        <v>0</v>
      </c>
      <c r="BL204" s="172">
        <f t="shared" si="546"/>
        <v>0</v>
      </c>
      <c r="BM204" s="172">
        <f t="shared" si="547"/>
        <v>0</v>
      </c>
      <c r="BN204" s="172">
        <f t="shared" si="548"/>
        <v>0</v>
      </c>
      <c r="BO204" s="1">
        <f t="shared" si="965"/>
        <v>0</v>
      </c>
    </row>
    <row r="205" spans="1:67" ht="15" customHeight="1" x14ac:dyDescent="0.25">
      <c r="A205" s="31" t="s">
        <v>36</v>
      </c>
      <c r="B205" s="122" t="s">
        <v>336</v>
      </c>
      <c r="C205" s="161">
        <f>C206</f>
        <v>1142.8</v>
      </c>
      <c r="D205" s="162">
        <f t="shared" ref="D205:R205" si="1077">D206</f>
        <v>927.8</v>
      </c>
      <c r="E205" s="138">
        <f t="shared" si="1077"/>
        <v>516.29999999999995</v>
      </c>
      <c r="F205" s="138">
        <f t="shared" si="1077"/>
        <v>423</v>
      </c>
      <c r="G205" s="138">
        <f t="shared" si="1077"/>
        <v>0</v>
      </c>
      <c r="H205" s="138">
        <f t="shared" si="1077"/>
        <v>0</v>
      </c>
      <c r="I205" s="138">
        <f t="shared" si="1077"/>
        <v>30.6</v>
      </c>
      <c r="J205" s="138">
        <f t="shared" si="1077"/>
        <v>26</v>
      </c>
      <c r="K205" s="138">
        <f t="shared" si="1077"/>
        <v>502.4</v>
      </c>
      <c r="L205" s="138">
        <f t="shared" si="1077"/>
        <v>478.8</v>
      </c>
      <c r="M205" s="138">
        <f t="shared" si="1077"/>
        <v>87.6</v>
      </c>
      <c r="N205" s="138">
        <f t="shared" si="1077"/>
        <v>0</v>
      </c>
      <c r="O205" s="138">
        <f t="shared" si="1077"/>
        <v>0</v>
      </c>
      <c r="P205" s="138">
        <f t="shared" si="1077"/>
        <v>0</v>
      </c>
      <c r="Q205" s="138">
        <f t="shared" si="1077"/>
        <v>5.9</v>
      </c>
      <c r="R205" s="138">
        <f t="shared" si="1077"/>
        <v>0</v>
      </c>
      <c r="S205" s="161">
        <f>S206</f>
        <v>0</v>
      </c>
      <c r="T205" s="162">
        <f t="shared" ref="T205:AH205" si="1078">T206</f>
        <v>0</v>
      </c>
      <c r="U205" s="142">
        <f t="shared" si="1078"/>
        <v>0</v>
      </c>
      <c r="V205" s="142">
        <f t="shared" si="1078"/>
        <v>0</v>
      </c>
      <c r="W205" s="142">
        <f t="shared" si="1078"/>
        <v>0</v>
      </c>
      <c r="X205" s="142">
        <f t="shared" si="1078"/>
        <v>0</v>
      </c>
      <c r="Y205" s="142">
        <f t="shared" si="1078"/>
        <v>0</v>
      </c>
      <c r="Z205" s="142">
        <f t="shared" si="1078"/>
        <v>0</v>
      </c>
      <c r="AA205" s="142">
        <f t="shared" si="1078"/>
        <v>0</v>
      </c>
      <c r="AB205" s="142">
        <f t="shared" si="1078"/>
        <v>0</v>
      </c>
      <c r="AC205" s="142">
        <f t="shared" si="1078"/>
        <v>0</v>
      </c>
      <c r="AD205" s="142">
        <f t="shared" si="1078"/>
        <v>0</v>
      </c>
      <c r="AE205" s="142">
        <f t="shared" si="1078"/>
        <v>0</v>
      </c>
      <c r="AF205" s="142">
        <f t="shared" si="1078"/>
        <v>0</v>
      </c>
      <c r="AG205" s="142">
        <f t="shared" si="1078"/>
        <v>0</v>
      </c>
      <c r="AH205" s="142">
        <f t="shared" si="1078"/>
        <v>0</v>
      </c>
      <c r="AI205" s="14">
        <f>AI206</f>
        <v>1142.8</v>
      </c>
      <c r="AJ205" s="12">
        <f t="shared" ref="AJ205:AX205" si="1079">AJ206</f>
        <v>927.8</v>
      </c>
      <c r="AK205" s="107">
        <f t="shared" si="1079"/>
        <v>516.29999999999995</v>
      </c>
      <c r="AL205" s="107">
        <f t="shared" si="1079"/>
        <v>423</v>
      </c>
      <c r="AM205" s="107">
        <f t="shared" si="1079"/>
        <v>0</v>
      </c>
      <c r="AN205" s="107">
        <f t="shared" si="1079"/>
        <v>0</v>
      </c>
      <c r="AO205" s="107">
        <f t="shared" si="1079"/>
        <v>30.6</v>
      </c>
      <c r="AP205" s="107">
        <f t="shared" si="1079"/>
        <v>26</v>
      </c>
      <c r="AQ205" s="107">
        <f t="shared" si="1079"/>
        <v>502.4</v>
      </c>
      <c r="AR205" s="107">
        <f t="shared" si="1079"/>
        <v>478.8</v>
      </c>
      <c r="AS205" s="107">
        <f t="shared" si="1079"/>
        <v>87.6</v>
      </c>
      <c r="AT205" s="107">
        <f t="shared" si="1079"/>
        <v>0</v>
      </c>
      <c r="AU205" s="107">
        <f t="shared" si="1079"/>
        <v>0</v>
      </c>
      <c r="AV205" s="107">
        <f t="shared" si="1079"/>
        <v>0</v>
      </c>
      <c r="AW205" s="107">
        <f t="shared" si="1079"/>
        <v>5.9</v>
      </c>
      <c r="AX205" s="107">
        <f t="shared" si="1079"/>
        <v>0</v>
      </c>
      <c r="AY205" s="172">
        <f t="shared" si="533"/>
        <v>0</v>
      </c>
      <c r="AZ205" s="172">
        <f t="shared" si="534"/>
        <v>0</v>
      </c>
      <c r="BA205" s="172">
        <f t="shared" si="535"/>
        <v>0</v>
      </c>
      <c r="BB205" s="172">
        <f t="shared" si="536"/>
        <v>0</v>
      </c>
      <c r="BC205" s="172">
        <f t="shared" si="537"/>
        <v>0</v>
      </c>
      <c r="BD205" s="172">
        <f t="shared" si="538"/>
        <v>0</v>
      </c>
      <c r="BE205" s="172">
        <f t="shared" si="539"/>
        <v>0</v>
      </c>
      <c r="BF205" s="172">
        <f t="shared" si="540"/>
        <v>0</v>
      </c>
      <c r="BG205" s="172">
        <f t="shared" si="541"/>
        <v>0</v>
      </c>
      <c r="BH205" s="172">
        <f t="shared" si="542"/>
        <v>0</v>
      </c>
      <c r="BI205" s="172">
        <f t="shared" si="543"/>
        <v>0</v>
      </c>
      <c r="BJ205" s="172">
        <f t="shared" si="544"/>
        <v>0</v>
      </c>
      <c r="BK205" s="172">
        <f t="shared" si="545"/>
        <v>0</v>
      </c>
      <c r="BL205" s="172">
        <f t="shared" si="546"/>
        <v>0</v>
      </c>
      <c r="BM205" s="172">
        <f t="shared" si="547"/>
        <v>0</v>
      </c>
      <c r="BN205" s="172">
        <f t="shared" si="548"/>
        <v>0</v>
      </c>
      <c r="BO205" s="1">
        <f t="shared" si="965"/>
        <v>0</v>
      </c>
    </row>
    <row r="206" spans="1:67" x14ac:dyDescent="0.25">
      <c r="A206" s="32"/>
      <c r="B206" s="21" t="s">
        <v>320</v>
      </c>
      <c r="C206" s="164">
        <f t="shared" ref="C206" si="1080">E206+G206+I206+K206+M206+O206+Q206</f>
        <v>1142.8</v>
      </c>
      <c r="D206" s="164">
        <f t="shared" ref="D206:D209" si="1081">F206+H206+J206+L206+N206+P206+R206</f>
        <v>927.8</v>
      </c>
      <c r="E206" s="7">
        <v>516.29999999999995</v>
      </c>
      <c r="F206" s="7">
        <v>423</v>
      </c>
      <c r="G206" s="7"/>
      <c r="H206" s="7"/>
      <c r="I206" s="7">
        <f>I207+I208+I209</f>
        <v>30.6</v>
      </c>
      <c r="J206" s="7">
        <f>J207+J208+J209</f>
        <v>26</v>
      </c>
      <c r="K206" s="7">
        <v>502.4</v>
      </c>
      <c r="L206" s="7">
        <v>478.8</v>
      </c>
      <c r="M206" s="7">
        <v>87.6</v>
      </c>
      <c r="N206" s="138"/>
      <c r="O206" s="138"/>
      <c r="P206" s="138"/>
      <c r="Q206" s="7">
        <v>5.9</v>
      </c>
      <c r="R206" s="138"/>
      <c r="S206" s="164">
        <f t="shared" ref="S206" si="1082">U206+W206+Y206+AA206+AC206+AE206+AG206</f>
        <v>0</v>
      </c>
      <c r="T206" s="164">
        <f t="shared" ref="T206:T209" si="1083">V206+X206+Z206+AB206+AD206+AF206+AH206</f>
        <v>0</v>
      </c>
      <c r="U206" s="142"/>
      <c r="V206" s="142"/>
      <c r="W206" s="143"/>
      <c r="X206" s="143"/>
      <c r="Y206" s="143">
        <f>Y207+Y208+Y209</f>
        <v>0</v>
      </c>
      <c r="Z206" s="143">
        <f>Z207+Z208+Z209</f>
        <v>0</v>
      </c>
      <c r="AA206" s="142"/>
      <c r="AB206" s="142"/>
      <c r="AC206" s="142"/>
      <c r="AD206" s="142"/>
      <c r="AE206" s="142"/>
      <c r="AF206" s="142"/>
      <c r="AG206" s="142"/>
      <c r="AH206" s="142"/>
      <c r="AI206" s="116">
        <f t="shared" ref="AI206" si="1084">AK206+AM206+AO206+AQ206+AS206+AU206+AW206</f>
        <v>1142.8</v>
      </c>
      <c r="AJ206" s="116">
        <f t="shared" ref="AJ206:AJ209" si="1085">AL206+AN206+AP206+AR206+AT206+AV206+AX206</f>
        <v>927.8</v>
      </c>
      <c r="AK206" s="23">
        <f>E206+U206</f>
        <v>516.29999999999995</v>
      </c>
      <c r="AL206" s="23">
        <f t="shared" ref="AL206:AL207" si="1086">F206+V206</f>
        <v>423</v>
      </c>
      <c r="AM206" s="23">
        <f t="shared" ref="AM206:AM207" si="1087">G206+W206</f>
        <v>0</v>
      </c>
      <c r="AN206" s="23">
        <f t="shared" ref="AN206:AN207" si="1088">H206+X206</f>
        <v>0</v>
      </c>
      <c r="AO206" s="23">
        <f t="shared" ref="AO206:AO207" si="1089">I206+Y206</f>
        <v>30.6</v>
      </c>
      <c r="AP206" s="23">
        <f t="shared" ref="AP206:AP207" si="1090">J206+Z206</f>
        <v>26</v>
      </c>
      <c r="AQ206" s="23">
        <f t="shared" ref="AQ206:AQ207" si="1091">K206+AA206</f>
        <v>502.4</v>
      </c>
      <c r="AR206" s="23">
        <f t="shared" ref="AR206:AR207" si="1092">L206+AB206</f>
        <v>478.8</v>
      </c>
      <c r="AS206" s="23">
        <f t="shared" ref="AS206:AS207" si="1093">M206+AC206</f>
        <v>87.6</v>
      </c>
      <c r="AT206" s="23">
        <f t="shared" ref="AT206:AT207" si="1094">N206+AD206</f>
        <v>0</v>
      </c>
      <c r="AU206" s="23">
        <f t="shared" ref="AU206:AU207" si="1095">O206+AE206</f>
        <v>0</v>
      </c>
      <c r="AV206" s="23">
        <f t="shared" ref="AV206:AV207" si="1096">P206+AF206</f>
        <v>0</v>
      </c>
      <c r="AW206" s="23">
        <f t="shared" ref="AW206:AW207" si="1097">Q206+AG206</f>
        <v>5.9</v>
      </c>
      <c r="AX206" s="23">
        <f t="shared" ref="AX206:AX207" si="1098">R206+AH206</f>
        <v>0</v>
      </c>
      <c r="AY206" s="172">
        <f t="shared" ref="AY206:AY252" si="1099">C206-AI206</f>
        <v>0</v>
      </c>
      <c r="AZ206" s="172">
        <f t="shared" ref="AZ206:AZ253" si="1100">D206-AJ206</f>
        <v>0</v>
      </c>
      <c r="BA206" s="172">
        <f t="shared" ref="BA206:BA253" si="1101">E206-AK206</f>
        <v>0</v>
      </c>
      <c r="BB206" s="172">
        <f t="shared" ref="BB206:BB253" si="1102">F206-AL206</f>
        <v>0</v>
      </c>
      <c r="BC206" s="172">
        <f t="shared" ref="BC206:BC253" si="1103">G206-AM206</f>
        <v>0</v>
      </c>
      <c r="BD206" s="172">
        <f t="shared" ref="BD206:BD253" si="1104">H206-AN206</f>
        <v>0</v>
      </c>
      <c r="BE206" s="172">
        <f t="shared" ref="BE206:BE253" si="1105">I206-AO206</f>
        <v>0</v>
      </c>
      <c r="BF206" s="172">
        <f t="shared" ref="BF206:BF253" si="1106">J206-AP206</f>
        <v>0</v>
      </c>
      <c r="BG206" s="172">
        <f t="shared" ref="BG206:BG253" si="1107">K206-AQ206</f>
        <v>0</v>
      </c>
      <c r="BH206" s="172">
        <f t="shared" ref="BH206:BH253" si="1108">L206-AR206</f>
        <v>0</v>
      </c>
      <c r="BI206" s="172">
        <f t="shared" ref="BI206:BI253" si="1109">M206-AS206</f>
        <v>0</v>
      </c>
      <c r="BJ206" s="172">
        <f t="shared" ref="BJ206:BJ253" si="1110">N206-AT206</f>
        <v>0</v>
      </c>
      <c r="BK206" s="172">
        <f t="shared" ref="BK206:BK253" si="1111">O206-AU206</f>
        <v>0</v>
      </c>
      <c r="BL206" s="172">
        <f t="shared" ref="BL206:BL253" si="1112">P206-AV206</f>
        <v>0</v>
      </c>
      <c r="BM206" s="172">
        <f t="shared" ref="BM206:BM253" si="1113">Q206-AW206</f>
        <v>0</v>
      </c>
      <c r="BN206" s="172">
        <f t="shared" ref="BN206:BN253" si="1114">R206-AX206</f>
        <v>0</v>
      </c>
      <c r="BO206" s="1">
        <f t="shared" si="965"/>
        <v>0</v>
      </c>
    </row>
    <row r="207" spans="1:67" ht="26.25" x14ac:dyDescent="0.25">
      <c r="A207" s="32"/>
      <c r="B207" s="34" t="s">
        <v>266</v>
      </c>
      <c r="C207" s="165">
        <f>E207+G207+I207+K207+M207+O207+Q207</f>
        <v>9.6999999999999993</v>
      </c>
      <c r="D207" s="166">
        <f t="shared" si="1081"/>
        <v>5.4</v>
      </c>
      <c r="E207" s="7"/>
      <c r="F207" s="7"/>
      <c r="G207" s="7"/>
      <c r="H207" s="7"/>
      <c r="I207" s="7">
        <v>9.6999999999999993</v>
      </c>
      <c r="J207" s="7">
        <v>5.4</v>
      </c>
      <c r="K207" s="7"/>
      <c r="L207" s="7"/>
      <c r="M207" s="7"/>
      <c r="N207" s="7"/>
      <c r="O207" s="7"/>
      <c r="P207" s="7"/>
      <c r="Q207" s="7"/>
      <c r="R207" s="7"/>
      <c r="S207" s="165">
        <f>U207+W207+Y207+AA207+AC207+AE207+AG207</f>
        <v>0</v>
      </c>
      <c r="T207" s="166">
        <f t="shared" si="1083"/>
        <v>0</v>
      </c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52">
        <f>AK207+AM207+AO207+AQ207+AS207+AU207+AW207</f>
        <v>9.6999999999999993</v>
      </c>
      <c r="AJ207" s="153">
        <f t="shared" si="1085"/>
        <v>5.4</v>
      </c>
      <c r="AK207" s="117">
        <f t="shared" ref="AK207" si="1115">E207+U207</f>
        <v>0</v>
      </c>
      <c r="AL207" s="117">
        <f t="shared" si="1086"/>
        <v>0</v>
      </c>
      <c r="AM207" s="117">
        <f t="shared" si="1087"/>
        <v>0</v>
      </c>
      <c r="AN207" s="117">
        <f t="shared" si="1088"/>
        <v>0</v>
      </c>
      <c r="AO207" s="117">
        <f t="shared" si="1089"/>
        <v>9.6999999999999993</v>
      </c>
      <c r="AP207" s="117">
        <f t="shared" si="1090"/>
        <v>5.4</v>
      </c>
      <c r="AQ207" s="117">
        <f t="shared" si="1091"/>
        <v>0</v>
      </c>
      <c r="AR207" s="117">
        <f t="shared" si="1092"/>
        <v>0</v>
      </c>
      <c r="AS207" s="117">
        <f t="shared" si="1093"/>
        <v>0</v>
      </c>
      <c r="AT207" s="117">
        <f t="shared" si="1094"/>
        <v>0</v>
      </c>
      <c r="AU207" s="117">
        <f t="shared" si="1095"/>
        <v>0</v>
      </c>
      <c r="AV207" s="117">
        <f t="shared" si="1096"/>
        <v>0</v>
      </c>
      <c r="AW207" s="117">
        <f t="shared" si="1097"/>
        <v>0</v>
      </c>
      <c r="AX207" s="117">
        <f t="shared" si="1098"/>
        <v>0</v>
      </c>
      <c r="AY207" s="172">
        <f t="shared" si="1099"/>
        <v>0</v>
      </c>
      <c r="AZ207" s="172">
        <f t="shared" si="1100"/>
        <v>0</v>
      </c>
      <c r="BA207" s="172">
        <f t="shared" si="1101"/>
        <v>0</v>
      </c>
      <c r="BB207" s="172">
        <f t="shared" si="1102"/>
        <v>0</v>
      </c>
      <c r="BC207" s="172">
        <f t="shared" si="1103"/>
        <v>0</v>
      </c>
      <c r="BD207" s="172">
        <f t="shared" si="1104"/>
        <v>0</v>
      </c>
      <c r="BE207" s="172">
        <f t="shared" si="1105"/>
        <v>0</v>
      </c>
      <c r="BF207" s="172">
        <f t="shared" si="1106"/>
        <v>0</v>
      </c>
      <c r="BG207" s="172">
        <f t="shared" si="1107"/>
        <v>0</v>
      </c>
      <c r="BH207" s="172">
        <f t="shared" si="1108"/>
        <v>0</v>
      </c>
      <c r="BI207" s="172">
        <f t="shared" si="1109"/>
        <v>0</v>
      </c>
      <c r="BJ207" s="172">
        <f t="shared" si="1110"/>
        <v>0</v>
      </c>
      <c r="BK207" s="172">
        <f t="shared" si="1111"/>
        <v>0</v>
      </c>
      <c r="BL207" s="172">
        <f t="shared" si="1112"/>
        <v>0</v>
      </c>
      <c r="BM207" s="172">
        <f t="shared" si="1113"/>
        <v>0</v>
      </c>
      <c r="BN207" s="172">
        <f t="shared" si="1114"/>
        <v>0</v>
      </c>
      <c r="BO207" s="1">
        <f t="shared" si="965"/>
        <v>0</v>
      </c>
    </row>
    <row r="208" spans="1:67" ht="26.25" x14ac:dyDescent="0.25">
      <c r="A208" s="32"/>
      <c r="B208" s="34" t="s">
        <v>322</v>
      </c>
      <c r="C208" s="165">
        <f t="shared" ref="C208:C209" si="1116">E208+G208+I208+K208+M208+O208+Q208</f>
        <v>17.3</v>
      </c>
      <c r="D208" s="166">
        <f t="shared" si="1081"/>
        <v>17</v>
      </c>
      <c r="E208" s="7"/>
      <c r="F208" s="7"/>
      <c r="G208" s="7"/>
      <c r="H208" s="7"/>
      <c r="I208" s="7">
        <v>17.3</v>
      </c>
      <c r="J208" s="7">
        <v>17</v>
      </c>
      <c r="K208" s="7"/>
      <c r="L208" s="7"/>
      <c r="M208" s="7"/>
      <c r="N208" s="7"/>
      <c r="O208" s="7"/>
      <c r="P208" s="7"/>
      <c r="Q208" s="7"/>
      <c r="R208" s="7"/>
      <c r="S208" s="165">
        <f t="shared" ref="S208:S209" si="1117">U208+W208+Y208+AA208+AC208+AE208+AG208</f>
        <v>0</v>
      </c>
      <c r="T208" s="166">
        <f t="shared" si="1083"/>
        <v>0</v>
      </c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52">
        <f t="shared" ref="AI208:AI209" si="1118">AK208+AM208+AO208+AQ208+AS208+AU208+AW208</f>
        <v>17.3</v>
      </c>
      <c r="AJ208" s="153">
        <f t="shared" si="1085"/>
        <v>17</v>
      </c>
      <c r="AK208" s="117">
        <f t="shared" ref="AK208:AK209" si="1119">E208+U208</f>
        <v>0</v>
      </c>
      <c r="AL208" s="117">
        <f t="shared" ref="AL208:AL209" si="1120">F208+V208</f>
        <v>0</v>
      </c>
      <c r="AM208" s="117">
        <f t="shared" ref="AM208:AM209" si="1121">G208+W208</f>
        <v>0</v>
      </c>
      <c r="AN208" s="117">
        <f t="shared" ref="AN208:AN209" si="1122">H208+X208</f>
        <v>0</v>
      </c>
      <c r="AO208" s="117">
        <f t="shared" ref="AO208:AO209" si="1123">I208+Y208</f>
        <v>17.3</v>
      </c>
      <c r="AP208" s="117">
        <f t="shared" ref="AP208:AP209" si="1124">J208+Z208</f>
        <v>17</v>
      </c>
      <c r="AQ208" s="117">
        <f t="shared" ref="AQ208:AQ209" si="1125">K208+AA208</f>
        <v>0</v>
      </c>
      <c r="AR208" s="117">
        <f t="shared" ref="AR208:AR209" si="1126">L208+AB208</f>
        <v>0</v>
      </c>
      <c r="AS208" s="117">
        <f t="shared" ref="AS208:AS209" si="1127">M208+AC208</f>
        <v>0</v>
      </c>
      <c r="AT208" s="117">
        <f t="shared" ref="AT208:AT209" si="1128">N208+AD208</f>
        <v>0</v>
      </c>
      <c r="AU208" s="117">
        <f t="shared" ref="AU208:AU209" si="1129">O208+AE208</f>
        <v>0</v>
      </c>
      <c r="AV208" s="117">
        <f t="shared" ref="AV208:AV209" si="1130">P208+AF208</f>
        <v>0</v>
      </c>
      <c r="AW208" s="117">
        <f t="shared" ref="AW208:AW209" si="1131">Q208+AG208</f>
        <v>0</v>
      </c>
      <c r="AX208" s="117">
        <f t="shared" ref="AX208:AX209" si="1132">R208+AH208</f>
        <v>0</v>
      </c>
      <c r="AY208" s="172">
        <f t="shared" si="1099"/>
        <v>0</v>
      </c>
      <c r="AZ208" s="172">
        <f t="shared" si="1100"/>
        <v>0</v>
      </c>
      <c r="BA208" s="172">
        <f t="shared" si="1101"/>
        <v>0</v>
      </c>
      <c r="BB208" s="172">
        <f t="shared" si="1102"/>
        <v>0</v>
      </c>
      <c r="BC208" s="172">
        <f t="shared" si="1103"/>
        <v>0</v>
      </c>
      <c r="BD208" s="172">
        <f t="shared" si="1104"/>
        <v>0</v>
      </c>
      <c r="BE208" s="172">
        <f t="shared" si="1105"/>
        <v>0</v>
      </c>
      <c r="BF208" s="172">
        <f t="shared" si="1106"/>
        <v>0</v>
      </c>
      <c r="BG208" s="172">
        <f t="shared" si="1107"/>
        <v>0</v>
      </c>
      <c r="BH208" s="172">
        <f t="shared" si="1108"/>
        <v>0</v>
      </c>
      <c r="BI208" s="172">
        <f t="shared" si="1109"/>
        <v>0</v>
      </c>
      <c r="BJ208" s="172">
        <f t="shared" si="1110"/>
        <v>0</v>
      </c>
      <c r="BK208" s="172">
        <f t="shared" si="1111"/>
        <v>0</v>
      </c>
      <c r="BL208" s="172">
        <f t="shared" si="1112"/>
        <v>0</v>
      </c>
      <c r="BM208" s="172">
        <f t="shared" si="1113"/>
        <v>0</v>
      </c>
      <c r="BN208" s="172">
        <f t="shared" si="1114"/>
        <v>0</v>
      </c>
      <c r="BO208" s="1">
        <f t="shared" si="965"/>
        <v>0</v>
      </c>
    </row>
    <row r="209" spans="1:67" ht="39" x14ac:dyDescent="0.25">
      <c r="A209" s="35"/>
      <c r="B209" s="34" t="s">
        <v>321</v>
      </c>
      <c r="C209" s="165">
        <f t="shared" si="1116"/>
        <v>3.6</v>
      </c>
      <c r="D209" s="166">
        <f t="shared" si="1081"/>
        <v>3.6</v>
      </c>
      <c r="E209" s="7"/>
      <c r="F209" s="7"/>
      <c r="G209" s="7"/>
      <c r="H209" s="7"/>
      <c r="I209" s="7">
        <v>3.6</v>
      </c>
      <c r="J209" s="7">
        <v>3.6</v>
      </c>
      <c r="K209" s="7"/>
      <c r="L209" s="7"/>
      <c r="M209" s="7"/>
      <c r="N209" s="7"/>
      <c r="O209" s="7"/>
      <c r="P209" s="7"/>
      <c r="Q209" s="7"/>
      <c r="R209" s="7"/>
      <c r="S209" s="165">
        <f t="shared" si="1117"/>
        <v>0</v>
      </c>
      <c r="T209" s="166">
        <f t="shared" si="1083"/>
        <v>0</v>
      </c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52">
        <f t="shared" si="1118"/>
        <v>3.6</v>
      </c>
      <c r="AJ209" s="153">
        <f t="shared" si="1085"/>
        <v>3.6</v>
      </c>
      <c r="AK209" s="117">
        <f t="shared" si="1119"/>
        <v>0</v>
      </c>
      <c r="AL209" s="117">
        <f t="shared" si="1120"/>
        <v>0</v>
      </c>
      <c r="AM209" s="117">
        <f t="shared" si="1121"/>
        <v>0</v>
      </c>
      <c r="AN209" s="117">
        <f t="shared" si="1122"/>
        <v>0</v>
      </c>
      <c r="AO209" s="117">
        <f t="shared" si="1123"/>
        <v>3.6</v>
      </c>
      <c r="AP209" s="117">
        <f t="shared" si="1124"/>
        <v>3.6</v>
      </c>
      <c r="AQ209" s="117">
        <f t="shared" si="1125"/>
        <v>0</v>
      </c>
      <c r="AR209" s="117">
        <f t="shared" si="1126"/>
        <v>0</v>
      </c>
      <c r="AS209" s="117">
        <f t="shared" si="1127"/>
        <v>0</v>
      </c>
      <c r="AT209" s="117">
        <f t="shared" si="1128"/>
        <v>0</v>
      </c>
      <c r="AU209" s="117">
        <f t="shared" si="1129"/>
        <v>0</v>
      </c>
      <c r="AV209" s="117">
        <f t="shared" si="1130"/>
        <v>0</v>
      </c>
      <c r="AW209" s="117">
        <f t="shared" si="1131"/>
        <v>0</v>
      </c>
      <c r="AX209" s="117">
        <f t="shared" si="1132"/>
        <v>0</v>
      </c>
      <c r="AY209" s="172">
        <f t="shared" si="1099"/>
        <v>0</v>
      </c>
      <c r="AZ209" s="172">
        <f t="shared" si="1100"/>
        <v>0</v>
      </c>
      <c r="BA209" s="172">
        <f t="shared" si="1101"/>
        <v>0</v>
      </c>
      <c r="BB209" s="172">
        <f t="shared" si="1102"/>
        <v>0</v>
      </c>
      <c r="BC209" s="172">
        <f t="shared" si="1103"/>
        <v>0</v>
      </c>
      <c r="BD209" s="172">
        <f t="shared" si="1104"/>
        <v>0</v>
      </c>
      <c r="BE209" s="172">
        <f t="shared" si="1105"/>
        <v>0</v>
      </c>
      <c r="BF209" s="172">
        <f t="shared" si="1106"/>
        <v>0</v>
      </c>
      <c r="BG209" s="172">
        <f t="shared" si="1107"/>
        <v>0</v>
      </c>
      <c r="BH209" s="172">
        <f t="shared" si="1108"/>
        <v>0</v>
      </c>
      <c r="BI209" s="172">
        <f t="shared" si="1109"/>
        <v>0</v>
      </c>
      <c r="BJ209" s="172">
        <f t="shared" si="1110"/>
        <v>0</v>
      </c>
      <c r="BK209" s="172">
        <f t="shared" si="1111"/>
        <v>0</v>
      </c>
      <c r="BL209" s="172">
        <f t="shared" si="1112"/>
        <v>0</v>
      </c>
      <c r="BM209" s="172">
        <f t="shared" si="1113"/>
        <v>0</v>
      </c>
      <c r="BN209" s="172">
        <f t="shared" si="1114"/>
        <v>0</v>
      </c>
      <c r="BO209" s="1">
        <f t="shared" si="965"/>
        <v>0</v>
      </c>
    </row>
    <row r="210" spans="1:67" ht="15" customHeight="1" x14ac:dyDescent="0.25">
      <c r="A210" s="31" t="s">
        <v>37</v>
      </c>
      <c r="B210" s="122" t="s">
        <v>339</v>
      </c>
      <c r="C210" s="161">
        <f>C211</f>
        <v>508.40000000000003</v>
      </c>
      <c r="D210" s="162">
        <f t="shared" ref="D210:R210" si="1133">D211</f>
        <v>418</v>
      </c>
      <c r="E210" s="138">
        <f t="shared" si="1133"/>
        <v>243.5</v>
      </c>
      <c r="F210" s="138">
        <f t="shared" si="1133"/>
        <v>203</v>
      </c>
      <c r="G210" s="138">
        <f t="shared" si="1133"/>
        <v>0</v>
      </c>
      <c r="H210" s="138">
        <f t="shared" si="1133"/>
        <v>0</v>
      </c>
      <c r="I210" s="138">
        <f t="shared" si="1133"/>
        <v>11.9</v>
      </c>
      <c r="J210" s="138">
        <f t="shared" si="1133"/>
        <v>11.799999999999999</v>
      </c>
      <c r="K210" s="138">
        <f t="shared" si="1133"/>
        <v>211.8</v>
      </c>
      <c r="L210" s="138">
        <f t="shared" si="1133"/>
        <v>203.2</v>
      </c>
      <c r="M210" s="138">
        <f t="shared" si="1133"/>
        <v>39.9</v>
      </c>
      <c r="N210" s="138">
        <f t="shared" si="1133"/>
        <v>0</v>
      </c>
      <c r="O210" s="138">
        <f t="shared" si="1133"/>
        <v>0</v>
      </c>
      <c r="P210" s="138">
        <f t="shared" si="1133"/>
        <v>0</v>
      </c>
      <c r="Q210" s="138">
        <f t="shared" si="1133"/>
        <v>1.3</v>
      </c>
      <c r="R210" s="138">
        <f t="shared" si="1133"/>
        <v>0</v>
      </c>
      <c r="S210" s="161">
        <f>S211</f>
        <v>0</v>
      </c>
      <c r="T210" s="162">
        <f t="shared" ref="T210:AH210" si="1134">T211</f>
        <v>0</v>
      </c>
      <c r="U210" s="142">
        <f t="shared" si="1134"/>
        <v>0</v>
      </c>
      <c r="V210" s="142">
        <f t="shared" si="1134"/>
        <v>0</v>
      </c>
      <c r="W210" s="142">
        <f t="shared" si="1134"/>
        <v>0</v>
      </c>
      <c r="X210" s="142">
        <f t="shared" si="1134"/>
        <v>0</v>
      </c>
      <c r="Y210" s="142">
        <f t="shared" si="1134"/>
        <v>0</v>
      </c>
      <c r="Z210" s="142">
        <f t="shared" si="1134"/>
        <v>0</v>
      </c>
      <c r="AA210" s="142">
        <f t="shared" si="1134"/>
        <v>0</v>
      </c>
      <c r="AB210" s="142">
        <f t="shared" si="1134"/>
        <v>0</v>
      </c>
      <c r="AC210" s="142">
        <f t="shared" si="1134"/>
        <v>0</v>
      </c>
      <c r="AD210" s="142">
        <f t="shared" si="1134"/>
        <v>0</v>
      </c>
      <c r="AE210" s="142">
        <f t="shared" si="1134"/>
        <v>0</v>
      </c>
      <c r="AF210" s="142">
        <f t="shared" si="1134"/>
        <v>0</v>
      </c>
      <c r="AG210" s="142">
        <f t="shared" si="1134"/>
        <v>0</v>
      </c>
      <c r="AH210" s="142">
        <f t="shared" si="1134"/>
        <v>0</v>
      </c>
      <c r="AI210" s="14">
        <f>AI211</f>
        <v>508.40000000000003</v>
      </c>
      <c r="AJ210" s="12">
        <f t="shared" ref="AJ210:AX210" si="1135">AJ211</f>
        <v>418</v>
      </c>
      <c r="AK210" s="107">
        <f t="shared" si="1135"/>
        <v>243.5</v>
      </c>
      <c r="AL210" s="107">
        <f t="shared" si="1135"/>
        <v>203</v>
      </c>
      <c r="AM210" s="107">
        <f t="shared" si="1135"/>
        <v>0</v>
      </c>
      <c r="AN210" s="107">
        <f t="shared" si="1135"/>
        <v>0</v>
      </c>
      <c r="AO210" s="107">
        <f t="shared" si="1135"/>
        <v>11.9</v>
      </c>
      <c r="AP210" s="107">
        <f t="shared" si="1135"/>
        <v>11.799999999999999</v>
      </c>
      <c r="AQ210" s="107">
        <f t="shared" si="1135"/>
        <v>211.8</v>
      </c>
      <c r="AR210" s="107">
        <f t="shared" si="1135"/>
        <v>203.2</v>
      </c>
      <c r="AS210" s="107">
        <f t="shared" si="1135"/>
        <v>39.9</v>
      </c>
      <c r="AT210" s="107">
        <f t="shared" si="1135"/>
        <v>0</v>
      </c>
      <c r="AU210" s="107">
        <f t="shared" si="1135"/>
        <v>0</v>
      </c>
      <c r="AV210" s="107">
        <f t="shared" si="1135"/>
        <v>0</v>
      </c>
      <c r="AW210" s="107">
        <f t="shared" si="1135"/>
        <v>1.3</v>
      </c>
      <c r="AX210" s="107">
        <f t="shared" si="1135"/>
        <v>0</v>
      </c>
      <c r="AY210" s="172">
        <f t="shared" si="1099"/>
        <v>0</v>
      </c>
      <c r="AZ210" s="172">
        <f t="shared" si="1100"/>
        <v>0</v>
      </c>
      <c r="BA210" s="172">
        <f t="shared" si="1101"/>
        <v>0</v>
      </c>
      <c r="BB210" s="172">
        <f t="shared" si="1102"/>
        <v>0</v>
      </c>
      <c r="BC210" s="172">
        <f t="shared" si="1103"/>
        <v>0</v>
      </c>
      <c r="BD210" s="172">
        <f t="shared" si="1104"/>
        <v>0</v>
      </c>
      <c r="BE210" s="172">
        <f t="shared" si="1105"/>
        <v>0</v>
      </c>
      <c r="BF210" s="172">
        <f t="shared" si="1106"/>
        <v>0</v>
      </c>
      <c r="BG210" s="172">
        <f t="shared" si="1107"/>
        <v>0</v>
      </c>
      <c r="BH210" s="172">
        <f t="shared" si="1108"/>
        <v>0</v>
      </c>
      <c r="BI210" s="172">
        <f t="shared" si="1109"/>
        <v>0</v>
      </c>
      <c r="BJ210" s="172">
        <f t="shared" si="1110"/>
        <v>0</v>
      </c>
      <c r="BK210" s="172">
        <f t="shared" si="1111"/>
        <v>0</v>
      </c>
      <c r="BL210" s="172">
        <f t="shared" si="1112"/>
        <v>0</v>
      </c>
      <c r="BM210" s="172">
        <f t="shared" si="1113"/>
        <v>0</v>
      </c>
      <c r="BN210" s="172">
        <f t="shared" si="1114"/>
        <v>0</v>
      </c>
      <c r="BO210" s="1">
        <f t="shared" si="965"/>
        <v>0</v>
      </c>
    </row>
    <row r="211" spans="1:67" x14ac:dyDescent="0.25">
      <c r="A211" s="32"/>
      <c r="B211" s="21" t="s">
        <v>320</v>
      </c>
      <c r="C211" s="164">
        <f t="shared" ref="C211" si="1136">E211+G211+I211+K211+M211+O211+Q211</f>
        <v>508.40000000000003</v>
      </c>
      <c r="D211" s="164">
        <f t="shared" ref="D211:D213" si="1137">F211+H211+J211+L211+N211+P211+R211</f>
        <v>418</v>
      </c>
      <c r="E211" s="7">
        <v>243.5</v>
      </c>
      <c r="F211" s="7">
        <v>203</v>
      </c>
      <c r="G211" s="7"/>
      <c r="H211" s="7"/>
      <c r="I211" s="7">
        <f>I212+I213</f>
        <v>11.9</v>
      </c>
      <c r="J211" s="7">
        <f>J212+J213</f>
        <v>11.799999999999999</v>
      </c>
      <c r="K211" s="7">
        <v>211.8</v>
      </c>
      <c r="L211" s="7">
        <v>203.2</v>
      </c>
      <c r="M211" s="7">
        <v>39.9</v>
      </c>
      <c r="N211" s="138"/>
      <c r="O211" s="138"/>
      <c r="P211" s="138"/>
      <c r="Q211" s="7">
        <v>1.3</v>
      </c>
      <c r="R211" s="138"/>
      <c r="S211" s="164">
        <f t="shared" ref="S211" si="1138">U211+W211+Y211+AA211+AC211+AE211+AG211</f>
        <v>0</v>
      </c>
      <c r="T211" s="164">
        <f t="shared" ref="T211:T213" si="1139">V211+X211+Z211+AB211+AD211+AF211+AH211</f>
        <v>0</v>
      </c>
      <c r="U211" s="142"/>
      <c r="V211" s="142"/>
      <c r="W211" s="143"/>
      <c r="X211" s="143"/>
      <c r="Y211" s="143">
        <f>Y212+Y213</f>
        <v>0</v>
      </c>
      <c r="Z211" s="143">
        <f>Z212+Z213</f>
        <v>0</v>
      </c>
      <c r="AA211" s="142"/>
      <c r="AB211" s="142"/>
      <c r="AC211" s="142"/>
      <c r="AD211" s="142"/>
      <c r="AE211" s="142"/>
      <c r="AF211" s="142"/>
      <c r="AG211" s="142"/>
      <c r="AH211" s="142"/>
      <c r="AI211" s="116">
        <f t="shared" ref="AI211" si="1140">AK211+AM211+AO211+AQ211+AS211+AU211+AW211</f>
        <v>508.40000000000003</v>
      </c>
      <c r="AJ211" s="116">
        <f t="shared" ref="AJ211:AJ213" si="1141">AL211+AN211+AP211+AR211+AT211+AV211+AX211</f>
        <v>418</v>
      </c>
      <c r="AK211" s="23">
        <f>E211+U211</f>
        <v>243.5</v>
      </c>
      <c r="AL211" s="23">
        <f t="shared" ref="AL211:AL212" si="1142">F211+V211</f>
        <v>203</v>
      </c>
      <c r="AM211" s="23">
        <f t="shared" ref="AM211:AM212" si="1143">G211+W211</f>
        <v>0</v>
      </c>
      <c r="AN211" s="23">
        <f t="shared" ref="AN211:AN212" si="1144">H211+X211</f>
        <v>0</v>
      </c>
      <c r="AO211" s="23">
        <f t="shared" ref="AO211:AO212" si="1145">I211+Y211</f>
        <v>11.9</v>
      </c>
      <c r="AP211" s="23">
        <f t="shared" ref="AP211:AP212" si="1146">J211+Z211</f>
        <v>11.799999999999999</v>
      </c>
      <c r="AQ211" s="23">
        <f t="shared" ref="AQ211:AQ212" si="1147">K211+AA211</f>
        <v>211.8</v>
      </c>
      <c r="AR211" s="23">
        <f t="shared" ref="AR211:AR212" si="1148">L211+AB211</f>
        <v>203.2</v>
      </c>
      <c r="AS211" s="23">
        <f t="shared" ref="AS211:AS212" si="1149">M211+AC211</f>
        <v>39.9</v>
      </c>
      <c r="AT211" s="23">
        <f t="shared" ref="AT211:AT212" si="1150">N211+AD211</f>
        <v>0</v>
      </c>
      <c r="AU211" s="23">
        <f t="shared" ref="AU211:AU212" si="1151">O211+AE211</f>
        <v>0</v>
      </c>
      <c r="AV211" s="23">
        <f t="shared" ref="AV211:AV212" si="1152">P211+AF211</f>
        <v>0</v>
      </c>
      <c r="AW211" s="23">
        <f t="shared" ref="AW211:AW212" si="1153">Q211+AG211</f>
        <v>1.3</v>
      </c>
      <c r="AX211" s="23">
        <f t="shared" ref="AX211:AX212" si="1154">R211+AH211</f>
        <v>0</v>
      </c>
      <c r="AY211" s="172">
        <f t="shared" si="1099"/>
        <v>0</v>
      </c>
      <c r="AZ211" s="172">
        <f t="shared" si="1100"/>
        <v>0</v>
      </c>
      <c r="BA211" s="172">
        <f t="shared" si="1101"/>
        <v>0</v>
      </c>
      <c r="BB211" s="172">
        <f t="shared" si="1102"/>
        <v>0</v>
      </c>
      <c r="BC211" s="172">
        <f t="shared" si="1103"/>
        <v>0</v>
      </c>
      <c r="BD211" s="172">
        <f t="shared" si="1104"/>
        <v>0</v>
      </c>
      <c r="BE211" s="172">
        <f t="shared" si="1105"/>
        <v>0</v>
      </c>
      <c r="BF211" s="172">
        <f t="shared" si="1106"/>
        <v>0</v>
      </c>
      <c r="BG211" s="172">
        <f t="shared" si="1107"/>
        <v>0</v>
      </c>
      <c r="BH211" s="172">
        <f t="shared" si="1108"/>
        <v>0</v>
      </c>
      <c r="BI211" s="172">
        <f t="shared" si="1109"/>
        <v>0</v>
      </c>
      <c r="BJ211" s="172">
        <f t="shared" si="1110"/>
        <v>0</v>
      </c>
      <c r="BK211" s="172">
        <f t="shared" si="1111"/>
        <v>0</v>
      </c>
      <c r="BL211" s="172">
        <f t="shared" si="1112"/>
        <v>0</v>
      </c>
      <c r="BM211" s="172">
        <f t="shared" si="1113"/>
        <v>0</v>
      </c>
      <c r="BN211" s="172">
        <f t="shared" si="1114"/>
        <v>0</v>
      </c>
      <c r="BO211" s="1">
        <f t="shared" si="965"/>
        <v>0</v>
      </c>
    </row>
    <row r="212" spans="1:67" ht="26.25" x14ac:dyDescent="0.25">
      <c r="A212" s="32"/>
      <c r="B212" s="34" t="s">
        <v>322</v>
      </c>
      <c r="C212" s="165">
        <f>E212+G212+I212+K212+M212+O212+Q212</f>
        <v>8.8000000000000007</v>
      </c>
      <c r="D212" s="166">
        <f t="shared" si="1137"/>
        <v>8.6999999999999993</v>
      </c>
      <c r="E212" s="145"/>
      <c r="F212" s="145"/>
      <c r="G212" s="149"/>
      <c r="H212" s="149"/>
      <c r="I212" s="145">
        <v>8.8000000000000007</v>
      </c>
      <c r="J212" s="145">
        <v>8.6999999999999993</v>
      </c>
      <c r="K212" s="149"/>
      <c r="L212" s="149"/>
      <c r="M212" s="149"/>
      <c r="N212" s="149"/>
      <c r="O212" s="149"/>
      <c r="P212" s="149"/>
      <c r="Q212" s="149"/>
      <c r="R212" s="149"/>
      <c r="S212" s="165">
        <f>U212+W212+Y212+AA212+AC212+AE212+AG212</f>
        <v>0</v>
      </c>
      <c r="T212" s="166">
        <f t="shared" si="1139"/>
        <v>0</v>
      </c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2">
        <f>AK212+AM212+AO212+AQ212+AS212+AU212+AW212</f>
        <v>8.8000000000000007</v>
      </c>
      <c r="AJ212" s="153">
        <f t="shared" si="1141"/>
        <v>8.6999999999999993</v>
      </c>
      <c r="AK212" s="117">
        <f t="shared" ref="AK212" si="1155">E212+U212</f>
        <v>0</v>
      </c>
      <c r="AL212" s="117">
        <f t="shared" si="1142"/>
        <v>0</v>
      </c>
      <c r="AM212" s="117">
        <f t="shared" si="1143"/>
        <v>0</v>
      </c>
      <c r="AN212" s="117">
        <f t="shared" si="1144"/>
        <v>0</v>
      </c>
      <c r="AO212" s="117">
        <f t="shared" si="1145"/>
        <v>8.8000000000000007</v>
      </c>
      <c r="AP212" s="117">
        <f t="shared" si="1146"/>
        <v>8.6999999999999993</v>
      </c>
      <c r="AQ212" s="117">
        <f t="shared" si="1147"/>
        <v>0</v>
      </c>
      <c r="AR212" s="117">
        <f t="shared" si="1148"/>
        <v>0</v>
      </c>
      <c r="AS212" s="117">
        <f t="shared" si="1149"/>
        <v>0</v>
      </c>
      <c r="AT212" s="117">
        <f t="shared" si="1150"/>
        <v>0</v>
      </c>
      <c r="AU212" s="117">
        <f t="shared" si="1151"/>
        <v>0</v>
      </c>
      <c r="AV212" s="117">
        <f t="shared" si="1152"/>
        <v>0</v>
      </c>
      <c r="AW212" s="117">
        <f t="shared" si="1153"/>
        <v>0</v>
      </c>
      <c r="AX212" s="117">
        <f t="shared" si="1154"/>
        <v>0</v>
      </c>
      <c r="AY212" s="172">
        <f t="shared" si="1099"/>
        <v>0</v>
      </c>
      <c r="AZ212" s="172">
        <f t="shared" si="1100"/>
        <v>0</v>
      </c>
      <c r="BA212" s="172">
        <f t="shared" si="1101"/>
        <v>0</v>
      </c>
      <c r="BB212" s="172">
        <f t="shared" si="1102"/>
        <v>0</v>
      </c>
      <c r="BC212" s="172">
        <f t="shared" si="1103"/>
        <v>0</v>
      </c>
      <c r="BD212" s="172">
        <f t="shared" si="1104"/>
        <v>0</v>
      </c>
      <c r="BE212" s="172">
        <f t="shared" si="1105"/>
        <v>0</v>
      </c>
      <c r="BF212" s="172">
        <f t="shared" si="1106"/>
        <v>0</v>
      </c>
      <c r="BG212" s="172">
        <f t="shared" si="1107"/>
        <v>0</v>
      </c>
      <c r="BH212" s="172">
        <f t="shared" si="1108"/>
        <v>0</v>
      </c>
      <c r="BI212" s="172">
        <f t="shared" si="1109"/>
        <v>0</v>
      </c>
      <c r="BJ212" s="172">
        <f t="shared" si="1110"/>
        <v>0</v>
      </c>
      <c r="BK212" s="172">
        <f t="shared" si="1111"/>
        <v>0</v>
      </c>
      <c r="BL212" s="172">
        <f t="shared" si="1112"/>
        <v>0</v>
      </c>
      <c r="BM212" s="172">
        <f t="shared" si="1113"/>
        <v>0</v>
      </c>
      <c r="BN212" s="172">
        <f t="shared" si="1114"/>
        <v>0</v>
      </c>
      <c r="BO212" s="1">
        <f t="shared" si="965"/>
        <v>0</v>
      </c>
    </row>
    <row r="213" spans="1:67" ht="39" x14ac:dyDescent="0.25">
      <c r="A213" s="35"/>
      <c r="B213" s="34" t="s">
        <v>321</v>
      </c>
      <c r="C213" s="165">
        <f>E213+G213+I213+K213+M213+O213+Q213</f>
        <v>3.1</v>
      </c>
      <c r="D213" s="166">
        <f t="shared" si="1137"/>
        <v>3.1</v>
      </c>
      <c r="E213" s="145"/>
      <c r="F213" s="145"/>
      <c r="G213" s="145"/>
      <c r="H213" s="145"/>
      <c r="I213" s="145">
        <v>3.1</v>
      </c>
      <c r="J213" s="145">
        <v>3.1</v>
      </c>
      <c r="K213" s="145"/>
      <c r="L213" s="145"/>
      <c r="M213" s="145"/>
      <c r="N213" s="145"/>
      <c r="O213" s="145"/>
      <c r="P213" s="145"/>
      <c r="Q213" s="145"/>
      <c r="R213" s="145"/>
      <c r="S213" s="165">
        <f>U213+W213+Y213+AA213+AC213+AE213+AG213</f>
        <v>0</v>
      </c>
      <c r="T213" s="166">
        <f t="shared" si="1139"/>
        <v>0</v>
      </c>
      <c r="U213" s="146"/>
      <c r="V213" s="146"/>
      <c r="W213" s="146"/>
      <c r="X213" s="146"/>
      <c r="Y213" s="146"/>
      <c r="Z213" s="146"/>
      <c r="AA213" s="146"/>
      <c r="AB213" s="146"/>
      <c r="AC213" s="146"/>
      <c r="AD213" s="146"/>
      <c r="AE213" s="146"/>
      <c r="AF213" s="146"/>
      <c r="AG213" s="146"/>
      <c r="AH213" s="146"/>
      <c r="AI213" s="152">
        <f>AK213+AM213+AO213+AQ213+AS213+AU213+AW213</f>
        <v>3.1</v>
      </c>
      <c r="AJ213" s="153">
        <f t="shared" si="1141"/>
        <v>3.1</v>
      </c>
      <c r="AK213" s="117">
        <f t="shared" ref="AK213" si="1156">E213+U213</f>
        <v>0</v>
      </c>
      <c r="AL213" s="117">
        <f t="shared" ref="AL213" si="1157">F213+V213</f>
        <v>0</v>
      </c>
      <c r="AM213" s="117">
        <f t="shared" ref="AM213" si="1158">G213+W213</f>
        <v>0</v>
      </c>
      <c r="AN213" s="117">
        <f t="shared" ref="AN213" si="1159">H213+X213</f>
        <v>0</v>
      </c>
      <c r="AO213" s="117">
        <f t="shared" ref="AO213" si="1160">I213+Y213</f>
        <v>3.1</v>
      </c>
      <c r="AP213" s="117">
        <f t="shared" ref="AP213" si="1161">J213+Z213</f>
        <v>3.1</v>
      </c>
      <c r="AQ213" s="117">
        <f t="shared" ref="AQ213" si="1162">K213+AA213</f>
        <v>0</v>
      </c>
      <c r="AR213" s="117">
        <f t="shared" ref="AR213" si="1163">L213+AB213</f>
        <v>0</v>
      </c>
      <c r="AS213" s="117">
        <f t="shared" ref="AS213" si="1164">M213+AC213</f>
        <v>0</v>
      </c>
      <c r="AT213" s="117">
        <f t="shared" ref="AT213" si="1165">N213+AD213</f>
        <v>0</v>
      </c>
      <c r="AU213" s="117">
        <f t="shared" ref="AU213" si="1166">O213+AE213</f>
        <v>0</v>
      </c>
      <c r="AV213" s="117">
        <f t="shared" ref="AV213" si="1167">P213+AF213</f>
        <v>0</v>
      </c>
      <c r="AW213" s="117">
        <f t="shared" ref="AW213" si="1168">Q213+AG213</f>
        <v>0</v>
      </c>
      <c r="AX213" s="117">
        <f t="shared" ref="AX213" si="1169">R213+AH213</f>
        <v>0</v>
      </c>
      <c r="AY213" s="172">
        <f t="shared" si="1099"/>
        <v>0</v>
      </c>
      <c r="AZ213" s="172">
        <f t="shared" si="1100"/>
        <v>0</v>
      </c>
      <c r="BA213" s="172">
        <f t="shared" si="1101"/>
        <v>0</v>
      </c>
      <c r="BB213" s="172">
        <f t="shared" si="1102"/>
        <v>0</v>
      </c>
      <c r="BC213" s="172">
        <f t="shared" si="1103"/>
        <v>0</v>
      </c>
      <c r="BD213" s="172">
        <f t="shared" si="1104"/>
        <v>0</v>
      </c>
      <c r="BE213" s="172">
        <f t="shared" si="1105"/>
        <v>0</v>
      </c>
      <c r="BF213" s="172">
        <f t="shared" si="1106"/>
        <v>0</v>
      </c>
      <c r="BG213" s="172">
        <f t="shared" si="1107"/>
        <v>0</v>
      </c>
      <c r="BH213" s="172">
        <f t="shared" si="1108"/>
        <v>0</v>
      </c>
      <c r="BI213" s="172">
        <f t="shared" si="1109"/>
        <v>0</v>
      </c>
      <c r="BJ213" s="172">
        <f t="shared" si="1110"/>
        <v>0</v>
      </c>
      <c r="BK213" s="172">
        <f t="shared" si="1111"/>
        <v>0</v>
      </c>
      <c r="BL213" s="172">
        <f t="shared" si="1112"/>
        <v>0</v>
      </c>
      <c r="BM213" s="172">
        <f t="shared" si="1113"/>
        <v>0</v>
      </c>
      <c r="BN213" s="172">
        <f t="shared" si="1114"/>
        <v>0</v>
      </c>
      <c r="BO213" s="1">
        <f t="shared" si="965"/>
        <v>0</v>
      </c>
    </row>
    <row r="214" spans="1:67" ht="15" customHeight="1" x14ac:dyDescent="0.25">
      <c r="A214" s="31" t="s">
        <v>38</v>
      </c>
      <c r="B214" s="122" t="s">
        <v>340</v>
      </c>
      <c r="C214" s="161">
        <f>C215</f>
        <v>942.90000000000009</v>
      </c>
      <c r="D214" s="162">
        <f t="shared" ref="D214:R214" si="1170">D215</f>
        <v>778.40000000000009</v>
      </c>
      <c r="E214" s="138">
        <f t="shared" si="1170"/>
        <v>439.9</v>
      </c>
      <c r="F214" s="138">
        <f t="shared" si="1170"/>
        <v>367.6</v>
      </c>
      <c r="G214" s="138">
        <f t="shared" si="1170"/>
        <v>0</v>
      </c>
      <c r="H214" s="138">
        <f t="shared" si="1170"/>
        <v>0</v>
      </c>
      <c r="I214" s="138">
        <f t="shared" si="1170"/>
        <v>17.3</v>
      </c>
      <c r="J214" s="138">
        <f t="shared" si="1170"/>
        <v>17</v>
      </c>
      <c r="K214" s="138">
        <f t="shared" si="1170"/>
        <v>409.5</v>
      </c>
      <c r="L214" s="138">
        <f t="shared" si="1170"/>
        <v>393.8</v>
      </c>
      <c r="M214" s="138">
        <f t="shared" si="1170"/>
        <v>70.599999999999994</v>
      </c>
      <c r="N214" s="138">
        <f t="shared" si="1170"/>
        <v>0</v>
      </c>
      <c r="O214" s="138">
        <f t="shared" si="1170"/>
        <v>0</v>
      </c>
      <c r="P214" s="138">
        <f t="shared" si="1170"/>
        <v>0</v>
      </c>
      <c r="Q214" s="138">
        <f t="shared" si="1170"/>
        <v>5.6</v>
      </c>
      <c r="R214" s="138">
        <f t="shared" si="1170"/>
        <v>0</v>
      </c>
      <c r="S214" s="161">
        <f>S215</f>
        <v>0</v>
      </c>
      <c r="T214" s="162">
        <f t="shared" ref="T214:AH214" si="1171">T215</f>
        <v>0</v>
      </c>
      <c r="U214" s="142">
        <f t="shared" si="1171"/>
        <v>0</v>
      </c>
      <c r="V214" s="142">
        <f t="shared" si="1171"/>
        <v>0</v>
      </c>
      <c r="W214" s="142">
        <f t="shared" si="1171"/>
        <v>0</v>
      </c>
      <c r="X214" s="142">
        <f t="shared" si="1171"/>
        <v>0</v>
      </c>
      <c r="Y214" s="142">
        <f t="shared" si="1171"/>
        <v>0</v>
      </c>
      <c r="Z214" s="142">
        <f t="shared" si="1171"/>
        <v>0</v>
      </c>
      <c r="AA214" s="142">
        <f t="shared" si="1171"/>
        <v>0</v>
      </c>
      <c r="AB214" s="142">
        <f t="shared" si="1171"/>
        <v>0</v>
      </c>
      <c r="AC214" s="142">
        <f t="shared" si="1171"/>
        <v>0</v>
      </c>
      <c r="AD214" s="142">
        <f t="shared" si="1171"/>
        <v>0</v>
      </c>
      <c r="AE214" s="142">
        <f t="shared" si="1171"/>
        <v>0</v>
      </c>
      <c r="AF214" s="142">
        <f t="shared" si="1171"/>
        <v>0</v>
      </c>
      <c r="AG214" s="142">
        <f t="shared" si="1171"/>
        <v>0</v>
      </c>
      <c r="AH214" s="142">
        <f t="shared" si="1171"/>
        <v>0</v>
      </c>
      <c r="AI214" s="14">
        <f>AI215</f>
        <v>942.90000000000009</v>
      </c>
      <c r="AJ214" s="12">
        <f t="shared" ref="AJ214:AX214" si="1172">AJ215</f>
        <v>778.40000000000009</v>
      </c>
      <c r="AK214" s="107">
        <f t="shared" si="1172"/>
        <v>439.9</v>
      </c>
      <c r="AL214" s="107">
        <f t="shared" si="1172"/>
        <v>367.6</v>
      </c>
      <c r="AM214" s="107">
        <f t="shared" si="1172"/>
        <v>0</v>
      </c>
      <c r="AN214" s="107">
        <f t="shared" si="1172"/>
        <v>0</v>
      </c>
      <c r="AO214" s="107">
        <f t="shared" si="1172"/>
        <v>17.3</v>
      </c>
      <c r="AP214" s="107">
        <f t="shared" si="1172"/>
        <v>17</v>
      </c>
      <c r="AQ214" s="107">
        <f t="shared" si="1172"/>
        <v>409.5</v>
      </c>
      <c r="AR214" s="107">
        <f t="shared" si="1172"/>
        <v>393.8</v>
      </c>
      <c r="AS214" s="107">
        <f t="shared" si="1172"/>
        <v>70.599999999999994</v>
      </c>
      <c r="AT214" s="107">
        <f t="shared" si="1172"/>
        <v>0</v>
      </c>
      <c r="AU214" s="107">
        <f t="shared" si="1172"/>
        <v>0</v>
      </c>
      <c r="AV214" s="107">
        <f t="shared" si="1172"/>
        <v>0</v>
      </c>
      <c r="AW214" s="107">
        <f t="shared" si="1172"/>
        <v>5.6</v>
      </c>
      <c r="AX214" s="107">
        <f t="shared" si="1172"/>
        <v>0</v>
      </c>
      <c r="AY214" s="172">
        <f t="shared" si="1099"/>
        <v>0</v>
      </c>
      <c r="AZ214" s="172">
        <f t="shared" si="1100"/>
        <v>0</v>
      </c>
      <c r="BA214" s="172">
        <f t="shared" si="1101"/>
        <v>0</v>
      </c>
      <c r="BB214" s="172">
        <f t="shared" si="1102"/>
        <v>0</v>
      </c>
      <c r="BC214" s="172">
        <f t="shared" si="1103"/>
        <v>0</v>
      </c>
      <c r="BD214" s="172">
        <f t="shared" si="1104"/>
        <v>0</v>
      </c>
      <c r="BE214" s="172">
        <f t="shared" si="1105"/>
        <v>0</v>
      </c>
      <c r="BF214" s="172">
        <f t="shared" si="1106"/>
        <v>0</v>
      </c>
      <c r="BG214" s="172">
        <f t="shared" si="1107"/>
        <v>0</v>
      </c>
      <c r="BH214" s="172">
        <f t="shared" si="1108"/>
        <v>0</v>
      </c>
      <c r="BI214" s="172">
        <f t="shared" si="1109"/>
        <v>0</v>
      </c>
      <c r="BJ214" s="172">
        <f t="shared" si="1110"/>
        <v>0</v>
      </c>
      <c r="BK214" s="172">
        <f t="shared" si="1111"/>
        <v>0</v>
      </c>
      <c r="BL214" s="172">
        <f t="shared" si="1112"/>
        <v>0</v>
      </c>
      <c r="BM214" s="172">
        <f t="shared" si="1113"/>
        <v>0</v>
      </c>
      <c r="BN214" s="172">
        <f t="shared" si="1114"/>
        <v>0</v>
      </c>
      <c r="BO214" s="1">
        <f t="shared" si="965"/>
        <v>0</v>
      </c>
    </row>
    <row r="215" spans="1:67" x14ac:dyDescent="0.25">
      <c r="A215" s="32"/>
      <c r="B215" s="21" t="s">
        <v>320</v>
      </c>
      <c r="C215" s="164">
        <f t="shared" ref="C215" si="1173">E215+G215+I215+K215+M215+O215+Q215</f>
        <v>942.90000000000009</v>
      </c>
      <c r="D215" s="164">
        <f t="shared" ref="D215:D217" si="1174">F215+H215+J215+L215+N215+P215+R215</f>
        <v>778.40000000000009</v>
      </c>
      <c r="E215" s="7">
        <v>439.9</v>
      </c>
      <c r="F215" s="7">
        <v>367.6</v>
      </c>
      <c r="G215" s="7"/>
      <c r="H215" s="7"/>
      <c r="I215" s="7">
        <f>I216+I217</f>
        <v>17.3</v>
      </c>
      <c r="J215" s="7">
        <f>J216+J217</f>
        <v>17</v>
      </c>
      <c r="K215" s="7">
        <v>409.5</v>
      </c>
      <c r="L215" s="7">
        <v>393.8</v>
      </c>
      <c r="M215" s="7">
        <v>70.599999999999994</v>
      </c>
      <c r="N215" s="138"/>
      <c r="O215" s="138"/>
      <c r="P215" s="138"/>
      <c r="Q215" s="7">
        <v>5.6</v>
      </c>
      <c r="R215" s="138"/>
      <c r="S215" s="164">
        <f t="shared" ref="S215" si="1175">U215+W215+Y215+AA215+AC215+AE215+AG215</f>
        <v>0</v>
      </c>
      <c r="T215" s="164">
        <f t="shared" ref="T215:T217" si="1176">V215+X215+Z215+AB215+AD215+AF215+AH215</f>
        <v>0</v>
      </c>
      <c r="U215" s="142"/>
      <c r="V215" s="142"/>
      <c r="W215" s="143"/>
      <c r="X215" s="143"/>
      <c r="Y215" s="143">
        <f>Y216+Y217</f>
        <v>0</v>
      </c>
      <c r="Z215" s="143">
        <f>Z216+Z217</f>
        <v>0</v>
      </c>
      <c r="AA215" s="142"/>
      <c r="AB215" s="142"/>
      <c r="AC215" s="142"/>
      <c r="AD215" s="142"/>
      <c r="AE215" s="142"/>
      <c r="AF215" s="142"/>
      <c r="AG215" s="142"/>
      <c r="AH215" s="142"/>
      <c r="AI215" s="116">
        <f t="shared" ref="AI215" si="1177">AK215+AM215+AO215+AQ215+AS215+AU215+AW215</f>
        <v>942.90000000000009</v>
      </c>
      <c r="AJ215" s="116">
        <f t="shared" ref="AJ215:AJ217" si="1178">AL215+AN215+AP215+AR215+AT215+AV215+AX215</f>
        <v>778.40000000000009</v>
      </c>
      <c r="AK215" s="23">
        <f>E215+U215</f>
        <v>439.9</v>
      </c>
      <c r="AL215" s="23">
        <f t="shared" ref="AL215:AL216" si="1179">F215+V215</f>
        <v>367.6</v>
      </c>
      <c r="AM215" s="23">
        <f t="shared" ref="AM215:AM216" si="1180">G215+W215</f>
        <v>0</v>
      </c>
      <c r="AN215" s="23">
        <f t="shared" ref="AN215:AN216" si="1181">H215+X215</f>
        <v>0</v>
      </c>
      <c r="AO215" s="23">
        <f t="shared" ref="AO215:AO216" si="1182">I215+Y215</f>
        <v>17.3</v>
      </c>
      <c r="AP215" s="23">
        <f t="shared" ref="AP215:AP216" si="1183">J215+Z215</f>
        <v>17</v>
      </c>
      <c r="AQ215" s="23">
        <f t="shared" ref="AQ215:AQ216" si="1184">K215+AA215</f>
        <v>409.5</v>
      </c>
      <c r="AR215" s="23">
        <f t="shared" ref="AR215:AR216" si="1185">L215+AB215</f>
        <v>393.8</v>
      </c>
      <c r="AS215" s="23">
        <f t="shared" ref="AS215:AS216" si="1186">M215+AC215</f>
        <v>70.599999999999994</v>
      </c>
      <c r="AT215" s="23">
        <f t="shared" ref="AT215:AT216" si="1187">N215+AD215</f>
        <v>0</v>
      </c>
      <c r="AU215" s="23">
        <f t="shared" ref="AU215:AU216" si="1188">O215+AE215</f>
        <v>0</v>
      </c>
      <c r="AV215" s="23">
        <f t="shared" ref="AV215:AV216" si="1189">P215+AF215</f>
        <v>0</v>
      </c>
      <c r="AW215" s="23">
        <f t="shared" ref="AW215:AW216" si="1190">Q215+AG215</f>
        <v>5.6</v>
      </c>
      <c r="AX215" s="23">
        <f t="shared" ref="AX215:AX216" si="1191">R215+AH215</f>
        <v>0</v>
      </c>
      <c r="AY215" s="172">
        <f t="shared" si="1099"/>
        <v>0</v>
      </c>
      <c r="AZ215" s="172">
        <f t="shared" si="1100"/>
        <v>0</v>
      </c>
      <c r="BA215" s="172">
        <f t="shared" si="1101"/>
        <v>0</v>
      </c>
      <c r="BB215" s="172">
        <f t="shared" si="1102"/>
        <v>0</v>
      </c>
      <c r="BC215" s="172">
        <f t="shared" si="1103"/>
        <v>0</v>
      </c>
      <c r="BD215" s="172">
        <f t="shared" si="1104"/>
        <v>0</v>
      </c>
      <c r="BE215" s="172">
        <f t="shared" si="1105"/>
        <v>0</v>
      </c>
      <c r="BF215" s="172">
        <f t="shared" si="1106"/>
        <v>0</v>
      </c>
      <c r="BG215" s="172">
        <f t="shared" si="1107"/>
        <v>0</v>
      </c>
      <c r="BH215" s="172">
        <f t="shared" si="1108"/>
        <v>0</v>
      </c>
      <c r="BI215" s="172">
        <f t="shared" si="1109"/>
        <v>0</v>
      </c>
      <c r="BJ215" s="172">
        <f t="shared" si="1110"/>
        <v>0</v>
      </c>
      <c r="BK215" s="172">
        <f t="shared" si="1111"/>
        <v>0</v>
      </c>
      <c r="BL215" s="172">
        <f t="shared" si="1112"/>
        <v>0</v>
      </c>
      <c r="BM215" s="172">
        <f t="shared" si="1113"/>
        <v>0</v>
      </c>
      <c r="BN215" s="172">
        <f t="shared" si="1114"/>
        <v>0</v>
      </c>
      <c r="BO215" s="1">
        <f t="shared" si="965"/>
        <v>0</v>
      </c>
    </row>
    <row r="216" spans="1:67" ht="26.25" x14ac:dyDescent="0.25">
      <c r="A216" s="32"/>
      <c r="B216" s="34" t="s">
        <v>322</v>
      </c>
      <c r="C216" s="165">
        <f>E216+G216+I216+K216+M216+O216+Q216</f>
        <v>13.7</v>
      </c>
      <c r="D216" s="166">
        <f t="shared" si="1174"/>
        <v>13.5</v>
      </c>
      <c r="E216" s="149"/>
      <c r="F216" s="149"/>
      <c r="G216" s="149"/>
      <c r="H216" s="149"/>
      <c r="I216" s="145">
        <v>13.7</v>
      </c>
      <c r="J216" s="145">
        <v>13.5</v>
      </c>
      <c r="K216" s="149"/>
      <c r="L216" s="149"/>
      <c r="M216" s="149"/>
      <c r="N216" s="149"/>
      <c r="O216" s="149"/>
      <c r="P216" s="149"/>
      <c r="Q216" s="149"/>
      <c r="R216" s="149"/>
      <c r="S216" s="165">
        <f>U216+W216+Y216+AA216+AC216+AE216+AG216</f>
        <v>0</v>
      </c>
      <c r="T216" s="166">
        <f t="shared" si="1176"/>
        <v>0</v>
      </c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2">
        <f>AK216+AM216+AO216+AQ216+AS216+AU216+AW216</f>
        <v>13.7</v>
      </c>
      <c r="AJ216" s="153">
        <f t="shared" si="1178"/>
        <v>13.5</v>
      </c>
      <c r="AK216" s="117">
        <f t="shared" ref="AK216" si="1192">E216+U216</f>
        <v>0</v>
      </c>
      <c r="AL216" s="117">
        <f t="shared" si="1179"/>
        <v>0</v>
      </c>
      <c r="AM216" s="117">
        <f t="shared" si="1180"/>
        <v>0</v>
      </c>
      <c r="AN216" s="117">
        <f t="shared" si="1181"/>
        <v>0</v>
      </c>
      <c r="AO216" s="117">
        <f t="shared" si="1182"/>
        <v>13.7</v>
      </c>
      <c r="AP216" s="117">
        <f t="shared" si="1183"/>
        <v>13.5</v>
      </c>
      <c r="AQ216" s="117">
        <f t="shared" si="1184"/>
        <v>0</v>
      </c>
      <c r="AR216" s="117">
        <f t="shared" si="1185"/>
        <v>0</v>
      </c>
      <c r="AS216" s="117">
        <f t="shared" si="1186"/>
        <v>0</v>
      </c>
      <c r="AT216" s="117">
        <f t="shared" si="1187"/>
        <v>0</v>
      </c>
      <c r="AU216" s="117">
        <f t="shared" si="1188"/>
        <v>0</v>
      </c>
      <c r="AV216" s="117">
        <f t="shared" si="1189"/>
        <v>0</v>
      </c>
      <c r="AW216" s="117">
        <f t="shared" si="1190"/>
        <v>0</v>
      </c>
      <c r="AX216" s="117">
        <f t="shared" si="1191"/>
        <v>0</v>
      </c>
      <c r="AY216" s="172">
        <f t="shared" si="1099"/>
        <v>0</v>
      </c>
      <c r="AZ216" s="172">
        <f t="shared" si="1100"/>
        <v>0</v>
      </c>
      <c r="BA216" s="172">
        <f t="shared" si="1101"/>
        <v>0</v>
      </c>
      <c r="BB216" s="172">
        <f t="shared" si="1102"/>
        <v>0</v>
      </c>
      <c r="BC216" s="172">
        <f t="shared" si="1103"/>
        <v>0</v>
      </c>
      <c r="BD216" s="172">
        <f t="shared" si="1104"/>
        <v>0</v>
      </c>
      <c r="BE216" s="172">
        <f t="shared" si="1105"/>
        <v>0</v>
      </c>
      <c r="BF216" s="172">
        <f t="shared" si="1106"/>
        <v>0</v>
      </c>
      <c r="BG216" s="172">
        <f t="shared" si="1107"/>
        <v>0</v>
      </c>
      <c r="BH216" s="172">
        <f t="shared" si="1108"/>
        <v>0</v>
      </c>
      <c r="BI216" s="172">
        <f t="shared" si="1109"/>
        <v>0</v>
      </c>
      <c r="BJ216" s="172">
        <f t="shared" si="1110"/>
        <v>0</v>
      </c>
      <c r="BK216" s="172">
        <f t="shared" si="1111"/>
        <v>0</v>
      </c>
      <c r="BL216" s="172">
        <f t="shared" si="1112"/>
        <v>0</v>
      </c>
      <c r="BM216" s="172">
        <f t="shared" si="1113"/>
        <v>0</v>
      </c>
      <c r="BN216" s="172">
        <f t="shared" si="1114"/>
        <v>0</v>
      </c>
      <c r="BO216" s="1">
        <f t="shared" si="965"/>
        <v>0</v>
      </c>
    </row>
    <row r="217" spans="1:67" ht="39" x14ac:dyDescent="0.25">
      <c r="A217" s="35"/>
      <c r="B217" s="34" t="s">
        <v>321</v>
      </c>
      <c r="C217" s="165">
        <f>E217+G217+I217+K217+M217+O217+Q217</f>
        <v>3.6</v>
      </c>
      <c r="D217" s="166">
        <f t="shared" si="1174"/>
        <v>3.5</v>
      </c>
      <c r="E217" s="145"/>
      <c r="F217" s="145"/>
      <c r="G217" s="145"/>
      <c r="H217" s="145"/>
      <c r="I217" s="145">
        <v>3.6</v>
      </c>
      <c r="J217" s="145">
        <v>3.5</v>
      </c>
      <c r="K217" s="145"/>
      <c r="L217" s="145"/>
      <c r="M217" s="145"/>
      <c r="N217" s="145"/>
      <c r="O217" s="145"/>
      <c r="P217" s="145"/>
      <c r="Q217" s="145"/>
      <c r="R217" s="145"/>
      <c r="S217" s="165">
        <f>U217+W217+Y217+AA217+AC217+AE217+AG217</f>
        <v>0</v>
      </c>
      <c r="T217" s="166">
        <f t="shared" si="1176"/>
        <v>0</v>
      </c>
      <c r="U217" s="146"/>
      <c r="V217" s="146"/>
      <c r="W217" s="146"/>
      <c r="X217" s="146"/>
      <c r="Y217" s="146"/>
      <c r="Z217" s="146"/>
      <c r="AA217" s="146"/>
      <c r="AB217" s="146"/>
      <c r="AC217" s="146"/>
      <c r="AD217" s="146"/>
      <c r="AE217" s="146"/>
      <c r="AF217" s="146"/>
      <c r="AG217" s="146"/>
      <c r="AH217" s="146"/>
      <c r="AI217" s="152">
        <f>AK217+AM217+AO217+AQ217+AS217+AU217+AW217</f>
        <v>3.6</v>
      </c>
      <c r="AJ217" s="153">
        <f t="shared" si="1178"/>
        <v>3.5</v>
      </c>
      <c r="AK217" s="117">
        <f t="shared" ref="AK217" si="1193">E217+U217</f>
        <v>0</v>
      </c>
      <c r="AL217" s="117">
        <f t="shared" ref="AL217" si="1194">F217+V217</f>
        <v>0</v>
      </c>
      <c r="AM217" s="117">
        <f t="shared" ref="AM217" si="1195">G217+W217</f>
        <v>0</v>
      </c>
      <c r="AN217" s="117">
        <f t="shared" ref="AN217" si="1196">H217+X217</f>
        <v>0</v>
      </c>
      <c r="AO217" s="117">
        <f t="shared" ref="AO217" si="1197">I217+Y217</f>
        <v>3.6</v>
      </c>
      <c r="AP217" s="117">
        <f t="shared" ref="AP217" si="1198">J217+Z217</f>
        <v>3.5</v>
      </c>
      <c r="AQ217" s="117">
        <f t="shared" ref="AQ217" si="1199">K217+AA217</f>
        <v>0</v>
      </c>
      <c r="AR217" s="117">
        <f t="shared" ref="AR217" si="1200">L217+AB217</f>
        <v>0</v>
      </c>
      <c r="AS217" s="117">
        <f t="shared" ref="AS217" si="1201">M217+AC217</f>
        <v>0</v>
      </c>
      <c r="AT217" s="117">
        <f t="shared" ref="AT217" si="1202">N217+AD217</f>
        <v>0</v>
      </c>
      <c r="AU217" s="117">
        <f t="shared" ref="AU217" si="1203">O217+AE217</f>
        <v>0</v>
      </c>
      <c r="AV217" s="117">
        <f t="shared" ref="AV217" si="1204">P217+AF217</f>
        <v>0</v>
      </c>
      <c r="AW217" s="117">
        <f t="shared" ref="AW217" si="1205">Q217+AG217</f>
        <v>0</v>
      </c>
      <c r="AX217" s="117">
        <f t="shared" ref="AX217" si="1206">R217+AH217</f>
        <v>0</v>
      </c>
      <c r="AY217" s="172">
        <f t="shared" si="1099"/>
        <v>0</v>
      </c>
      <c r="AZ217" s="172">
        <f t="shared" si="1100"/>
        <v>0</v>
      </c>
      <c r="BA217" s="172">
        <f t="shared" si="1101"/>
        <v>0</v>
      </c>
      <c r="BB217" s="172">
        <f t="shared" si="1102"/>
        <v>0</v>
      </c>
      <c r="BC217" s="172">
        <f t="shared" si="1103"/>
        <v>0</v>
      </c>
      <c r="BD217" s="172">
        <f t="shared" si="1104"/>
        <v>0</v>
      </c>
      <c r="BE217" s="172">
        <f t="shared" si="1105"/>
        <v>0</v>
      </c>
      <c r="BF217" s="172">
        <f t="shared" si="1106"/>
        <v>0</v>
      </c>
      <c r="BG217" s="172">
        <f t="shared" si="1107"/>
        <v>0</v>
      </c>
      <c r="BH217" s="172">
        <f t="shared" si="1108"/>
        <v>0</v>
      </c>
      <c r="BI217" s="172">
        <f t="shared" si="1109"/>
        <v>0</v>
      </c>
      <c r="BJ217" s="172">
        <f t="shared" si="1110"/>
        <v>0</v>
      </c>
      <c r="BK217" s="172">
        <f t="shared" si="1111"/>
        <v>0</v>
      </c>
      <c r="BL217" s="172">
        <f t="shared" si="1112"/>
        <v>0</v>
      </c>
      <c r="BM217" s="172">
        <f t="shared" si="1113"/>
        <v>0</v>
      </c>
      <c r="BN217" s="172">
        <f t="shared" si="1114"/>
        <v>0</v>
      </c>
      <c r="BO217" s="1">
        <f t="shared" si="965"/>
        <v>0</v>
      </c>
    </row>
    <row r="218" spans="1:67" ht="15" customHeight="1" x14ac:dyDescent="0.25">
      <c r="A218" s="31" t="s">
        <v>39</v>
      </c>
      <c r="B218" s="122" t="s">
        <v>341</v>
      </c>
      <c r="C218" s="161">
        <f>C219</f>
        <v>545.30000000000007</v>
      </c>
      <c r="D218" s="162">
        <f t="shared" ref="D218:R218" si="1207">D219</f>
        <v>442.70000000000005</v>
      </c>
      <c r="E218" s="138">
        <f t="shared" si="1207"/>
        <v>258.39999999999998</v>
      </c>
      <c r="F218" s="138">
        <f t="shared" si="1207"/>
        <v>213.3</v>
      </c>
      <c r="G218" s="138">
        <f t="shared" si="1207"/>
        <v>0</v>
      </c>
      <c r="H218" s="138">
        <f t="shared" si="1207"/>
        <v>0</v>
      </c>
      <c r="I218" s="138">
        <f t="shared" si="1207"/>
        <v>18.8</v>
      </c>
      <c r="J218" s="138">
        <f t="shared" si="1207"/>
        <v>15.899999999999999</v>
      </c>
      <c r="K218" s="138">
        <f t="shared" si="1207"/>
        <v>226.4</v>
      </c>
      <c r="L218" s="138">
        <f t="shared" si="1207"/>
        <v>213.5</v>
      </c>
      <c r="M218" s="138">
        <f t="shared" si="1207"/>
        <v>36.1</v>
      </c>
      <c r="N218" s="138">
        <f t="shared" si="1207"/>
        <v>0</v>
      </c>
      <c r="O218" s="138">
        <f t="shared" si="1207"/>
        <v>0</v>
      </c>
      <c r="P218" s="138">
        <f t="shared" si="1207"/>
        <v>0</v>
      </c>
      <c r="Q218" s="138">
        <f t="shared" si="1207"/>
        <v>5.6</v>
      </c>
      <c r="R218" s="138">
        <f t="shared" si="1207"/>
        <v>0</v>
      </c>
      <c r="S218" s="161">
        <f>S219</f>
        <v>0</v>
      </c>
      <c r="T218" s="162">
        <f t="shared" ref="T218:AH218" si="1208">T219</f>
        <v>0</v>
      </c>
      <c r="U218" s="142">
        <f t="shared" si="1208"/>
        <v>0</v>
      </c>
      <c r="V218" s="142">
        <f t="shared" si="1208"/>
        <v>0</v>
      </c>
      <c r="W218" s="142">
        <f t="shared" si="1208"/>
        <v>0</v>
      </c>
      <c r="X218" s="142">
        <f t="shared" si="1208"/>
        <v>0</v>
      </c>
      <c r="Y218" s="142">
        <f t="shared" si="1208"/>
        <v>0</v>
      </c>
      <c r="Z218" s="142">
        <f t="shared" si="1208"/>
        <v>0</v>
      </c>
      <c r="AA218" s="142">
        <f t="shared" si="1208"/>
        <v>0</v>
      </c>
      <c r="AB218" s="142">
        <f t="shared" si="1208"/>
        <v>0</v>
      </c>
      <c r="AC218" s="142">
        <f t="shared" si="1208"/>
        <v>0</v>
      </c>
      <c r="AD218" s="142">
        <f t="shared" si="1208"/>
        <v>0</v>
      </c>
      <c r="AE218" s="142">
        <f t="shared" si="1208"/>
        <v>0</v>
      </c>
      <c r="AF218" s="142">
        <f t="shared" si="1208"/>
        <v>0</v>
      </c>
      <c r="AG218" s="142">
        <f t="shared" si="1208"/>
        <v>0</v>
      </c>
      <c r="AH218" s="142">
        <f t="shared" si="1208"/>
        <v>0</v>
      </c>
      <c r="AI218" s="14">
        <f>AI219</f>
        <v>545.30000000000007</v>
      </c>
      <c r="AJ218" s="12">
        <f t="shared" ref="AJ218:AX218" si="1209">AJ219</f>
        <v>442.70000000000005</v>
      </c>
      <c r="AK218" s="107">
        <f t="shared" si="1209"/>
        <v>258.39999999999998</v>
      </c>
      <c r="AL218" s="107">
        <f t="shared" si="1209"/>
        <v>213.3</v>
      </c>
      <c r="AM218" s="107">
        <f t="shared" si="1209"/>
        <v>0</v>
      </c>
      <c r="AN218" s="107">
        <f t="shared" si="1209"/>
        <v>0</v>
      </c>
      <c r="AO218" s="107">
        <f t="shared" si="1209"/>
        <v>18.8</v>
      </c>
      <c r="AP218" s="107">
        <f t="shared" si="1209"/>
        <v>15.899999999999999</v>
      </c>
      <c r="AQ218" s="107">
        <f t="shared" si="1209"/>
        <v>226.4</v>
      </c>
      <c r="AR218" s="107">
        <f t="shared" si="1209"/>
        <v>213.5</v>
      </c>
      <c r="AS218" s="107">
        <f t="shared" si="1209"/>
        <v>36.1</v>
      </c>
      <c r="AT218" s="107">
        <f t="shared" si="1209"/>
        <v>0</v>
      </c>
      <c r="AU218" s="107">
        <f t="shared" si="1209"/>
        <v>0</v>
      </c>
      <c r="AV218" s="107">
        <f t="shared" si="1209"/>
        <v>0</v>
      </c>
      <c r="AW218" s="107">
        <f t="shared" si="1209"/>
        <v>5.6</v>
      </c>
      <c r="AX218" s="107">
        <f t="shared" si="1209"/>
        <v>0</v>
      </c>
      <c r="AY218" s="172">
        <f t="shared" si="1099"/>
        <v>0</v>
      </c>
      <c r="AZ218" s="172">
        <f t="shared" si="1100"/>
        <v>0</v>
      </c>
      <c r="BA218" s="172">
        <f t="shared" si="1101"/>
        <v>0</v>
      </c>
      <c r="BB218" s="172">
        <f t="shared" si="1102"/>
        <v>0</v>
      </c>
      <c r="BC218" s="172">
        <f t="shared" si="1103"/>
        <v>0</v>
      </c>
      <c r="BD218" s="172">
        <f t="shared" si="1104"/>
        <v>0</v>
      </c>
      <c r="BE218" s="172">
        <f t="shared" si="1105"/>
        <v>0</v>
      </c>
      <c r="BF218" s="172">
        <f t="shared" si="1106"/>
        <v>0</v>
      </c>
      <c r="BG218" s="172">
        <f t="shared" si="1107"/>
        <v>0</v>
      </c>
      <c r="BH218" s="172">
        <f t="shared" si="1108"/>
        <v>0</v>
      </c>
      <c r="BI218" s="172">
        <f t="shared" si="1109"/>
        <v>0</v>
      </c>
      <c r="BJ218" s="172">
        <f t="shared" si="1110"/>
        <v>0</v>
      </c>
      <c r="BK218" s="172">
        <f t="shared" si="1111"/>
        <v>0</v>
      </c>
      <c r="BL218" s="172">
        <f t="shared" si="1112"/>
        <v>0</v>
      </c>
      <c r="BM218" s="172">
        <f t="shared" si="1113"/>
        <v>0</v>
      </c>
      <c r="BN218" s="172">
        <f t="shared" si="1114"/>
        <v>0</v>
      </c>
      <c r="BO218" s="1">
        <f t="shared" si="965"/>
        <v>0</v>
      </c>
    </row>
    <row r="219" spans="1:67" x14ac:dyDescent="0.25">
      <c r="A219" s="32"/>
      <c r="B219" s="21" t="s">
        <v>320</v>
      </c>
      <c r="C219" s="164">
        <f t="shared" ref="C219" si="1210">E219+G219+I219+K219+M219+O219+Q219</f>
        <v>545.30000000000007</v>
      </c>
      <c r="D219" s="164">
        <f t="shared" ref="D219:D222" si="1211">F219+H219+J219+L219+N219+P219+R219</f>
        <v>442.70000000000005</v>
      </c>
      <c r="E219" s="7">
        <v>258.39999999999998</v>
      </c>
      <c r="F219" s="7">
        <v>213.3</v>
      </c>
      <c r="G219" s="7"/>
      <c r="H219" s="7"/>
      <c r="I219" s="7">
        <f>I220+I221+I222</f>
        <v>18.8</v>
      </c>
      <c r="J219" s="7">
        <f>J220+J221+J222</f>
        <v>15.899999999999999</v>
      </c>
      <c r="K219" s="7">
        <v>226.4</v>
      </c>
      <c r="L219" s="7">
        <v>213.5</v>
      </c>
      <c r="M219" s="7">
        <v>36.1</v>
      </c>
      <c r="N219" s="138"/>
      <c r="O219" s="138"/>
      <c r="P219" s="138"/>
      <c r="Q219" s="7">
        <v>5.6</v>
      </c>
      <c r="R219" s="138"/>
      <c r="S219" s="164">
        <f t="shared" ref="S219" si="1212">U219+W219+Y219+AA219+AC219+AE219+AG219</f>
        <v>0</v>
      </c>
      <c r="T219" s="164">
        <f t="shared" ref="T219:T222" si="1213">V219+X219+Z219+AB219+AD219+AF219+AH219</f>
        <v>0</v>
      </c>
      <c r="U219" s="142"/>
      <c r="V219" s="142"/>
      <c r="W219" s="143"/>
      <c r="X219" s="143"/>
      <c r="Y219" s="143">
        <f>Y220+Y221+Y222</f>
        <v>0</v>
      </c>
      <c r="Z219" s="143">
        <f>Z220+Z221+Z222</f>
        <v>0</v>
      </c>
      <c r="AA219" s="142"/>
      <c r="AB219" s="142"/>
      <c r="AC219" s="142"/>
      <c r="AD219" s="142"/>
      <c r="AE219" s="142"/>
      <c r="AF219" s="142"/>
      <c r="AG219" s="142"/>
      <c r="AH219" s="142"/>
      <c r="AI219" s="116">
        <f t="shared" ref="AI219" si="1214">AK219+AM219+AO219+AQ219+AS219+AU219+AW219</f>
        <v>545.30000000000007</v>
      </c>
      <c r="AJ219" s="116">
        <f t="shared" ref="AJ219:AJ222" si="1215">AL219+AN219+AP219+AR219+AT219+AV219+AX219</f>
        <v>442.70000000000005</v>
      </c>
      <c r="AK219" s="23">
        <f>E219+U219</f>
        <v>258.39999999999998</v>
      </c>
      <c r="AL219" s="23">
        <f t="shared" ref="AL219:AL220" si="1216">F219+V219</f>
        <v>213.3</v>
      </c>
      <c r="AM219" s="23">
        <f t="shared" ref="AM219:AM220" si="1217">G219+W219</f>
        <v>0</v>
      </c>
      <c r="AN219" s="23">
        <f t="shared" ref="AN219:AN220" si="1218">H219+X219</f>
        <v>0</v>
      </c>
      <c r="AO219" s="23">
        <f t="shared" ref="AO219:AO220" si="1219">I219+Y219</f>
        <v>18.8</v>
      </c>
      <c r="AP219" s="23">
        <f t="shared" ref="AP219:AP220" si="1220">J219+Z219</f>
        <v>15.899999999999999</v>
      </c>
      <c r="AQ219" s="23">
        <f t="shared" ref="AQ219:AQ220" si="1221">K219+AA219</f>
        <v>226.4</v>
      </c>
      <c r="AR219" s="23">
        <f t="shared" ref="AR219:AR220" si="1222">L219+AB219</f>
        <v>213.5</v>
      </c>
      <c r="AS219" s="23">
        <f t="shared" ref="AS219:AS220" si="1223">M219+AC219</f>
        <v>36.1</v>
      </c>
      <c r="AT219" s="23">
        <f t="shared" ref="AT219:AT220" si="1224">N219+AD219</f>
        <v>0</v>
      </c>
      <c r="AU219" s="23">
        <f t="shared" ref="AU219:AU220" si="1225">O219+AE219</f>
        <v>0</v>
      </c>
      <c r="AV219" s="23">
        <f t="shared" ref="AV219:AV220" si="1226">P219+AF219</f>
        <v>0</v>
      </c>
      <c r="AW219" s="23">
        <f t="shared" ref="AW219:AW220" si="1227">Q219+AG219</f>
        <v>5.6</v>
      </c>
      <c r="AX219" s="23">
        <f t="shared" ref="AX219:AX220" si="1228">R219+AH219</f>
        <v>0</v>
      </c>
      <c r="AY219" s="172">
        <f t="shared" si="1099"/>
        <v>0</v>
      </c>
      <c r="AZ219" s="172">
        <f t="shared" si="1100"/>
        <v>0</v>
      </c>
      <c r="BA219" s="172">
        <f t="shared" si="1101"/>
        <v>0</v>
      </c>
      <c r="BB219" s="172">
        <f t="shared" si="1102"/>
        <v>0</v>
      </c>
      <c r="BC219" s="172">
        <f t="shared" si="1103"/>
        <v>0</v>
      </c>
      <c r="BD219" s="172">
        <f t="shared" si="1104"/>
        <v>0</v>
      </c>
      <c r="BE219" s="172">
        <f t="shared" si="1105"/>
        <v>0</v>
      </c>
      <c r="BF219" s="172">
        <f t="shared" si="1106"/>
        <v>0</v>
      </c>
      <c r="BG219" s="172">
        <f t="shared" si="1107"/>
        <v>0</v>
      </c>
      <c r="BH219" s="172">
        <f t="shared" si="1108"/>
        <v>0</v>
      </c>
      <c r="BI219" s="172">
        <f t="shared" si="1109"/>
        <v>0</v>
      </c>
      <c r="BJ219" s="172">
        <f t="shared" si="1110"/>
        <v>0</v>
      </c>
      <c r="BK219" s="172">
        <f t="shared" si="1111"/>
        <v>0</v>
      </c>
      <c r="BL219" s="172">
        <f t="shared" si="1112"/>
        <v>0</v>
      </c>
      <c r="BM219" s="172">
        <f t="shared" si="1113"/>
        <v>0</v>
      </c>
      <c r="BN219" s="172">
        <f t="shared" si="1114"/>
        <v>0</v>
      </c>
      <c r="BO219" s="1">
        <f t="shared" si="965"/>
        <v>0</v>
      </c>
    </row>
    <row r="220" spans="1:67" ht="26.25" x14ac:dyDescent="0.25">
      <c r="A220" s="32"/>
      <c r="B220" s="34" t="s">
        <v>266</v>
      </c>
      <c r="C220" s="165">
        <f>E220+G220+I220+K220+M220+O220+Q220</f>
        <v>6.4</v>
      </c>
      <c r="D220" s="166">
        <f t="shared" si="1211"/>
        <v>3.6</v>
      </c>
      <c r="E220" s="7"/>
      <c r="F220" s="7"/>
      <c r="G220" s="7"/>
      <c r="H220" s="7"/>
      <c r="I220" s="7">
        <v>6.4</v>
      </c>
      <c r="J220" s="7">
        <v>3.6</v>
      </c>
      <c r="K220" s="7"/>
      <c r="L220" s="7"/>
      <c r="M220" s="7"/>
      <c r="N220" s="7"/>
      <c r="O220" s="7"/>
      <c r="P220" s="7"/>
      <c r="Q220" s="7"/>
      <c r="R220" s="7"/>
      <c r="S220" s="165">
        <f>U220+W220+Y220+AA220+AC220+AE220+AG220</f>
        <v>0</v>
      </c>
      <c r="T220" s="166">
        <f t="shared" si="1213"/>
        <v>0</v>
      </c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52">
        <f>AK220+AM220+AO220+AQ220+AS220+AU220+AW220</f>
        <v>6.4</v>
      </c>
      <c r="AJ220" s="153">
        <f t="shared" si="1215"/>
        <v>3.6</v>
      </c>
      <c r="AK220" s="117">
        <f t="shared" ref="AK220" si="1229">E220+U220</f>
        <v>0</v>
      </c>
      <c r="AL220" s="117">
        <f t="shared" si="1216"/>
        <v>0</v>
      </c>
      <c r="AM220" s="117">
        <f t="shared" si="1217"/>
        <v>0</v>
      </c>
      <c r="AN220" s="117">
        <f t="shared" si="1218"/>
        <v>0</v>
      </c>
      <c r="AO220" s="117">
        <f t="shared" si="1219"/>
        <v>6.4</v>
      </c>
      <c r="AP220" s="117">
        <f t="shared" si="1220"/>
        <v>3.6</v>
      </c>
      <c r="AQ220" s="117">
        <f t="shared" si="1221"/>
        <v>0</v>
      </c>
      <c r="AR220" s="117">
        <f t="shared" si="1222"/>
        <v>0</v>
      </c>
      <c r="AS220" s="117">
        <f t="shared" si="1223"/>
        <v>0</v>
      </c>
      <c r="AT220" s="117">
        <f t="shared" si="1224"/>
        <v>0</v>
      </c>
      <c r="AU220" s="117">
        <f t="shared" si="1225"/>
        <v>0</v>
      </c>
      <c r="AV220" s="117">
        <f t="shared" si="1226"/>
        <v>0</v>
      </c>
      <c r="AW220" s="117">
        <f t="shared" si="1227"/>
        <v>0</v>
      </c>
      <c r="AX220" s="117">
        <f t="shared" si="1228"/>
        <v>0</v>
      </c>
      <c r="AY220" s="172">
        <f t="shared" si="1099"/>
        <v>0</v>
      </c>
      <c r="AZ220" s="172">
        <f t="shared" si="1100"/>
        <v>0</v>
      </c>
      <c r="BA220" s="172">
        <f t="shared" si="1101"/>
        <v>0</v>
      </c>
      <c r="BB220" s="172">
        <f t="shared" si="1102"/>
        <v>0</v>
      </c>
      <c r="BC220" s="172">
        <f t="shared" si="1103"/>
        <v>0</v>
      </c>
      <c r="BD220" s="172">
        <f t="shared" si="1104"/>
        <v>0</v>
      </c>
      <c r="BE220" s="172">
        <f t="shared" si="1105"/>
        <v>0</v>
      </c>
      <c r="BF220" s="172">
        <f t="shared" si="1106"/>
        <v>0</v>
      </c>
      <c r="BG220" s="172">
        <f t="shared" si="1107"/>
        <v>0</v>
      </c>
      <c r="BH220" s="172">
        <f t="shared" si="1108"/>
        <v>0</v>
      </c>
      <c r="BI220" s="172">
        <f t="shared" si="1109"/>
        <v>0</v>
      </c>
      <c r="BJ220" s="172">
        <f t="shared" si="1110"/>
        <v>0</v>
      </c>
      <c r="BK220" s="172">
        <f t="shared" si="1111"/>
        <v>0</v>
      </c>
      <c r="BL220" s="172">
        <f t="shared" si="1112"/>
        <v>0</v>
      </c>
      <c r="BM220" s="172">
        <f t="shared" si="1113"/>
        <v>0</v>
      </c>
      <c r="BN220" s="172">
        <f t="shared" si="1114"/>
        <v>0</v>
      </c>
      <c r="BO220" s="1">
        <f t="shared" si="965"/>
        <v>0</v>
      </c>
    </row>
    <row r="221" spans="1:67" ht="26.25" x14ac:dyDescent="0.25">
      <c r="A221" s="32"/>
      <c r="B221" s="34" t="s">
        <v>322</v>
      </c>
      <c r="C221" s="165">
        <f t="shared" ref="C221:C222" si="1230">E221+G221+I221+K221+M221+O221+Q221</f>
        <v>8.8000000000000007</v>
      </c>
      <c r="D221" s="166">
        <f t="shared" si="1211"/>
        <v>8.6999999999999993</v>
      </c>
      <c r="E221" s="7"/>
      <c r="F221" s="7"/>
      <c r="G221" s="7"/>
      <c r="H221" s="7"/>
      <c r="I221" s="148">
        <v>8.8000000000000007</v>
      </c>
      <c r="J221" s="148">
        <v>8.6999999999999993</v>
      </c>
      <c r="K221" s="7"/>
      <c r="L221" s="7"/>
      <c r="M221" s="7"/>
      <c r="N221" s="7"/>
      <c r="O221" s="7"/>
      <c r="P221" s="7"/>
      <c r="Q221" s="7"/>
      <c r="R221" s="7"/>
      <c r="S221" s="165">
        <f t="shared" ref="S221:S222" si="1231">U221+W221+Y221+AA221+AC221+AE221+AG221</f>
        <v>0</v>
      </c>
      <c r="T221" s="166">
        <f t="shared" si="1213"/>
        <v>0</v>
      </c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52">
        <f t="shared" ref="AI221:AI222" si="1232">AK221+AM221+AO221+AQ221+AS221+AU221+AW221</f>
        <v>8.8000000000000007</v>
      </c>
      <c r="AJ221" s="153">
        <f t="shared" si="1215"/>
        <v>8.6999999999999993</v>
      </c>
      <c r="AK221" s="117">
        <f t="shared" ref="AK221:AK222" si="1233">E221+U221</f>
        <v>0</v>
      </c>
      <c r="AL221" s="117">
        <f t="shared" ref="AL221:AL222" si="1234">F221+V221</f>
        <v>0</v>
      </c>
      <c r="AM221" s="117">
        <f t="shared" ref="AM221:AM222" si="1235">G221+W221</f>
        <v>0</v>
      </c>
      <c r="AN221" s="117">
        <f t="shared" ref="AN221:AN222" si="1236">H221+X221</f>
        <v>0</v>
      </c>
      <c r="AO221" s="117">
        <f t="shared" ref="AO221:AO222" si="1237">I221+Y221</f>
        <v>8.8000000000000007</v>
      </c>
      <c r="AP221" s="117">
        <f t="shared" ref="AP221:AP222" si="1238">J221+Z221</f>
        <v>8.6999999999999993</v>
      </c>
      <c r="AQ221" s="117">
        <f t="shared" ref="AQ221:AQ222" si="1239">K221+AA221</f>
        <v>0</v>
      </c>
      <c r="AR221" s="117">
        <f t="shared" ref="AR221:AR222" si="1240">L221+AB221</f>
        <v>0</v>
      </c>
      <c r="AS221" s="117">
        <f t="shared" ref="AS221:AS222" si="1241">M221+AC221</f>
        <v>0</v>
      </c>
      <c r="AT221" s="117">
        <f t="shared" ref="AT221:AT222" si="1242">N221+AD221</f>
        <v>0</v>
      </c>
      <c r="AU221" s="117">
        <f t="shared" ref="AU221:AU222" si="1243">O221+AE221</f>
        <v>0</v>
      </c>
      <c r="AV221" s="117">
        <f t="shared" ref="AV221:AV222" si="1244">P221+AF221</f>
        <v>0</v>
      </c>
      <c r="AW221" s="117">
        <f t="shared" ref="AW221:AW222" si="1245">Q221+AG221</f>
        <v>0</v>
      </c>
      <c r="AX221" s="117">
        <f t="shared" ref="AX221:AX222" si="1246">R221+AH221</f>
        <v>0</v>
      </c>
      <c r="AY221" s="172">
        <f t="shared" si="1099"/>
        <v>0</v>
      </c>
      <c r="AZ221" s="172">
        <f t="shared" si="1100"/>
        <v>0</v>
      </c>
      <c r="BA221" s="172">
        <f t="shared" si="1101"/>
        <v>0</v>
      </c>
      <c r="BB221" s="172">
        <f t="shared" si="1102"/>
        <v>0</v>
      </c>
      <c r="BC221" s="172">
        <f t="shared" si="1103"/>
        <v>0</v>
      </c>
      <c r="BD221" s="172">
        <f t="shared" si="1104"/>
        <v>0</v>
      </c>
      <c r="BE221" s="172">
        <f t="shared" si="1105"/>
        <v>0</v>
      </c>
      <c r="BF221" s="172">
        <f t="shared" si="1106"/>
        <v>0</v>
      </c>
      <c r="BG221" s="172">
        <f t="shared" si="1107"/>
        <v>0</v>
      </c>
      <c r="BH221" s="172">
        <f t="shared" si="1108"/>
        <v>0</v>
      </c>
      <c r="BI221" s="172">
        <f t="shared" si="1109"/>
        <v>0</v>
      </c>
      <c r="BJ221" s="172">
        <f t="shared" si="1110"/>
        <v>0</v>
      </c>
      <c r="BK221" s="172">
        <f t="shared" si="1111"/>
        <v>0</v>
      </c>
      <c r="BL221" s="172">
        <f t="shared" si="1112"/>
        <v>0</v>
      </c>
      <c r="BM221" s="172">
        <f t="shared" si="1113"/>
        <v>0</v>
      </c>
      <c r="BN221" s="172">
        <f t="shared" si="1114"/>
        <v>0</v>
      </c>
      <c r="BO221" s="1">
        <f t="shared" si="965"/>
        <v>0</v>
      </c>
    </row>
    <row r="222" spans="1:67" ht="39" x14ac:dyDescent="0.25">
      <c r="A222" s="35"/>
      <c r="B222" s="36" t="s">
        <v>321</v>
      </c>
      <c r="C222" s="165">
        <f t="shared" si="1230"/>
        <v>3.6</v>
      </c>
      <c r="D222" s="166">
        <f t="shared" si="1211"/>
        <v>3.6</v>
      </c>
      <c r="E222" s="7"/>
      <c r="F222" s="7"/>
      <c r="G222" s="7"/>
      <c r="H222" s="7"/>
      <c r="I222" s="7">
        <v>3.6</v>
      </c>
      <c r="J222" s="7">
        <v>3.6</v>
      </c>
      <c r="K222" s="7"/>
      <c r="L222" s="7"/>
      <c r="M222" s="7"/>
      <c r="N222" s="7"/>
      <c r="O222" s="7"/>
      <c r="P222" s="7"/>
      <c r="Q222" s="7"/>
      <c r="R222" s="7"/>
      <c r="S222" s="165">
        <f t="shared" si="1231"/>
        <v>0</v>
      </c>
      <c r="T222" s="166">
        <f t="shared" si="1213"/>
        <v>0</v>
      </c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52">
        <f t="shared" si="1232"/>
        <v>3.6</v>
      </c>
      <c r="AJ222" s="153">
        <f t="shared" si="1215"/>
        <v>3.6</v>
      </c>
      <c r="AK222" s="117">
        <f t="shared" si="1233"/>
        <v>0</v>
      </c>
      <c r="AL222" s="117">
        <f t="shared" si="1234"/>
        <v>0</v>
      </c>
      <c r="AM222" s="117">
        <f t="shared" si="1235"/>
        <v>0</v>
      </c>
      <c r="AN222" s="117">
        <f t="shared" si="1236"/>
        <v>0</v>
      </c>
      <c r="AO222" s="117">
        <f t="shared" si="1237"/>
        <v>3.6</v>
      </c>
      <c r="AP222" s="117">
        <f t="shared" si="1238"/>
        <v>3.6</v>
      </c>
      <c r="AQ222" s="117">
        <f t="shared" si="1239"/>
        <v>0</v>
      </c>
      <c r="AR222" s="117">
        <f t="shared" si="1240"/>
        <v>0</v>
      </c>
      <c r="AS222" s="117">
        <f t="shared" si="1241"/>
        <v>0</v>
      </c>
      <c r="AT222" s="117">
        <f t="shared" si="1242"/>
        <v>0</v>
      </c>
      <c r="AU222" s="117">
        <f t="shared" si="1243"/>
        <v>0</v>
      </c>
      <c r="AV222" s="117">
        <f t="shared" si="1244"/>
        <v>0</v>
      </c>
      <c r="AW222" s="117">
        <f t="shared" si="1245"/>
        <v>0</v>
      </c>
      <c r="AX222" s="117">
        <f t="shared" si="1246"/>
        <v>0</v>
      </c>
      <c r="AY222" s="172">
        <f t="shared" si="1099"/>
        <v>0</v>
      </c>
      <c r="AZ222" s="172">
        <f t="shared" si="1100"/>
        <v>0</v>
      </c>
      <c r="BA222" s="172">
        <f t="shared" si="1101"/>
        <v>0</v>
      </c>
      <c r="BB222" s="172">
        <f t="shared" si="1102"/>
        <v>0</v>
      </c>
      <c r="BC222" s="172">
        <f t="shared" si="1103"/>
        <v>0</v>
      </c>
      <c r="BD222" s="172">
        <f t="shared" si="1104"/>
        <v>0</v>
      </c>
      <c r="BE222" s="172">
        <f t="shared" si="1105"/>
        <v>0</v>
      </c>
      <c r="BF222" s="172">
        <f t="shared" si="1106"/>
        <v>0</v>
      </c>
      <c r="BG222" s="172">
        <f t="shared" si="1107"/>
        <v>0</v>
      </c>
      <c r="BH222" s="172">
        <f t="shared" si="1108"/>
        <v>0</v>
      </c>
      <c r="BI222" s="172">
        <f t="shared" si="1109"/>
        <v>0</v>
      </c>
      <c r="BJ222" s="172">
        <f t="shared" si="1110"/>
        <v>0</v>
      </c>
      <c r="BK222" s="172">
        <f t="shared" si="1111"/>
        <v>0</v>
      </c>
      <c r="BL222" s="172">
        <f t="shared" si="1112"/>
        <v>0</v>
      </c>
      <c r="BM222" s="172">
        <f t="shared" si="1113"/>
        <v>0</v>
      </c>
      <c r="BN222" s="172">
        <f t="shared" si="1114"/>
        <v>0</v>
      </c>
      <c r="BO222" s="1">
        <f t="shared" si="965"/>
        <v>0</v>
      </c>
    </row>
    <row r="223" spans="1:67" ht="15" customHeight="1" x14ac:dyDescent="0.25">
      <c r="A223" s="31" t="s">
        <v>40</v>
      </c>
      <c r="B223" s="122" t="s">
        <v>342</v>
      </c>
      <c r="C223" s="161">
        <f>C224</f>
        <v>537.80000000000007</v>
      </c>
      <c r="D223" s="162">
        <f t="shared" ref="D223:R223" si="1247">D224</f>
        <v>452.8</v>
      </c>
      <c r="E223" s="138">
        <f t="shared" si="1247"/>
        <v>250.2</v>
      </c>
      <c r="F223" s="138">
        <f t="shared" si="1247"/>
        <v>217.4</v>
      </c>
      <c r="G223" s="138">
        <f t="shared" si="1247"/>
        <v>0</v>
      </c>
      <c r="H223" s="138">
        <f t="shared" si="1247"/>
        <v>0</v>
      </c>
      <c r="I223" s="138">
        <f t="shared" si="1247"/>
        <v>12</v>
      </c>
      <c r="J223" s="138">
        <f t="shared" si="1247"/>
        <v>11</v>
      </c>
      <c r="K223" s="138">
        <f t="shared" si="1247"/>
        <v>232.9</v>
      </c>
      <c r="L223" s="138">
        <f t="shared" si="1247"/>
        <v>224.4</v>
      </c>
      <c r="M223" s="138">
        <f t="shared" si="1247"/>
        <v>36.700000000000003</v>
      </c>
      <c r="N223" s="138">
        <f t="shared" si="1247"/>
        <v>0</v>
      </c>
      <c r="O223" s="138">
        <f t="shared" si="1247"/>
        <v>0</v>
      </c>
      <c r="P223" s="138">
        <f t="shared" si="1247"/>
        <v>0</v>
      </c>
      <c r="Q223" s="138">
        <f t="shared" si="1247"/>
        <v>6</v>
      </c>
      <c r="R223" s="138">
        <f t="shared" si="1247"/>
        <v>0</v>
      </c>
      <c r="S223" s="161">
        <f>S224</f>
        <v>0</v>
      </c>
      <c r="T223" s="162">
        <f t="shared" ref="T223:AH223" si="1248">T224</f>
        <v>0</v>
      </c>
      <c r="U223" s="142">
        <f t="shared" si="1248"/>
        <v>0</v>
      </c>
      <c r="V223" s="142">
        <f t="shared" si="1248"/>
        <v>0</v>
      </c>
      <c r="W223" s="142">
        <f t="shared" si="1248"/>
        <v>0</v>
      </c>
      <c r="X223" s="142">
        <f t="shared" si="1248"/>
        <v>0</v>
      </c>
      <c r="Y223" s="142">
        <f t="shared" si="1248"/>
        <v>0</v>
      </c>
      <c r="Z223" s="142">
        <f t="shared" si="1248"/>
        <v>0</v>
      </c>
      <c r="AA223" s="142">
        <f t="shared" si="1248"/>
        <v>0</v>
      </c>
      <c r="AB223" s="142">
        <f t="shared" si="1248"/>
        <v>0</v>
      </c>
      <c r="AC223" s="142">
        <f t="shared" si="1248"/>
        <v>0</v>
      </c>
      <c r="AD223" s="142">
        <f t="shared" si="1248"/>
        <v>0</v>
      </c>
      <c r="AE223" s="142">
        <f t="shared" si="1248"/>
        <v>0</v>
      </c>
      <c r="AF223" s="142">
        <f t="shared" si="1248"/>
        <v>0</v>
      </c>
      <c r="AG223" s="142">
        <f t="shared" si="1248"/>
        <v>0</v>
      </c>
      <c r="AH223" s="142">
        <f t="shared" si="1248"/>
        <v>0</v>
      </c>
      <c r="AI223" s="14">
        <f>AI224</f>
        <v>537.80000000000007</v>
      </c>
      <c r="AJ223" s="12">
        <f t="shared" ref="AJ223:AX223" si="1249">AJ224</f>
        <v>452.8</v>
      </c>
      <c r="AK223" s="107">
        <f t="shared" si="1249"/>
        <v>250.2</v>
      </c>
      <c r="AL223" s="107">
        <f t="shared" si="1249"/>
        <v>217.4</v>
      </c>
      <c r="AM223" s="107">
        <f t="shared" si="1249"/>
        <v>0</v>
      </c>
      <c r="AN223" s="107">
        <f t="shared" si="1249"/>
        <v>0</v>
      </c>
      <c r="AO223" s="107">
        <f t="shared" si="1249"/>
        <v>12</v>
      </c>
      <c r="AP223" s="107">
        <f t="shared" si="1249"/>
        <v>11</v>
      </c>
      <c r="AQ223" s="107">
        <f t="shared" si="1249"/>
        <v>232.9</v>
      </c>
      <c r="AR223" s="107">
        <f t="shared" si="1249"/>
        <v>224.4</v>
      </c>
      <c r="AS223" s="107">
        <f t="shared" si="1249"/>
        <v>36.700000000000003</v>
      </c>
      <c r="AT223" s="107">
        <f t="shared" si="1249"/>
        <v>0</v>
      </c>
      <c r="AU223" s="107">
        <f t="shared" si="1249"/>
        <v>0</v>
      </c>
      <c r="AV223" s="107">
        <f t="shared" si="1249"/>
        <v>0</v>
      </c>
      <c r="AW223" s="107">
        <f t="shared" si="1249"/>
        <v>6</v>
      </c>
      <c r="AX223" s="107">
        <f t="shared" si="1249"/>
        <v>0</v>
      </c>
      <c r="AY223" s="172">
        <f t="shared" si="1099"/>
        <v>0</v>
      </c>
      <c r="AZ223" s="172">
        <f t="shared" si="1100"/>
        <v>0</v>
      </c>
      <c r="BA223" s="172">
        <f t="shared" si="1101"/>
        <v>0</v>
      </c>
      <c r="BB223" s="172">
        <f t="shared" si="1102"/>
        <v>0</v>
      </c>
      <c r="BC223" s="172">
        <f t="shared" si="1103"/>
        <v>0</v>
      </c>
      <c r="BD223" s="172">
        <f t="shared" si="1104"/>
        <v>0</v>
      </c>
      <c r="BE223" s="172">
        <f t="shared" si="1105"/>
        <v>0</v>
      </c>
      <c r="BF223" s="172">
        <f t="shared" si="1106"/>
        <v>0</v>
      </c>
      <c r="BG223" s="172">
        <f t="shared" si="1107"/>
        <v>0</v>
      </c>
      <c r="BH223" s="172">
        <f t="shared" si="1108"/>
        <v>0</v>
      </c>
      <c r="BI223" s="172">
        <f t="shared" si="1109"/>
        <v>0</v>
      </c>
      <c r="BJ223" s="172">
        <f t="shared" si="1110"/>
        <v>0</v>
      </c>
      <c r="BK223" s="172">
        <f t="shared" si="1111"/>
        <v>0</v>
      </c>
      <c r="BL223" s="172">
        <f t="shared" si="1112"/>
        <v>0</v>
      </c>
      <c r="BM223" s="172">
        <f t="shared" si="1113"/>
        <v>0</v>
      </c>
      <c r="BN223" s="172">
        <f t="shared" si="1114"/>
        <v>0</v>
      </c>
      <c r="BO223" s="1">
        <f t="shared" si="965"/>
        <v>0</v>
      </c>
    </row>
    <row r="224" spans="1:67" x14ac:dyDescent="0.25">
      <c r="A224" s="32"/>
      <c r="B224" s="21" t="s">
        <v>320</v>
      </c>
      <c r="C224" s="164">
        <f t="shared" ref="C224" si="1250">E224+G224+I224+K224+M224+O224+Q224</f>
        <v>537.80000000000007</v>
      </c>
      <c r="D224" s="164">
        <f t="shared" ref="D224:D226" si="1251">F224+H224+J224+L224+N224+P224+R224</f>
        <v>452.8</v>
      </c>
      <c r="E224" s="7">
        <v>250.2</v>
      </c>
      <c r="F224" s="7">
        <v>217.4</v>
      </c>
      <c r="G224" s="7"/>
      <c r="H224" s="7"/>
      <c r="I224" s="7">
        <f>I225+I226</f>
        <v>12</v>
      </c>
      <c r="J224" s="7">
        <f>J225+J226</f>
        <v>11</v>
      </c>
      <c r="K224" s="7">
        <v>232.9</v>
      </c>
      <c r="L224" s="7">
        <v>224.4</v>
      </c>
      <c r="M224" s="7">
        <v>36.700000000000003</v>
      </c>
      <c r="N224" s="138"/>
      <c r="O224" s="138"/>
      <c r="P224" s="138"/>
      <c r="Q224" s="7">
        <v>6</v>
      </c>
      <c r="R224" s="138"/>
      <c r="S224" s="164">
        <f t="shared" ref="S224" si="1252">U224+W224+Y224+AA224+AC224+AE224+AG224</f>
        <v>0</v>
      </c>
      <c r="T224" s="164">
        <f t="shared" ref="T224:T226" si="1253">V224+X224+Z224+AB224+AD224+AF224+AH224</f>
        <v>0</v>
      </c>
      <c r="U224" s="142"/>
      <c r="V224" s="142"/>
      <c r="W224" s="143"/>
      <c r="X224" s="143"/>
      <c r="Y224" s="143">
        <f>Y225+Y226</f>
        <v>0</v>
      </c>
      <c r="Z224" s="143">
        <f>Z225+Z226</f>
        <v>0</v>
      </c>
      <c r="AA224" s="142"/>
      <c r="AB224" s="142"/>
      <c r="AC224" s="142"/>
      <c r="AD224" s="142"/>
      <c r="AE224" s="142"/>
      <c r="AF224" s="142"/>
      <c r="AG224" s="142"/>
      <c r="AH224" s="142"/>
      <c r="AI224" s="116">
        <f t="shared" ref="AI224" si="1254">AK224+AM224+AO224+AQ224+AS224+AU224+AW224</f>
        <v>537.80000000000007</v>
      </c>
      <c r="AJ224" s="116">
        <f t="shared" ref="AJ224:AJ226" si="1255">AL224+AN224+AP224+AR224+AT224+AV224+AX224</f>
        <v>452.8</v>
      </c>
      <c r="AK224" s="23">
        <f>E224+U224</f>
        <v>250.2</v>
      </c>
      <c r="AL224" s="23">
        <f t="shared" ref="AL224:AL225" si="1256">F224+V224</f>
        <v>217.4</v>
      </c>
      <c r="AM224" s="23">
        <f t="shared" ref="AM224:AM225" si="1257">G224+W224</f>
        <v>0</v>
      </c>
      <c r="AN224" s="23">
        <f t="shared" ref="AN224:AN225" si="1258">H224+X224</f>
        <v>0</v>
      </c>
      <c r="AO224" s="23">
        <f t="shared" ref="AO224:AO225" si="1259">I224+Y224</f>
        <v>12</v>
      </c>
      <c r="AP224" s="23">
        <f t="shared" ref="AP224:AP225" si="1260">J224+Z224</f>
        <v>11</v>
      </c>
      <c r="AQ224" s="23">
        <f t="shared" ref="AQ224:AQ225" si="1261">K224+AA224</f>
        <v>232.9</v>
      </c>
      <c r="AR224" s="23">
        <f t="shared" ref="AR224:AR225" si="1262">L224+AB224</f>
        <v>224.4</v>
      </c>
      <c r="AS224" s="23">
        <f t="shared" ref="AS224:AS225" si="1263">M224+AC224</f>
        <v>36.700000000000003</v>
      </c>
      <c r="AT224" s="23">
        <f t="shared" ref="AT224:AT225" si="1264">N224+AD224</f>
        <v>0</v>
      </c>
      <c r="AU224" s="23">
        <f t="shared" ref="AU224:AU225" si="1265">O224+AE224</f>
        <v>0</v>
      </c>
      <c r="AV224" s="23">
        <f t="shared" ref="AV224:AV225" si="1266">P224+AF224</f>
        <v>0</v>
      </c>
      <c r="AW224" s="23">
        <f t="shared" ref="AW224:AW225" si="1267">Q224+AG224</f>
        <v>6</v>
      </c>
      <c r="AX224" s="23">
        <f t="shared" ref="AX224:AX225" si="1268">R224+AH224</f>
        <v>0</v>
      </c>
      <c r="AY224" s="172">
        <f t="shared" si="1099"/>
        <v>0</v>
      </c>
      <c r="AZ224" s="172">
        <f t="shared" si="1100"/>
        <v>0</v>
      </c>
      <c r="BA224" s="172">
        <f t="shared" si="1101"/>
        <v>0</v>
      </c>
      <c r="BB224" s="172">
        <f t="shared" si="1102"/>
        <v>0</v>
      </c>
      <c r="BC224" s="172">
        <f t="shared" si="1103"/>
        <v>0</v>
      </c>
      <c r="BD224" s="172">
        <f t="shared" si="1104"/>
        <v>0</v>
      </c>
      <c r="BE224" s="172">
        <f t="shared" si="1105"/>
        <v>0</v>
      </c>
      <c r="BF224" s="172">
        <f t="shared" si="1106"/>
        <v>0</v>
      </c>
      <c r="BG224" s="172">
        <f t="shared" si="1107"/>
        <v>0</v>
      </c>
      <c r="BH224" s="172">
        <f t="shared" si="1108"/>
        <v>0</v>
      </c>
      <c r="BI224" s="172">
        <f t="shared" si="1109"/>
        <v>0</v>
      </c>
      <c r="BJ224" s="172">
        <f t="shared" si="1110"/>
        <v>0</v>
      </c>
      <c r="BK224" s="172">
        <f t="shared" si="1111"/>
        <v>0</v>
      </c>
      <c r="BL224" s="172">
        <f t="shared" si="1112"/>
        <v>0</v>
      </c>
      <c r="BM224" s="172">
        <f t="shared" si="1113"/>
        <v>0</v>
      </c>
      <c r="BN224" s="172">
        <f t="shared" si="1114"/>
        <v>0</v>
      </c>
      <c r="BO224" s="1">
        <f t="shared" si="965"/>
        <v>0</v>
      </c>
    </row>
    <row r="225" spans="1:67" ht="26.25" x14ac:dyDescent="0.25">
      <c r="A225" s="32"/>
      <c r="B225" s="34" t="s">
        <v>266</v>
      </c>
      <c r="C225" s="165">
        <f>E225+G225+I225+K225+M225+O225+Q225</f>
        <v>3.2</v>
      </c>
      <c r="D225" s="166">
        <f t="shared" si="1251"/>
        <v>2.2999999999999998</v>
      </c>
      <c r="E225" s="145"/>
      <c r="F225" s="145"/>
      <c r="G225" s="149"/>
      <c r="H225" s="149"/>
      <c r="I225" s="145">
        <v>3.2</v>
      </c>
      <c r="J225" s="145">
        <v>2.2999999999999998</v>
      </c>
      <c r="K225" s="149"/>
      <c r="L225" s="149"/>
      <c r="M225" s="149"/>
      <c r="N225" s="149"/>
      <c r="O225" s="149"/>
      <c r="P225" s="149"/>
      <c r="Q225" s="149"/>
      <c r="R225" s="149"/>
      <c r="S225" s="165">
        <f>U225+W225+Y225+AA225+AC225+AE225+AG225</f>
        <v>0</v>
      </c>
      <c r="T225" s="166">
        <f t="shared" si="1253"/>
        <v>0</v>
      </c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2">
        <f>AK225+AM225+AO225+AQ225+AS225+AU225+AW225</f>
        <v>3.2</v>
      </c>
      <c r="AJ225" s="153">
        <f t="shared" si="1255"/>
        <v>2.2999999999999998</v>
      </c>
      <c r="AK225" s="117">
        <f t="shared" ref="AK225" si="1269">E225+U225</f>
        <v>0</v>
      </c>
      <c r="AL225" s="117">
        <f t="shared" si="1256"/>
        <v>0</v>
      </c>
      <c r="AM225" s="117">
        <f t="shared" si="1257"/>
        <v>0</v>
      </c>
      <c r="AN225" s="117">
        <f t="shared" si="1258"/>
        <v>0</v>
      </c>
      <c r="AO225" s="117">
        <f t="shared" si="1259"/>
        <v>3.2</v>
      </c>
      <c r="AP225" s="117">
        <f t="shared" si="1260"/>
        <v>2.2999999999999998</v>
      </c>
      <c r="AQ225" s="117">
        <f t="shared" si="1261"/>
        <v>0</v>
      </c>
      <c r="AR225" s="117">
        <f t="shared" si="1262"/>
        <v>0</v>
      </c>
      <c r="AS225" s="117">
        <f t="shared" si="1263"/>
        <v>0</v>
      </c>
      <c r="AT225" s="117">
        <f t="shared" si="1264"/>
        <v>0</v>
      </c>
      <c r="AU225" s="117">
        <f t="shared" si="1265"/>
        <v>0</v>
      </c>
      <c r="AV225" s="117">
        <f t="shared" si="1266"/>
        <v>0</v>
      </c>
      <c r="AW225" s="117">
        <f t="shared" si="1267"/>
        <v>0</v>
      </c>
      <c r="AX225" s="117">
        <f t="shared" si="1268"/>
        <v>0</v>
      </c>
      <c r="AY225" s="172">
        <f t="shared" si="1099"/>
        <v>0</v>
      </c>
      <c r="AZ225" s="172">
        <f t="shared" si="1100"/>
        <v>0</v>
      </c>
      <c r="BA225" s="172">
        <f t="shared" si="1101"/>
        <v>0</v>
      </c>
      <c r="BB225" s="172">
        <f t="shared" si="1102"/>
        <v>0</v>
      </c>
      <c r="BC225" s="172">
        <f t="shared" si="1103"/>
        <v>0</v>
      </c>
      <c r="BD225" s="172">
        <f t="shared" si="1104"/>
        <v>0</v>
      </c>
      <c r="BE225" s="172">
        <f t="shared" si="1105"/>
        <v>0</v>
      </c>
      <c r="BF225" s="172">
        <f t="shared" si="1106"/>
        <v>0</v>
      </c>
      <c r="BG225" s="172">
        <f t="shared" si="1107"/>
        <v>0</v>
      </c>
      <c r="BH225" s="172">
        <f t="shared" si="1108"/>
        <v>0</v>
      </c>
      <c r="BI225" s="172">
        <f t="shared" si="1109"/>
        <v>0</v>
      </c>
      <c r="BJ225" s="172">
        <f t="shared" si="1110"/>
        <v>0</v>
      </c>
      <c r="BK225" s="172">
        <f t="shared" si="1111"/>
        <v>0</v>
      </c>
      <c r="BL225" s="172">
        <f t="shared" si="1112"/>
        <v>0</v>
      </c>
      <c r="BM225" s="172">
        <f t="shared" si="1113"/>
        <v>0</v>
      </c>
      <c r="BN225" s="172">
        <f t="shared" si="1114"/>
        <v>0</v>
      </c>
      <c r="BO225" s="1">
        <f t="shared" si="965"/>
        <v>0</v>
      </c>
    </row>
    <row r="226" spans="1:67" ht="26.25" x14ac:dyDescent="0.25">
      <c r="A226" s="32"/>
      <c r="B226" s="34" t="s">
        <v>322</v>
      </c>
      <c r="C226" s="165">
        <f>E226+G226+I226+K226+M226+O226+Q226</f>
        <v>8.8000000000000007</v>
      </c>
      <c r="D226" s="166">
        <f t="shared" si="1251"/>
        <v>8.6999999999999993</v>
      </c>
      <c r="E226" s="145"/>
      <c r="F226" s="145"/>
      <c r="G226" s="145"/>
      <c r="H226" s="145"/>
      <c r="I226" s="145">
        <v>8.8000000000000007</v>
      </c>
      <c r="J226" s="145">
        <v>8.6999999999999993</v>
      </c>
      <c r="K226" s="145"/>
      <c r="L226" s="145"/>
      <c r="M226" s="145"/>
      <c r="N226" s="145"/>
      <c r="O226" s="145"/>
      <c r="P226" s="145"/>
      <c r="Q226" s="145"/>
      <c r="R226" s="145"/>
      <c r="S226" s="165">
        <f>U226+W226+Y226+AA226+AC226+AE226+AG226</f>
        <v>0</v>
      </c>
      <c r="T226" s="166">
        <f t="shared" si="1253"/>
        <v>0</v>
      </c>
      <c r="U226" s="146"/>
      <c r="V226" s="146"/>
      <c r="W226" s="146"/>
      <c r="X226" s="146"/>
      <c r="Y226" s="146"/>
      <c r="Z226" s="146"/>
      <c r="AA226" s="146"/>
      <c r="AB226" s="146"/>
      <c r="AC226" s="146"/>
      <c r="AD226" s="146"/>
      <c r="AE226" s="146"/>
      <c r="AF226" s="146"/>
      <c r="AG226" s="146"/>
      <c r="AH226" s="146"/>
      <c r="AI226" s="152">
        <f>AK226+AM226+AO226+AQ226+AS226+AU226+AW226</f>
        <v>8.8000000000000007</v>
      </c>
      <c r="AJ226" s="153">
        <f t="shared" si="1255"/>
        <v>8.6999999999999993</v>
      </c>
      <c r="AK226" s="117">
        <f t="shared" ref="AK226" si="1270">E226+U226</f>
        <v>0</v>
      </c>
      <c r="AL226" s="117">
        <f t="shared" ref="AL226" si="1271">F226+V226</f>
        <v>0</v>
      </c>
      <c r="AM226" s="117">
        <f t="shared" ref="AM226" si="1272">G226+W226</f>
        <v>0</v>
      </c>
      <c r="AN226" s="117">
        <f t="shared" ref="AN226" si="1273">H226+X226</f>
        <v>0</v>
      </c>
      <c r="AO226" s="117">
        <f t="shared" ref="AO226" si="1274">I226+Y226</f>
        <v>8.8000000000000007</v>
      </c>
      <c r="AP226" s="117">
        <f t="shared" ref="AP226" si="1275">J226+Z226</f>
        <v>8.6999999999999993</v>
      </c>
      <c r="AQ226" s="117">
        <f t="shared" ref="AQ226" si="1276">K226+AA226</f>
        <v>0</v>
      </c>
      <c r="AR226" s="117">
        <f t="shared" ref="AR226" si="1277">L226+AB226</f>
        <v>0</v>
      </c>
      <c r="AS226" s="117">
        <f t="shared" ref="AS226" si="1278">M226+AC226</f>
        <v>0</v>
      </c>
      <c r="AT226" s="117">
        <f t="shared" ref="AT226" si="1279">N226+AD226</f>
        <v>0</v>
      </c>
      <c r="AU226" s="117">
        <f t="shared" ref="AU226" si="1280">O226+AE226</f>
        <v>0</v>
      </c>
      <c r="AV226" s="117">
        <f t="shared" ref="AV226" si="1281">P226+AF226</f>
        <v>0</v>
      </c>
      <c r="AW226" s="117">
        <f t="shared" ref="AW226" si="1282">Q226+AG226</f>
        <v>0</v>
      </c>
      <c r="AX226" s="117">
        <f t="shared" ref="AX226" si="1283">R226+AH226</f>
        <v>0</v>
      </c>
      <c r="AY226" s="172">
        <f t="shared" si="1099"/>
        <v>0</v>
      </c>
      <c r="AZ226" s="172">
        <f t="shared" si="1100"/>
        <v>0</v>
      </c>
      <c r="BA226" s="172">
        <f t="shared" si="1101"/>
        <v>0</v>
      </c>
      <c r="BB226" s="172">
        <f t="shared" si="1102"/>
        <v>0</v>
      </c>
      <c r="BC226" s="172">
        <f t="shared" si="1103"/>
        <v>0</v>
      </c>
      <c r="BD226" s="172">
        <f t="shared" si="1104"/>
        <v>0</v>
      </c>
      <c r="BE226" s="172">
        <f t="shared" si="1105"/>
        <v>0</v>
      </c>
      <c r="BF226" s="172">
        <f t="shared" si="1106"/>
        <v>0</v>
      </c>
      <c r="BG226" s="172">
        <f t="shared" si="1107"/>
        <v>0</v>
      </c>
      <c r="BH226" s="172">
        <f t="shared" si="1108"/>
        <v>0</v>
      </c>
      <c r="BI226" s="172">
        <f t="shared" si="1109"/>
        <v>0</v>
      </c>
      <c r="BJ226" s="172">
        <f t="shared" si="1110"/>
        <v>0</v>
      </c>
      <c r="BK226" s="172">
        <f t="shared" si="1111"/>
        <v>0</v>
      </c>
      <c r="BL226" s="172">
        <f t="shared" si="1112"/>
        <v>0</v>
      </c>
      <c r="BM226" s="172">
        <f t="shared" si="1113"/>
        <v>0</v>
      </c>
      <c r="BN226" s="172">
        <f t="shared" si="1114"/>
        <v>0</v>
      </c>
      <c r="BO226" s="1">
        <f t="shared" si="965"/>
        <v>0</v>
      </c>
    </row>
    <row r="227" spans="1:67" ht="15" customHeight="1" x14ac:dyDescent="0.25">
      <c r="A227" s="31" t="s">
        <v>41</v>
      </c>
      <c r="B227" s="122" t="s">
        <v>343</v>
      </c>
      <c r="C227" s="161">
        <f>C228</f>
        <v>1239.5000000000002</v>
      </c>
      <c r="D227" s="162">
        <f t="shared" ref="D227:R227" si="1284">D228</f>
        <v>1006.6</v>
      </c>
      <c r="E227" s="138">
        <f t="shared" si="1284"/>
        <v>577.5</v>
      </c>
      <c r="F227" s="138">
        <f t="shared" si="1284"/>
        <v>479.2</v>
      </c>
      <c r="G227" s="138">
        <f t="shared" si="1284"/>
        <v>0</v>
      </c>
      <c r="H227" s="138">
        <f t="shared" si="1284"/>
        <v>0</v>
      </c>
      <c r="I227" s="138">
        <f t="shared" si="1284"/>
        <v>27.9</v>
      </c>
      <c r="J227" s="138">
        <f t="shared" si="1284"/>
        <v>26.1</v>
      </c>
      <c r="K227" s="138">
        <f t="shared" si="1284"/>
        <v>522</v>
      </c>
      <c r="L227" s="138">
        <f t="shared" si="1284"/>
        <v>501.3</v>
      </c>
      <c r="M227" s="138">
        <f t="shared" si="1284"/>
        <v>100.7</v>
      </c>
      <c r="N227" s="138">
        <f t="shared" si="1284"/>
        <v>0</v>
      </c>
      <c r="O227" s="138">
        <f t="shared" si="1284"/>
        <v>0</v>
      </c>
      <c r="P227" s="138">
        <f t="shared" si="1284"/>
        <v>0</v>
      </c>
      <c r="Q227" s="138">
        <f t="shared" si="1284"/>
        <v>11.4</v>
      </c>
      <c r="R227" s="138">
        <f t="shared" si="1284"/>
        <v>0</v>
      </c>
      <c r="S227" s="161">
        <f>S228</f>
        <v>0</v>
      </c>
      <c r="T227" s="162">
        <f t="shared" ref="T227:AH227" si="1285">T228</f>
        <v>0</v>
      </c>
      <c r="U227" s="142">
        <f t="shared" si="1285"/>
        <v>0</v>
      </c>
      <c r="V227" s="142">
        <f t="shared" si="1285"/>
        <v>0</v>
      </c>
      <c r="W227" s="142">
        <f t="shared" si="1285"/>
        <v>0</v>
      </c>
      <c r="X227" s="142">
        <f t="shared" si="1285"/>
        <v>0</v>
      </c>
      <c r="Y227" s="142">
        <f t="shared" si="1285"/>
        <v>0</v>
      </c>
      <c r="Z227" s="142">
        <f t="shared" si="1285"/>
        <v>0</v>
      </c>
      <c r="AA227" s="142">
        <f t="shared" si="1285"/>
        <v>0</v>
      </c>
      <c r="AB227" s="142">
        <f t="shared" si="1285"/>
        <v>0</v>
      </c>
      <c r="AC227" s="142">
        <f t="shared" si="1285"/>
        <v>0</v>
      </c>
      <c r="AD227" s="142">
        <f t="shared" si="1285"/>
        <v>0</v>
      </c>
      <c r="AE227" s="142">
        <f t="shared" si="1285"/>
        <v>0</v>
      </c>
      <c r="AF227" s="142">
        <f t="shared" si="1285"/>
        <v>0</v>
      </c>
      <c r="AG227" s="142">
        <f t="shared" si="1285"/>
        <v>0</v>
      </c>
      <c r="AH227" s="142">
        <f t="shared" si="1285"/>
        <v>0</v>
      </c>
      <c r="AI227" s="14">
        <f>AI228</f>
        <v>1239.5000000000002</v>
      </c>
      <c r="AJ227" s="12">
        <f t="shared" ref="AJ227:AX227" si="1286">AJ228</f>
        <v>1006.6</v>
      </c>
      <c r="AK227" s="107">
        <f t="shared" si="1286"/>
        <v>577.5</v>
      </c>
      <c r="AL227" s="107">
        <f t="shared" si="1286"/>
        <v>479.2</v>
      </c>
      <c r="AM227" s="107">
        <f t="shared" si="1286"/>
        <v>0</v>
      </c>
      <c r="AN227" s="107">
        <f t="shared" si="1286"/>
        <v>0</v>
      </c>
      <c r="AO227" s="107">
        <f t="shared" si="1286"/>
        <v>27.9</v>
      </c>
      <c r="AP227" s="107">
        <f t="shared" si="1286"/>
        <v>26.1</v>
      </c>
      <c r="AQ227" s="107">
        <f t="shared" si="1286"/>
        <v>522</v>
      </c>
      <c r="AR227" s="107">
        <f t="shared" si="1286"/>
        <v>501.3</v>
      </c>
      <c r="AS227" s="107">
        <f t="shared" si="1286"/>
        <v>100.7</v>
      </c>
      <c r="AT227" s="107">
        <f t="shared" si="1286"/>
        <v>0</v>
      </c>
      <c r="AU227" s="107">
        <f t="shared" si="1286"/>
        <v>0</v>
      </c>
      <c r="AV227" s="107">
        <f t="shared" si="1286"/>
        <v>0</v>
      </c>
      <c r="AW227" s="107">
        <f t="shared" si="1286"/>
        <v>11.4</v>
      </c>
      <c r="AX227" s="107">
        <f t="shared" si="1286"/>
        <v>0</v>
      </c>
      <c r="AY227" s="172">
        <f t="shared" si="1099"/>
        <v>0</v>
      </c>
      <c r="AZ227" s="172">
        <f t="shared" si="1100"/>
        <v>0</v>
      </c>
      <c r="BA227" s="172">
        <f t="shared" si="1101"/>
        <v>0</v>
      </c>
      <c r="BB227" s="172">
        <f t="shared" si="1102"/>
        <v>0</v>
      </c>
      <c r="BC227" s="172">
        <f t="shared" si="1103"/>
        <v>0</v>
      </c>
      <c r="BD227" s="172">
        <f t="shared" si="1104"/>
        <v>0</v>
      </c>
      <c r="BE227" s="172">
        <f t="shared" si="1105"/>
        <v>0</v>
      </c>
      <c r="BF227" s="172">
        <f t="shared" si="1106"/>
        <v>0</v>
      </c>
      <c r="BG227" s="172">
        <f t="shared" si="1107"/>
        <v>0</v>
      </c>
      <c r="BH227" s="172">
        <f t="shared" si="1108"/>
        <v>0</v>
      </c>
      <c r="BI227" s="172">
        <f t="shared" si="1109"/>
        <v>0</v>
      </c>
      <c r="BJ227" s="172">
        <f t="shared" si="1110"/>
        <v>0</v>
      </c>
      <c r="BK227" s="172">
        <f t="shared" si="1111"/>
        <v>0</v>
      </c>
      <c r="BL227" s="172">
        <f t="shared" si="1112"/>
        <v>0</v>
      </c>
      <c r="BM227" s="172">
        <f t="shared" si="1113"/>
        <v>0</v>
      </c>
      <c r="BN227" s="172">
        <f t="shared" si="1114"/>
        <v>0</v>
      </c>
      <c r="BO227" s="1">
        <f t="shared" si="965"/>
        <v>0</v>
      </c>
    </row>
    <row r="228" spans="1:67" x14ac:dyDescent="0.25">
      <c r="A228" s="32"/>
      <c r="B228" s="21" t="s">
        <v>320</v>
      </c>
      <c r="C228" s="164">
        <f t="shared" ref="C228" si="1287">E228+G228+I228+K228+M228+O228+Q228</f>
        <v>1239.5000000000002</v>
      </c>
      <c r="D228" s="164">
        <f t="shared" ref="D228:D231" si="1288">F228+H228+J228+L228+N228+P228+R228</f>
        <v>1006.6</v>
      </c>
      <c r="E228" s="7">
        <v>577.5</v>
      </c>
      <c r="F228" s="7">
        <v>479.2</v>
      </c>
      <c r="G228" s="7"/>
      <c r="H228" s="7"/>
      <c r="I228" s="7">
        <f>I229+I230+I231</f>
        <v>27.9</v>
      </c>
      <c r="J228" s="7">
        <f>J229+J230+J231</f>
        <v>26.1</v>
      </c>
      <c r="K228" s="7">
        <v>522</v>
      </c>
      <c r="L228" s="7">
        <v>501.3</v>
      </c>
      <c r="M228" s="7">
        <v>100.7</v>
      </c>
      <c r="N228" s="138"/>
      <c r="O228" s="138"/>
      <c r="P228" s="138"/>
      <c r="Q228" s="7">
        <v>11.4</v>
      </c>
      <c r="R228" s="138"/>
      <c r="S228" s="164">
        <f t="shared" ref="S228" si="1289">U228+W228+Y228+AA228+AC228+AE228+AG228</f>
        <v>0</v>
      </c>
      <c r="T228" s="164">
        <f t="shared" ref="T228:T231" si="1290">V228+X228+Z228+AB228+AD228+AF228+AH228</f>
        <v>0</v>
      </c>
      <c r="U228" s="142"/>
      <c r="V228" s="142"/>
      <c r="W228" s="143"/>
      <c r="X228" s="143"/>
      <c r="Y228" s="143">
        <f>Y229+Y230+Y231</f>
        <v>0</v>
      </c>
      <c r="Z228" s="143">
        <f>Z229+Z230+Z231</f>
        <v>0</v>
      </c>
      <c r="AA228" s="142"/>
      <c r="AB228" s="142"/>
      <c r="AC228" s="142"/>
      <c r="AD228" s="142"/>
      <c r="AE228" s="142"/>
      <c r="AF228" s="142"/>
      <c r="AG228" s="142"/>
      <c r="AH228" s="142"/>
      <c r="AI228" s="116">
        <f t="shared" ref="AI228" si="1291">AK228+AM228+AO228+AQ228+AS228+AU228+AW228</f>
        <v>1239.5000000000002</v>
      </c>
      <c r="AJ228" s="116">
        <f t="shared" ref="AJ228:AJ231" si="1292">AL228+AN228+AP228+AR228+AT228+AV228+AX228</f>
        <v>1006.6</v>
      </c>
      <c r="AK228" s="23">
        <f>E228+U228</f>
        <v>577.5</v>
      </c>
      <c r="AL228" s="23">
        <f t="shared" ref="AL228:AL229" si="1293">F228+V228</f>
        <v>479.2</v>
      </c>
      <c r="AM228" s="23">
        <f t="shared" ref="AM228:AM229" si="1294">G228+W228</f>
        <v>0</v>
      </c>
      <c r="AN228" s="23">
        <f t="shared" ref="AN228:AN229" si="1295">H228+X228</f>
        <v>0</v>
      </c>
      <c r="AO228" s="23">
        <f t="shared" ref="AO228:AO229" si="1296">I228+Y228</f>
        <v>27.9</v>
      </c>
      <c r="AP228" s="23">
        <f t="shared" ref="AP228:AP229" si="1297">J228+Z228</f>
        <v>26.1</v>
      </c>
      <c r="AQ228" s="23">
        <f t="shared" ref="AQ228:AQ229" si="1298">K228+AA228</f>
        <v>522</v>
      </c>
      <c r="AR228" s="23">
        <f t="shared" ref="AR228:AR229" si="1299">L228+AB228</f>
        <v>501.3</v>
      </c>
      <c r="AS228" s="23">
        <f t="shared" ref="AS228:AS229" si="1300">M228+AC228</f>
        <v>100.7</v>
      </c>
      <c r="AT228" s="23">
        <f t="shared" ref="AT228:AT229" si="1301">N228+AD228</f>
        <v>0</v>
      </c>
      <c r="AU228" s="23">
        <f t="shared" ref="AU228:AU229" si="1302">O228+AE228</f>
        <v>0</v>
      </c>
      <c r="AV228" s="23">
        <f t="shared" ref="AV228:AV229" si="1303">P228+AF228</f>
        <v>0</v>
      </c>
      <c r="AW228" s="23">
        <f t="shared" ref="AW228:AW229" si="1304">Q228+AG228</f>
        <v>11.4</v>
      </c>
      <c r="AX228" s="23">
        <f t="shared" ref="AX228:AX229" si="1305">R228+AH228</f>
        <v>0</v>
      </c>
      <c r="AY228" s="172">
        <f t="shared" si="1099"/>
        <v>0</v>
      </c>
      <c r="AZ228" s="172">
        <f t="shared" si="1100"/>
        <v>0</v>
      </c>
      <c r="BA228" s="172">
        <f t="shared" si="1101"/>
        <v>0</v>
      </c>
      <c r="BB228" s="172">
        <f t="shared" si="1102"/>
        <v>0</v>
      </c>
      <c r="BC228" s="172">
        <f t="shared" si="1103"/>
        <v>0</v>
      </c>
      <c r="BD228" s="172">
        <f t="shared" si="1104"/>
        <v>0</v>
      </c>
      <c r="BE228" s="172">
        <f t="shared" si="1105"/>
        <v>0</v>
      </c>
      <c r="BF228" s="172">
        <f t="shared" si="1106"/>
        <v>0</v>
      </c>
      <c r="BG228" s="172">
        <f t="shared" si="1107"/>
        <v>0</v>
      </c>
      <c r="BH228" s="172">
        <f t="shared" si="1108"/>
        <v>0</v>
      </c>
      <c r="BI228" s="172">
        <f t="shared" si="1109"/>
        <v>0</v>
      </c>
      <c r="BJ228" s="172">
        <f t="shared" si="1110"/>
        <v>0</v>
      </c>
      <c r="BK228" s="172">
        <f t="shared" si="1111"/>
        <v>0</v>
      </c>
      <c r="BL228" s="172">
        <f t="shared" si="1112"/>
        <v>0</v>
      </c>
      <c r="BM228" s="172">
        <f t="shared" si="1113"/>
        <v>0</v>
      </c>
      <c r="BN228" s="172">
        <f t="shared" si="1114"/>
        <v>0</v>
      </c>
      <c r="BO228" s="1">
        <f t="shared" si="965"/>
        <v>0</v>
      </c>
    </row>
    <row r="229" spans="1:67" ht="26.25" x14ac:dyDescent="0.25">
      <c r="A229" s="32"/>
      <c r="B229" s="34" t="s">
        <v>266</v>
      </c>
      <c r="C229" s="165">
        <f>E229+G229+I229+K229+M229+O229+Q229</f>
        <v>6.4</v>
      </c>
      <c r="D229" s="166">
        <f t="shared" si="1288"/>
        <v>5</v>
      </c>
      <c r="E229" s="7"/>
      <c r="F229" s="7"/>
      <c r="G229" s="7"/>
      <c r="H229" s="7"/>
      <c r="I229" s="145">
        <v>6.4</v>
      </c>
      <c r="J229" s="145">
        <v>5</v>
      </c>
      <c r="K229" s="7"/>
      <c r="L229" s="7"/>
      <c r="M229" s="7"/>
      <c r="N229" s="7"/>
      <c r="O229" s="7"/>
      <c r="P229" s="7"/>
      <c r="Q229" s="7"/>
      <c r="R229" s="7"/>
      <c r="S229" s="165">
        <f>U229+W229+Y229+AA229+AC229+AE229+AG229</f>
        <v>0</v>
      </c>
      <c r="T229" s="166">
        <f t="shared" si="1290"/>
        <v>0</v>
      </c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52">
        <f>AK229+AM229+AO229+AQ229+AS229+AU229+AW229</f>
        <v>6.4</v>
      </c>
      <c r="AJ229" s="153">
        <f t="shared" si="1292"/>
        <v>5</v>
      </c>
      <c r="AK229" s="117">
        <f t="shared" ref="AK229" si="1306">E229+U229</f>
        <v>0</v>
      </c>
      <c r="AL229" s="117">
        <f t="shared" si="1293"/>
        <v>0</v>
      </c>
      <c r="AM229" s="117">
        <f t="shared" si="1294"/>
        <v>0</v>
      </c>
      <c r="AN229" s="117">
        <f t="shared" si="1295"/>
        <v>0</v>
      </c>
      <c r="AO229" s="117">
        <f t="shared" si="1296"/>
        <v>6.4</v>
      </c>
      <c r="AP229" s="117">
        <f t="shared" si="1297"/>
        <v>5</v>
      </c>
      <c r="AQ229" s="117">
        <f t="shared" si="1298"/>
        <v>0</v>
      </c>
      <c r="AR229" s="117">
        <f t="shared" si="1299"/>
        <v>0</v>
      </c>
      <c r="AS229" s="117">
        <f t="shared" si="1300"/>
        <v>0</v>
      </c>
      <c r="AT229" s="117">
        <f t="shared" si="1301"/>
        <v>0</v>
      </c>
      <c r="AU229" s="117">
        <f t="shared" si="1302"/>
        <v>0</v>
      </c>
      <c r="AV229" s="117">
        <f t="shared" si="1303"/>
        <v>0</v>
      </c>
      <c r="AW229" s="117">
        <f t="shared" si="1304"/>
        <v>0</v>
      </c>
      <c r="AX229" s="117">
        <f t="shared" si="1305"/>
        <v>0</v>
      </c>
      <c r="AY229" s="172">
        <f t="shared" si="1099"/>
        <v>0</v>
      </c>
      <c r="AZ229" s="172">
        <f t="shared" si="1100"/>
        <v>0</v>
      </c>
      <c r="BA229" s="172">
        <f t="shared" si="1101"/>
        <v>0</v>
      </c>
      <c r="BB229" s="172">
        <f t="shared" si="1102"/>
        <v>0</v>
      </c>
      <c r="BC229" s="172">
        <f t="shared" si="1103"/>
        <v>0</v>
      </c>
      <c r="BD229" s="172">
        <f t="shared" si="1104"/>
        <v>0</v>
      </c>
      <c r="BE229" s="172">
        <f t="shared" si="1105"/>
        <v>0</v>
      </c>
      <c r="BF229" s="172">
        <f t="shared" si="1106"/>
        <v>0</v>
      </c>
      <c r="BG229" s="172">
        <f t="shared" si="1107"/>
        <v>0</v>
      </c>
      <c r="BH229" s="172">
        <f t="shared" si="1108"/>
        <v>0</v>
      </c>
      <c r="BI229" s="172">
        <f t="shared" si="1109"/>
        <v>0</v>
      </c>
      <c r="BJ229" s="172">
        <f t="shared" si="1110"/>
        <v>0</v>
      </c>
      <c r="BK229" s="172">
        <f t="shared" si="1111"/>
        <v>0</v>
      </c>
      <c r="BL229" s="172">
        <f t="shared" si="1112"/>
        <v>0</v>
      </c>
      <c r="BM229" s="172">
        <f t="shared" si="1113"/>
        <v>0</v>
      </c>
      <c r="BN229" s="172">
        <f t="shared" si="1114"/>
        <v>0</v>
      </c>
      <c r="BO229" s="1">
        <f t="shared" si="965"/>
        <v>0</v>
      </c>
    </row>
    <row r="230" spans="1:67" ht="26.25" x14ac:dyDescent="0.25">
      <c r="A230" s="32"/>
      <c r="B230" s="34" t="s">
        <v>322</v>
      </c>
      <c r="C230" s="165">
        <f t="shared" ref="C230:C231" si="1307">E230+G230+I230+K230+M230+O230+Q230</f>
        <v>17.100000000000001</v>
      </c>
      <c r="D230" s="166">
        <f t="shared" si="1288"/>
        <v>16.8</v>
      </c>
      <c r="E230" s="7"/>
      <c r="F230" s="7"/>
      <c r="G230" s="7"/>
      <c r="H230" s="7"/>
      <c r="I230" s="145">
        <v>17.100000000000001</v>
      </c>
      <c r="J230" s="145">
        <v>16.8</v>
      </c>
      <c r="K230" s="7"/>
      <c r="L230" s="7"/>
      <c r="M230" s="7"/>
      <c r="N230" s="7"/>
      <c r="O230" s="7"/>
      <c r="P230" s="7"/>
      <c r="Q230" s="7"/>
      <c r="R230" s="7"/>
      <c r="S230" s="165">
        <f t="shared" ref="S230:S231" si="1308">U230+W230+Y230+AA230+AC230+AE230+AG230</f>
        <v>0</v>
      </c>
      <c r="T230" s="166">
        <f t="shared" si="1290"/>
        <v>0</v>
      </c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52">
        <f t="shared" ref="AI230:AI231" si="1309">AK230+AM230+AO230+AQ230+AS230+AU230+AW230</f>
        <v>17.100000000000001</v>
      </c>
      <c r="AJ230" s="153">
        <f t="shared" si="1292"/>
        <v>16.8</v>
      </c>
      <c r="AK230" s="117">
        <f t="shared" ref="AK230:AK231" si="1310">E230+U230</f>
        <v>0</v>
      </c>
      <c r="AL230" s="117">
        <f t="shared" ref="AL230:AL231" si="1311">F230+V230</f>
        <v>0</v>
      </c>
      <c r="AM230" s="117">
        <f t="shared" ref="AM230:AM231" si="1312">G230+W230</f>
        <v>0</v>
      </c>
      <c r="AN230" s="117">
        <f t="shared" ref="AN230:AN231" si="1313">H230+X230</f>
        <v>0</v>
      </c>
      <c r="AO230" s="117">
        <f t="shared" ref="AO230:AO231" si="1314">I230+Y230</f>
        <v>17.100000000000001</v>
      </c>
      <c r="AP230" s="117">
        <f t="shared" ref="AP230:AP231" si="1315">J230+Z230</f>
        <v>16.8</v>
      </c>
      <c r="AQ230" s="117">
        <f t="shared" ref="AQ230:AQ231" si="1316">K230+AA230</f>
        <v>0</v>
      </c>
      <c r="AR230" s="117">
        <f t="shared" ref="AR230:AR231" si="1317">L230+AB230</f>
        <v>0</v>
      </c>
      <c r="AS230" s="117">
        <f t="shared" ref="AS230:AS231" si="1318">M230+AC230</f>
        <v>0</v>
      </c>
      <c r="AT230" s="117">
        <f t="shared" ref="AT230:AT231" si="1319">N230+AD230</f>
        <v>0</v>
      </c>
      <c r="AU230" s="117">
        <f t="shared" ref="AU230:AU231" si="1320">O230+AE230</f>
        <v>0</v>
      </c>
      <c r="AV230" s="117">
        <f t="shared" ref="AV230:AV231" si="1321">P230+AF230</f>
        <v>0</v>
      </c>
      <c r="AW230" s="117">
        <f t="shared" ref="AW230:AW231" si="1322">Q230+AG230</f>
        <v>0</v>
      </c>
      <c r="AX230" s="117">
        <f t="shared" ref="AX230:AX231" si="1323">R230+AH230</f>
        <v>0</v>
      </c>
      <c r="AY230" s="172">
        <f t="shared" si="1099"/>
        <v>0</v>
      </c>
      <c r="AZ230" s="172">
        <f t="shared" si="1100"/>
        <v>0</v>
      </c>
      <c r="BA230" s="172">
        <f t="shared" si="1101"/>
        <v>0</v>
      </c>
      <c r="BB230" s="172">
        <f t="shared" si="1102"/>
        <v>0</v>
      </c>
      <c r="BC230" s="172">
        <f t="shared" si="1103"/>
        <v>0</v>
      </c>
      <c r="BD230" s="172">
        <f t="shared" si="1104"/>
        <v>0</v>
      </c>
      <c r="BE230" s="172">
        <f t="shared" si="1105"/>
        <v>0</v>
      </c>
      <c r="BF230" s="172">
        <f t="shared" si="1106"/>
        <v>0</v>
      </c>
      <c r="BG230" s="172">
        <f t="shared" si="1107"/>
        <v>0</v>
      </c>
      <c r="BH230" s="172">
        <f t="shared" si="1108"/>
        <v>0</v>
      </c>
      <c r="BI230" s="172">
        <f t="shared" si="1109"/>
        <v>0</v>
      </c>
      <c r="BJ230" s="172">
        <f t="shared" si="1110"/>
        <v>0</v>
      </c>
      <c r="BK230" s="172">
        <f t="shared" si="1111"/>
        <v>0</v>
      </c>
      <c r="BL230" s="172">
        <f t="shared" si="1112"/>
        <v>0</v>
      </c>
      <c r="BM230" s="172">
        <f t="shared" si="1113"/>
        <v>0</v>
      </c>
      <c r="BN230" s="172">
        <f t="shared" si="1114"/>
        <v>0</v>
      </c>
      <c r="BO230" s="1">
        <f t="shared" si="965"/>
        <v>0</v>
      </c>
    </row>
    <row r="231" spans="1:67" ht="39" x14ac:dyDescent="0.25">
      <c r="A231" s="35"/>
      <c r="B231" s="34" t="s">
        <v>321</v>
      </c>
      <c r="C231" s="165">
        <f t="shared" si="1307"/>
        <v>4.4000000000000004</v>
      </c>
      <c r="D231" s="166">
        <f t="shared" si="1288"/>
        <v>4.3</v>
      </c>
      <c r="E231" s="7"/>
      <c r="F231" s="7"/>
      <c r="G231" s="7"/>
      <c r="H231" s="7"/>
      <c r="I231" s="145">
        <v>4.4000000000000004</v>
      </c>
      <c r="J231" s="145">
        <v>4.3</v>
      </c>
      <c r="K231" s="7"/>
      <c r="L231" s="7"/>
      <c r="M231" s="7"/>
      <c r="N231" s="7"/>
      <c r="O231" s="7"/>
      <c r="P231" s="7"/>
      <c r="Q231" s="7"/>
      <c r="R231" s="7"/>
      <c r="S231" s="165">
        <f t="shared" si="1308"/>
        <v>0</v>
      </c>
      <c r="T231" s="166">
        <f t="shared" si="1290"/>
        <v>0</v>
      </c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52">
        <f t="shared" si="1309"/>
        <v>4.4000000000000004</v>
      </c>
      <c r="AJ231" s="153">
        <f t="shared" si="1292"/>
        <v>4.3</v>
      </c>
      <c r="AK231" s="117">
        <f t="shared" si="1310"/>
        <v>0</v>
      </c>
      <c r="AL231" s="117">
        <f t="shared" si="1311"/>
        <v>0</v>
      </c>
      <c r="AM231" s="117">
        <f t="shared" si="1312"/>
        <v>0</v>
      </c>
      <c r="AN231" s="117">
        <f t="shared" si="1313"/>
        <v>0</v>
      </c>
      <c r="AO231" s="117">
        <f t="shared" si="1314"/>
        <v>4.4000000000000004</v>
      </c>
      <c r="AP231" s="117">
        <f t="shared" si="1315"/>
        <v>4.3</v>
      </c>
      <c r="AQ231" s="117">
        <f t="shared" si="1316"/>
        <v>0</v>
      </c>
      <c r="AR231" s="117">
        <f t="shared" si="1317"/>
        <v>0</v>
      </c>
      <c r="AS231" s="117">
        <f t="shared" si="1318"/>
        <v>0</v>
      </c>
      <c r="AT231" s="117">
        <f t="shared" si="1319"/>
        <v>0</v>
      </c>
      <c r="AU231" s="117">
        <f t="shared" si="1320"/>
        <v>0</v>
      </c>
      <c r="AV231" s="117">
        <f t="shared" si="1321"/>
        <v>0</v>
      </c>
      <c r="AW231" s="117">
        <f t="shared" si="1322"/>
        <v>0</v>
      </c>
      <c r="AX231" s="117">
        <f t="shared" si="1323"/>
        <v>0</v>
      </c>
      <c r="AY231" s="172">
        <f t="shared" si="1099"/>
        <v>0</v>
      </c>
      <c r="AZ231" s="172">
        <f t="shared" si="1100"/>
        <v>0</v>
      </c>
      <c r="BA231" s="172">
        <f t="shared" si="1101"/>
        <v>0</v>
      </c>
      <c r="BB231" s="172">
        <f t="shared" si="1102"/>
        <v>0</v>
      </c>
      <c r="BC231" s="172">
        <f t="shared" si="1103"/>
        <v>0</v>
      </c>
      <c r="BD231" s="172">
        <f t="shared" si="1104"/>
        <v>0</v>
      </c>
      <c r="BE231" s="172">
        <f t="shared" si="1105"/>
        <v>0</v>
      </c>
      <c r="BF231" s="172">
        <f t="shared" si="1106"/>
        <v>0</v>
      </c>
      <c r="BG231" s="172">
        <f t="shared" si="1107"/>
        <v>0</v>
      </c>
      <c r="BH231" s="172">
        <f t="shared" si="1108"/>
        <v>0</v>
      </c>
      <c r="BI231" s="172">
        <f t="shared" si="1109"/>
        <v>0</v>
      </c>
      <c r="BJ231" s="172">
        <f t="shared" si="1110"/>
        <v>0</v>
      </c>
      <c r="BK231" s="172">
        <f t="shared" si="1111"/>
        <v>0</v>
      </c>
      <c r="BL231" s="172">
        <f t="shared" si="1112"/>
        <v>0</v>
      </c>
      <c r="BM231" s="172">
        <f t="shared" si="1113"/>
        <v>0</v>
      </c>
      <c r="BN231" s="172">
        <f t="shared" si="1114"/>
        <v>0</v>
      </c>
      <c r="BO231" s="1">
        <f t="shared" si="965"/>
        <v>0</v>
      </c>
    </row>
    <row r="232" spans="1:67" ht="15" customHeight="1" x14ac:dyDescent="0.25">
      <c r="A232" s="31" t="s">
        <v>42</v>
      </c>
      <c r="B232" s="122" t="s">
        <v>344</v>
      </c>
      <c r="C232" s="161">
        <f>C233</f>
        <v>1080.5999999999999</v>
      </c>
      <c r="D232" s="162">
        <f t="shared" ref="D232:R232" si="1324">D233</f>
        <v>1008.7999999999998</v>
      </c>
      <c r="E232" s="138">
        <f t="shared" si="1324"/>
        <v>843.9</v>
      </c>
      <c r="F232" s="138">
        <f t="shared" si="1324"/>
        <v>800.3</v>
      </c>
      <c r="G232" s="138">
        <f t="shared" si="1324"/>
        <v>0</v>
      </c>
      <c r="H232" s="138">
        <f t="shared" si="1324"/>
        <v>0</v>
      </c>
      <c r="I232" s="138">
        <f t="shared" si="1324"/>
        <v>94.6</v>
      </c>
      <c r="J232" s="138">
        <f t="shared" si="1324"/>
        <v>93.3</v>
      </c>
      <c r="K232" s="138">
        <f t="shared" si="1324"/>
        <v>62.3</v>
      </c>
      <c r="L232" s="138">
        <f t="shared" si="1324"/>
        <v>61.4</v>
      </c>
      <c r="M232" s="138">
        <f t="shared" si="1324"/>
        <v>70</v>
      </c>
      <c r="N232" s="138">
        <f t="shared" si="1324"/>
        <v>48</v>
      </c>
      <c r="O232" s="138">
        <f t="shared" si="1324"/>
        <v>0</v>
      </c>
      <c r="P232" s="138">
        <f t="shared" si="1324"/>
        <v>0</v>
      </c>
      <c r="Q232" s="138">
        <f t="shared" si="1324"/>
        <v>9.8000000000000007</v>
      </c>
      <c r="R232" s="138">
        <f t="shared" si="1324"/>
        <v>5.8</v>
      </c>
      <c r="S232" s="161">
        <f>S233</f>
        <v>0</v>
      </c>
      <c r="T232" s="162">
        <f t="shared" ref="T232:AH232" si="1325">T233</f>
        <v>0</v>
      </c>
      <c r="U232" s="142">
        <f t="shared" si="1325"/>
        <v>0</v>
      </c>
      <c r="V232" s="142">
        <f t="shared" si="1325"/>
        <v>0</v>
      </c>
      <c r="W232" s="142">
        <f t="shared" si="1325"/>
        <v>0</v>
      </c>
      <c r="X232" s="142">
        <f t="shared" si="1325"/>
        <v>0</v>
      </c>
      <c r="Y232" s="142">
        <f t="shared" si="1325"/>
        <v>0</v>
      </c>
      <c r="Z232" s="142">
        <f t="shared" si="1325"/>
        <v>0</v>
      </c>
      <c r="AA232" s="142">
        <f t="shared" si="1325"/>
        <v>0</v>
      </c>
      <c r="AB232" s="142">
        <f t="shared" si="1325"/>
        <v>0</v>
      </c>
      <c r="AC232" s="142">
        <f t="shared" si="1325"/>
        <v>0</v>
      </c>
      <c r="AD232" s="142">
        <f t="shared" si="1325"/>
        <v>0</v>
      </c>
      <c r="AE232" s="142">
        <f t="shared" si="1325"/>
        <v>0</v>
      </c>
      <c r="AF232" s="142">
        <f t="shared" si="1325"/>
        <v>0</v>
      </c>
      <c r="AG232" s="142">
        <f t="shared" si="1325"/>
        <v>0</v>
      </c>
      <c r="AH232" s="142">
        <f t="shared" si="1325"/>
        <v>0</v>
      </c>
      <c r="AI232" s="14">
        <f>AI233</f>
        <v>1080.5999999999999</v>
      </c>
      <c r="AJ232" s="12">
        <f t="shared" ref="AJ232:AX232" si="1326">AJ233</f>
        <v>1008.7999999999998</v>
      </c>
      <c r="AK232" s="107">
        <f t="shared" si="1326"/>
        <v>843.9</v>
      </c>
      <c r="AL232" s="107">
        <f t="shared" si="1326"/>
        <v>800.3</v>
      </c>
      <c r="AM232" s="107">
        <f t="shared" si="1326"/>
        <v>0</v>
      </c>
      <c r="AN232" s="107">
        <f t="shared" si="1326"/>
        <v>0</v>
      </c>
      <c r="AO232" s="107">
        <f t="shared" si="1326"/>
        <v>94.6</v>
      </c>
      <c r="AP232" s="107">
        <f t="shared" si="1326"/>
        <v>93.3</v>
      </c>
      <c r="AQ232" s="107">
        <f t="shared" si="1326"/>
        <v>62.3</v>
      </c>
      <c r="AR232" s="107">
        <f t="shared" si="1326"/>
        <v>61.4</v>
      </c>
      <c r="AS232" s="107">
        <f t="shared" si="1326"/>
        <v>70</v>
      </c>
      <c r="AT232" s="107">
        <f t="shared" si="1326"/>
        <v>48</v>
      </c>
      <c r="AU232" s="107">
        <f t="shared" si="1326"/>
        <v>0</v>
      </c>
      <c r="AV232" s="107">
        <f t="shared" si="1326"/>
        <v>0</v>
      </c>
      <c r="AW232" s="107">
        <f t="shared" si="1326"/>
        <v>9.8000000000000007</v>
      </c>
      <c r="AX232" s="107">
        <f t="shared" si="1326"/>
        <v>5.8</v>
      </c>
      <c r="AY232" s="172">
        <f t="shared" si="1099"/>
        <v>0</v>
      </c>
      <c r="AZ232" s="172">
        <f t="shared" si="1100"/>
        <v>0</v>
      </c>
      <c r="BA232" s="172">
        <f t="shared" si="1101"/>
        <v>0</v>
      </c>
      <c r="BB232" s="172">
        <f t="shared" si="1102"/>
        <v>0</v>
      </c>
      <c r="BC232" s="172">
        <f t="shared" si="1103"/>
        <v>0</v>
      </c>
      <c r="BD232" s="172">
        <f t="shared" si="1104"/>
        <v>0</v>
      </c>
      <c r="BE232" s="172">
        <f t="shared" si="1105"/>
        <v>0</v>
      </c>
      <c r="BF232" s="172">
        <f t="shared" si="1106"/>
        <v>0</v>
      </c>
      <c r="BG232" s="172">
        <f t="shared" si="1107"/>
        <v>0</v>
      </c>
      <c r="BH232" s="172">
        <f t="shared" si="1108"/>
        <v>0</v>
      </c>
      <c r="BI232" s="172">
        <f t="shared" si="1109"/>
        <v>0</v>
      </c>
      <c r="BJ232" s="172">
        <f t="shared" si="1110"/>
        <v>0</v>
      </c>
      <c r="BK232" s="172">
        <f t="shared" si="1111"/>
        <v>0</v>
      </c>
      <c r="BL232" s="172">
        <f t="shared" si="1112"/>
        <v>0</v>
      </c>
      <c r="BM232" s="172">
        <f t="shared" si="1113"/>
        <v>0</v>
      </c>
      <c r="BN232" s="172">
        <f t="shared" si="1114"/>
        <v>0</v>
      </c>
      <c r="BO232" s="1">
        <f t="shared" si="965"/>
        <v>0</v>
      </c>
    </row>
    <row r="233" spans="1:67" x14ac:dyDescent="0.25">
      <c r="A233" s="32"/>
      <c r="B233" s="21" t="s">
        <v>320</v>
      </c>
      <c r="C233" s="164">
        <f t="shared" ref="C233" si="1327">E233+G233+I233+K233+M233+O233+Q233</f>
        <v>1080.5999999999999</v>
      </c>
      <c r="D233" s="164">
        <f t="shared" ref="D233:D234" si="1328">F233+H233+J233+L233+N233+P233+R233</f>
        <v>1008.7999999999998</v>
      </c>
      <c r="E233" s="7">
        <v>843.9</v>
      </c>
      <c r="F233" s="7">
        <v>800.3</v>
      </c>
      <c r="G233" s="7"/>
      <c r="H233" s="7"/>
      <c r="I233" s="7">
        <f>I234</f>
        <v>94.6</v>
      </c>
      <c r="J233" s="7">
        <f>J234</f>
        <v>93.3</v>
      </c>
      <c r="K233" s="7">
        <v>62.3</v>
      </c>
      <c r="L233" s="7">
        <v>61.4</v>
      </c>
      <c r="M233" s="7">
        <v>70</v>
      </c>
      <c r="N233" s="7">
        <v>48</v>
      </c>
      <c r="O233" s="138"/>
      <c r="P233" s="138"/>
      <c r="Q233" s="7">
        <v>9.8000000000000007</v>
      </c>
      <c r="R233" s="7">
        <v>5.8</v>
      </c>
      <c r="S233" s="164">
        <f t="shared" ref="S233" si="1329">U233+W233+Y233+AA233+AC233+AE233+AG233</f>
        <v>0</v>
      </c>
      <c r="T233" s="164">
        <f t="shared" ref="T233:T234" si="1330">V233+X233+Z233+AB233+AD233+AF233+AH233</f>
        <v>0</v>
      </c>
      <c r="U233" s="142"/>
      <c r="V233" s="142"/>
      <c r="W233" s="143"/>
      <c r="X233" s="143"/>
      <c r="Y233" s="143">
        <f>Y234</f>
        <v>0</v>
      </c>
      <c r="Z233" s="143">
        <f>Z234</f>
        <v>0</v>
      </c>
      <c r="AA233" s="142"/>
      <c r="AB233" s="142"/>
      <c r="AC233" s="142"/>
      <c r="AD233" s="142"/>
      <c r="AE233" s="142"/>
      <c r="AF233" s="142"/>
      <c r="AG233" s="142"/>
      <c r="AH233" s="142"/>
      <c r="AI233" s="116">
        <f t="shared" ref="AI233" si="1331">AK233+AM233+AO233+AQ233+AS233+AU233+AW233</f>
        <v>1080.5999999999999</v>
      </c>
      <c r="AJ233" s="116">
        <f t="shared" ref="AJ233:AJ234" si="1332">AL233+AN233+AP233+AR233+AT233+AV233+AX233</f>
        <v>1008.7999999999998</v>
      </c>
      <c r="AK233" s="23">
        <f>E233+U233</f>
        <v>843.9</v>
      </c>
      <c r="AL233" s="23">
        <f t="shared" ref="AL233:AL234" si="1333">F233+V233</f>
        <v>800.3</v>
      </c>
      <c r="AM233" s="23">
        <f t="shared" ref="AM233:AM234" si="1334">G233+W233</f>
        <v>0</v>
      </c>
      <c r="AN233" s="23">
        <f t="shared" ref="AN233:AN234" si="1335">H233+X233</f>
        <v>0</v>
      </c>
      <c r="AO233" s="23">
        <f t="shared" ref="AO233:AO234" si="1336">I233+Y233</f>
        <v>94.6</v>
      </c>
      <c r="AP233" s="23">
        <f t="shared" ref="AP233:AP234" si="1337">J233+Z233</f>
        <v>93.3</v>
      </c>
      <c r="AQ233" s="23">
        <f t="shared" ref="AQ233:AQ234" si="1338">K233+AA233</f>
        <v>62.3</v>
      </c>
      <c r="AR233" s="23">
        <f t="shared" ref="AR233:AR234" si="1339">L233+AB233</f>
        <v>61.4</v>
      </c>
      <c r="AS233" s="23">
        <f t="shared" ref="AS233:AS234" si="1340">M233+AC233</f>
        <v>70</v>
      </c>
      <c r="AT233" s="23">
        <f t="shared" ref="AT233:AT234" si="1341">N233+AD233</f>
        <v>48</v>
      </c>
      <c r="AU233" s="23">
        <f t="shared" ref="AU233:AU234" si="1342">O233+AE233</f>
        <v>0</v>
      </c>
      <c r="AV233" s="23">
        <f t="shared" ref="AV233:AV234" si="1343">P233+AF233</f>
        <v>0</v>
      </c>
      <c r="AW233" s="23">
        <f t="shared" ref="AW233:AW234" si="1344">Q233+AG233</f>
        <v>9.8000000000000007</v>
      </c>
      <c r="AX233" s="23">
        <f t="shared" ref="AX233:AX234" si="1345">R233+AH233</f>
        <v>5.8</v>
      </c>
      <c r="AY233" s="172">
        <f t="shared" si="1099"/>
        <v>0</v>
      </c>
      <c r="AZ233" s="172">
        <f t="shared" si="1100"/>
        <v>0</v>
      </c>
      <c r="BA233" s="172">
        <f t="shared" si="1101"/>
        <v>0</v>
      </c>
      <c r="BB233" s="172">
        <f t="shared" si="1102"/>
        <v>0</v>
      </c>
      <c r="BC233" s="172">
        <f t="shared" si="1103"/>
        <v>0</v>
      </c>
      <c r="BD233" s="172">
        <f t="shared" si="1104"/>
        <v>0</v>
      </c>
      <c r="BE233" s="172">
        <f t="shared" si="1105"/>
        <v>0</v>
      </c>
      <c r="BF233" s="172">
        <f t="shared" si="1106"/>
        <v>0</v>
      </c>
      <c r="BG233" s="172">
        <f t="shared" si="1107"/>
        <v>0</v>
      </c>
      <c r="BH233" s="172">
        <f t="shared" si="1108"/>
        <v>0</v>
      </c>
      <c r="BI233" s="172">
        <f t="shared" si="1109"/>
        <v>0</v>
      </c>
      <c r="BJ233" s="172">
        <f t="shared" si="1110"/>
        <v>0</v>
      </c>
      <c r="BK233" s="172">
        <f t="shared" si="1111"/>
        <v>0</v>
      </c>
      <c r="BL233" s="172">
        <f t="shared" si="1112"/>
        <v>0</v>
      </c>
      <c r="BM233" s="172">
        <f t="shared" si="1113"/>
        <v>0</v>
      </c>
      <c r="BN233" s="172">
        <f t="shared" si="1114"/>
        <v>0</v>
      </c>
      <c r="BO233" s="1">
        <f t="shared" si="965"/>
        <v>0</v>
      </c>
    </row>
    <row r="234" spans="1:67" ht="26.25" x14ac:dyDescent="0.25">
      <c r="A234" s="32"/>
      <c r="B234" s="34" t="s">
        <v>322</v>
      </c>
      <c r="C234" s="165">
        <f>E234+G234+I234+K234+M234+O234+Q234</f>
        <v>94.6</v>
      </c>
      <c r="D234" s="166">
        <f t="shared" si="1328"/>
        <v>93.3</v>
      </c>
      <c r="E234" s="148"/>
      <c r="F234" s="148"/>
      <c r="G234" s="148"/>
      <c r="H234" s="148"/>
      <c r="I234" s="148">
        <v>94.6</v>
      </c>
      <c r="J234" s="148">
        <v>93.3</v>
      </c>
      <c r="K234" s="148"/>
      <c r="L234" s="148"/>
      <c r="M234" s="148"/>
      <c r="N234" s="148"/>
      <c r="O234" s="148"/>
      <c r="P234" s="148"/>
      <c r="Q234" s="148"/>
      <c r="R234" s="148"/>
      <c r="S234" s="165">
        <f>U234+W234+Y234+AA234+AC234+AE234+AG234</f>
        <v>0</v>
      </c>
      <c r="T234" s="166">
        <f t="shared" si="1330"/>
        <v>0</v>
      </c>
      <c r="U234" s="150"/>
      <c r="V234" s="150"/>
      <c r="W234" s="15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/>
      <c r="AH234" s="150"/>
      <c r="AI234" s="152">
        <f>AK234+AM234+AO234+AQ234+AS234+AU234+AW234</f>
        <v>94.6</v>
      </c>
      <c r="AJ234" s="153">
        <f t="shared" si="1332"/>
        <v>93.3</v>
      </c>
      <c r="AK234" s="117">
        <f t="shared" ref="AK234" si="1346">E234+U234</f>
        <v>0</v>
      </c>
      <c r="AL234" s="117">
        <f t="shared" si="1333"/>
        <v>0</v>
      </c>
      <c r="AM234" s="117">
        <f t="shared" si="1334"/>
        <v>0</v>
      </c>
      <c r="AN234" s="117">
        <f t="shared" si="1335"/>
        <v>0</v>
      </c>
      <c r="AO234" s="117">
        <f t="shared" si="1336"/>
        <v>94.6</v>
      </c>
      <c r="AP234" s="117">
        <f t="shared" si="1337"/>
        <v>93.3</v>
      </c>
      <c r="AQ234" s="117">
        <f t="shared" si="1338"/>
        <v>0</v>
      </c>
      <c r="AR234" s="117">
        <f t="shared" si="1339"/>
        <v>0</v>
      </c>
      <c r="AS234" s="117">
        <f t="shared" si="1340"/>
        <v>0</v>
      </c>
      <c r="AT234" s="117">
        <f t="shared" si="1341"/>
        <v>0</v>
      </c>
      <c r="AU234" s="117">
        <f t="shared" si="1342"/>
        <v>0</v>
      </c>
      <c r="AV234" s="117">
        <f t="shared" si="1343"/>
        <v>0</v>
      </c>
      <c r="AW234" s="117">
        <f t="shared" si="1344"/>
        <v>0</v>
      </c>
      <c r="AX234" s="117">
        <f t="shared" si="1345"/>
        <v>0</v>
      </c>
      <c r="AY234" s="172">
        <f t="shared" si="1099"/>
        <v>0</v>
      </c>
      <c r="AZ234" s="172">
        <f t="shared" si="1100"/>
        <v>0</v>
      </c>
      <c r="BA234" s="172">
        <f t="shared" si="1101"/>
        <v>0</v>
      </c>
      <c r="BB234" s="172">
        <f t="shared" si="1102"/>
        <v>0</v>
      </c>
      <c r="BC234" s="172">
        <f t="shared" si="1103"/>
        <v>0</v>
      </c>
      <c r="BD234" s="172">
        <f t="shared" si="1104"/>
        <v>0</v>
      </c>
      <c r="BE234" s="172">
        <f t="shared" si="1105"/>
        <v>0</v>
      </c>
      <c r="BF234" s="172">
        <f t="shared" si="1106"/>
        <v>0</v>
      </c>
      <c r="BG234" s="172">
        <f t="shared" si="1107"/>
        <v>0</v>
      </c>
      <c r="BH234" s="172">
        <f t="shared" si="1108"/>
        <v>0</v>
      </c>
      <c r="BI234" s="172">
        <f t="shared" si="1109"/>
        <v>0</v>
      </c>
      <c r="BJ234" s="172">
        <f t="shared" si="1110"/>
        <v>0</v>
      </c>
      <c r="BK234" s="172">
        <f t="shared" si="1111"/>
        <v>0</v>
      </c>
      <c r="BL234" s="172">
        <f t="shared" si="1112"/>
        <v>0</v>
      </c>
      <c r="BM234" s="172">
        <f t="shared" si="1113"/>
        <v>0</v>
      </c>
      <c r="BN234" s="172">
        <f t="shared" si="1114"/>
        <v>0</v>
      </c>
      <c r="BO234" s="1">
        <f t="shared" si="965"/>
        <v>0</v>
      </c>
    </row>
    <row r="235" spans="1:67" s="16" customFormat="1" ht="15" customHeight="1" x14ac:dyDescent="0.25">
      <c r="A235" s="77" t="s">
        <v>43</v>
      </c>
      <c r="B235" s="122" t="s">
        <v>345</v>
      </c>
      <c r="C235" s="161">
        <f>C236</f>
        <v>600.79999999999995</v>
      </c>
      <c r="D235" s="162">
        <f t="shared" ref="D235:R235" si="1347">D236</f>
        <v>457</v>
      </c>
      <c r="E235" s="138">
        <f t="shared" si="1347"/>
        <v>531.70000000000005</v>
      </c>
      <c r="F235" s="138">
        <f t="shared" si="1347"/>
        <v>423.8</v>
      </c>
      <c r="G235" s="138">
        <f t="shared" si="1347"/>
        <v>0</v>
      </c>
      <c r="H235" s="138">
        <f t="shared" si="1347"/>
        <v>0</v>
      </c>
      <c r="I235" s="138">
        <f t="shared" si="1347"/>
        <v>0</v>
      </c>
      <c r="J235" s="138">
        <f t="shared" si="1347"/>
        <v>0</v>
      </c>
      <c r="K235" s="138">
        <f t="shared" si="1347"/>
        <v>33.799999999999997</v>
      </c>
      <c r="L235" s="138">
        <f t="shared" si="1347"/>
        <v>33.200000000000003</v>
      </c>
      <c r="M235" s="138">
        <f t="shared" si="1347"/>
        <v>22.9</v>
      </c>
      <c r="N235" s="138">
        <f t="shared" si="1347"/>
        <v>0</v>
      </c>
      <c r="O235" s="138">
        <f t="shared" si="1347"/>
        <v>0</v>
      </c>
      <c r="P235" s="138">
        <f t="shared" si="1347"/>
        <v>0</v>
      </c>
      <c r="Q235" s="138">
        <f t="shared" si="1347"/>
        <v>12.4</v>
      </c>
      <c r="R235" s="138">
        <f t="shared" si="1347"/>
        <v>0</v>
      </c>
      <c r="S235" s="161">
        <f>S236</f>
        <v>0</v>
      </c>
      <c r="T235" s="162">
        <f t="shared" ref="T235:AH235" si="1348">T236</f>
        <v>0</v>
      </c>
      <c r="U235" s="142">
        <f t="shared" si="1348"/>
        <v>0</v>
      </c>
      <c r="V235" s="142">
        <f t="shared" si="1348"/>
        <v>0</v>
      </c>
      <c r="W235" s="142">
        <f t="shared" si="1348"/>
        <v>0</v>
      </c>
      <c r="X235" s="142">
        <f t="shared" si="1348"/>
        <v>0</v>
      </c>
      <c r="Y235" s="142">
        <f t="shared" si="1348"/>
        <v>0</v>
      </c>
      <c r="Z235" s="142">
        <f t="shared" si="1348"/>
        <v>0</v>
      </c>
      <c r="AA235" s="142">
        <f t="shared" si="1348"/>
        <v>0</v>
      </c>
      <c r="AB235" s="142">
        <f t="shared" si="1348"/>
        <v>0</v>
      </c>
      <c r="AC235" s="142">
        <f t="shared" si="1348"/>
        <v>0</v>
      </c>
      <c r="AD235" s="142">
        <f t="shared" si="1348"/>
        <v>0</v>
      </c>
      <c r="AE235" s="142">
        <f t="shared" si="1348"/>
        <v>0</v>
      </c>
      <c r="AF235" s="142">
        <f t="shared" si="1348"/>
        <v>0</v>
      </c>
      <c r="AG235" s="142">
        <f t="shared" si="1348"/>
        <v>0</v>
      </c>
      <c r="AH235" s="142">
        <f t="shared" si="1348"/>
        <v>0</v>
      </c>
      <c r="AI235" s="14">
        <f>AI236</f>
        <v>600.79999999999995</v>
      </c>
      <c r="AJ235" s="12">
        <f t="shared" ref="AJ235:AX235" si="1349">AJ236</f>
        <v>457</v>
      </c>
      <c r="AK235" s="107">
        <f t="shared" si="1349"/>
        <v>531.70000000000005</v>
      </c>
      <c r="AL235" s="107">
        <f t="shared" si="1349"/>
        <v>423.8</v>
      </c>
      <c r="AM235" s="107">
        <f t="shared" si="1349"/>
        <v>0</v>
      </c>
      <c r="AN235" s="107">
        <f t="shared" si="1349"/>
        <v>0</v>
      </c>
      <c r="AO235" s="107">
        <f t="shared" si="1349"/>
        <v>0</v>
      </c>
      <c r="AP235" s="107">
        <f t="shared" si="1349"/>
        <v>0</v>
      </c>
      <c r="AQ235" s="107">
        <f t="shared" si="1349"/>
        <v>33.799999999999997</v>
      </c>
      <c r="AR235" s="107">
        <f t="shared" si="1349"/>
        <v>33.200000000000003</v>
      </c>
      <c r="AS235" s="107">
        <f t="shared" si="1349"/>
        <v>22.9</v>
      </c>
      <c r="AT235" s="107">
        <f t="shared" si="1349"/>
        <v>0</v>
      </c>
      <c r="AU235" s="107">
        <f t="shared" si="1349"/>
        <v>0</v>
      </c>
      <c r="AV235" s="107">
        <f t="shared" si="1349"/>
        <v>0</v>
      </c>
      <c r="AW235" s="107">
        <f t="shared" si="1349"/>
        <v>12.4</v>
      </c>
      <c r="AX235" s="107">
        <f t="shared" si="1349"/>
        <v>0</v>
      </c>
      <c r="AY235" s="172">
        <f t="shared" si="1099"/>
        <v>0</v>
      </c>
      <c r="AZ235" s="172">
        <f t="shared" si="1100"/>
        <v>0</v>
      </c>
      <c r="BA235" s="172">
        <f t="shared" si="1101"/>
        <v>0</v>
      </c>
      <c r="BB235" s="172">
        <f t="shared" si="1102"/>
        <v>0</v>
      </c>
      <c r="BC235" s="172">
        <f t="shared" si="1103"/>
        <v>0</v>
      </c>
      <c r="BD235" s="172">
        <f t="shared" si="1104"/>
        <v>0</v>
      </c>
      <c r="BE235" s="172">
        <f t="shared" si="1105"/>
        <v>0</v>
      </c>
      <c r="BF235" s="172">
        <f t="shared" si="1106"/>
        <v>0</v>
      </c>
      <c r="BG235" s="172">
        <f t="shared" si="1107"/>
        <v>0</v>
      </c>
      <c r="BH235" s="172">
        <f t="shared" si="1108"/>
        <v>0</v>
      </c>
      <c r="BI235" s="172">
        <f t="shared" si="1109"/>
        <v>0</v>
      </c>
      <c r="BJ235" s="172">
        <f t="shared" si="1110"/>
        <v>0</v>
      </c>
      <c r="BK235" s="172">
        <f t="shared" si="1111"/>
        <v>0</v>
      </c>
      <c r="BL235" s="172">
        <f t="shared" si="1112"/>
        <v>0</v>
      </c>
      <c r="BM235" s="172">
        <f t="shared" si="1113"/>
        <v>0</v>
      </c>
      <c r="BN235" s="172">
        <f t="shared" si="1114"/>
        <v>0</v>
      </c>
      <c r="BO235" s="1">
        <f t="shared" si="965"/>
        <v>0</v>
      </c>
    </row>
    <row r="236" spans="1:67" x14ac:dyDescent="0.25">
      <c r="A236" s="32"/>
      <c r="B236" s="21" t="s">
        <v>59</v>
      </c>
      <c r="C236" s="163">
        <f>E236+G236+I236+K236+M236+O236+Q236</f>
        <v>600.79999999999995</v>
      </c>
      <c r="D236" s="164">
        <f>F236+H236+J236+L236+N236+P236+R236</f>
        <v>457</v>
      </c>
      <c r="E236" s="7">
        <v>531.70000000000005</v>
      </c>
      <c r="F236" s="7">
        <v>423.8</v>
      </c>
      <c r="G236" s="7"/>
      <c r="H236" s="7"/>
      <c r="I236" s="7"/>
      <c r="J236" s="7"/>
      <c r="K236" s="7">
        <v>33.799999999999997</v>
      </c>
      <c r="L236" s="7">
        <v>33.200000000000003</v>
      </c>
      <c r="M236" s="7">
        <v>22.9</v>
      </c>
      <c r="N236" s="7"/>
      <c r="O236" s="7"/>
      <c r="P236" s="7"/>
      <c r="Q236" s="7">
        <v>12.4</v>
      </c>
      <c r="R236" s="7"/>
      <c r="S236" s="163">
        <f>U236+W236+Y236+AA236+AC236+AE236+AG236</f>
        <v>0</v>
      </c>
      <c r="T236" s="164">
        <f>V236+X236+Z236+AB236+AD236+AF236+AH236</f>
        <v>0</v>
      </c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15">
        <f>AK236+AM236+AO236+AQ236+AS236+AU236+AW236</f>
        <v>600.79999999999995</v>
      </c>
      <c r="AJ236" s="116">
        <f>AL236+AN236+AP236+AR236+AT236+AV236+AX236</f>
        <v>457</v>
      </c>
      <c r="AK236" s="23">
        <f>E236+U236</f>
        <v>531.70000000000005</v>
      </c>
      <c r="AL236" s="23">
        <f t="shared" ref="AL236" si="1350">F236+V236</f>
        <v>423.8</v>
      </c>
      <c r="AM236" s="23">
        <f t="shared" ref="AM236" si="1351">G236+W236</f>
        <v>0</v>
      </c>
      <c r="AN236" s="23">
        <f t="shared" ref="AN236" si="1352">H236+X236</f>
        <v>0</v>
      </c>
      <c r="AO236" s="23">
        <f t="shared" ref="AO236" si="1353">I236+Y236</f>
        <v>0</v>
      </c>
      <c r="AP236" s="23">
        <f t="shared" ref="AP236" si="1354">J236+Z236</f>
        <v>0</v>
      </c>
      <c r="AQ236" s="23">
        <f t="shared" ref="AQ236" si="1355">K236+AA236</f>
        <v>33.799999999999997</v>
      </c>
      <c r="AR236" s="23">
        <f t="shared" ref="AR236" si="1356">L236+AB236</f>
        <v>33.200000000000003</v>
      </c>
      <c r="AS236" s="23">
        <f t="shared" ref="AS236" si="1357">M236+AC236</f>
        <v>22.9</v>
      </c>
      <c r="AT236" s="23">
        <f t="shared" ref="AT236" si="1358">N236+AD236</f>
        <v>0</v>
      </c>
      <c r="AU236" s="23">
        <f t="shared" ref="AU236" si="1359">O236+AE236</f>
        <v>0</v>
      </c>
      <c r="AV236" s="23">
        <f t="shared" ref="AV236" si="1360">P236+AF236</f>
        <v>0</v>
      </c>
      <c r="AW236" s="23">
        <f t="shared" ref="AW236" si="1361">Q236+AG236</f>
        <v>12.4</v>
      </c>
      <c r="AX236" s="23">
        <f t="shared" ref="AX236" si="1362">R236+AH236</f>
        <v>0</v>
      </c>
      <c r="AY236" s="172">
        <f t="shared" si="1099"/>
        <v>0</v>
      </c>
      <c r="AZ236" s="172">
        <f t="shared" si="1100"/>
        <v>0</v>
      </c>
      <c r="BA236" s="172">
        <f t="shared" si="1101"/>
        <v>0</v>
      </c>
      <c r="BB236" s="172">
        <f t="shared" si="1102"/>
        <v>0</v>
      </c>
      <c r="BC236" s="172">
        <f t="shared" si="1103"/>
        <v>0</v>
      </c>
      <c r="BD236" s="172">
        <f t="shared" si="1104"/>
        <v>0</v>
      </c>
      <c r="BE236" s="172">
        <f t="shared" si="1105"/>
        <v>0</v>
      </c>
      <c r="BF236" s="172">
        <f t="shared" si="1106"/>
        <v>0</v>
      </c>
      <c r="BG236" s="172">
        <f t="shared" si="1107"/>
        <v>0</v>
      </c>
      <c r="BH236" s="172">
        <f t="shared" si="1108"/>
        <v>0</v>
      </c>
      <c r="BI236" s="172">
        <f t="shared" si="1109"/>
        <v>0</v>
      </c>
      <c r="BJ236" s="172">
        <f t="shared" si="1110"/>
        <v>0</v>
      </c>
      <c r="BK236" s="172">
        <f t="shared" si="1111"/>
        <v>0</v>
      </c>
      <c r="BL236" s="172">
        <f t="shared" si="1112"/>
        <v>0</v>
      </c>
      <c r="BM236" s="172">
        <f t="shared" si="1113"/>
        <v>0</v>
      </c>
      <c r="BN236" s="172">
        <f t="shared" si="1114"/>
        <v>0</v>
      </c>
      <c r="BO236" s="1">
        <f t="shared" si="965"/>
        <v>0</v>
      </c>
    </row>
    <row r="237" spans="1:67" ht="15" customHeight="1" x14ac:dyDescent="0.25">
      <c r="A237" s="31" t="s">
        <v>44</v>
      </c>
      <c r="B237" s="122" t="s">
        <v>346</v>
      </c>
      <c r="C237" s="161">
        <f>C238</f>
        <v>389</v>
      </c>
      <c r="D237" s="162">
        <f t="shared" ref="D237:R237" si="1363">D238</f>
        <v>303.89999999999998</v>
      </c>
      <c r="E237" s="138">
        <f t="shared" si="1363"/>
        <v>162.5</v>
      </c>
      <c r="F237" s="138">
        <f t="shared" si="1363"/>
        <v>130</v>
      </c>
      <c r="G237" s="138">
        <f t="shared" si="1363"/>
        <v>0</v>
      </c>
      <c r="H237" s="138">
        <f t="shared" si="1363"/>
        <v>0</v>
      </c>
      <c r="I237" s="138">
        <f t="shared" si="1363"/>
        <v>17</v>
      </c>
      <c r="J237" s="138">
        <f t="shared" si="1363"/>
        <v>16.7</v>
      </c>
      <c r="K237" s="138">
        <f t="shared" si="1363"/>
        <v>161</v>
      </c>
      <c r="L237" s="138">
        <f t="shared" si="1363"/>
        <v>157.19999999999999</v>
      </c>
      <c r="M237" s="138">
        <f t="shared" si="1363"/>
        <v>40</v>
      </c>
      <c r="N237" s="138">
        <f t="shared" si="1363"/>
        <v>0</v>
      </c>
      <c r="O237" s="138">
        <f t="shared" si="1363"/>
        <v>0</v>
      </c>
      <c r="P237" s="138">
        <f t="shared" si="1363"/>
        <v>0</v>
      </c>
      <c r="Q237" s="138">
        <f t="shared" si="1363"/>
        <v>8.5</v>
      </c>
      <c r="R237" s="138">
        <f t="shared" si="1363"/>
        <v>0</v>
      </c>
      <c r="S237" s="161">
        <f>S238</f>
        <v>0</v>
      </c>
      <c r="T237" s="162">
        <f t="shared" ref="T237:AH237" si="1364">T238</f>
        <v>0</v>
      </c>
      <c r="U237" s="142">
        <f t="shared" si="1364"/>
        <v>0</v>
      </c>
      <c r="V237" s="142">
        <f t="shared" si="1364"/>
        <v>0</v>
      </c>
      <c r="W237" s="142">
        <f t="shared" si="1364"/>
        <v>0</v>
      </c>
      <c r="X237" s="142">
        <f t="shared" si="1364"/>
        <v>0</v>
      </c>
      <c r="Y237" s="142">
        <f t="shared" si="1364"/>
        <v>0</v>
      </c>
      <c r="Z237" s="142">
        <f t="shared" si="1364"/>
        <v>0</v>
      </c>
      <c r="AA237" s="142">
        <f t="shared" si="1364"/>
        <v>0</v>
      </c>
      <c r="AB237" s="142">
        <f t="shared" si="1364"/>
        <v>0</v>
      </c>
      <c r="AC237" s="142">
        <f t="shared" si="1364"/>
        <v>0</v>
      </c>
      <c r="AD237" s="142">
        <f t="shared" si="1364"/>
        <v>0</v>
      </c>
      <c r="AE237" s="142">
        <f t="shared" si="1364"/>
        <v>0</v>
      </c>
      <c r="AF237" s="142">
        <f t="shared" si="1364"/>
        <v>0</v>
      </c>
      <c r="AG237" s="142">
        <f t="shared" si="1364"/>
        <v>0</v>
      </c>
      <c r="AH237" s="142">
        <f t="shared" si="1364"/>
        <v>0</v>
      </c>
      <c r="AI237" s="14">
        <f>AI238</f>
        <v>389</v>
      </c>
      <c r="AJ237" s="12">
        <f t="shared" ref="AJ237:AX237" si="1365">AJ238</f>
        <v>303.89999999999998</v>
      </c>
      <c r="AK237" s="107">
        <f t="shared" si="1365"/>
        <v>162.5</v>
      </c>
      <c r="AL237" s="107">
        <f t="shared" si="1365"/>
        <v>130</v>
      </c>
      <c r="AM237" s="107">
        <f t="shared" si="1365"/>
        <v>0</v>
      </c>
      <c r="AN237" s="107">
        <f t="shared" si="1365"/>
        <v>0</v>
      </c>
      <c r="AO237" s="107">
        <f t="shared" si="1365"/>
        <v>17</v>
      </c>
      <c r="AP237" s="107">
        <f t="shared" si="1365"/>
        <v>16.7</v>
      </c>
      <c r="AQ237" s="107">
        <f t="shared" si="1365"/>
        <v>161</v>
      </c>
      <c r="AR237" s="107">
        <f t="shared" si="1365"/>
        <v>157.19999999999999</v>
      </c>
      <c r="AS237" s="107">
        <f t="shared" si="1365"/>
        <v>40</v>
      </c>
      <c r="AT237" s="107">
        <f t="shared" si="1365"/>
        <v>0</v>
      </c>
      <c r="AU237" s="107">
        <f t="shared" si="1365"/>
        <v>0</v>
      </c>
      <c r="AV237" s="107">
        <f t="shared" si="1365"/>
        <v>0</v>
      </c>
      <c r="AW237" s="107">
        <f t="shared" si="1365"/>
        <v>8.5</v>
      </c>
      <c r="AX237" s="107">
        <f t="shared" si="1365"/>
        <v>0</v>
      </c>
      <c r="AY237" s="172">
        <f t="shared" si="1099"/>
        <v>0</v>
      </c>
      <c r="AZ237" s="172">
        <f t="shared" si="1100"/>
        <v>0</v>
      </c>
      <c r="BA237" s="172">
        <f t="shared" si="1101"/>
        <v>0</v>
      </c>
      <c r="BB237" s="172">
        <f t="shared" si="1102"/>
        <v>0</v>
      </c>
      <c r="BC237" s="172">
        <f t="shared" si="1103"/>
        <v>0</v>
      </c>
      <c r="BD237" s="172">
        <f t="shared" si="1104"/>
        <v>0</v>
      </c>
      <c r="BE237" s="172">
        <f t="shared" si="1105"/>
        <v>0</v>
      </c>
      <c r="BF237" s="172">
        <f t="shared" si="1106"/>
        <v>0</v>
      </c>
      <c r="BG237" s="172">
        <f t="shared" si="1107"/>
        <v>0</v>
      </c>
      <c r="BH237" s="172">
        <f t="shared" si="1108"/>
        <v>0</v>
      </c>
      <c r="BI237" s="172">
        <f t="shared" si="1109"/>
        <v>0</v>
      </c>
      <c r="BJ237" s="172">
        <f t="shared" si="1110"/>
        <v>0</v>
      </c>
      <c r="BK237" s="172">
        <f t="shared" si="1111"/>
        <v>0</v>
      </c>
      <c r="BL237" s="172">
        <f t="shared" si="1112"/>
        <v>0</v>
      </c>
      <c r="BM237" s="172">
        <f t="shared" si="1113"/>
        <v>0</v>
      </c>
      <c r="BN237" s="172">
        <f t="shared" si="1114"/>
        <v>0</v>
      </c>
      <c r="BO237" s="1">
        <f t="shared" si="965"/>
        <v>0</v>
      </c>
    </row>
    <row r="238" spans="1:67" x14ac:dyDescent="0.25">
      <c r="A238" s="32"/>
      <c r="B238" s="21" t="s">
        <v>320</v>
      </c>
      <c r="C238" s="164">
        <f t="shared" ref="C238" si="1366">E238+G238+I238+K238+M238+O238+Q238</f>
        <v>389</v>
      </c>
      <c r="D238" s="164">
        <f t="shared" ref="D238:D239" si="1367">F238+H238+J238+L238+N238+P238+R238</f>
        <v>303.89999999999998</v>
      </c>
      <c r="E238" s="7">
        <v>162.5</v>
      </c>
      <c r="F238" s="7">
        <v>130</v>
      </c>
      <c r="G238" s="7"/>
      <c r="H238" s="7"/>
      <c r="I238" s="7">
        <f>I239</f>
        <v>17</v>
      </c>
      <c r="J238" s="7">
        <f>J239</f>
        <v>16.7</v>
      </c>
      <c r="K238" s="7">
        <v>161</v>
      </c>
      <c r="L238" s="7">
        <v>157.19999999999999</v>
      </c>
      <c r="M238" s="7">
        <v>40</v>
      </c>
      <c r="N238" s="138"/>
      <c r="O238" s="138"/>
      <c r="P238" s="138"/>
      <c r="Q238" s="7">
        <v>8.5</v>
      </c>
      <c r="R238" s="138"/>
      <c r="S238" s="164">
        <f t="shared" ref="S238" si="1368">U238+W238+Y238+AA238+AC238+AE238+AG238</f>
        <v>0</v>
      </c>
      <c r="T238" s="164">
        <f t="shared" ref="T238:T239" si="1369">V238+X238+Z238+AB238+AD238+AF238+AH238</f>
        <v>0</v>
      </c>
      <c r="U238" s="142"/>
      <c r="V238" s="142"/>
      <c r="W238" s="143"/>
      <c r="X238" s="143"/>
      <c r="Y238" s="143">
        <f>Y239</f>
        <v>0</v>
      </c>
      <c r="Z238" s="143">
        <f>Z239</f>
        <v>0</v>
      </c>
      <c r="AA238" s="142"/>
      <c r="AB238" s="142"/>
      <c r="AC238" s="142"/>
      <c r="AD238" s="142"/>
      <c r="AE238" s="142"/>
      <c r="AF238" s="142"/>
      <c r="AG238" s="142"/>
      <c r="AH238" s="142"/>
      <c r="AI238" s="116">
        <f t="shared" ref="AI238" si="1370">AK238+AM238+AO238+AQ238+AS238+AU238+AW238</f>
        <v>389</v>
      </c>
      <c r="AJ238" s="116">
        <f t="shared" ref="AJ238:AJ239" si="1371">AL238+AN238+AP238+AR238+AT238+AV238+AX238</f>
        <v>303.89999999999998</v>
      </c>
      <c r="AK238" s="23">
        <f>E238+U238</f>
        <v>162.5</v>
      </c>
      <c r="AL238" s="23">
        <f t="shared" ref="AL238:AL239" si="1372">F238+V238</f>
        <v>130</v>
      </c>
      <c r="AM238" s="23">
        <f t="shared" ref="AM238:AM239" si="1373">G238+W238</f>
        <v>0</v>
      </c>
      <c r="AN238" s="23">
        <f t="shared" ref="AN238:AN239" si="1374">H238+X238</f>
        <v>0</v>
      </c>
      <c r="AO238" s="23">
        <f t="shared" ref="AO238:AO239" si="1375">I238+Y238</f>
        <v>17</v>
      </c>
      <c r="AP238" s="23">
        <f t="shared" ref="AP238:AP239" si="1376">J238+Z238</f>
        <v>16.7</v>
      </c>
      <c r="AQ238" s="23">
        <f t="shared" ref="AQ238:AQ239" si="1377">K238+AA238</f>
        <v>161</v>
      </c>
      <c r="AR238" s="23">
        <f t="shared" ref="AR238:AR239" si="1378">L238+AB238</f>
        <v>157.19999999999999</v>
      </c>
      <c r="AS238" s="23">
        <f t="shared" ref="AS238:AS239" si="1379">M238+AC238</f>
        <v>40</v>
      </c>
      <c r="AT238" s="23">
        <f t="shared" ref="AT238:AT239" si="1380">N238+AD238</f>
        <v>0</v>
      </c>
      <c r="AU238" s="23">
        <f t="shared" ref="AU238:AU239" si="1381">O238+AE238</f>
        <v>0</v>
      </c>
      <c r="AV238" s="23">
        <f t="shared" ref="AV238:AV239" si="1382">P238+AF238</f>
        <v>0</v>
      </c>
      <c r="AW238" s="23">
        <f t="shared" ref="AW238:AW239" si="1383">Q238+AG238</f>
        <v>8.5</v>
      </c>
      <c r="AX238" s="23">
        <f t="shared" ref="AX238:AX239" si="1384">R238+AH238</f>
        <v>0</v>
      </c>
      <c r="AY238" s="172">
        <f t="shared" si="1099"/>
        <v>0</v>
      </c>
      <c r="AZ238" s="172">
        <f t="shared" si="1100"/>
        <v>0</v>
      </c>
      <c r="BA238" s="172">
        <f t="shared" si="1101"/>
        <v>0</v>
      </c>
      <c r="BB238" s="172">
        <f t="shared" si="1102"/>
        <v>0</v>
      </c>
      <c r="BC238" s="172">
        <f t="shared" si="1103"/>
        <v>0</v>
      </c>
      <c r="BD238" s="172">
        <f t="shared" si="1104"/>
        <v>0</v>
      </c>
      <c r="BE238" s="172">
        <f t="shared" si="1105"/>
        <v>0</v>
      </c>
      <c r="BF238" s="172">
        <f t="shared" si="1106"/>
        <v>0</v>
      </c>
      <c r="BG238" s="172">
        <f t="shared" si="1107"/>
        <v>0</v>
      </c>
      <c r="BH238" s="172">
        <f t="shared" si="1108"/>
        <v>0</v>
      </c>
      <c r="BI238" s="172">
        <f t="shared" si="1109"/>
        <v>0</v>
      </c>
      <c r="BJ238" s="172">
        <f t="shared" si="1110"/>
        <v>0</v>
      </c>
      <c r="BK238" s="172">
        <f t="shared" si="1111"/>
        <v>0</v>
      </c>
      <c r="BL238" s="172">
        <f t="shared" si="1112"/>
        <v>0</v>
      </c>
      <c r="BM238" s="172">
        <f t="shared" si="1113"/>
        <v>0</v>
      </c>
      <c r="BN238" s="172">
        <f t="shared" si="1114"/>
        <v>0</v>
      </c>
      <c r="BO238" s="1">
        <f t="shared" si="965"/>
        <v>0</v>
      </c>
    </row>
    <row r="239" spans="1:67" ht="26.25" x14ac:dyDescent="0.25">
      <c r="A239" s="32"/>
      <c r="B239" s="36" t="s">
        <v>322</v>
      </c>
      <c r="C239" s="165">
        <f>E239+G239+I239+K239+M239+O239+Q239</f>
        <v>17</v>
      </c>
      <c r="D239" s="166">
        <f t="shared" si="1367"/>
        <v>16.7</v>
      </c>
      <c r="E239" s="148"/>
      <c r="F239" s="148"/>
      <c r="G239" s="148"/>
      <c r="H239" s="148"/>
      <c r="I239" s="148">
        <v>17</v>
      </c>
      <c r="J239" s="148">
        <v>16.7</v>
      </c>
      <c r="K239" s="148"/>
      <c r="L239" s="148"/>
      <c r="M239" s="148"/>
      <c r="N239" s="148"/>
      <c r="O239" s="148"/>
      <c r="P239" s="148"/>
      <c r="Q239" s="148"/>
      <c r="R239" s="148"/>
      <c r="S239" s="165">
        <f>U239+W239+Y239+AA239+AC239+AE239+AG239</f>
        <v>0</v>
      </c>
      <c r="T239" s="166">
        <f t="shared" si="1369"/>
        <v>0</v>
      </c>
      <c r="U239" s="150"/>
      <c r="V239" s="150"/>
      <c r="W239" s="15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/>
      <c r="AH239" s="150"/>
      <c r="AI239" s="152">
        <f>AK239+AM239+AO239+AQ239+AS239+AU239+AW239</f>
        <v>17</v>
      </c>
      <c r="AJ239" s="153">
        <f t="shared" si="1371"/>
        <v>16.7</v>
      </c>
      <c r="AK239" s="117">
        <f t="shared" ref="AK239" si="1385">E239+U239</f>
        <v>0</v>
      </c>
      <c r="AL239" s="117">
        <f t="shared" si="1372"/>
        <v>0</v>
      </c>
      <c r="AM239" s="117">
        <f t="shared" si="1373"/>
        <v>0</v>
      </c>
      <c r="AN239" s="117">
        <f t="shared" si="1374"/>
        <v>0</v>
      </c>
      <c r="AO239" s="117">
        <f t="shared" si="1375"/>
        <v>17</v>
      </c>
      <c r="AP239" s="117">
        <f t="shared" si="1376"/>
        <v>16.7</v>
      </c>
      <c r="AQ239" s="117">
        <f t="shared" si="1377"/>
        <v>0</v>
      </c>
      <c r="AR239" s="117">
        <f t="shared" si="1378"/>
        <v>0</v>
      </c>
      <c r="AS239" s="117">
        <f t="shared" si="1379"/>
        <v>0</v>
      </c>
      <c r="AT239" s="117">
        <f t="shared" si="1380"/>
        <v>0</v>
      </c>
      <c r="AU239" s="117">
        <f t="shared" si="1381"/>
        <v>0</v>
      </c>
      <c r="AV239" s="117">
        <f t="shared" si="1382"/>
        <v>0</v>
      </c>
      <c r="AW239" s="117">
        <f t="shared" si="1383"/>
        <v>0</v>
      </c>
      <c r="AX239" s="117">
        <f t="shared" si="1384"/>
        <v>0</v>
      </c>
      <c r="AY239" s="172">
        <f t="shared" si="1099"/>
        <v>0</v>
      </c>
      <c r="AZ239" s="172">
        <f t="shared" si="1100"/>
        <v>0</v>
      </c>
      <c r="BA239" s="172">
        <f t="shared" si="1101"/>
        <v>0</v>
      </c>
      <c r="BB239" s="172">
        <f t="shared" si="1102"/>
        <v>0</v>
      </c>
      <c r="BC239" s="172">
        <f t="shared" si="1103"/>
        <v>0</v>
      </c>
      <c r="BD239" s="172">
        <f t="shared" si="1104"/>
        <v>0</v>
      </c>
      <c r="BE239" s="172">
        <f t="shared" si="1105"/>
        <v>0</v>
      </c>
      <c r="BF239" s="172">
        <f t="shared" si="1106"/>
        <v>0</v>
      </c>
      <c r="BG239" s="172">
        <f t="shared" si="1107"/>
        <v>0</v>
      </c>
      <c r="BH239" s="172">
        <f t="shared" si="1108"/>
        <v>0</v>
      </c>
      <c r="BI239" s="172">
        <f t="shared" si="1109"/>
        <v>0</v>
      </c>
      <c r="BJ239" s="172">
        <f t="shared" si="1110"/>
        <v>0</v>
      </c>
      <c r="BK239" s="172">
        <f t="shared" si="1111"/>
        <v>0</v>
      </c>
      <c r="BL239" s="172">
        <f t="shared" si="1112"/>
        <v>0</v>
      </c>
      <c r="BM239" s="172">
        <f t="shared" si="1113"/>
        <v>0</v>
      </c>
      <c r="BN239" s="172">
        <f t="shared" si="1114"/>
        <v>0</v>
      </c>
      <c r="BO239" s="1">
        <f t="shared" si="965"/>
        <v>0</v>
      </c>
    </row>
    <row r="240" spans="1:67" ht="15.75" customHeight="1" x14ac:dyDescent="0.25">
      <c r="A240" s="77" t="s">
        <v>45</v>
      </c>
      <c r="B240" s="122" t="s">
        <v>347</v>
      </c>
      <c r="C240" s="161">
        <f>C241</f>
        <v>652.1</v>
      </c>
      <c r="D240" s="162">
        <f t="shared" ref="D240:R240" si="1386">D241</f>
        <v>412.4</v>
      </c>
      <c r="E240" s="138">
        <f t="shared" si="1386"/>
        <v>626.6</v>
      </c>
      <c r="F240" s="138">
        <f t="shared" si="1386"/>
        <v>412.4</v>
      </c>
      <c r="G240" s="138">
        <f t="shared" si="1386"/>
        <v>0</v>
      </c>
      <c r="H240" s="138">
        <f t="shared" si="1386"/>
        <v>0</v>
      </c>
      <c r="I240" s="138">
        <f t="shared" si="1386"/>
        <v>0</v>
      </c>
      <c r="J240" s="138">
        <f t="shared" si="1386"/>
        <v>0</v>
      </c>
      <c r="K240" s="138">
        <f t="shared" si="1386"/>
        <v>0</v>
      </c>
      <c r="L240" s="138">
        <f t="shared" si="1386"/>
        <v>0</v>
      </c>
      <c r="M240" s="138">
        <f t="shared" si="1386"/>
        <v>20</v>
      </c>
      <c r="N240" s="138">
        <f t="shared" si="1386"/>
        <v>0</v>
      </c>
      <c r="O240" s="138">
        <f t="shared" si="1386"/>
        <v>0</v>
      </c>
      <c r="P240" s="138">
        <f t="shared" si="1386"/>
        <v>0</v>
      </c>
      <c r="Q240" s="138">
        <f t="shared" si="1386"/>
        <v>5.5</v>
      </c>
      <c r="R240" s="138">
        <f t="shared" si="1386"/>
        <v>0</v>
      </c>
      <c r="S240" s="161">
        <f>S241</f>
        <v>0</v>
      </c>
      <c r="T240" s="162">
        <f t="shared" ref="T240:AH240" si="1387">T241</f>
        <v>0</v>
      </c>
      <c r="U240" s="142">
        <f t="shared" si="1387"/>
        <v>0</v>
      </c>
      <c r="V240" s="142">
        <f t="shared" si="1387"/>
        <v>0</v>
      </c>
      <c r="W240" s="142">
        <f t="shared" si="1387"/>
        <v>0</v>
      </c>
      <c r="X240" s="142">
        <f t="shared" si="1387"/>
        <v>0</v>
      </c>
      <c r="Y240" s="142">
        <f t="shared" si="1387"/>
        <v>0</v>
      </c>
      <c r="Z240" s="142">
        <f t="shared" si="1387"/>
        <v>0</v>
      </c>
      <c r="AA240" s="142">
        <f t="shared" si="1387"/>
        <v>0</v>
      </c>
      <c r="AB240" s="142">
        <f t="shared" si="1387"/>
        <v>0</v>
      </c>
      <c r="AC240" s="142">
        <f t="shared" si="1387"/>
        <v>0</v>
      </c>
      <c r="AD240" s="142">
        <f t="shared" si="1387"/>
        <v>0</v>
      </c>
      <c r="AE240" s="142">
        <f t="shared" si="1387"/>
        <v>0</v>
      </c>
      <c r="AF240" s="142">
        <f t="shared" si="1387"/>
        <v>0</v>
      </c>
      <c r="AG240" s="142">
        <f t="shared" si="1387"/>
        <v>0</v>
      </c>
      <c r="AH240" s="142">
        <f t="shared" si="1387"/>
        <v>0</v>
      </c>
      <c r="AI240" s="14">
        <f>AI241</f>
        <v>652.1</v>
      </c>
      <c r="AJ240" s="12">
        <f t="shared" ref="AJ240:AX240" si="1388">AJ241</f>
        <v>412.4</v>
      </c>
      <c r="AK240" s="107">
        <f t="shared" si="1388"/>
        <v>626.6</v>
      </c>
      <c r="AL240" s="107">
        <f t="shared" si="1388"/>
        <v>412.4</v>
      </c>
      <c r="AM240" s="107">
        <f t="shared" si="1388"/>
        <v>0</v>
      </c>
      <c r="AN240" s="107">
        <f t="shared" si="1388"/>
        <v>0</v>
      </c>
      <c r="AO240" s="107">
        <f t="shared" si="1388"/>
        <v>0</v>
      </c>
      <c r="AP240" s="107">
        <f t="shared" si="1388"/>
        <v>0</v>
      </c>
      <c r="AQ240" s="107">
        <f t="shared" si="1388"/>
        <v>0</v>
      </c>
      <c r="AR240" s="107">
        <f t="shared" si="1388"/>
        <v>0</v>
      </c>
      <c r="AS240" s="107">
        <f t="shared" si="1388"/>
        <v>20</v>
      </c>
      <c r="AT240" s="107">
        <f t="shared" si="1388"/>
        <v>0</v>
      </c>
      <c r="AU240" s="107">
        <f t="shared" si="1388"/>
        <v>0</v>
      </c>
      <c r="AV240" s="107">
        <f t="shared" si="1388"/>
        <v>0</v>
      </c>
      <c r="AW240" s="107">
        <f t="shared" si="1388"/>
        <v>5.5</v>
      </c>
      <c r="AX240" s="107">
        <f t="shared" si="1388"/>
        <v>0</v>
      </c>
      <c r="AY240" s="172">
        <f t="shared" si="1099"/>
        <v>0</v>
      </c>
      <c r="AZ240" s="172">
        <f t="shared" si="1100"/>
        <v>0</v>
      </c>
      <c r="BA240" s="172">
        <f t="shared" si="1101"/>
        <v>0</v>
      </c>
      <c r="BB240" s="172">
        <f t="shared" si="1102"/>
        <v>0</v>
      </c>
      <c r="BC240" s="172">
        <f t="shared" si="1103"/>
        <v>0</v>
      </c>
      <c r="BD240" s="172">
        <f t="shared" si="1104"/>
        <v>0</v>
      </c>
      <c r="BE240" s="172">
        <f t="shared" si="1105"/>
        <v>0</v>
      </c>
      <c r="BF240" s="172">
        <f t="shared" si="1106"/>
        <v>0</v>
      </c>
      <c r="BG240" s="172">
        <f t="shared" si="1107"/>
        <v>0</v>
      </c>
      <c r="BH240" s="172">
        <f t="shared" si="1108"/>
        <v>0</v>
      </c>
      <c r="BI240" s="172">
        <f t="shared" si="1109"/>
        <v>0</v>
      </c>
      <c r="BJ240" s="172">
        <f t="shared" si="1110"/>
        <v>0</v>
      </c>
      <c r="BK240" s="172">
        <f t="shared" si="1111"/>
        <v>0</v>
      </c>
      <c r="BL240" s="172">
        <f t="shared" si="1112"/>
        <v>0</v>
      </c>
      <c r="BM240" s="172">
        <f t="shared" si="1113"/>
        <v>0</v>
      </c>
      <c r="BN240" s="172">
        <f t="shared" si="1114"/>
        <v>0</v>
      </c>
      <c r="BO240" s="1">
        <f t="shared" si="965"/>
        <v>0</v>
      </c>
    </row>
    <row r="241" spans="1:67" ht="15.75" customHeight="1" x14ac:dyDescent="0.25">
      <c r="A241" s="32"/>
      <c r="B241" s="21" t="s">
        <v>7</v>
      </c>
      <c r="C241" s="163">
        <f>E241+G241+I241+K241+M241+O241+Q241</f>
        <v>652.1</v>
      </c>
      <c r="D241" s="164">
        <f>F241+H241+J241+L241+N241+P241+R241</f>
        <v>412.4</v>
      </c>
      <c r="E241" s="7">
        <v>626.6</v>
      </c>
      <c r="F241" s="7">
        <v>412.4</v>
      </c>
      <c r="G241" s="7"/>
      <c r="H241" s="7"/>
      <c r="I241" s="7"/>
      <c r="J241" s="7"/>
      <c r="K241" s="7"/>
      <c r="L241" s="7"/>
      <c r="M241" s="7">
        <v>20</v>
      </c>
      <c r="N241" s="7"/>
      <c r="O241" s="7"/>
      <c r="P241" s="7"/>
      <c r="Q241" s="7">
        <v>5.5</v>
      </c>
      <c r="R241" s="7"/>
      <c r="S241" s="163">
        <f>U241+W241+Y241+AA241+AC241+AE241+AG241</f>
        <v>0</v>
      </c>
      <c r="T241" s="164">
        <f>V241+X241+Z241+AB241+AD241+AF241+AH241</f>
        <v>0</v>
      </c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15">
        <f>AK241+AM241+AO241+AQ241+AS241+AU241+AW241</f>
        <v>652.1</v>
      </c>
      <c r="AJ241" s="116">
        <f>AL241+AN241+AP241+AR241+AT241+AV241+AX241</f>
        <v>412.4</v>
      </c>
      <c r="AK241" s="23">
        <f>E241+U241</f>
        <v>626.6</v>
      </c>
      <c r="AL241" s="23">
        <f t="shared" ref="AL241" si="1389">F241+V241</f>
        <v>412.4</v>
      </c>
      <c r="AM241" s="23">
        <f t="shared" ref="AM241" si="1390">G241+W241</f>
        <v>0</v>
      </c>
      <c r="AN241" s="23">
        <f t="shared" ref="AN241" si="1391">H241+X241</f>
        <v>0</v>
      </c>
      <c r="AO241" s="23">
        <f t="shared" ref="AO241" si="1392">I241+Y241</f>
        <v>0</v>
      </c>
      <c r="AP241" s="23">
        <f t="shared" ref="AP241" si="1393">J241+Z241</f>
        <v>0</v>
      </c>
      <c r="AQ241" s="23">
        <f t="shared" ref="AQ241" si="1394">K241+AA241</f>
        <v>0</v>
      </c>
      <c r="AR241" s="23">
        <f t="shared" ref="AR241" si="1395">L241+AB241</f>
        <v>0</v>
      </c>
      <c r="AS241" s="23">
        <f t="shared" ref="AS241" si="1396">M241+AC241</f>
        <v>20</v>
      </c>
      <c r="AT241" s="23">
        <f t="shared" ref="AT241" si="1397">N241+AD241</f>
        <v>0</v>
      </c>
      <c r="AU241" s="23">
        <f t="shared" ref="AU241" si="1398">O241+AE241</f>
        <v>0</v>
      </c>
      <c r="AV241" s="23">
        <f t="shared" ref="AV241" si="1399">P241+AF241</f>
        <v>0</v>
      </c>
      <c r="AW241" s="23">
        <f t="shared" ref="AW241" si="1400">Q241+AG241</f>
        <v>5.5</v>
      </c>
      <c r="AX241" s="23">
        <f t="shared" ref="AX241" si="1401">R241+AH241</f>
        <v>0</v>
      </c>
      <c r="AY241" s="172">
        <f t="shared" si="1099"/>
        <v>0</v>
      </c>
      <c r="AZ241" s="172">
        <f t="shared" si="1100"/>
        <v>0</v>
      </c>
      <c r="BA241" s="172">
        <f t="shared" si="1101"/>
        <v>0</v>
      </c>
      <c r="BB241" s="172">
        <f t="shared" si="1102"/>
        <v>0</v>
      </c>
      <c r="BC241" s="172">
        <f t="shared" si="1103"/>
        <v>0</v>
      </c>
      <c r="BD241" s="172">
        <f t="shared" si="1104"/>
        <v>0</v>
      </c>
      <c r="BE241" s="172">
        <f t="shared" si="1105"/>
        <v>0</v>
      </c>
      <c r="BF241" s="172">
        <f t="shared" si="1106"/>
        <v>0</v>
      </c>
      <c r="BG241" s="172">
        <f t="shared" si="1107"/>
        <v>0</v>
      </c>
      <c r="BH241" s="172">
        <f t="shared" si="1108"/>
        <v>0</v>
      </c>
      <c r="BI241" s="172">
        <f t="shared" si="1109"/>
        <v>0</v>
      </c>
      <c r="BJ241" s="172">
        <f t="shared" si="1110"/>
        <v>0</v>
      </c>
      <c r="BK241" s="172">
        <f t="shared" si="1111"/>
        <v>0</v>
      </c>
      <c r="BL241" s="172">
        <f t="shared" si="1112"/>
        <v>0</v>
      </c>
      <c r="BM241" s="172">
        <f t="shared" si="1113"/>
        <v>0</v>
      </c>
      <c r="BN241" s="172">
        <f t="shared" si="1114"/>
        <v>0</v>
      </c>
      <c r="BO241" s="1">
        <f t="shared" si="965"/>
        <v>0</v>
      </c>
    </row>
    <row r="242" spans="1:67" ht="15.75" customHeight="1" x14ac:dyDescent="0.25">
      <c r="A242" s="77" t="s">
        <v>46</v>
      </c>
      <c r="B242" s="122" t="s">
        <v>348</v>
      </c>
      <c r="C242" s="161">
        <f>C243</f>
        <v>132.9</v>
      </c>
      <c r="D242" s="162">
        <f t="shared" ref="D242:R242" si="1402">D243</f>
        <v>116.8</v>
      </c>
      <c r="E242" s="138">
        <f t="shared" si="1402"/>
        <v>129.9</v>
      </c>
      <c r="F242" s="138">
        <f t="shared" si="1402"/>
        <v>116.8</v>
      </c>
      <c r="G242" s="138">
        <f t="shared" si="1402"/>
        <v>0</v>
      </c>
      <c r="H242" s="138">
        <f t="shared" si="1402"/>
        <v>0</v>
      </c>
      <c r="I242" s="138">
        <f t="shared" si="1402"/>
        <v>0</v>
      </c>
      <c r="J242" s="138">
        <f t="shared" si="1402"/>
        <v>0</v>
      </c>
      <c r="K242" s="138">
        <f t="shared" si="1402"/>
        <v>0</v>
      </c>
      <c r="L242" s="138">
        <f t="shared" si="1402"/>
        <v>0</v>
      </c>
      <c r="M242" s="138">
        <f t="shared" si="1402"/>
        <v>3</v>
      </c>
      <c r="N242" s="138">
        <f t="shared" si="1402"/>
        <v>0</v>
      </c>
      <c r="O242" s="138">
        <f t="shared" si="1402"/>
        <v>0</v>
      </c>
      <c r="P242" s="138">
        <f t="shared" si="1402"/>
        <v>0</v>
      </c>
      <c r="Q242" s="138">
        <f t="shared" si="1402"/>
        <v>0</v>
      </c>
      <c r="R242" s="138">
        <f t="shared" si="1402"/>
        <v>0</v>
      </c>
      <c r="S242" s="161">
        <f>S243</f>
        <v>0</v>
      </c>
      <c r="T242" s="162">
        <f t="shared" ref="T242:AH242" si="1403">T243</f>
        <v>0</v>
      </c>
      <c r="U242" s="142">
        <f t="shared" si="1403"/>
        <v>0</v>
      </c>
      <c r="V242" s="142">
        <f t="shared" si="1403"/>
        <v>0</v>
      </c>
      <c r="W242" s="142">
        <f t="shared" si="1403"/>
        <v>0</v>
      </c>
      <c r="X242" s="142">
        <f t="shared" si="1403"/>
        <v>0</v>
      </c>
      <c r="Y242" s="142">
        <f t="shared" si="1403"/>
        <v>0</v>
      </c>
      <c r="Z242" s="142">
        <f t="shared" si="1403"/>
        <v>0</v>
      </c>
      <c r="AA242" s="142">
        <f t="shared" si="1403"/>
        <v>0</v>
      </c>
      <c r="AB242" s="142">
        <f t="shared" si="1403"/>
        <v>0</v>
      </c>
      <c r="AC242" s="142">
        <f t="shared" si="1403"/>
        <v>0</v>
      </c>
      <c r="AD242" s="142">
        <f t="shared" si="1403"/>
        <v>0</v>
      </c>
      <c r="AE242" s="142">
        <f t="shared" si="1403"/>
        <v>0</v>
      </c>
      <c r="AF242" s="142">
        <f t="shared" si="1403"/>
        <v>0</v>
      </c>
      <c r="AG242" s="142">
        <f t="shared" si="1403"/>
        <v>0</v>
      </c>
      <c r="AH242" s="142">
        <f t="shared" si="1403"/>
        <v>0</v>
      </c>
      <c r="AI242" s="14">
        <f>AI243</f>
        <v>132.9</v>
      </c>
      <c r="AJ242" s="12">
        <f t="shared" ref="AJ242:AX242" si="1404">AJ243</f>
        <v>116.8</v>
      </c>
      <c r="AK242" s="107">
        <f t="shared" si="1404"/>
        <v>129.9</v>
      </c>
      <c r="AL242" s="107">
        <f t="shared" si="1404"/>
        <v>116.8</v>
      </c>
      <c r="AM242" s="107">
        <f t="shared" si="1404"/>
        <v>0</v>
      </c>
      <c r="AN242" s="107">
        <f t="shared" si="1404"/>
        <v>0</v>
      </c>
      <c r="AO242" s="107">
        <f t="shared" si="1404"/>
        <v>0</v>
      </c>
      <c r="AP242" s="107">
        <f t="shared" si="1404"/>
        <v>0</v>
      </c>
      <c r="AQ242" s="107">
        <f t="shared" si="1404"/>
        <v>0</v>
      </c>
      <c r="AR242" s="107">
        <f t="shared" si="1404"/>
        <v>0</v>
      </c>
      <c r="AS242" s="107">
        <f t="shared" si="1404"/>
        <v>3</v>
      </c>
      <c r="AT242" s="107">
        <f t="shared" si="1404"/>
        <v>0</v>
      </c>
      <c r="AU242" s="107">
        <f t="shared" si="1404"/>
        <v>0</v>
      </c>
      <c r="AV242" s="107">
        <f t="shared" si="1404"/>
        <v>0</v>
      </c>
      <c r="AW242" s="107">
        <f t="shared" si="1404"/>
        <v>0</v>
      </c>
      <c r="AX242" s="107">
        <f t="shared" si="1404"/>
        <v>0</v>
      </c>
      <c r="AY242" s="172">
        <f t="shared" si="1099"/>
        <v>0</v>
      </c>
      <c r="AZ242" s="172">
        <f t="shared" si="1100"/>
        <v>0</v>
      </c>
      <c r="BA242" s="172">
        <f t="shared" si="1101"/>
        <v>0</v>
      </c>
      <c r="BB242" s="172">
        <f t="shared" si="1102"/>
        <v>0</v>
      </c>
      <c r="BC242" s="172">
        <f t="shared" si="1103"/>
        <v>0</v>
      </c>
      <c r="BD242" s="172">
        <f t="shared" si="1104"/>
        <v>0</v>
      </c>
      <c r="BE242" s="172">
        <f t="shared" si="1105"/>
        <v>0</v>
      </c>
      <c r="BF242" s="172">
        <f t="shared" si="1106"/>
        <v>0</v>
      </c>
      <c r="BG242" s="172">
        <f t="shared" si="1107"/>
        <v>0</v>
      </c>
      <c r="BH242" s="172">
        <f t="shared" si="1108"/>
        <v>0</v>
      </c>
      <c r="BI242" s="172">
        <f t="shared" si="1109"/>
        <v>0</v>
      </c>
      <c r="BJ242" s="172">
        <f t="shared" si="1110"/>
        <v>0</v>
      </c>
      <c r="BK242" s="172">
        <f t="shared" si="1111"/>
        <v>0</v>
      </c>
      <c r="BL242" s="172">
        <f t="shared" si="1112"/>
        <v>0</v>
      </c>
      <c r="BM242" s="172">
        <f t="shared" si="1113"/>
        <v>0</v>
      </c>
      <c r="BN242" s="172">
        <f t="shared" si="1114"/>
        <v>0</v>
      </c>
      <c r="BO242" s="1">
        <f t="shared" si="965"/>
        <v>0</v>
      </c>
    </row>
    <row r="243" spans="1:67" ht="15.75" customHeight="1" x14ac:dyDescent="0.25">
      <c r="A243" s="32"/>
      <c r="B243" s="21" t="s">
        <v>7</v>
      </c>
      <c r="C243" s="163">
        <f>E243+G243+I243+K243+M243+O243+Q243</f>
        <v>132.9</v>
      </c>
      <c r="D243" s="164">
        <f>F243+H243+J243+L243+N243+P243+R243</f>
        <v>116.8</v>
      </c>
      <c r="E243" s="7">
        <v>129.9</v>
      </c>
      <c r="F243" s="7">
        <v>116.8</v>
      </c>
      <c r="G243" s="7"/>
      <c r="H243" s="7"/>
      <c r="I243" s="7"/>
      <c r="J243" s="7"/>
      <c r="K243" s="7"/>
      <c r="L243" s="7"/>
      <c r="M243" s="7">
        <v>3</v>
      </c>
      <c r="N243" s="7"/>
      <c r="O243" s="7"/>
      <c r="P243" s="7"/>
      <c r="Q243" s="7"/>
      <c r="R243" s="7"/>
      <c r="S243" s="163">
        <f>U243+W243+Y243+AA243+AC243+AE243+AG243</f>
        <v>0</v>
      </c>
      <c r="T243" s="164">
        <f>V243+X243+Z243+AB243+AD243+AF243+AH243</f>
        <v>0</v>
      </c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15">
        <f>AK243+AM243+AO243+AQ243+AS243+AU243+AW243</f>
        <v>132.9</v>
      </c>
      <c r="AJ243" s="116">
        <f>AL243+AN243+AP243+AR243+AT243+AV243+AX243</f>
        <v>116.8</v>
      </c>
      <c r="AK243" s="23">
        <f>E243+U243</f>
        <v>129.9</v>
      </c>
      <c r="AL243" s="23">
        <f t="shared" ref="AL243" si="1405">F243+V243</f>
        <v>116.8</v>
      </c>
      <c r="AM243" s="23">
        <f t="shared" ref="AM243" si="1406">G243+W243</f>
        <v>0</v>
      </c>
      <c r="AN243" s="23">
        <f t="shared" ref="AN243" si="1407">H243+X243</f>
        <v>0</v>
      </c>
      <c r="AO243" s="23">
        <f t="shared" ref="AO243" si="1408">I243+Y243</f>
        <v>0</v>
      </c>
      <c r="AP243" s="23">
        <f t="shared" ref="AP243" si="1409">J243+Z243</f>
        <v>0</v>
      </c>
      <c r="AQ243" s="23">
        <f t="shared" ref="AQ243" si="1410">K243+AA243</f>
        <v>0</v>
      </c>
      <c r="AR243" s="23">
        <f t="shared" ref="AR243" si="1411">L243+AB243</f>
        <v>0</v>
      </c>
      <c r="AS243" s="23">
        <f t="shared" ref="AS243" si="1412">M243+AC243</f>
        <v>3</v>
      </c>
      <c r="AT243" s="23">
        <f t="shared" ref="AT243" si="1413">N243+AD243</f>
        <v>0</v>
      </c>
      <c r="AU243" s="23">
        <f t="shared" ref="AU243" si="1414">O243+AE243</f>
        <v>0</v>
      </c>
      <c r="AV243" s="23">
        <f t="shared" ref="AV243" si="1415">P243+AF243</f>
        <v>0</v>
      </c>
      <c r="AW243" s="23">
        <f t="shared" ref="AW243" si="1416">Q243+AG243</f>
        <v>0</v>
      </c>
      <c r="AX243" s="23">
        <f t="shared" ref="AX243" si="1417">R243+AH243</f>
        <v>0</v>
      </c>
      <c r="AY243" s="172">
        <f t="shared" si="1099"/>
        <v>0</v>
      </c>
      <c r="AZ243" s="172">
        <f t="shared" si="1100"/>
        <v>0</v>
      </c>
      <c r="BA243" s="172">
        <f t="shared" si="1101"/>
        <v>0</v>
      </c>
      <c r="BB243" s="172">
        <f t="shared" si="1102"/>
        <v>0</v>
      </c>
      <c r="BC243" s="172">
        <f t="shared" si="1103"/>
        <v>0</v>
      </c>
      <c r="BD243" s="172">
        <f t="shared" si="1104"/>
        <v>0</v>
      </c>
      <c r="BE243" s="172">
        <f t="shared" si="1105"/>
        <v>0</v>
      </c>
      <c r="BF243" s="172">
        <f t="shared" si="1106"/>
        <v>0</v>
      </c>
      <c r="BG243" s="172">
        <f t="shared" si="1107"/>
        <v>0</v>
      </c>
      <c r="BH243" s="172">
        <f t="shared" si="1108"/>
        <v>0</v>
      </c>
      <c r="BI243" s="172">
        <f t="shared" si="1109"/>
        <v>0</v>
      </c>
      <c r="BJ243" s="172">
        <f t="shared" si="1110"/>
        <v>0</v>
      </c>
      <c r="BK243" s="172">
        <f t="shared" si="1111"/>
        <v>0</v>
      </c>
      <c r="BL243" s="172">
        <f t="shared" si="1112"/>
        <v>0</v>
      </c>
      <c r="BM243" s="172">
        <f t="shared" si="1113"/>
        <v>0</v>
      </c>
      <c r="BN243" s="172">
        <f t="shared" si="1114"/>
        <v>0</v>
      </c>
      <c r="BO243" s="1">
        <f t="shared" si="965"/>
        <v>0</v>
      </c>
    </row>
    <row r="244" spans="1:67" ht="15.75" customHeight="1" x14ac:dyDescent="0.25">
      <c r="A244" s="77" t="s">
        <v>54</v>
      </c>
      <c r="B244" s="122" t="s">
        <v>349</v>
      </c>
      <c r="C244" s="161">
        <f>C245</f>
        <v>166.8</v>
      </c>
      <c r="D244" s="162">
        <f t="shared" ref="D244:R244" si="1418">D245</f>
        <v>146.69999999999999</v>
      </c>
      <c r="E244" s="138">
        <f t="shared" si="1418"/>
        <v>162.30000000000001</v>
      </c>
      <c r="F244" s="138">
        <f t="shared" si="1418"/>
        <v>146.69999999999999</v>
      </c>
      <c r="G244" s="138">
        <f t="shared" si="1418"/>
        <v>0</v>
      </c>
      <c r="H244" s="138">
        <f t="shared" si="1418"/>
        <v>0</v>
      </c>
      <c r="I244" s="138">
        <f t="shared" si="1418"/>
        <v>0</v>
      </c>
      <c r="J244" s="138">
        <f t="shared" si="1418"/>
        <v>0</v>
      </c>
      <c r="K244" s="138">
        <f t="shared" si="1418"/>
        <v>0</v>
      </c>
      <c r="L244" s="138">
        <f t="shared" si="1418"/>
        <v>0</v>
      </c>
      <c r="M244" s="138">
        <f t="shared" si="1418"/>
        <v>3.2</v>
      </c>
      <c r="N244" s="138">
        <f t="shared" si="1418"/>
        <v>0</v>
      </c>
      <c r="O244" s="138">
        <f t="shared" si="1418"/>
        <v>0</v>
      </c>
      <c r="P244" s="138">
        <f t="shared" si="1418"/>
        <v>0</v>
      </c>
      <c r="Q244" s="138">
        <f t="shared" si="1418"/>
        <v>1.3</v>
      </c>
      <c r="R244" s="138">
        <f t="shared" si="1418"/>
        <v>0</v>
      </c>
      <c r="S244" s="161">
        <f>S245</f>
        <v>0</v>
      </c>
      <c r="T244" s="162">
        <f t="shared" ref="T244:AH244" si="1419">T245</f>
        <v>0</v>
      </c>
      <c r="U244" s="142">
        <f t="shared" si="1419"/>
        <v>0</v>
      </c>
      <c r="V244" s="142">
        <f t="shared" si="1419"/>
        <v>0</v>
      </c>
      <c r="W244" s="142">
        <f t="shared" si="1419"/>
        <v>0</v>
      </c>
      <c r="X244" s="142">
        <f t="shared" si="1419"/>
        <v>0</v>
      </c>
      <c r="Y244" s="142">
        <f t="shared" si="1419"/>
        <v>0</v>
      </c>
      <c r="Z244" s="142">
        <f t="shared" si="1419"/>
        <v>0</v>
      </c>
      <c r="AA244" s="142">
        <f t="shared" si="1419"/>
        <v>0</v>
      </c>
      <c r="AB244" s="142">
        <f t="shared" si="1419"/>
        <v>0</v>
      </c>
      <c r="AC244" s="142">
        <f t="shared" si="1419"/>
        <v>0</v>
      </c>
      <c r="AD244" s="142">
        <f t="shared" si="1419"/>
        <v>0</v>
      </c>
      <c r="AE244" s="142">
        <f t="shared" si="1419"/>
        <v>0</v>
      </c>
      <c r="AF244" s="142">
        <f t="shared" si="1419"/>
        <v>0</v>
      </c>
      <c r="AG244" s="142">
        <f t="shared" si="1419"/>
        <v>0</v>
      </c>
      <c r="AH244" s="142">
        <f t="shared" si="1419"/>
        <v>0</v>
      </c>
      <c r="AI244" s="14">
        <f>AI245</f>
        <v>166.8</v>
      </c>
      <c r="AJ244" s="12">
        <f t="shared" ref="AJ244:AX244" si="1420">AJ245</f>
        <v>146.69999999999999</v>
      </c>
      <c r="AK244" s="107">
        <f t="shared" si="1420"/>
        <v>162.30000000000001</v>
      </c>
      <c r="AL244" s="107">
        <f t="shared" si="1420"/>
        <v>146.69999999999999</v>
      </c>
      <c r="AM244" s="107">
        <f t="shared" si="1420"/>
        <v>0</v>
      </c>
      <c r="AN244" s="107">
        <f t="shared" si="1420"/>
        <v>0</v>
      </c>
      <c r="AO244" s="107">
        <f t="shared" si="1420"/>
        <v>0</v>
      </c>
      <c r="AP244" s="107">
        <f t="shared" si="1420"/>
        <v>0</v>
      </c>
      <c r="AQ244" s="107">
        <f t="shared" si="1420"/>
        <v>0</v>
      </c>
      <c r="AR244" s="107">
        <f t="shared" si="1420"/>
        <v>0</v>
      </c>
      <c r="AS244" s="107">
        <f t="shared" si="1420"/>
        <v>3.2</v>
      </c>
      <c r="AT244" s="107">
        <f t="shared" si="1420"/>
        <v>0</v>
      </c>
      <c r="AU244" s="107">
        <f t="shared" si="1420"/>
        <v>0</v>
      </c>
      <c r="AV244" s="107">
        <f t="shared" si="1420"/>
        <v>0</v>
      </c>
      <c r="AW244" s="107">
        <f t="shared" si="1420"/>
        <v>1.3</v>
      </c>
      <c r="AX244" s="107">
        <f t="shared" si="1420"/>
        <v>0</v>
      </c>
      <c r="AY244" s="172">
        <f t="shared" si="1099"/>
        <v>0</v>
      </c>
      <c r="AZ244" s="172">
        <f t="shared" si="1100"/>
        <v>0</v>
      </c>
      <c r="BA244" s="172">
        <f t="shared" si="1101"/>
        <v>0</v>
      </c>
      <c r="BB244" s="172">
        <f t="shared" si="1102"/>
        <v>0</v>
      </c>
      <c r="BC244" s="172">
        <f t="shared" si="1103"/>
        <v>0</v>
      </c>
      <c r="BD244" s="172">
        <f t="shared" si="1104"/>
        <v>0</v>
      </c>
      <c r="BE244" s="172">
        <f t="shared" si="1105"/>
        <v>0</v>
      </c>
      <c r="BF244" s="172">
        <f t="shared" si="1106"/>
        <v>0</v>
      </c>
      <c r="BG244" s="172">
        <f t="shared" si="1107"/>
        <v>0</v>
      </c>
      <c r="BH244" s="172">
        <f t="shared" si="1108"/>
        <v>0</v>
      </c>
      <c r="BI244" s="172">
        <f t="shared" si="1109"/>
        <v>0</v>
      </c>
      <c r="BJ244" s="172">
        <f t="shared" si="1110"/>
        <v>0</v>
      </c>
      <c r="BK244" s="172">
        <f t="shared" si="1111"/>
        <v>0</v>
      </c>
      <c r="BL244" s="172">
        <f t="shared" si="1112"/>
        <v>0</v>
      </c>
      <c r="BM244" s="172">
        <f t="shared" si="1113"/>
        <v>0</v>
      </c>
      <c r="BN244" s="172">
        <f t="shared" si="1114"/>
        <v>0</v>
      </c>
      <c r="BO244" s="1">
        <f t="shared" si="965"/>
        <v>0</v>
      </c>
    </row>
    <row r="245" spans="1:67" ht="15.75" customHeight="1" x14ac:dyDescent="0.25">
      <c r="A245" s="32"/>
      <c r="B245" s="21" t="s">
        <v>7</v>
      </c>
      <c r="C245" s="163">
        <f>E245+G245+I245+K245+M245+O245+Q245</f>
        <v>166.8</v>
      </c>
      <c r="D245" s="164">
        <f>F245+H245+J245+L245+N245+P245+R245</f>
        <v>146.69999999999999</v>
      </c>
      <c r="E245" s="7">
        <v>162.30000000000001</v>
      </c>
      <c r="F245" s="7">
        <v>146.69999999999999</v>
      </c>
      <c r="G245" s="7"/>
      <c r="H245" s="7"/>
      <c r="I245" s="7"/>
      <c r="J245" s="7"/>
      <c r="K245" s="7"/>
      <c r="L245" s="7"/>
      <c r="M245" s="7">
        <v>3.2</v>
      </c>
      <c r="N245" s="7"/>
      <c r="O245" s="7"/>
      <c r="P245" s="7"/>
      <c r="Q245" s="7">
        <v>1.3</v>
      </c>
      <c r="R245" s="7"/>
      <c r="S245" s="163">
        <f>U245+W245+Y245+AA245+AC245+AE245+AG245</f>
        <v>0</v>
      </c>
      <c r="T245" s="164">
        <f>V245+X245+Z245+AB245+AD245+AF245+AH245</f>
        <v>0</v>
      </c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15">
        <f>AK245+AM245+AO245+AQ245+AS245+AU245+AW245</f>
        <v>166.8</v>
      </c>
      <c r="AJ245" s="116">
        <f>AL245+AN245+AP245+AR245+AT245+AV245+AX245</f>
        <v>146.69999999999999</v>
      </c>
      <c r="AK245" s="23">
        <f>E245+U245</f>
        <v>162.30000000000001</v>
      </c>
      <c r="AL245" s="23">
        <f t="shared" ref="AL245" si="1421">F245+V245</f>
        <v>146.69999999999999</v>
      </c>
      <c r="AM245" s="23">
        <f t="shared" ref="AM245" si="1422">G245+W245</f>
        <v>0</v>
      </c>
      <c r="AN245" s="23">
        <f t="shared" ref="AN245" si="1423">H245+X245</f>
        <v>0</v>
      </c>
      <c r="AO245" s="23">
        <f t="shared" ref="AO245" si="1424">I245+Y245</f>
        <v>0</v>
      </c>
      <c r="AP245" s="23">
        <f t="shared" ref="AP245" si="1425">J245+Z245</f>
        <v>0</v>
      </c>
      <c r="AQ245" s="23">
        <f t="shared" ref="AQ245" si="1426">K245+AA245</f>
        <v>0</v>
      </c>
      <c r="AR245" s="23">
        <f t="shared" ref="AR245" si="1427">L245+AB245</f>
        <v>0</v>
      </c>
      <c r="AS245" s="23">
        <f t="shared" ref="AS245" si="1428">M245+AC245</f>
        <v>3.2</v>
      </c>
      <c r="AT245" s="23">
        <f t="shared" ref="AT245" si="1429">N245+AD245</f>
        <v>0</v>
      </c>
      <c r="AU245" s="23">
        <f t="shared" ref="AU245" si="1430">O245+AE245</f>
        <v>0</v>
      </c>
      <c r="AV245" s="23">
        <f t="shared" ref="AV245" si="1431">P245+AF245</f>
        <v>0</v>
      </c>
      <c r="AW245" s="23">
        <f t="shared" ref="AW245" si="1432">Q245+AG245</f>
        <v>1.3</v>
      </c>
      <c r="AX245" s="23">
        <f t="shared" ref="AX245" si="1433">R245+AH245</f>
        <v>0</v>
      </c>
      <c r="AY245" s="172">
        <f t="shared" si="1099"/>
        <v>0</v>
      </c>
      <c r="AZ245" s="172">
        <f t="shared" si="1100"/>
        <v>0</v>
      </c>
      <c r="BA245" s="172">
        <f t="shared" si="1101"/>
        <v>0</v>
      </c>
      <c r="BB245" s="172">
        <f t="shared" si="1102"/>
        <v>0</v>
      </c>
      <c r="BC245" s="172">
        <f t="shared" si="1103"/>
        <v>0</v>
      </c>
      <c r="BD245" s="172">
        <f t="shared" si="1104"/>
        <v>0</v>
      </c>
      <c r="BE245" s="172">
        <f t="shared" si="1105"/>
        <v>0</v>
      </c>
      <c r="BF245" s="172">
        <f t="shared" si="1106"/>
        <v>0</v>
      </c>
      <c r="BG245" s="172">
        <f t="shared" si="1107"/>
        <v>0</v>
      </c>
      <c r="BH245" s="172">
        <f t="shared" si="1108"/>
        <v>0</v>
      </c>
      <c r="BI245" s="172">
        <f t="shared" si="1109"/>
        <v>0</v>
      </c>
      <c r="BJ245" s="172">
        <f t="shared" si="1110"/>
        <v>0</v>
      </c>
      <c r="BK245" s="172">
        <f t="shared" si="1111"/>
        <v>0</v>
      </c>
      <c r="BL245" s="172">
        <f t="shared" si="1112"/>
        <v>0</v>
      </c>
      <c r="BM245" s="172">
        <f t="shared" si="1113"/>
        <v>0</v>
      </c>
      <c r="BN245" s="172">
        <f t="shared" si="1114"/>
        <v>0</v>
      </c>
      <c r="BO245" s="1">
        <f t="shared" si="965"/>
        <v>0</v>
      </c>
    </row>
    <row r="246" spans="1:67" ht="15.75" customHeight="1" x14ac:dyDescent="0.25">
      <c r="A246" s="77" t="s">
        <v>55</v>
      </c>
      <c r="B246" s="122" t="s">
        <v>350</v>
      </c>
      <c r="C246" s="161">
        <f>C247</f>
        <v>154.4</v>
      </c>
      <c r="D246" s="162">
        <f t="shared" ref="D246:R246" si="1434">D247</f>
        <v>125.3</v>
      </c>
      <c r="E246" s="138">
        <f t="shared" si="1434"/>
        <v>147</v>
      </c>
      <c r="F246" s="138">
        <f t="shared" si="1434"/>
        <v>125.3</v>
      </c>
      <c r="G246" s="138">
        <f t="shared" si="1434"/>
        <v>0</v>
      </c>
      <c r="H246" s="138">
        <f t="shared" si="1434"/>
        <v>0</v>
      </c>
      <c r="I246" s="138">
        <f t="shared" si="1434"/>
        <v>0</v>
      </c>
      <c r="J246" s="138">
        <f t="shared" si="1434"/>
        <v>0</v>
      </c>
      <c r="K246" s="138">
        <f t="shared" si="1434"/>
        <v>0</v>
      </c>
      <c r="L246" s="138">
        <f t="shared" si="1434"/>
        <v>0</v>
      </c>
      <c r="M246" s="138">
        <f t="shared" si="1434"/>
        <v>5</v>
      </c>
      <c r="N246" s="138">
        <f t="shared" si="1434"/>
        <v>0</v>
      </c>
      <c r="O246" s="138">
        <f t="shared" si="1434"/>
        <v>0</v>
      </c>
      <c r="P246" s="138">
        <f t="shared" si="1434"/>
        <v>0</v>
      </c>
      <c r="Q246" s="138">
        <f t="shared" si="1434"/>
        <v>2.4</v>
      </c>
      <c r="R246" s="138">
        <f t="shared" si="1434"/>
        <v>0</v>
      </c>
      <c r="S246" s="161">
        <f>S247</f>
        <v>0</v>
      </c>
      <c r="T246" s="162">
        <f t="shared" ref="T246:AH246" si="1435">T247</f>
        <v>0</v>
      </c>
      <c r="U246" s="142">
        <f t="shared" si="1435"/>
        <v>0</v>
      </c>
      <c r="V246" s="142">
        <f t="shared" si="1435"/>
        <v>0</v>
      </c>
      <c r="W246" s="142">
        <f t="shared" si="1435"/>
        <v>0</v>
      </c>
      <c r="X246" s="142">
        <f t="shared" si="1435"/>
        <v>0</v>
      </c>
      <c r="Y246" s="142">
        <f t="shared" si="1435"/>
        <v>0</v>
      </c>
      <c r="Z246" s="142">
        <f t="shared" si="1435"/>
        <v>0</v>
      </c>
      <c r="AA246" s="142">
        <f t="shared" si="1435"/>
        <v>0</v>
      </c>
      <c r="AB246" s="142">
        <f t="shared" si="1435"/>
        <v>0</v>
      </c>
      <c r="AC246" s="142">
        <f t="shared" si="1435"/>
        <v>0</v>
      </c>
      <c r="AD246" s="142">
        <f t="shared" si="1435"/>
        <v>0</v>
      </c>
      <c r="AE246" s="142">
        <f t="shared" si="1435"/>
        <v>0</v>
      </c>
      <c r="AF246" s="142">
        <f t="shared" si="1435"/>
        <v>0</v>
      </c>
      <c r="AG246" s="142">
        <f t="shared" si="1435"/>
        <v>0</v>
      </c>
      <c r="AH246" s="142">
        <f t="shared" si="1435"/>
        <v>0</v>
      </c>
      <c r="AI246" s="14">
        <f>AI247</f>
        <v>154.4</v>
      </c>
      <c r="AJ246" s="12">
        <f t="shared" ref="AJ246:AX246" si="1436">AJ247</f>
        <v>125.3</v>
      </c>
      <c r="AK246" s="107">
        <f t="shared" si="1436"/>
        <v>147</v>
      </c>
      <c r="AL246" s="107">
        <f t="shared" si="1436"/>
        <v>125.3</v>
      </c>
      <c r="AM246" s="107">
        <f t="shared" si="1436"/>
        <v>0</v>
      </c>
      <c r="AN246" s="107">
        <f t="shared" si="1436"/>
        <v>0</v>
      </c>
      <c r="AO246" s="107">
        <f t="shared" si="1436"/>
        <v>0</v>
      </c>
      <c r="AP246" s="107">
        <f t="shared" si="1436"/>
        <v>0</v>
      </c>
      <c r="AQ246" s="107">
        <f t="shared" si="1436"/>
        <v>0</v>
      </c>
      <c r="AR246" s="107">
        <f t="shared" si="1436"/>
        <v>0</v>
      </c>
      <c r="AS246" s="107">
        <f t="shared" si="1436"/>
        <v>5</v>
      </c>
      <c r="AT246" s="107">
        <f t="shared" si="1436"/>
        <v>0</v>
      </c>
      <c r="AU246" s="107">
        <f t="shared" si="1436"/>
        <v>0</v>
      </c>
      <c r="AV246" s="107">
        <f t="shared" si="1436"/>
        <v>0</v>
      </c>
      <c r="AW246" s="107">
        <f t="shared" si="1436"/>
        <v>2.4</v>
      </c>
      <c r="AX246" s="107">
        <f t="shared" si="1436"/>
        <v>0</v>
      </c>
      <c r="AY246" s="172">
        <f t="shared" si="1099"/>
        <v>0</v>
      </c>
      <c r="AZ246" s="172">
        <f t="shared" si="1100"/>
        <v>0</v>
      </c>
      <c r="BA246" s="172">
        <f t="shared" si="1101"/>
        <v>0</v>
      </c>
      <c r="BB246" s="172">
        <f t="shared" si="1102"/>
        <v>0</v>
      </c>
      <c r="BC246" s="172">
        <f t="shared" si="1103"/>
        <v>0</v>
      </c>
      <c r="BD246" s="172">
        <f t="shared" si="1104"/>
        <v>0</v>
      </c>
      <c r="BE246" s="172">
        <f t="shared" si="1105"/>
        <v>0</v>
      </c>
      <c r="BF246" s="172">
        <f t="shared" si="1106"/>
        <v>0</v>
      </c>
      <c r="BG246" s="172">
        <f t="shared" si="1107"/>
        <v>0</v>
      </c>
      <c r="BH246" s="172">
        <f t="shared" si="1108"/>
        <v>0</v>
      </c>
      <c r="BI246" s="172">
        <f t="shared" si="1109"/>
        <v>0</v>
      </c>
      <c r="BJ246" s="172">
        <f t="shared" si="1110"/>
        <v>0</v>
      </c>
      <c r="BK246" s="172">
        <f t="shared" si="1111"/>
        <v>0</v>
      </c>
      <c r="BL246" s="172">
        <f t="shared" si="1112"/>
        <v>0</v>
      </c>
      <c r="BM246" s="172">
        <f t="shared" si="1113"/>
        <v>0</v>
      </c>
      <c r="BN246" s="172">
        <f t="shared" si="1114"/>
        <v>0</v>
      </c>
      <c r="BO246" s="1">
        <f t="shared" si="965"/>
        <v>0</v>
      </c>
    </row>
    <row r="247" spans="1:67" ht="15.75" customHeight="1" x14ac:dyDescent="0.25">
      <c r="A247" s="32"/>
      <c r="B247" s="21" t="s">
        <v>7</v>
      </c>
      <c r="C247" s="163">
        <f>E247+G247+I247+K247+M247+O247+Q247</f>
        <v>154.4</v>
      </c>
      <c r="D247" s="164">
        <f>F247+H247+J247+L247+N247+P247+R247</f>
        <v>125.3</v>
      </c>
      <c r="E247" s="7">
        <v>147</v>
      </c>
      <c r="F247" s="7">
        <v>125.3</v>
      </c>
      <c r="G247" s="7"/>
      <c r="H247" s="7"/>
      <c r="I247" s="7"/>
      <c r="J247" s="7"/>
      <c r="K247" s="7"/>
      <c r="L247" s="7"/>
      <c r="M247" s="7">
        <v>5</v>
      </c>
      <c r="N247" s="7"/>
      <c r="O247" s="7"/>
      <c r="P247" s="7"/>
      <c r="Q247" s="7">
        <v>2.4</v>
      </c>
      <c r="R247" s="7"/>
      <c r="S247" s="163">
        <f>U247+W247+Y247+AA247+AC247+AE247+AG247</f>
        <v>0</v>
      </c>
      <c r="T247" s="164">
        <f>V247+X247+Z247+AB247+AD247+AF247+AH247</f>
        <v>0</v>
      </c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  <c r="AI247" s="115">
        <f>AK247+AM247+AO247+AQ247+AS247+AU247+AW247</f>
        <v>154.4</v>
      </c>
      <c r="AJ247" s="116">
        <f>AL247+AN247+AP247+AR247+AT247+AV247+AX247</f>
        <v>125.3</v>
      </c>
      <c r="AK247" s="23">
        <f>E247+U247</f>
        <v>147</v>
      </c>
      <c r="AL247" s="23">
        <f t="shared" ref="AL247" si="1437">F247+V247</f>
        <v>125.3</v>
      </c>
      <c r="AM247" s="23">
        <f t="shared" ref="AM247" si="1438">G247+W247</f>
        <v>0</v>
      </c>
      <c r="AN247" s="23">
        <f t="shared" ref="AN247" si="1439">H247+X247</f>
        <v>0</v>
      </c>
      <c r="AO247" s="23">
        <f t="shared" ref="AO247" si="1440">I247+Y247</f>
        <v>0</v>
      </c>
      <c r="AP247" s="23">
        <f t="shared" ref="AP247" si="1441">J247+Z247</f>
        <v>0</v>
      </c>
      <c r="AQ247" s="23">
        <f t="shared" ref="AQ247" si="1442">K247+AA247</f>
        <v>0</v>
      </c>
      <c r="AR247" s="23">
        <f t="shared" ref="AR247" si="1443">L247+AB247</f>
        <v>0</v>
      </c>
      <c r="AS247" s="23">
        <f t="shared" ref="AS247" si="1444">M247+AC247</f>
        <v>5</v>
      </c>
      <c r="AT247" s="23">
        <f t="shared" ref="AT247" si="1445">N247+AD247</f>
        <v>0</v>
      </c>
      <c r="AU247" s="23">
        <f t="shared" ref="AU247" si="1446">O247+AE247</f>
        <v>0</v>
      </c>
      <c r="AV247" s="23">
        <f t="shared" ref="AV247" si="1447">P247+AF247</f>
        <v>0</v>
      </c>
      <c r="AW247" s="23">
        <f t="shared" ref="AW247" si="1448">Q247+AG247</f>
        <v>2.4</v>
      </c>
      <c r="AX247" s="23">
        <f t="shared" ref="AX247" si="1449">R247+AH247</f>
        <v>0</v>
      </c>
      <c r="AY247" s="172">
        <f t="shared" si="1099"/>
        <v>0</v>
      </c>
      <c r="AZ247" s="172">
        <f t="shared" si="1100"/>
        <v>0</v>
      </c>
      <c r="BA247" s="172">
        <f t="shared" si="1101"/>
        <v>0</v>
      </c>
      <c r="BB247" s="172">
        <f t="shared" si="1102"/>
        <v>0</v>
      </c>
      <c r="BC247" s="172">
        <f t="shared" si="1103"/>
        <v>0</v>
      </c>
      <c r="BD247" s="172">
        <f t="shared" si="1104"/>
        <v>0</v>
      </c>
      <c r="BE247" s="172">
        <f t="shared" si="1105"/>
        <v>0</v>
      </c>
      <c r="BF247" s="172">
        <f t="shared" si="1106"/>
        <v>0</v>
      </c>
      <c r="BG247" s="172">
        <f t="shared" si="1107"/>
        <v>0</v>
      </c>
      <c r="BH247" s="172">
        <f t="shared" si="1108"/>
        <v>0</v>
      </c>
      <c r="BI247" s="172">
        <f t="shared" si="1109"/>
        <v>0</v>
      </c>
      <c r="BJ247" s="172">
        <f t="shared" si="1110"/>
        <v>0</v>
      </c>
      <c r="BK247" s="172">
        <f t="shared" si="1111"/>
        <v>0</v>
      </c>
      <c r="BL247" s="172">
        <f t="shared" si="1112"/>
        <v>0</v>
      </c>
      <c r="BM247" s="172">
        <f t="shared" si="1113"/>
        <v>0</v>
      </c>
      <c r="BN247" s="172">
        <f t="shared" si="1114"/>
        <v>0</v>
      </c>
      <c r="BO247" s="1">
        <f t="shared" si="965"/>
        <v>0</v>
      </c>
    </row>
    <row r="248" spans="1:67" ht="15.75" customHeight="1" x14ac:dyDescent="0.25">
      <c r="A248" s="77" t="s">
        <v>47</v>
      </c>
      <c r="B248" s="122" t="s">
        <v>351</v>
      </c>
      <c r="C248" s="161">
        <f>C249</f>
        <v>76</v>
      </c>
      <c r="D248" s="162">
        <f t="shared" ref="D248:R248" si="1450">D249</f>
        <v>66.900000000000006</v>
      </c>
      <c r="E248" s="138">
        <f t="shared" si="1450"/>
        <v>74</v>
      </c>
      <c r="F248" s="138">
        <f t="shared" si="1450"/>
        <v>66.900000000000006</v>
      </c>
      <c r="G248" s="138">
        <f t="shared" si="1450"/>
        <v>0</v>
      </c>
      <c r="H248" s="138">
        <f t="shared" si="1450"/>
        <v>0</v>
      </c>
      <c r="I248" s="138">
        <f t="shared" si="1450"/>
        <v>0</v>
      </c>
      <c r="J248" s="138">
        <f t="shared" si="1450"/>
        <v>0</v>
      </c>
      <c r="K248" s="138">
        <f t="shared" si="1450"/>
        <v>0</v>
      </c>
      <c r="L248" s="138">
        <f t="shared" si="1450"/>
        <v>0</v>
      </c>
      <c r="M248" s="138">
        <f t="shared" si="1450"/>
        <v>2</v>
      </c>
      <c r="N248" s="138">
        <f t="shared" si="1450"/>
        <v>0</v>
      </c>
      <c r="O248" s="138">
        <f t="shared" si="1450"/>
        <v>0</v>
      </c>
      <c r="P248" s="138">
        <f t="shared" si="1450"/>
        <v>0</v>
      </c>
      <c r="Q248" s="138">
        <f t="shared" si="1450"/>
        <v>0</v>
      </c>
      <c r="R248" s="138">
        <f t="shared" si="1450"/>
        <v>0</v>
      </c>
      <c r="S248" s="161">
        <f>S249</f>
        <v>0</v>
      </c>
      <c r="T248" s="162">
        <f t="shared" ref="T248:AH248" si="1451">T249</f>
        <v>0</v>
      </c>
      <c r="U248" s="142">
        <f t="shared" si="1451"/>
        <v>0</v>
      </c>
      <c r="V248" s="142">
        <f t="shared" si="1451"/>
        <v>0</v>
      </c>
      <c r="W248" s="142">
        <f t="shared" si="1451"/>
        <v>0</v>
      </c>
      <c r="X248" s="142">
        <f t="shared" si="1451"/>
        <v>0</v>
      </c>
      <c r="Y248" s="142">
        <f t="shared" si="1451"/>
        <v>0</v>
      </c>
      <c r="Z248" s="142">
        <f t="shared" si="1451"/>
        <v>0</v>
      </c>
      <c r="AA248" s="142">
        <f t="shared" si="1451"/>
        <v>0</v>
      </c>
      <c r="AB248" s="142">
        <f t="shared" si="1451"/>
        <v>0</v>
      </c>
      <c r="AC248" s="142">
        <f t="shared" si="1451"/>
        <v>0</v>
      </c>
      <c r="AD248" s="142">
        <f t="shared" si="1451"/>
        <v>0</v>
      </c>
      <c r="AE248" s="142">
        <f t="shared" si="1451"/>
        <v>0</v>
      </c>
      <c r="AF248" s="142">
        <f t="shared" si="1451"/>
        <v>0</v>
      </c>
      <c r="AG248" s="142">
        <f t="shared" si="1451"/>
        <v>0</v>
      </c>
      <c r="AH248" s="142">
        <f t="shared" si="1451"/>
        <v>0</v>
      </c>
      <c r="AI248" s="14">
        <f>AI249</f>
        <v>76</v>
      </c>
      <c r="AJ248" s="12">
        <f t="shared" ref="AJ248:AX248" si="1452">AJ249</f>
        <v>66.900000000000006</v>
      </c>
      <c r="AK248" s="107">
        <f t="shared" si="1452"/>
        <v>74</v>
      </c>
      <c r="AL248" s="107">
        <f t="shared" si="1452"/>
        <v>66.900000000000006</v>
      </c>
      <c r="AM248" s="107">
        <f t="shared" si="1452"/>
        <v>0</v>
      </c>
      <c r="AN248" s="107">
        <f t="shared" si="1452"/>
        <v>0</v>
      </c>
      <c r="AO248" s="107">
        <f t="shared" si="1452"/>
        <v>0</v>
      </c>
      <c r="AP248" s="107">
        <f t="shared" si="1452"/>
        <v>0</v>
      </c>
      <c r="AQ248" s="107">
        <f t="shared" si="1452"/>
        <v>0</v>
      </c>
      <c r="AR248" s="107">
        <f t="shared" si="1452"/>
        <v>0</v>
      </c>
      <c r="AS248" s="107">
        <f t="shared" si="1452"/>
        <v>2</v>
      </c>
      <c r="AT248" s="107">
        <f t="shared" si="1452"/>
        <v>0</v>
      </c>
      <c r="AU248" s="107">
        <f t="shared" si="1452"/>
        <v>0</v>
      </c>
      <c r="AV248" s="107">
        <f t="shared" si="1452"/>
        <v>0</v>
      </c>
      <c r="AW248" s="107">
        <f t="shared" si="1452"/>
        <v>0</v>
      </c>
      <c r="AX248" s="107">
        <f t="shared" si="1452"/>
        <v>0</v>
      </c>
      <c r="AY248" s="172">
        <f t="shared" si="1099"/>
        <v>0</v>
      </c>
      <c r="AZ248" s="172">
        <f t="shared" si="1100"/>
        <v>0</v>
      </c>
      <c r="BA248" s="172">
        <f t="shared" si="1101"/>
        <v>0</v>
      </c>
      <c r="BB248" s="172">
        <f t="shared" si="1102"/>
        <v>0</v>
      </c>
      <c r="BC248" s="172">
        <f t="shared" si="1103"/>
        <v>0</v>
      </c>
      <c r="BD248" s="172">
        <f t="shared" si="1104"/>
        <v>0</v>
      </c>
      <c r="BE248" s="172">
        <f t="shared" si="1105"/>
        <v>0</v>
      </c>
      <c r="BF248" s="172">
        <f t="shared" si="1106"/>
        <v>0</v>
      </c>
      <c r="BG248" s="172">
        <f t="shared" si="1107"/>
        <v>0</v>
      </c>
      <c r="BH248" s="172">
        <f t="shared" si="1108"/>
        <v>0</v>
      </c>
      <c r="BI248" s="172">
        <f t="shared" si="1109"/>
        <v>0</v>
      </c>
      <c r="BJ248" s="172">
        <f t="shared" si="1110"/>
        <v>0</v>
      </c>
      <c r="BK248" s="172">
        <f t="shared" si="1111"/>
        <v>0</v>
      </c>
      <c r="BL248" s="172">
        <f t="shared" si="1112"/>
        <v>0</v>
      </c>
      <c r="BM248" s="172">
        <f t="shared" si="1113"/>
        <v>0</v>
      </c>
      <c r="BN248" s="172">
        <f t="shared" si="1114"/>
        <v>0</v>
      </c>
      <c r="BO248" s="1">
        <f t="shared" si="965"/>
        <v>0</v>
      </c>
    </row>
    <row r="249" spans="1:67" ht="15.75" customHeight="1" x14ac:dyDescent="0.25">
      <c r="A249" s="32"/>
      <c r="B249" s="21" t="s">
        <v>7</v>
      </c>
      <c r="C249" s="163">
        <f>E249+G249+I249+K249+M249+O249+Q249</f>
        <v>76</v>
      </c>
      <c r="D249" s="164">
        <f>F249+H249+J249+L249+N249+P249+R249</f>
        <v>66.900000000000006</v>
      </c>
      <c r="E249" s="7">
        <v>74</v>
      </c>
      <c r="F249" s="7">
        <v>66.900000000000006</v>
      </c>
      <c r="G249" s="7"/>
      <c r="H249" s="7"/>
      <c r="I249" s="7"/>
      <c r="J249" s="7"/>
      <c r="K249" s="7"/>
      <c r="L249" s="7"/>
      <c r="M249" s="7">
        <v>2</v>
      </c>
      <c r="N249" s="7"/>
      <c r="O249" s="7"/>
      <c r="P249" s="7"/>
      <c r="Q249" s="7"/>
      <c r="R249" s="7"/>
      <c r="S249" s="163">
        <f>U249+W249+Y249+AA249+AC249+AE249+AG249</f>
        <v>0</v>
      </c>
      <c r="T249" s="164">
        <f>V249+X249+Z249+AB249+AD249+AF249+AH249</f>
        <v>0</v>
      </c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  <c r="AI249" s="115">
        <f>AK249+AM249+AO249+AQ249+AS249+AU249+AW249</f>
        <v>76</v>
      </c>
      <c r="AJ249" s="116">
        <f>AL249+AN249+AP249+AR249+AT249+AV249+AX249</f>
        <v>66.900000000000006</v>
      </c>
      <c r="AK249" s="23">
        <f>E249+U249</f>
        <v>74</v>
      </c>
      <c r="AL249" s="23">
        <f t="shared" ref="AL249" si="1453">F249+V249</f>
        <v>66.900000000000006</v>
      </c>
      <c r="AM249" s="23">
        <f t="shared" ref="AM249" si="1454">G249+W249</f>
        <v>0</v>
      </c>
      <c r="AN249" s="23">
        <f t="shared" ref="AN249" si="1455">H249+X249</f>
        <v>0</v>
      </c>
      <c r="AO249" s="23">
        <f t="shared" ref="AO249" si="1456">I249+Y249</f>
        <v>0</v>
      </c>
      <c r="AP249" s="23">
        <f t="shared" ref="AP249" si="1457">J249+Z249</f>
        <v>0</v>
      </c>
      <c r="AQ249" s="23">
        <f t="shared" ref="AQ249" si="1458">K249+AA249</f>
        <v>0</v>
      </c>
      <c r="AR249" s="23">
        <f t="shared" ref="AR249" si="1459">L249+AB249</f>
        <v>0</v>
      </c>
      <c r="AS249" s="23">
        <f t="shared" ref="AS249" si="1460">M249+AC249</f>
        <v>2</v>
      </c>
      <c r="AT249" s="23">
        <f t="shared" ref="AT249" si="1461">N249+AD249</f>
        <v>0</v>
      </c>
      <c r="AU249" s="23">
        <f t="shared" ref="AU249" si="1462">O249+AE249</f>
        <v>0</v>
      </c>
      <c r="AV249" s="23">
        <f t="shared" ref="AV249" si="1463">P249+AF249</f>
        <v>0</v>
      </c>
      <c r="AW249" s="23">
        <f t="shared" ref="AW249" si="1464">Q249+AG249</f>
        <v>0</v>
      </c>
      <c r="AX249" s="23">
        <f t="shared" ref="AX249" si="1465">R249+AH249</f>
        <v>0</v>
      </c>
      <c r="AY249" s="172">
        <f t="shared" si="1099"/>
        <v>0</v>
      </c>
      <c r="AZ249" s="172">
        <f t="shared" si="1100"/>
        <v>0</v>
      </c>
      <c r="BA249" s="172">
        <f t="shared" si="1101"/>
        <v>0</v>
      </c>
      <c r="BB249" s="172">
        <f t="shared" si="1102"/>
        <v>0</v>
      </c>
      <c r="BC249" s="172">
        <f t="shared" si="1103"/>
        <v>0</v>
      </c>
      <c r="BD249" s="172">
        <f t="shared" si="1104"/>
        <v>0</v>
      </c>
      <c r="BE249" s="172">
        <f t="shared" si="1105"/>
        <v>0</v>
      </c>
      <c r="BF249" s="172">
        <f t="shared" si="1106"/>
        <v>0</v>
      </c>
      <c r="BG249" s="172">
        <f t="shared" si="1107"/>
        <v>0</v>
      </c>
      <c r="BH249" s="172">
        <f t="shared" si="1108"/>
        <v>0</v>
      </c>
      <c r="BI249" s="172">
        <f t="shared" si="1109"/>
        <v>0</v>
      </c>
      <c r="BJ249" s="172">
        <f t="shared" si="1110"/>
        <v>0</v>
      </c>
      <c r="BK249" s="172">
        <f t="shared" si="1111"/>
        <v>0</v>
      </c>
      <c r="BL249" s="172">
        <f t="shared" si="1112"/>
        <v>0</v>
      </c>
      <c r="BM249" s="172">
        <f t="shared" si="1113"/>
        <v>0</v>
      </c>
      <c r="BN249" s="172">
        <f t="shared" si="1114"/>
        <v>0</v>
      </c>
      <c r="BO249" s="1">
        <f t="shared" si="965"/>
        <v>0</v>
      </c>
    </row>
    <row r="250" spans="1:67" ht="15.75" customHeight="1" x14ac:dyDescent="0.25">
      <c r="A250" s="77" t="s">
        <v>56</v>
      </c>
      <c r="B250" s="122" t="s">
        <v>352</v>
      </c>
      <c r="C250" s="161">
        <f>C251</f>
        <v>134.6</v>
      </c>
      <c r="D250" s="162">
        <f t="shared" ref="D250:R250" si="1466">D251</f>
        <v>112.5</v>
      </c>
      <c r="E250" s="138">
        <f t="shared" si="1466"/>
        <v>131.6</v>
      </c>
      <c r="F250" s="138">
        <f t="shared" si="1466"/>
        <v>112.5</v>
      </c>
      <c r="G250" s="138">
        <f t="shared" si="1466"/>
        <v>0</v>
      </c>
      <c r="H250" s="138">
        <f t="shared" si="1466"/>
        <v>0</v>
      </c>
      <c r="I250" s="138">
        <f t="shared" si="1466"/>
        <v>0</v>
      </c>
      <c r="J250" s="138">
        <f t="shared" si="1466"/>
        <v>0</v>
      </c>
      <c r="K250" s="138">
        <f t="shared" si="1466"/>
        <v>0</v>
      </c>
      <c r="L250" s="138">
        <f t="shared" si="1466"/>
        <v>0</v>
      </c>
      <c r="M250" s="138">
        <f t="shared" si="1466"/>
        <v>3</v>
      </c>
      <c r="N250" s="138">
        <f t="shared" si="1466"/>
        <v>0</v>
      </c>
      <c r="O250" s="138">
        <f t="shared" si="1466"/>
        <v>0</v>
      </c>
      <c r="P250" s="138">
        <f t="shared" si="1466"/>
        <v>0</v>
      </c>
      <c r="Q250" s="138">
        <f t="shared" si="1466"/>
        <v>0</v>
      </c>
      <c r="R250" s="138">
        <f t="shared" si="1466"/>
        <v>0</v>
      </c>
      <c r="S250" s="161">
        <f>S251</f>
        <v>0</v>
      </c>
      <c r="T250" s="162">
        <f t="shared" ref="T250:AH250" si="1467">T251</f>
        <v>0</v>
      </c>
      <c r="U250" s="142">
        <f t="shared" si="1467"/>
        <v>0</v>
      </c>
      <c r="V250" s="142">
        <f t="shared" si="1467"/>
        <v>0</v>
      </c>
      <c r="W250" s="142">
        <f t="shared" si="1467"/>
        <v>0</v>
      </c>
      <c r="X250" s="142">
        <f t="shared" si="1467"/>
        <v>0</v>
      </c>
      <c r="Y250" s="142">
        <f t="shared" si="1467"/>
        <v>0</v>
      </c>
      <c r="Z250" s="142">
        <f t="shared" si="1467"/>
        <v>0</v>
      </c>
      <c r="AA250" s="142">
        <f t="shared" si="1467"/>
        <v>0</v>
      </c>
      <c r="AB250" s="142">
        <f t="shared" si="1467"/>
        <v>0</v>
      </c>
      <c r="AC250" s="142">
        <f t="shared" si="1467"/>
        <v>0</v>
      </c>
      <c r="AD250" s="142">
        <f t="shared" si="1467"/>
        <v>0</v>
      </c>
      <c r="AE250" s="142">
        <f t="shared" si="1467"/>
        <v>0</v>
      </c>
      <c r="AF250" s="142">
        <f t="shared" si="1467"/>
        <v>0</v>
      </c>
      <c r="AG250" s="142">
        <f t="shared" si="1467"/>
        <v>0</v>
      </c>
      <c r="AH250" s="142">
        <f t="shared" si="1467"/>
        <v>0</v>
      </c>
      <c r="AI250" s="14">
        <f>AI251</f>
        <v>134.6</v>
      </c>
      <c r="AJ250" s="12">
        <f t="shared" ref="AJ250:AX250" si="1468">AJ251</f>
        <v>112.5</v>
      </c>
      <c r="AK250" s="107">
        <f t="shared" si="1468"/>
        <v>131.6</v>
      </c>
      <c r="AL250" s="107">
        <f t="shared" si="1468"/>
        <v>112.5</v>
      </c>
      <c r="AM250" s="107">
        <f t="shared" si="1468"/>
        <v>0</v>
      </c>
      <c r="AN250" s="107">
        <f t="shared" si="1468"/>
        <v>0</v>
      </c>
      <c r="AO250" s="107">
        <f t="shared" si="1468"/>
        <v>0</v>
      </c>
      <c r="AP250" s="107">
        <f t="shared" si="1468"/>
        <v>0</v>
      </c>
      <c r="AQ250" s="107">
        <f t="shared" si="1468"/>
        <v>0</v>
      </c>
      <c r="AR250" s="107">
        <f t="shared" si="1468"/>
        <v>0</v>
      </c>
      <c r="AS250" s="107">
        <f t="shared" si="1468"/>
        <v>3</v>
      </c>
      <c r="AT250" s="107">
        <f t="shared" si="1468"/>
        <v>0</v>
      </c>
      <c r="AU250" s="107">
        <f t="shared" si="1468"/>
        <v>0</v>
      </c>
      <c r="AV250" s="107">
        <f t="shared" si="1468"/>
        <v>0</v>
      </c>
      <c r="AW250" s="107">
        <f t="shared" si="1468"/>
        <v>0</v>
      </c>
      <c r="AX250" s="107">
        <f t="shared" si="1468"/>
        <v>0</v>
      </c>
      <c r="AY250" s="172">
        <f t="shared" si="1099"/>
        <v>0</v>
      </c>
      <c r="AZ250" s="172">
        <f t="shared" si="1100"/>
        <v>0</v>
      </c>
      <c r="BA250" s="172">
        <f t="shared" si="1101"/>
        <v>0</v>
      </c>
      <c r="BB250" s="172">
        <f t="shared" si="1102"/>
        <v>0</v>
      </c>
      <c r="BC250" s="172">
        <f t="shared" si="1103"/>
        <v>0</v>
      </c>
      <c r="BD250" s="172">
        <f t="shared" si="1104"/>
        <v>0</v>
      </c>
      <c r="BE250" s="172">
        <f t="shared" si="1105"/>
        <v>0</v>
      </c>
      <c r="BF250" s="172">
        <f t="shared" si="1106"/>
        <v>0</v>
      </c>
      <c r="BG250" s="172">
        <f t="shared" si="1107"/>
        <v>0</v>
      </c>
      <c r="BH250" s="172">
        <f t="shared" si="1108"/>
        <v>0</v>
      </c>
      <c r="BI250" s="172">
        <f t="shared" si="1109"/>
        <v>0</v>
      </c>
      <c r="BJ250" s="172">
        <f t="shared" si="1110"/>
        <v>0</v>
      </c>
      <c r="BK250" s="172">
        <f t="shared" si="1111"/>
        <v>0</v>
      </c>
      <c r="BL250" s="172">
        <f t="shared" si="1112"/>
        <v>0</v>
      </c>
      <c r="BM250" s="172">
        <f t="shared" si="1113"/>
        <v>0</v>
      </c>
      <c r="BN250" s="172">
        <f t="shared" si="1114"/>
        <v>0</v>
      </c>
      <c r="BO250" s="1">
        <f t="shared" si="965"/>
        <v>0</v>
      </c>
    </row>
    <row r="251" spans="1:67" ht="15.75" customHeight="1" x14ac:dyDescent="0.25">
      <c r="A251" s="32"/>
      <c r="B251" s="21" t="s">
        <v>7</v>
      </c>
      <c r="C251" s="163">
        <f>E251+G251+I251+K251+M251+O251+Q251</f>
        <v>134.6</v>
      </c>
      <c r="D251" s="164">
        <f>F251+H251+J251+L251+N251+P251+R251</f>
        <v>112.5</v>
      </c>
      <c r="E251" s="7">
        <v>131.6</v>
      </c>
      <c r="F251" s="7">
        <v>112.5</v>
      </c>
      <c r="G251" s="7"/>
      <c r="H251" s="7"/>
      <c r="I251" s="7"/>
      <c r="J251" s="7"/>
      <c r="K251" s="7"/>
      <c r="L251" s="7"/>
      <c r="M251" s="7">
        <v>3</v>
      </c>
      <c r="N251" s="7"/>
      <c r="O251" s="7"/>
      <c r="P251" s="7"/>
      <c r="Q251" s="7"/>
      <c r="R251" s="7"/>
      <c r="S251" s="163">
        <f>U251+W251+Y251+AA251+AC251+AE251+AG251</f>
        <v>0</v>
      </c>
      <c r="T251" s="164">
        <f>V251+X251+Z251+AB251+AD251+AF251+AH251</f>
        <v>0</v>
      </c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  <c r="AI251" s="115">
        <f>AK251+AM251+AO251+AQ251+AS251+AU251+AW251</f>
        <v>134.6</v>
      </c>
      <c r="AJ251" s="116">
        <f>AL251+AN251+AP251+AR251+AT251+AV251+AX251</f>
        <v>112.5</v>
      </c>
      <c r="AK251" s="23">
        <f>E251+U251</f>
        <v>131.6</v>
      </c>
      <c r="AL251" s="23">
        <f t="shared" ref="AL251" si="1469">F251+V251</f>
        <v>112.5</v>
      </c>
      <c r="AM251" s="23">
        <f t="shared" ref="AM251" si="1470">G251+W251</f>
        <v>0</v>
      </c>
      <c r="AN251" s="23">
        <f t="shared" ref="AN251" si="1471">H251+X251</f>
        <v>0</v>
      </c>
      <c r="AO251" s="23">
        <f t="shared" ref="AO251" si="1472">I251+Y251</f>
        <v>0</v>
      </c>
      <c r="AP251" s="23">
        <f t="shared" ref="AP251" si="1473">J251+Z251</f>
        <v>0</v>
      </c>
      <c r="AQ251" s="23">
        <f t="shared" ref="AQ251" si="1474">K251+AA251</f>
        <v>0</v>
      </c>
      <c r="AR251" s="23">
        <f t="shared" ref="AR251" si="1475">L251+AB251</f>
        <v>0</v>
      </c>
      <c r="AS251" s="23">
        <f t="shared" ref="AS251" si="1476">M251+AC251</f>
        <v>3</v>
      </c>
      <c r="AT251" s="23">
        <f t="shared" ref="AT251" si="1477">N251+AD251</f>
        <v>0</v>
      </c>
      <c r="AU251" s="23">
        <f t="shared" ref="AU251" si="1478">O251+AE251</f>
        <v>0</v>
      </c>
      <c r="AV251" s="23">
        <f t="shared" ref="AV251" si="1479">P251+AF251</f>
        <v>0</v>
      </c>
      <c r="AW251" s="23">
        <f t="shared" ref="AW251" si="1480">Q251+AG251</f>
        <v>0</v>
      </c>
      <c r="AX251" s="23">
        <f t="shared" ref="AX251" si="1481">R251+AH251</f>
        <v>0</v>
      </c>
      <c r="AY251" s="172">
        <f t="shared" si="1099"/>
        <v>0</v>
      </c>
      <c r="AZ251" s="172">
        <f t="shared" si="1100"/>
        <v>0</v>
      </c>
      <c r="BA251" s="172">
        <f t="shared" si="1101"/>
        <v>0</v>
      </c>
      <c r="BB251" s="172">
        <f t="shared" si="1102"/>
        <v>0</v>
      </c>
      <c r="BC251" s="172">
        <f t="shared" si="1103"/>
        <v>0</v>
      </c>
      <c r="BD251" s="172">
        <f t="shared" si="1104"/>
        <v>0</v>
      </c>
      <c r="BE251" s="172">
        <f t="shared" si="1105"/>
        <v>0</v>
      </c>
      <c r="BF251" s="172">
        <f t="shared" si="1106"/>
        <v>0</v>
      </c>
      <c r="BG251" s="172">
        <f t="shared" si="1107"/>
        <v>0</v>
      </c>
      <c r="BH251" s="172">
        <f t="shared" si="1108"/>
        <v>0</v>
      </c>
      <c r="BI251" s="172">
        <f t="shared" si="1109"/>
        <v>0</v>
      </c>
      <c r="BJ251" s="172">
        <f t="shared" si="1110"/>
        <v>0</v>
      </c>
      <c r="BK251" s="172">
        <f t="shared" si="1111"/>
        <v>0</v>
      </c>
      <c r="BL251" s="172">
        <f t="shared" si="1112"/>
        <v>0</v>
      </c>
      <c r="BM251" s="172">
        <f t="shared" si="1113"/>
        <v>0</v>
      </c>
      <c r="BN251" s="172">
        <f t="shared" si="1114"/>
        <v>0</v>
      </c>
      <c r="BO251" s="1">
        <f t="shared" si="965"/>
        <v>0</v>
      </c>
    </row>
    <row r="252" spans="1:67" ht="15.75" customHeight="1" x14ac:dyDescent="0.25">
      <c r="A252" s="77" t="s">
        <v>57</v>
      </c>
      <c r="B252" s="122" t="s">
        <v>353</v>
      </c>
      <c r="C252" s="161">
        <f>C253</f>
        <v>116.1</v>
      </c>
      <c r="D252" s="162">
        <f t="shared" ref="D252:R252" si="1482">D253</f>
        <v>94.1</v>
      </c>
      <c r="E252" s="138">
        <f t="shared" si="1482"/>
        <v>112.8</v>
      </c>
      <c r="F252" s="138">
        <f t="shared" si="1482"/>
        <v>94.1</v>
      </c>
      <c r="G252" s="138">
        <f t="shared" si="1482"/>
        <v>0</v>
      </c>
      <c r="H252" s="138">
        <f t="shared" si="1482"/>
        <v>0</v>
      </c>
      <c r="I252" s="138">
        <f t="shared" si="1482"/>
        <v>0</v>
      </c>
      <c r="J252" s="138">
        <f t="shared" si="1482"/>
        <v>0</v>
      </c>
      <c r="K252" s="138">
        <f t="shared" si="1482"/>
        <v>0</v>
      </c>
      <c r="L252" s="138">
        <f t="shared" si="1482"/>
        <v>0</v>
      </c>
      <c r="M252" s="138">
        <f t="shared" si="1482"/>
        <v>2.5</v>
      </c>
      <c r="N252" s="138">
        <f t="shared" si="1482"/>
        <v>0</v>
      </c>
      <c r="O252" s="138">
        <f t="shared" si="1482"/>
        <v>0</v>
      </c>
      <c r="P252" s="138">
        <f t="shared" si="1482"/>
        <v>0</v>
      </c>
      <c r="Q252" s="138">
        <f t="shared" si="1482"/>
        <v>0.8</v>
      </c>
      <c r="R252" s="138">
        <f t="shared" si="1482"/>
        <v>0</v>
      </c>
      <c r="S252" s="161">
        <f>S253</f>
        <v>0</v>
      </c>
      <c r="T252" s="162">
        <f t="shared" ref="T252:AH252" si="1483">T253</f>
        <v>0</v>
      </c>
      <c r="U252" s="142">
        <f t="shared" si="1483"/>
        <v>0</v>
      </c>
      <c r="V252" s="142">
        <f t="shared" si="1483"/>
        <v>0</v>
      </c>
      <c r="W252" s="142">
        <f t="shared" si="1483"/>
        <v>0</v>
      </c>
      <c r="X252" s="142">
        <f t="shared" si="1483"/>
        <v>0</v>
      </c>
      <c r="Y252" s="142">
        <f t="shared" si="1483"/>
        <v>0</v>
      </c>
      <c r="Z252" s="142">
        <f t="shared" si="1483"/>
        <v>0</v>
      </c>
      <c r="AA252" s="142">
        <f t="shared" si="1483"/>
        <v>0</v>
      </c>
      <c r="AB252" s="142">
        <f t="shared" si="1483"/>
        <v>0</v>
      </c>
      <c r="AC252" s="142">
        <f t="shared" si="1483"/>
        <v>0</v>
      </c>
      <c r="AD252" s="142">
        <f t="shared" si="1483"/>
        <v>0</v>
      </c>
      <c r="AE252" s="142">
        <f t="shared" si="1483"/>
        <v>0</v>
      </c>
      <c r="AF252" s="142">
        <f t="shared" si="1483"/>
        <v>0</v>
      </c>
      <c r="AG252" s="142">
        <f t="shared" si="1483"/>
        <v>0</v>
      </c>
      <c r="AH252" s="142">
        <f t="shared" si="1483"/>
        <v>0</v>
      </c>
      <c r="AI252" s="14">
        <f>AI253</f>
        <v>116.1</v>
      </c>
      <c r="AJ252" s="12">
        <f t="shared" ref="AJ252:AX252" si="1484">AJ253</f>
        <v>94.1</v>
      </c>
      <c r="AK252" s="107">
        <f t="shared" si="1484"/>
        <v>112.8</v>
      </c>
      <c r="AL252" s="107">
        <f t="shared" si="1484"/>
        <v>94.1</v>
      </c>
      <c r="AM252" s="107">
        <f t="shared" si="1484"/>
        <v>0</v>
      </c>
      <c r="AN252" s="107">
        <f t="shared" si="1484"/>
        <v>0</v>
      </c>
      <c r="AO252" s="107">
        <f t="shared" si="1484"/>
        <v>0</v>
      </c>
      <c r="AP252" s="107">
        <f t="shared" si="1484"/>
        <v>0</v>
      </c>
      <c r="AQ252" s="107">
        <f t="shared" si="1484"/>
        <v>0</v>
      </c>
      <c r="AR252" s="107">
        <f t="shared" si="1484"/>
        <v>0</v>
      </c>
      <c r="AS252" s="107">
        <f t="shared" si="1484"/>
        <v>2.5</v>
      </c>
      <c r="AT252" s="107">
        <f t="shared" si="1484"/>
        <v>0</v>
      </c>
      <c r="AU252" s="107">
        <f t="shared" si="1484"/>
        <v>0</v>
      </c>
      <c r="AV252" s="107">
        <f t="shared" si="1484"/>
        <v>0</v>
      </c>
      <c r="AW252" s="107">
        <f t="shared" si="1484"/>
        <v>0.8</v>
      </c>
      <c r="AX252" s="107">
        <f t="shared" si="1484"/>
        <v>0</v>
      </c>
      <c r="AY252" s="172">
        <f t="shared" si="1099"/>
        <v>0</v>
      </c>
      <c r="AZ252" s="172">
        <f t="shared" si="1100"/>
        <v>0</v>
      </c>
      <c r="BA252" s="172">
        <f t="shared" si="1101"/>
        <v>0</v>
      </c>
      <c r="BB252" s="172">
        <f t="shared" si="1102"/>
        <v>0</v>
      </c>
      <c r="BC252" s="172">
        <f t="shared" si="1103"/>
        <v>0</v>
      </c>
      <c r="BD252" s="172">
        <f t="shared" si="1104"/>
        <v>0</v>
      </c>
      <c r="BE252" s="172">
        <f t="shared" si="1105"/>
        <v>0</v>
      </c>
      <c r="BF252" s="172">
        <f t="shared" si="1106"/>
        <v>0</v>
      </c>
      <c r="BG252" s="172">
        <f t="shared" si="1107"/>
        <v>0</v>
      </c>
      <c r="BH252" s="172">
        <f t="shared" si="1108"/>
        <v>0</v>
      </c>
      <c r="BI252" s="172">
        <f t="shared" si="1109"/>
        <v>0</v>
      </c>
      <c r="BJ252" s="172">
        <f t="shared" si="1110"/>
        <v>0</v>
      </c>
      <c r="BK252" s="172">
        <f t="shared" si="1111"/>
        <v>0</v>
      </c>
      <c r="BL252" s="172">
        <f t="shared" si="1112"/>
        <v>0</v>
      </c>
      <c r="BM252" s="172">
        <f t="shared" si="1113"/>
        <v>0</v>
      </c>
      <c r="BN252" s="172">
        <f t="shared" si="1114"/>
        <v>0</v>
      </c>
      <c r="BO252" s="1">
        <f t="shared" si="965"/>
        <v>0</v>
      </c>
    </row>
    <row r="253" spans="1:67" ht="15.75" customHeight="1" x14ac:dyDescent="0.25">
      <c r="A253" s="32"/>
      <c r="B253" s="21" t="s">
        <v>7</v>
      </c>
      <c r="C253" s="163">
        <f>E253+G253+I253+K253+M253+O253+Q253</f>
        <v>116.1</v>
      </c>
      <c r="D253" s="164">
        <f>F253+H253+J253+L253+N253+P253+R253</f>
        <v>94.1</v>
      </c>
      <c r="E253" s="7">
        <v>112.8</v>
      </c>
      <c r="F253" s="7">
        <v>94.1</v>
      </c>
      <c r="G253" s="7"/>
      <c r="H253" s="7"/>
      <c r="I253" s="7"/>
      <c r="J253" s="7"/>
      <c r="K253" s="7"/>
      <c r="L253" s="7"/>
      <c r="M253" s="7">
        <v>2.5</v>
      </c>
      <c r="N253" s="7"/>
      <c r="O253" s="7"/>
      <c r="P253" s="7"/>
      <c r="Q253" s="7">
        <v>0.8</v>
      </c>
      <c r="R253" s="7"/>
      <c r="S253" s="163">
        <f>U253+W253+Y253+AA253+AC253+AE253+AG253</f>
        <v>0</v>
      </c>
      <c r="T253" s="164">
        <f>V253+X253+Z253+AB253+AD253+AF253+AH253</f>
        <v>0</v>
      </c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15">
        <f>AK253+AM253+AO253+AQ253+AS253+AU253+AW253</f>
        <v>116.1</v>
      </c>
      <c r="AJ253" s="116">
        <f>AL253+AN253+AP253+AR253+AT253+AV253+AX253</f>
        <v>94.1</v>
      </c>
      <c r="AK253" s="23">
        <f>E253+U253</f>
        <v>112.8</v>
      </c>
      <c r="AL253" s="23">
        <f t="shared" ref="AL253" si="1485">F253+V253</f>
        <v>94.1</v>
      </c>
      <c r="AM253" s="23">
        <f t="shared" ref="AM253" si="1486">G253+W253</f>
        <v>0</v>
      </c>
      <c r="AN253" s="23">
        <f t="shared" ref="AN253" si="1487">H253+X253</f>
        <v>0</v>
      </c>
      <c r="AO253" s="23">
        <f t="shared" ref="AO253" si="1488">I253+Y253</f>
        <v>0</v>
      </c>
      <c r="AP253" s="23">
        <f t="shared" ref="AP253" si="1489">J253+Z253</f>
        <v>0</v>
      </c>
      <c r="AQ253" s="23">
        <f t="shared" ref="AQ253" si="1490">K253+AA253</f>
        <v>0</v>
      </c>
      <c r="AR253" s="23">
        <f t="shared" ref="AR253" si="1491">L253+AB253</f>
        <v>0</v>
      </c>
      <c r="AS253" s="23">
        <f t="shared" ref="AS253" si="1492">M253+AC253</f>
        <v>2.5</v>
      </c>
      <c r="AT253" s="23">
        <f t="shared" ref="AT253" si="1493">N253+AD253</f>
        <v>0</v>
      </c>
      <c r="AU253" s="23">
        <f t="shared" ref="AU253" si="1494">O253+AE253</f>
        <v>0</v>
      </c>
      <c r="AV253" s="23">
        <f t="shared" ref="AV253" si="1495">P253+AF253</f>
        <v>0</v>
      </c>
      <c r="AW253" s="23">
        <f t="shared" ref="AW253" si="1496">Q253+AG253</f>
        <v>0.8</v>
      </c>
      <c r="AX253" s="23">
        <f t="shared" ref="AX253" si="1497">R253+AH253</f>
        <v>0</v>
      </c>
      <c r="AY253" s="172">
        <f>C253-AI253</f>
        <v>0</v>
      </c>
      <c r="AZ253" s="172">
        <f t="shared" si="1100"/>
        <v>0</v>
      </c>
      <c r="BA253" s="172">
        <f t="shared" si="1101"/>
        <v>0</v>
      </c>
      <c r="BB253" s="172">
        <f t="shared" si="1102"/>
        <v>0</v>
      </c>
      <c r="BC253" s="172">
        <f t="shared" si="1103"/>
        <v>0</v>
      </c>
      <c r="BD253" s="172">
        <f t="shared" si="1104"/>
        <v>0</v>
      </c>
      <c r="BE253" s="172">
        <f t="shared" si="1105"/>
        <v>0</v>
      </c>
      <c r="BF253" s="172">
        <f t="shared" si="1106"/>
        <v>0</v>
      </c>
      <c r="BG253" s="172">
        <f t="shared" si="1107"/>
        <v>0</v>
      </c>
      <c r="BH253" s="172">
        <f t="shared" si="1108"/>
        <v>0</v>
      </c>
      <c r="BI253" s="172">
        <f t="shared" si="1109"/>
        <v>0</v>
      </c>
      <c r="BJ253" s="172">
        <f t="shared" si="1110"/>
        <v>0</v>
      </c>
      <c r="BK253" s="172">
        <f t="shared" si="1111"/>
        <v>0</v>
      </c>
      <c r="BL253" s="172">
        <f t="shared" si="1112"/>
        <v>0</v>
      </c>
      <c r="BM253" s="172">
        <f t="shared" si="1113"/>
        <v>0</v>
      </c>
      <c r="BN253" s="172">
        <f t="shared" si="1114"/>
        <v>0</v>
      </c>
      <c r="BO253" s="1">
        <f t="shared" si="965"/>
        <v>0</v>
      </c>
    </row>
    <row r="254" spans="1:67" ht="15.75" customHeight="1" x14ac:dyDescent="0.25">
      <c r="A254" s="77" t="s">
        <v>48</v>
      </c>
      <c r="B254" s="122" t="s">
        <v>355</v>
      </c>
      <c r="C254" s="161">
        <f>C255</f>
        <v>809.5</v>
      </c>
      <c r="D254" s="162">
        <f t="shared" ref="D254:R255" si="1498">D255</f>
        <v>644.79999999999995</v>
      </c>
      <c r="E254" s="138">
        <f t="shared" si="1498"/>
        <v>752.9</v>
      </c>
      <c r="F254" s="138">
        <f t="shared" si="1498"/>
        <v>644.79999999999995</v>
      </c>
      <c r="G254" s="138">
        <f t="shared" si="1498"/>
        <v>0</v>
      </c>
      <c r="H254" s="138">
        <f t="shared" si="1498"/>
        <v>0</v>
      </c>
      <c r="I254" s="138">
        <f t="shared" si="1498"/>
        <v>48</v>
      </c>
      <c r="J254" s="138">
        <f t="shared" si="1498"/>
        <v>0</v>
      </c>
      <c r="K254" s="138">
        <f t="shared" si="1498"/>
        <v>0</v>
      </c>
      <c r="L254" s="138">
        <f t="shared" si="1498"/>
        <v>0</v>
      </c>
      <c r="M254" s="138">
        <f t="shared" si="1498"/>
        <v>3.4</v>
      </c>
      <c r="N254" s="138">
        <f t="shared" si="1498"/>
        <v>0</v>
      </c>
      <c r="O254" s="138">
        <f t="shared" si="1498"/>
        <v>0</v>
      </c>
      <c r="P254" s="138">
        <f t="shared" si="1498"/>
        <v>0</v>
      </c>
      <c r="Q254" s="138">
        <f t="shared" si="1498"/>
        <v>5.2</v>
      </c>
      <c r="R254" s="138">
        <f t="shared" si="1498"/>
        <v>0</v>
      </c>
      <c r="S254" s="161">
        <f>S255</f>
        <v>0</v>
      </c>
      <c r="T254" s="162">
        <f t="shared" ref="T254:AH255" si="1499">T255</f>
        <v>0</v>
      </c>
      <c r="U254" s="142">
        <f t="shared" si="1499"/>
        <v>0</v>
      </c>
      <c r="V254" s="142">
        <f t="shared" si="1499"/>
        <v>0</v>
      </c>
      <c r="W254" s="142">
        <f t="shared" si="1499"/>
        <v>0</v>
      </c>
      <c r="X254" s="142">
        <f t="shared" si="1499"/>
        <v>0</v>
      </c>
      <c r="Y254" s="142">
        <f t="shared" si="1499"/>
        <v>0</v>
      </c>
      <c r="Z254" s="142">
        <f t="shared" si="1499"/>
        <v>0</v>
      </c>
      <c r="AA254" s="142">
        <f t="shared" si="1499"/>
        <v>0</v>
      </c>
      <c r="AB254" s="142">
        <f t="shared" si="1499"/>
        <v>0</v>
      </c>
      <c r="AC254" s="142">
        <f t="shared" si="1499"/>
        <v>0</v>
      </c>
      <c r="AD254" s="142">
        <f t="shared" si="1499"/>
        <v>0</v>
      </c>
      <c r="AE254" s="142">
        <f t="shared" si="1499"/>
        <v>0</v>
      </c>
      <c r="AF254" s="142">
        <f t="shared" si="1499"/>
        <v>0</v>
      </c>
      <c r="AG254" s="142">
        <f t="shared" si="1499"/>
        <v>0</v>
      </c>
      <c r="AH254" s="142">
        <f t="shared" si="1499"/>
        <v>0</v>
      </c>
      <c r="AI254" s="14">
        <f>AI255</f>
        <v>809.5</v>
      </c>
      <c r="AJ254" s="12">
        <f t="shared" ref="AJ254:AX254" si="1500">AJ255</f>
        <v>644.79999999999995</v>
      </c>
      <c r="AK254" s="107">
        <f t="shared" si="1500"/>
        <v>752.9</v>
      </c>
      <c r="AL254" s="107">
        <f t="shared" si="1500"/>
        <v>644.79999999999995</v>
      </c>
      <c r="AM254" s="107">
        <f t="shared" si="1500"/>
        <v>0</v>
      </c>
      <c r="AN254" s="107">
        <f t="shared" si="1500"/>
        <v>0</v>
      </c>
      <c r="AO254" s="107">
        <f t="shared" si="1500"/>
        <v>48</v>
      </c>
      <c r="AP254" s="107">
        <f t="shared" si="1500"/>
        <v>0</v>
      </c>
      <c r="AQ254" s="107">
        <f t="shared" si="1500"/>
        <v>0</v>
      </c>
      <c r="AR254" s="107">
        <f t="shared" si="1500"/>
        <v>0</v>
      </c>
      <c r="AS254" s="107">
        <f t="shared" si="1500"/>
        <v>3.4</v>
      </c>
      <c r="AT254" s="107">
        <f t="shared" si="1500"/>
        <v>0</v>
      </c>
      <c r="AU254" s="107">
        <f t="shared" si="1500"/>
        <v>0</v>
      </c>
      <c r="AV254" s="107">
        <f t="shared" si="1500"/>
        <v>0</v>
      </c>
      <c r="AW254" s="107">
        <f t="shared" si="1500"/>
        <v>5.2</v>
      </c>
      <c r="AX254" s="107">
        <f t="shared" si="1500"/>
        <v>0</v>
      </c>
      <c r="AY254" s="172">
        <f t="shared" ref="AY254:AY274" si="1501">C254-AI254</f>
        <v>0</v>
      </c>
      <c r="AZ254" s="172">
        <f t="shared" ref="AZ254:AZ274" si="1502">D254-AJ254</f>
        <v>0</v>
      </c>
      <c r="BA254" s="172">
        <f t="shared" ref="BA254:BA274" si="1503">E254-AK254</f>
        <v>0</v>
      </c>
      <c r="BB254" s="172">
        <f t="shared" ref="BB254:BB274" si="1504">F254-AL254</f>
        <v>0</v>
      </c>
      <c r="BC254" s="172">
        <f t="shared" ref="BC254:BC274" si="1505">G254-AM254</f>
        <v>0</v>
      </c>
      <c r="BD254" s="172">
        <f t="shared" ref="BD254:BD274" si="1506">H254-AN254</f>
        <v>0</v>
      </c>
      <c r="BE254" s="172">
        <f t="shared" ref="BE254:BE274" si="1507">I254-AO254</f>
        <v>0</v>
      </c>
      <c r="BF254" s="172">
        <f t="shared" ref="BF254:BF274" si="1508">J254-AP254</f>
        <v>0</v>
      </c>
      <c r="BG254" s="172">
        <f t="shared" ref="BG254:BG274" si="1509">K254-AQ254</f>
        <v>0</v>
      </c>
      <c r="BH254" s="172">
        <f t="shared" ref="BH254:BH274" si="1510">L254-AR254</f>
        <v>0</v>
      </c>
      <c r="BI254" s="172">
        <f t="shared" ref="BI254:BI274" si="1511">M254-AS254</f>
        <v>0</v>
      </c>
      <c r="BJ254" s="172">
        <f t="shared" ref="BJ254:BJ274" si="1512">N254-AT254</f>
        <v>0</v>
      </c>
      <c r="BK254" s="172">
        <f t="shared" ref="BK254:BK274" si="1513">O254-AU254</f>
        <v>0</v>
      </c>
      <c r="BL254" s="172">
        <f t="shared" ref="BL254:BL274" si="1514">P254-AV254</f>
        <v>0</v>
      </c>
      <c r="BM254" s="172">
        <f t="shared" ref="BM254:BM274" si="1515">Q254-AW254</f>
        <v>0</v>
      </c>
      <c r="BN254" s="172">
        <f t="shared" ref="BN254:BN274" si="1516">R254-AX254</f>
        <v>0</v>
      </c>
      <c r="BO254" s="1">
        <f t="shared" si="965"/>
        <v>0</v>
      </c>
    </row>
    <row r="255" spans="1:67" ht="15.75" customHeight="1" x14ac:dyDescent="0.25">
      <c r="A255" s="32"/>
      <c r="B255" s="21" t="s">
        <v>356</v>
      </c>
      <c r="C255" s="164">
        <f t="shared" ref="C255:C256" si="1517">E255+G255+I255+K255+M255+O255+Q255</f>
        <v>809.5</v>
      </c>
      <c r="D255" s="164">
        <f t="shared" ref="D255:D256" si="1518">F255+H255+J255+L255+N255+P255+R255</f>
        <v>644.79999999999995</v>
      </c>
      <c r="E255" s="7">
        <v>752.9</v>
      </c>
      <c r="F255" s="7">
        <v>644.79999999999995</v>
      </c>
      <c r="G255" s="7"/>
      <c r="H255" s="7"/>
      <c r="I255" s="7">
        <f t="shared" si="1498"/>
        <v>48</v>
      </c>
      <c r="J255" s="7">
        <f t="shared" si="1498"/>
        <v>0</v>
      </c>
      <c r="K255" s="7"/>
      <c r="L255" s="7"/>
      <c r="M255" s="7">
        <v>3.4</v>
      </c>
      <c r="N255" s="7"/>
      <c r="O255" s="7"/>
      <c r="P255" s="7"/>
      <c r="Q255" s="7">
        <v>5.2</v>
      </c>
      <c r="R255" s="7"/>
      <c r="S255" s="164">
        <f t="shared" ref="S255:S256" si="1519">U255+W255+Y255+AA255+AC255+AE255+AG255</f>
        <v>0</v>
      </c>
      <c r="T255" s="164">
        <f t="shared" ref="T255:T256" si="1520">V255+X255+Z255+AB255+AD255+AF255+AH255</f>
        <v>0</v>
      </c>
      <c r="U255" s="143"/>
      <c r="V255" s="143"/>
      <c r="W255" s="143"/>
      <c r="X255" s="143"/>
      <c r="Y255" s="143">
        <f t="shared" si="1499"/>
        <v>0</v>
      </c>
      <c r="Z255" s="143">
        <f t="shared" si="1499"/>
        <v>0</v>
      </c>
      <c r="AA255" s="143"/>
      <c r="AB255" s="143"/>
      <c r="AC255" s="143"/>
      <c r="AD255" s="143"/>
      <c r="AE255" s="143"/>
      <c r="AF255" s="143"/>
      <c r="AG255" s="143"/>
      <c r="AH255" s="143"/>
      <c r="AI255" s="116">
        <f t="shared" ref="AI255:AI256" si="1521">AK255+AM255+AO255+AQ255+AS255+AU255+AW255</f>
        <v>809.5</v>
      </c>
      <c r="AJ255" s="116">
        <f t="shared" ref="AJ255:AJ256" si="1522">AL255+AN255+AP255+AR255+AT255+AV255+AX255</f>
        <v>644.79999999999995</v>
      </c>
      <c r="AK255" s="23">
        <f>E255+U255</f>
        <v>752.9</v>
      </c>
      <c r="AL255" s="23">
        <f t="shared" ref="AL255:AL256" si="1523">F255+V255</f>
        <v>644.79999999999995</v>
      </c>
      <c r="AM255" s="23">
        <f t="shared" ref="AM255:AM256" si="1524">G255+W255</f>
        <v>0</v>
      </c>
      <c r="AN255" s="23">
        <f t="shared" ref="AN255:AN256" si="1525">H255+X255</f>
        <v>0</v>
      </c>
      <c r="AO255" s="23">
        <f t="shared" ref="AO255:AO256" si="1526">I255+Y255</f>
        <v>48</v>
      </c>
      <c r="AP255" s="23">
        <f t="shared" ref="AP255:AP256" si="1527">J255+Z255</f>
        <v>0</v>
      </c>
      <c r="AQ255" s="23">
        <f t="shared" ref="AQ255:AQ256" si="1528">K255+AA255</f>
        <v>0</v>
      </c>
      <c r="AR255" s="23">
        <f t="shared" ref="AR255:AR256" si="1529">L255+AB255</f>
        <v>0</v>
      </c>
      <c r="AS255" s="23">
        <f t="shared" ref="AS255:AS256" si="1530">M255+AC255</f>
        <v>3.4</v>
      </c>
      <c r="AT255" s="23">
        <f t="shared" ref="AT255:AT256" si="1531">N255+AD255</f>
        <v>0</v>
      </c>
      <c r="AU255" s="23">
        <f t="shared" ref="AU255:AU256" si="1532">O255+AE255</f>
        <v>0</v>
      </c>
      <c r="AV255" s="23">
        <f t="shared" ref="AV255:AV256" si="1533">P255+AF255</f>
        <v>0</v>
      </c>
      <c r="AW255" s="23">
        <f t="shared" ref="AW255:AW256" si="1534">Q255+AG255</f>
        <v>5.2</v>
      </c>
      <c r="AX255" s="23">
        <f t="shared" ref="AX255:AX256" si="1535">R255+AH255</f>
        <v>0</v>
      </c>
      <c r="AY255" s="172">
        <f t="shared" si="1501"/>
        <v>0</v>
      </c>
      <c r="AZ255" s="172">
        <f t="shared" si="1502"/>
        <v>0</v>
      </c>
      <c r="BA255" s="172">
        <f t="shared" si="1503"/>
        <v>0</v>
      </c>
      <c r="BB255" s="172">
        <f t="shared" si="1504"/>
        <v>0</v>
      </c>
      <c r="BC255" s="172">
        <f t="shared" si="1505"/>
        <v>0</v>
      </c>
      <c r="BD255" s="172">
        <f t="shared" si="1506"/>
        <v>0</v>
      </c>
      <c r="BE255" s="172">
        <f t="shared" si="1507"/>
        <v>0</v>
      </c>
      <c r="BF255" s="172">
        <f t="shared" si="1508"/>
        <v>0</v>
      </c>
      <c r="BG255" s="172">
        <f t="shared" si="1509"/>
        <v>0</v>
      </c>
      <c r="BH255" s="172">
        <f t="shared" si="1510"/>
        <v>0</v>
      </c>
      <c r="BI255" s="172">
        <f t="shared" si="1511"/>
        <v>0</v>
      </c>
      <c r="BJ255" s="172">
        <f t="shared" si="1512"/>
        <v>0</v>
      </c>
      <c r="BK255" s="172">
        <f t="shared" si="1513"/>
        <v>0</v>
      </c>
      <c r="BL255" s="172">
        <f t="shared" si="1514"/>
        <v>0</v>
      </c>
      <c r="BM255" s="172">
        <f t="shared" si="1515"/>
        <v>0</v>
      </c>
      <c r="BN255" s="172">
        <f t="shared" si="1516"/>
        <v>0</v>
      </c>
      <c r="BO255" s="1">
        <f t="shared" si="965"/>
        <v>0</v>
      </c>
    </row>
    <row r="256" spans="1:67" ht="15.75" customHeight="1" x14ac:dyDescent="0.25">
      <c r="A256" s="32"/>
      <c r="B256" s="36" t="s">
        <v>239</v>
      </c>
      <c r="C256" s="166">
        <f t="shared" si="1517"/>
        <v>48</v>
      </c>
      <c r="D256" s="166">
        <f t="shared" si="1518"/>
        <v>0</v>
      </c>
      <c r="E256" s="145"/>
      <c r="F256" s="145"/>
      <c r="G256" s="145"/>
      <c r="H256" s="145"/>
      <c r="I256" s="145">
        <v>48</v>
      </c>
      <c r="J256" s="145"/>
      <c r="K256" s="145"/>
      <c r="L256" s="145"/>
      <c r="M256" s="145"/>
      <c r="N256" s="145"/>
      <c r="O256" s="145"/>
      <c r="P256" s="145"/>
      <c r="Q256" s="145"/>
      <c r="R256" s="145"/>
      <c r="S256" s="166">
        <f t="shared" si="1519"/>
        <v>0</v>
      </c>
      <c r="T256" s="166">
        <f t="shared" si="1520"/>
        <v>0</v>
      </c>
      <c r="U256" s="146"/>
      <c r="V256" s="146"/>
      <c r="W256" s="146"/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53">
        <f t="shared" si="1521"/>
        <v>48</v>
      </c>
      <c r="AJ256" s="153">
        <f t="shared" si="1522"/>
        <v>0</v>
      </c>
      <c r="AK256" s="117">
        <f t="shared" ref="AK256" si="1536">E256+U256</f>
        <v>0</v>
      </c>
      <c r="AL256" s="117">
        <f t="shared" si="1523"/>
        <v>0</v>
      </c>
      <c r="AM256" s="117">
        <f t="shared" si="1524"/>
        <v>0</v>
      </c>
      <c r="AN256" s="117">
        <f t="shared" si="1525"/>
        <v>0</v>
      </c>
      <c r="AO256" s="117">
        <f t="shared" si="1526"/>
        <v>48</v>
      </c>
      <c r="AP256" s="117">
        <f t="shared" si="1527"/>
        <v>0</v>
      </c>
      <c r="AQ256" s="117">
        <f t="shared" si="1528"/>
        <v>0</v>
      </c>
      <c r="AR256" s="117">
        <f t="shared" si="1529"/>
        <v>0</v>
      </c>
      <c r="AS256" s="117">
        <f t="shared" si="1530"/>
        <v>0</v>
      </c>
      <c r="AT256" s="117">
        <f t="shared" si="1531"/>
        <v>0</v>
      </c>
      <c r="AU256" s="117">
        <f t="shared" si="1532"/>
        <v>0</v>
      </c>
      <c r="AV256" s="117">
        <f t="shared" si="1533"/>
        <v>0</v>
      </c>
      <c r="AW256" s="117">
        <f t="shared" si="1534"/>
        <v>0</v>
      </c>
      <c r="AX256" s="117">
        <f t="shared" si="1535"/>
        <v>0</v>
      </c>
      <c r="AY256" s="172">
        <f t="shared" si="1501"/>
        <v>0</v>
      </c>
      <c r="AZ256" s="172">
        <f t="shared" si="1502"/>
        <v>0</v>
      </c>
      <c r="BA256" s="172">
        <f t="shared" si="1503"/>
        <v>0</v>
      </c>
      <c r="BB256" s="172">
        <f t="shared" si="1504"/>
        <v>0</v>
      </c>
      <c r="BC256" s="172">
        <f t="shared" si="1505"/>
        <v>0</v>
      </c>
      <c r="BD256" s="172">
        <f t="shared" si="1506"/>
        <v>0</v>
      </c>
      <c r="BE256" s="172">
        <f t="shared" si="1507"/>
        <v>0</v>
      </c>
      <c r="BF256" s="172">
        <f t="shared" si="1508"/>
        <v>0</v>
      </c>
      <c r="BG256" s="172">
        <f t="shared" si="1509"/>
        <v>0</v>
      </c>
      <c r="BH256" s="172">
        <f t="shared" si="1510"/>
        <v>0</v>
      </c>
      <c r="BI256" s="172">
        <f t="shared" si="1511"/>
        <v>0</v>
      </c>
      <c r="BJ256" s="172">
        <f t="shared" si="1512"/>
        <v>0</v>
      </c>
      <c r="BK256" s="172">
        <f t="shared" si="1513"/>
        <v>0</v>
      </c>
      <c r="BL256" s="172">
        <f t="shared" si="1514"/>
        <v>0</v>
      </c>
      <c r="BM256" s="172">
        <f t="shared" si="1515"/>
        <v>0</v>
      </c>
      <c r="BN256" s="172">
        <f t="shared" si="1516"/>
        <v>0</v>
      </c>
      <c r="BO256" s="1">
        <f t="shared" ref="BO256:BO274" si="1537">S256-AY256</f>
        <v>0</v>
      </c>
    </row>
    <row r="257" spans="1:67" ht="15.75" customHeight="1" x14ac:dyDescent="0.25">
      <c r="A257" s="77" t="s">
        <v>49</v>
      </c>
      <c r="B257" s="122" t="s">
        <v>354</v>
      </c>
      <c r="C257" s="161">
        <f>C258</f>
        <v>379.5</v>
      </c>
      <c r="D257" s="162">
        <f t="shared" ref="D257:R257" si="1538">D258</f>
        <v>269.89999999999998</v>
      </c>
      <c r="E257" s="138">
        <f t="shared" si="1538"/>
        <v>359</v>
      </c>
      <c r="F257" s="138">
        <f t="shared" si="1538"/>
        <v>269.89999999999998</v>
      </c>
      <c r="G257" s="138">
        <f t="shared" si="1538"/>
        <v>0</v>
      </c>
      <c r="H257" s="138">
        <f t="shared" si="1538"/>
        <v>0</v>
      </c>
      <c r="I257" s="138">
        <f t="shared" si="1538"/>
        <v>0</v>
      </c>
      <c r="J257" s="138">
        <f t="shared" si="1538"/>
        <v>0</v>
      </c>
      <c r="K257" s="138">
        <f t="shared" si="1538"/>
        <v>0</v>
      </c>
      <c r="L257" s="138">
        <f t="shared" si="1538"/>
        <v>0</v>
      </c>
      <c r="M257" s="138">
        <f t="shared" si="1538"/>
        <v>14</v>
      </c>
      <c r="N257" s="138">
        <f t="shared" si="1538"/>
        <v>0</v>
      </c>
      <c r="O257" s="138">
        <f t="shared" si="1538"/>
        <v>0</v>
      </c>
      <c r="P257" s="138">
        <f t="shared" si="1538"/>
        <v>0</v>
      </c>
      <c r="Q257" s="138">
        <f t="shared" si="1538"/>
        <v>6.5</v>
      </c>
      <c r="R257" s="138">
        <f t="shared" si="1538"/>
        <v>0</v>
      </c>
      <c r="S257" s="161">
        <f>S258</f>
        <v>0</v>
      </c>
      <c r="T257" s="162">
        <f t="shared" ref="T257:AH257" si="1539">T258</f>
        <v>0</v>
      </c>
      <c r="U257" s="142">
        <f t="shared" si="1539"/>
        <v>0</v>
      </c>
      <c r="V257" s="142">
        <f t="shared" si="1539"/>
        <v>0</v>
      </c>
      <c r="W257" s="142">
        <f t="shared" si="1539"/>
        <v>0</v>
      </c>
      <c r="X257" s="142">
        <f t="shared" si="1539"/>
        <v>0</v>
      </c>
      <c r="Y257" s="142">
        <f t="shared" si="1539"/>
        <v>0</v>
      </c>
      <c r="Z257" s="142">
        <f t="shared" si="1539"/>
        <v>0</v>
      </c>
      <c r="AA257" s="142">
        <f t="shared" si="1539"/>
        <v>0</v>
      </c>
      <c r="AB257" s="142">
        <f t="shared" si="1539"/>
        <v>0</v>
      </c>
      <c r="AC257" s="142">
        <f t="shared" si="1539"/>
        <v>0</v>
      </c>
      <c r="AD257" s="142">
        <f t="shared" si="1539"/>
        <v>0</v>
      </c>
      <c r="AE257" s="142">
        <f t="shared" si="1539"/>
        <v>0</v>
      </c>
      <c r="AF257" s="142">
        <f t="shared" si="1539"/>
        <v>0</v>
      </c>
      <c r="AG257" s="142">
        <f t="shared" si="1539"/>
        <v>0</v>
      </c>
      <c r="AH257" s="142">
        <f t="shared" si="1539"/>
        <v>0</v>
      </c>
      <c r="AI257" s="14">
        <f>AI258</f>
        <v>379.5</v>
      </c>
      <c r="AJ257" s="12">
        <f t="shared" ref="AJ257:AX257" si="1540">AJ258</f>
        <v>269.89999999999998</v>
      </c>
      <c r="AK257" s="107">
        <f t="shared" si="1540"/>
        <v>359</v>
      </c>
      <c r="AL257" s="107">
        <f t="shared" si="1540"/>
        <v>269.89999999999998</v>
      </c>
      <c r="AM257" s="107">
        <f t="shared" si="1540"/>
        <v>0</v>
      </c>
      <c r="AN257" s="107">
        <f t="shared" si="1540"/>
        <v>0</v>
      </c>
      <c r="AO257" s="107">
        <f t="shared" si="1540"/>
        <v>0</v>
      </c>
      <c r="AP257" s="107">
        <f t="shared" si="1540"/>
        <v>0</v>
      </c>
      <c r="AQ257" s="107">
        <f t="shared" si="1540"/>
        <v>0</v>
      </c>
      <c r="AR257" s="107">
        <f t="shared" si="1540"/>
        <v>0</v>
      </c>
      <c r="AS257" s="107">
        <f t="shared" si="1540"/>
        <v>14</v>
      </c>
      <c r="AT257" s="107">
        <f t="shared" si="1540"/>
        <v>0</v>
      </c>
      <c r="AU257" s="107">
        <f t="shared" si="1540"/>
        <v>0</v>
      </c>
      <c r="AV257" s="107">
        <f t="shared" si="1540"/>
        <v>0</v>
      </c>
      <c r="AW257" s="107">
        <f t="shared" si="1540"/>
        <v>6.5</v>
      </c>
      <c r="AX257" s="107">
        <f t="shared" si="1540"/>
        <v>0</v>
      </c>
      <c r="AY257" s="172">
        <f t="shared" si="1501"/>
        <v>0</v>
      </c>
      <c r="AZ257" s="172">
        <f t="shared" si="1502"/>
        <v>0</v>
      </c>
      <c r="BA257" s="172">
        <f t="shared" si="1503"/>
        <v>0</v>
      </c>
      <c r="BB257" s="172">
        <f t="shared" si="1504"/>
        <v>0</v>
      </c>
      <c r="BC257" s="172">
        <f t="shared" si="1505"/>
        <v>0</v>
      </c>
      <c r="BD257" s="172">
        <f t="shared" si="1506"/>
        <v>0</v>
      </c>
      <c r="BE257" s="172">
        <f t="shared" si="1507"/>
        <v>0</v>
      </c>
      <c r="BF257" s="172">
        <f t="shared" si="1508"/>
        <v>0</v>
      </c>
      <c r="BG257" s="172">
        <f t="shared" si="1509"/>
        <v>0</v>
      </c>
      <c r="BH257" s="172">
        <f t="shared" si="1510"/>
        <v>0</v>
      </c>
      <c r="BI257" s="172">
        <f t="shared" si="1511"/>
        <v>0</v>
      </c>
      <c r="BJ257" s="172">
        <f t="shared" si="1512"/>
        <v>0</v>
      </c>
      <c r="BK257" s="172">
        <f t="shared" si="1513"/>
        <v>0</v>
      </c>
      <c r="BL257" s="172">
        <f t="shared" si="1514"/>
        <v>0</v>
      </c>
      <c r="BM257" s="172">
        <f t="shared" si="1515"/>
        <v>0</v>
      </c>
      <c r="BN257" s="172">
        <f t="shared" si="1516"/>
        <v>0</v>
      </c>
      <c r="BO257" s="1">
        <f t="shared" si="1537"/>
        <v>0</v>
      </c>
    </row>
    <row r="258" spans="1:67" ht="15.75" customHeight="1" x14ac:dyDescent="0.25">
      <c r="A258" s="32"/>
      <c r="B258" s="21" t="s">
        <v>7</v>
      </c>
      <c r="C258" s="163">
        <f>E258+G258+I258+K258+M258+O258+Q258</f>
        <v>379.5</v>
      </c>
      <c r="D258" s="164">
        <f>F258+H258+J258+L258+N258+P258+R258</f>
        <v>269.89999999999998</v>
      </c>
      <c r="E258" s="7">
        <v>359</v>
      </c>
      <c r="F258" s="7">
        <v>269.89999999999998</v>
      </c>
      <c r="G258" s="7"/>
      <c r="H258" s="7"/>
      <c r="I258" s="7"/>
      <c r="J258" s="7"/>
      <c r="K258" s="7"/>
      <c r="L258" s="7"/>
      <c r="M258" s="7">
        <v>14</v>
      </c>
      <c r="N258" s="7"/>
      <c r="O258" s="7"/>
      <c r="P258" s="7"/>
      <c r="Q258" s="7">
        <v>6.5</v>
      </c>
      <c r="R258" s="7"/>
      <c r="S258" s="163">
        <f>U258+W258+Y258+AA258+AC258+AE258+AG258</f>
        <v>0</v>
      </c>
      <c r="T258" s="164">
        <f>V258+X258+Z258+AB258+AD258+AF258+AH258</f>
        <v>0</v>
      </c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  <c r="AI258" s="115">
        <f>AK258+AM258+AO258+AQ258+AS258+AU258+AW258</f>
        <v>379.5</v>
      </c>
      <c r="AJ258" s="116">
        <f>AL258+AN258+AP258+AR258+AT258+AV258+AX258</f>
        <v>269.89999999999998</v>
      </c>
      <c r="AK258" s="23">
        <f>E258+U258</f>
        <v>359</v>
      </c>
      <c r="AL258" s="23">
        <f t="shared" ref="AL258" si="1541">F258+V258</f>
        <v>269.89999999999998</v>
      </c>
      <c r="AM258" s="23">
        <f t="shared" ref="AM258" si="1542">G258+W258</f>
        <v>0</v>
      </c>
      <c r="AN258" s="23">
        <f t="shared" ref="AN258" si="1543">H258+X258</f>
        <v>0</v>
      </c>
      <c r="AO258" s="23">
        <f t="shared" ref="AO258" si="1544">I258+Y258</f>
        <v>0</v>
      </c>
      <c r="AP258" s="23">
        <f t="shared" ref="AP258" si="1545">J258+Z258</f>
        <v>0</v>
      </c>
      <c r="AQ258" s="23">
        <f t="shared" ref="AQ258" si="1546">K258+AA258</f>
        <v>0</v>
      </c>
      <c r="AR258" s="23">
        <f t="shared" ref="AR258" si="1547">L258+AB258</f>
        <v>0</v>
      </c>
      <c r="AS258" s="23">
        <f t="shared" ref="AS258" si="1548">M258+AC258</f>
        <v>14</v>
      </c>
      <c r="AT258" s="23">
        <f t="shared" ref="AT258" si="1549">N258+AD258</f>
        <v>0</v>
      </c>
      <c r="AU258" s="23">
        <f t="shared" ref="AU258" si="1550">O258+AE258</f>
        <v>0</v>
      </c>
      <c r="AV258" s="23">
        <f t="shared" ref="AV258" si="1551">P258+AF258</f>
        <v>0</v>
      </c>
      <c r="AW258" s="23">
        <f t="shared" ref="AW258" si="1552">Q258+AG258</f>
        <v>6.5</v>
      </c>
      <c r="AX258" s="23">
        <f t="shared" ref="AX258" si="1553">R258+AH258</f>
        <v>0</v>
      </c>
      <c r="AY258" s="172">
        <f t="shared" si="1501"/>
        <v>0</v>
      </c>
      <c r="AZ258" s="172">
        <f t="shared" si="1502"/>
        <v>0</v>
      </c>
      <c r="BA258" s="172">
        <f t="shared" si="1503"/>
        <v>0</v>
      </c>
      <c r="BB258" s="172">
        <f t="shared" si="1504"/>
        <v>0</v>
      </c>
      <c r="BC258" s="172">
        <f t="shared" si="1505"/>
        <v>0</v>
      </c>
      <c r="BD258" s="172">
        <f t="shared" si="1506"/>
        <v>0</v>
      </c>
      <c r="BE258" s="172">
        <f t="shared" si="1507"/>
        <v>0</v>
      </c>
      <c r="BF258" s="172">
        <f t="shared" si="1508"/>
        <v>0</v>
      </c>
      <c r="BG258" s="172">
        <f t="shared" si="1509"/>
        <v>0</v>
      </c>
      <c r="BH258" s="172">
        <f t="shared" si="1510"/>
        <v>0</v>
      </c>
      <c r="BI258" s="172">
        <f t="shared" si="1511"/>
        <v>0</v>
      </c>
      <c r="BJ258" s="172">
        <f t="shared" si="1512"/>
        <v>0</v>
      </c>
      <c r="BK258" s="172">
        <f t="shared" si="1513"/>
        <v>0</v>
      </c>
      <c r="BL258" s="172">
        <f t="shared" si="1514"/>
        <v>0</v>
      </c>
      <c r="BM258" s="172">
        <f t="shared" si="1515"/>
        <v>0</v>
      </c>
      <c r="BN258" s="172">
        <f t="shared" si="1516"/>
        <v>0</v>
      </c>
      <c r="BO258" s="1">
        <f t="shared" si="1537"/>
        <v>0</v>
      </c>
    </row>
    <row r="259" spans="1:67" ht="15.75" customHeight="1" x14ac:dyDescent="0.25">
      <c r="A259" s="77" t="s">
        <v>50</v>
      </c>
      <c r="B259" s="122" t="s">
        <v>358</v>
      </c>
      <c r="C259" s="161">
        <f>C260</f>
        <v>315.2</v>
      </c>
      <c r="D259" s="162">
        <f t="shared" ref="D259:R259" si="1554">D260</f>
        <v>225.60000000000002</v>
      </c>
      <c r="E259" s="138">
        <f t="shared" si="1554"/>
        <v>292.5</v>
      </c>
      <c r="F259" s="138">
        <f t="shared" si="1554"/>
        <v>206.8</v>
      </c>
      <c r="G259" s="138">
        <f t="shared" si="1554"/>
        <v>0</v>
      </c>
      <c r="H259" s="138">
        <f t="shared" si="1554"/>
        <v>0</v>
      </c>
      <c r="I259" s="138">
        <f t="shared" si="1554"/>
        <v>21.7</v>
      </c>
      <c r="J259" s="138">
        <f t="shared" si="1554"/>
        <v>18.8</v>
      </c>
      <c r="K259" s="138">
        <f t="shared" si="1554"/>
        <v>0</v>
      </c>
      <c r="L259" s="138">
        <f t="shared" si="1554"/>
        <v>0</v>
      </c>
      <c r="M259" s="138">
        <f t="shared" si="1554"/>
        <v>0.6</v>
      </c>
      <c r="N259" s="138">
        <f t="shared" si="1554"/>
        <v>0</v>
      </c>
      <c r="O259" s="138">
        <f t="shared" si="1554"/>
        <v>0</v>
      </c>
      <c r="P259" s="138">
        <f t="shared" si="1554"/>
        <v>0</v>
      </c>
      <c r="Q259" s="138">
        <f t="shared" si="1554"/>
        <v>0.4</v>
      </c>
      <c r="R259" s="138">
        <f t="shared" si="1554"/>
        <v>0</v>
      </c>
      <c r="S259" s="161">
        <f>S260</f>
        <v>0</v>
      </c>
      <c r="T259" s="162">
        <f t="shared" ref="T259:AH259" si="1555">T260</f>
        <v>0</v>
      </c>
      <c r="U259" s="142">
        <f t="shared" si="1555"/>
        <v>0</v>
      </c>
      <c r="V259" s="142">
        <f t="shared" si="1555"/>
        <v>0</v>
      </c>
      <c r="W259" s="142">
        <f t="shared" si="1555"/>
        <v>0</v>
      </c>
      <c r="X259" s="142">
        <f t="shared" si="1555"/>
        <v>0</v>
      </c>
      <c r="Y259" s="142">
        <f t="shared" si="1555"/>
        <v>0</v>
      </c>
      <c r="Z259" s="142">
        <f t="shared" si="1555"/>
        <v>0</v>
      </c>
      <c r="AA259" s="142">
        <f t="shared" si="1555"/>
        <v>0</v>
      </c>
      <c r="AB259" s="142">
        <f t="shared" si="1555"/>
        <v>0</v>
      </c>
      <c r="AC259" s="142">
        <f t="shared" si="1555"/>
        <v>0</v>
      </c>
      <c r="AD259" s="142">
        <f t="shared" si="1555"/>
        <v>0</v>
      </c>
      <c r="AE259" s="142">
        <f t="shared" si="1555"/>
        <v>0</v>
      </c>
      <c r="AF259" s="142">
        <f t="shared" si="1555"/>
        <v>0</v>
      </c>
      <c r="AG259" s="142">
        <f t="shared" si="1555"/>
        <v>0</v>
      </c>
      <c r="AH259" s="142">
        <f t="shared" si="1555"/>
        <v>0</v>
      </c>
      <c r="AI259" s="14">
        <f>AI260</f>
        <v>315.2</v>
      </c>
      <c r="AJ259" s="12">
        <f t="shared" ref="AJ259:AX259" si="1556">AJ260</f>
        <v>225.60000000000002</v>
      </c>
      <c r="AK259" s="107">
        <f t="shared" si="1556"/>
        <v>292.5</v>
      </c>
      <c r="AL259" s="107">
        <f t="shared" si="1556"/>
        <v>206.8</v>
      </c>
      <c r="AM259" s="107">
        <f t="shared" si="1556"/>
        <v>0</v>
      </c>
      <c r="AN259" s="107">
        <f t="shared" si="1556"/>
        <v>0</v>
      </c>
      <c r="AO259" s="107">
        <f t="shared" si="1556"/>
        <v>21.7</v>
      </c>
      <c r="AP259" s="107">
        <f t="shared" si="1556"/>
        <v>18.8</v>
      </c>
      <c r="AQ259" s="107">
        <f t="shared" si="1556"/>
        <v>0</v>
      </c>
      <c r="AR259" s="107">
        <f t="shared" si="1556"/>
        <v>0</v>
      </c>
      <c r="AS259" s="107">
        <f t="shared" si="1556"/>
        <v>0.6</v>
      </c>
      <c r="AT259" s="107">
        <f t="shared" si="1556"/>
        <v>0</v>
      </c>
      <c r="AU259" s="107">
        <f t="shared" si="1556"/>
        <v>0</v>
      </c>
      <c r="AV259" s="107">
        <f t="shared" si="1556"/>
        <v>0</v>
      </c>
      <c r="AW259" s="107">
        <f t="shared" si="1556"/>
        <v>0.4</v>
      </c>
      <c r="AX259" s="107">
        <f t="shared" si="1556"/>
        <v>0</v>
      </c>
      <c r="AY259" s="172">
        <f t="shared" si="1501"/>
        <v>0</v>
      </c>
      <c r="AZ259" s="172">
        <f t="shared" si="1502"/>
        <v>0</v>
      </c>
      <c r="BA259" s="172">
        <f t="shared" si="1503"/>
        <v>0</v>
      </c>
      <c r="BB259" s="172">
        <f t="shared" si="1504"/>
        <v>0</v>
      </c>
      <c r="BC259" s="172">
        <f t="shared" si="1505"/>
        <v>0</v>
      </c>
      <c r="BD259" s="172">
        <f t="shared" si="1506"/>
        <v>0</v>
      </c>
      <c r="BE259" s="172">
        <f t="shared" si="1507"/>
        <v>0</v>
      </c>
      <c r="BF259" s="172">
        <f t="shared" si="1508"/>
        <v>0</v>
      </c>
      <c r="BG259" s="172">
        <f t="shared" si="1509"/>
        <v>0</v>
      </c>
      <c r="BH259" s="172">
        <f t="shared" si="1510"/>
        <v>0</v>
      </c>
      <c r="BI259" s="172">
        <f t="shared" si="1511"/>
        <v>0</v>
      </c>
      <c r="BJ259" s="172">
        <f t="shared" si="1512"/>
        <v>0</v>
      </c>
      <c r="BK259" s="172">
        <f t="shared" si="1513"/>
        <v>0</v>
      </c>
      <c r="BL259" s="172">
        <f t="shared" si="1514"/>
        <v>0</v>
      </c>
      <c r="BM259" s="172">
        <f t="shared" si="1515"/>
        <v>0</v>
      </c>
      <c r="BN259" s="172">
        <f t="shared" si="1516"/>
        <v>0</v>
      </c>
      <c r="BO259" s="1">
        <f t="shared" si="1537"/>
        <v>0</v>
      </c>
    </row>
    <row r="260" spans="1:67" ht="15.75" customHeight="1" x14ac:dyDescent="0.25">
      <c r="A260" s="32"/>
      <c r="B260" s="21" t="s">
        <v>306</v>
      </c>
      <c r="C260" s="164">
        <f t="shared" ref="C260:C262" si="1557">E260+G260+I260+K260+M260+O260+Q260</f>
        <v>315.2</v>
      </c>
      <c r="D260" s="164">
        <f t="shared" ref="D260:D262" si="1558">F260+H260+J260+L260+N260+P260+R260</f>
        <v>225.60000000000002</v>
      </c>
      <c r="E260" s="7">
        <v>292.5</v>
      </c>
      <c r="F260" s="7">
        <v>206.8</v>
      </c>
      <c r="G260" s="7"/>
      <c r="H260" s="7"/>
      <c r="I260" s="7">
        <f>I262+I261</f>
        <v>21.7</v>
      </c>
      <c r="J260" s="7">
        <f>J262+J261</f>
        <v>18.8</v>
      </c>
      <c r="K260" s="7"/>
      <c r="L260" s="7"/>
      <c r="M260" s="7">
        <v>0.6</v>
      </c>
      <c r="N260" s="7"/>
      <c r="O260" s="7"/>
      <c r="P260" s="7"/>
      <c r="Q260" s="7">
        <v>0.4</v>
      </c>
      <c r="R260" s="7"/>
      <c r="S260" s="164">
        <f t="shared" ref="S260:S262" si="1559">U260+W260+Y260+AA260+AC260+AE260+AG260</f>
        <v>0</v>
      </c>
      <c r="T260" s="164">
        <f t="shared" ref="T260:T262" si="1560">V260+X260+Z260+AB260+AD260+AF260+AH260</f>
        <v>0</v>
      </c>
      <c r="U260" s="143"/>
      <c r="V260" s="143"/>
      <c r="W260" s="143"/>
      <c r="X260" s="143"/>
      <c r="Y260" s="143">
        <f>Y262</f>
        <v>0</v>
      </c>
      <c r="Z260" s="143">
        <f>Z262</f>
        <v>0</v>
      </c>
      <c r="AA260" s="143"/>
      <c r="AB260" s="143"/>
      <c r="AC260" s="143"/>
      <c r="AD260" s="143"/>
      <c r="AE260" s="143"/>
      <c r="AF260" s="143"/>
      <c r="AG260" s="143"/>
      <c r="AH260" s="143"/>
      <c r="AI260" s="116">
        <f t="shared" ref="AI260:AI262" si="1561">AK260+AM260+AO260+AQ260+AS260+AU260+AW260</f>
        <v>315.2</v>
      </c>
      <c r="AJ260" s="116">
        <f t="shared" ref="AJ260:AJ262" si="1562">AL260+AN260+AP260+AR260+AT260+AV260+AX260</f>
        <v>225.60000000000002</v>
      </c>
      <c r="AK260" s="23">
        <f>E260+U260</f>
        <v>292.5</v>
      </c>
      <c r="AL260" s="23">
        <f t="shared" ref="AL260:AL262" si="1563">F260+V260</f>
        <v>206.8</v>
      </c>
      <c r="AM260" s="23">
        <f t="shared" ref="AM260:AM262" si="1564">G260+W260</f>
        <v>0</v>
      </c>
      <c r="AN260" s="23">
        <f t="shared" ref="AN260:AN262" si="1565">H260+X260</f>
        <v>0</v>
      </c>
      <c r="AO260" s="23">
        <f t="shared" ref="AO260:AO262" si="1566">I260+Y260</f>
        <v>21.7</v>
      </c>
      <c r="AP260" s="23">
        <f t="shared" ref="AP260:AP262" si="1567">J260+Z260</f>
        <v>18.8</v>
      </c>
      <c r="AQ260" s="23">
        <f t="shared" ref="AQ260:AQ262" si="1568">K260+AA260</f>
        <v>0</v>
      </c>
      <c r="AR260" s="23">
        <f t="shared" ref="AR260:AR262" si="1569">L260+AB260</f>
        <v>0</v>
      </c>
      <c r="AS260" s="23">
        <f t="shared" ref="AS260:AS262" si="1570">M260+AC260</f>
        <v>0.6</v>
      </c>
      <c r="AT260" s="23">
        <f t="shared" ref="AT260:AT262" si="1571">N260+AD260</f>
        <v>0</v>
      </c>
      <c r="AU260" s="23">
        <f t="shared" ref="AU260:AU262" si="1572">O260+AE260</f>
        <v>0</v>
      </c>
      <c r="AV260" s="23">
        <f t="shared" ref="AV260:AV262" si="1573">P260+AF260</f>
        <v>0</v>
      </c>
      <c r="AW260" s="23">
        <f t="shared" ref="AW260:AW262" si="1574">Q260+AG260</f>
        <v>0.4</v>
      </c>
      <c r="AX260" s="23">
        <f t="shared" ref="AX260:AX262" si="1575">R260+AH260</f>
        <v>0</v>
      </c>
      <c r="AY260" s="172">
        <f t="shared" si="1501"/>
        <v>0</v>
      </c>
      <c r="AZ260" s="172">
        <f t="shared" si="1502"/>
        <v>0</v>
      </c>
      <c r="BA260" s="172">
        <f t="shared" si="1503"/>
        <v>0</v>
      </c>
      <c r="BB260" s="172">
        <f t="shared" si="1504"/>
        <v>0</v>
      </c>
      <c r="BC260" s="172">
        <f t="shared" si="1505"/>
        <v>0</v>
      </c>
      <c r="BD260" s="172">
        <f t="shared" si="1506"/>
        <v>0</v>
      </c>
      <c r="BE260" s="172">
        <f t="shared" si="1507"/>
        <v>0</v>
      </c>
      <c r="BF260" s="172">
        <f t="shared" si="1508"/>
        <v>0</v>
      </c>
      <c r="BG260" s="172">
        <f t="shared" si="1509"/>
        <v>0</v>
      </c>
      <c r="BH260" s="172">
        <f t="shared" si="1510"/>
        <v>0</v>
      </c>
      <c r="BI260" s="172">
        <f t="shared" si="1511"/>
        <v>0</v>
      </c>
      <c r="BJ260" s="172">
        <f t="shared" si="1512"/>
        <v>0</v>
      </c>
      <c r="BK260" s="172">
        <f t="shared" si="1513"/>
        <v>0</v>
      </c>
      <c r="BL260" s="172">
        <f t="shared" si="1514"/>
        <v>0</v>
      </c>
      <c r="BM260" s="172">
        <f t="shared" si="1515"/>
        <v>0</v>
      </c>
      <c r="BN260" s="172">
        <f t="shared" si="1516"/>
        <v>0</v>
      </c>
      <c r="BO260" s="1">
        <f t="shared" si="1537"/>
        <v>0</v>
      </c>
    </row>
    <row r="261" spans="1:67" ht="26.25" x14ac:dyDescent="0.25">
      <c r="A261" s="32"/>
      <c r="B261" s="34" t="s">
        <v>411</v>
      </c>
      <c r="C261" s="164">
        <f t="shared" ref="C261" si="1576">E261+G261+I261+K261+M261+O261+Q261</f>
        <v>4.8</v>
      </c>
      <c r="D261" s="164">
        <f t="shared" ref="D261" si="1577">F261+H261+J261+L261+N261+P261+R261</f>
        <v>4.7</v>
      </c>
      <c r="E261" s="7"/>
      <c r="F261" s="7"/>
      <c r="G261" s="7"/>
      <c r="H261" s="7"/>
      <c r="I261" s="145">
        <v>4.8</v>
      </c>
      <c r="J261" s="145">
        <v>4.7</v>
      </c>
      <c r="K261" s="7"/>
      <c r="L261" s="7"/>
      <c r="M261" s="7"/>
      <c r="N261" s="7"/>
      <c r="O261" s="7"/>
      <c r="P261" s="7"/>
      <c r="Q261" s="7"/>
      <c r="R261" s="7"/>
      <c r="S261" s="164"/>
      <c r="T261" s="164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16">
        <f t="shared" ref="AI261" si="1578">AK261+AM261+AO261+AQ261+AS261+AU261+AW261</f>
        <v>4.8</v>
      </c>
      <c r="AJ261" s="116">
        <f t="shared" ref="AJ261" si="1579">AL261+AN261+AP261+AR261+AT261+AV261+AX261</f>
        <v>4.7</v>
      </c>
      <c r="AK261" s="23"/>
      <c r="AL261" s="23"/>
      <c r="AM261" s="23"/>
      <c r="AN261" s="23"/>
      <c r="AO261" s="23">
        <f t="shared" ref="AO261" si="1580">I261+Y261</f>
        <v>4.8</v>
      </c>
      <c r="AP261" s="23">
        <f t="shared" ref="AP261" si="1581">J261+Z261</f>
        <v>4.7</v>
      </c>
      <c r="AQ261" s="23"/>
      <c r="AR261" s="23"/>
      <c r="AS261" s="23"/>
      <c r="AT261" s="23"/>
      <c r="AU261" s="23"/>
      <c r="AV261" s="23"/>
      <c r="AW261" s="23"/>
      <c r="AX261" s="23"/>
      <c r="AY261" s="172">
        <f t="shared" si="1501"/>
        <v>0</v>
      </c>
      <c r="AZ261" s="172">
        <f t="shared" si="1502"/>
        <v>0</v>
      </c>
      <c r="BA261" s="172">
        <f t="shared" si="1503"/>
        <v>0</v>
      </c>
      <c r="BB261" s="172">
        <f t="shared" si="1504"/>
        <v>0</v>
      </c>
      <c r="BC261" s="172">
        <f t="shared" si="1505"/>
        <v>0</v>
      </c>
      <c r="BD261" s="172">
        <f t="shared" si="1506"/>
        <v>0</v>
      </c>
      <c r="BE261" s="172">
        <f t="shared" si="1507"/>
        <v>0</v>
      </c>
      <c r="BF261" s="172">
        <f t="shared" si="1508"/>
        <v>0</v>
      </c>
      <c r="BG261" s="172">
        <f t="shared" si="1509"/>
        <v>0</v>
      </c>
      <c r="BH261" s="172">
        <f t="shared" si="1510"/>
        <v>0</v>
      </c>
      <c r="BI261" s="172">
        <f t="shared" si="1511"/>
        <v>0</v>
      </c>
      <c r="BJ261" s="172">
        <f t="shared" si="1512"/>
        <v>0</v>
      </c>
      <c r="BK261" s="172">
        <f t="shared" si="1513"/>
        <v>0</v>
      </c>
      <c r="BL261" s="172">
        <f t="shared" si="1514"/>
        <v>0</v>
      </c>
      <c r="BM261" s="172">
        <f t="shared" si="1515"/>
        <v>0</v>
      </c>
      <c r="BN261" s="172">
        <f t="shared" si="1516"/>
        <v>0</v>
      </c>
    </row>
    <row r="262" spans="1:67" ht="15.75" customHeight="1" x14ac:dyDescent="0.25">
      <c r="A262" s="32"/>
      <c r="B262" s="36" t="s">
        <v>144</v>
      </c>
      <c r="C262" s="166">
        <f t="shared" si="1557"/>
        <v>16.899999999999999</v>
      </c>
      <c r="D262" s="166">
        <f t="shared" si="1558"/>
        <v>14.1</v>
      </c>
      <c r="E262" s="145"/>
      <c r="F262" s="145"/>
      <c r="G262" s="145"/>
      <c r="H262" s="145"/>
      <c r="I262" s="145">
        <v>16.899999999999999</v>
      </c>
      <c r="J262" s="145">
        <v>14.1</v>
      </c>
      <c r="K262" s="145"/>
      <c r="L262" s="145"/>
      <c r="M262" s="145"/>
      <c r="N262" s="145"/>
      <c r="O262" s="145"/>
      <c r="P262" s="145"/>
      <c r="Q262" s="145"/>
      <c r="R262" s="145"/>
      <c r="S262" s="166">
        <f t="shared" si="1559"/>
        <v>0</v>
      </c>
      <c r="T262" s="166">
        <f t="shared" si="1560"/>
        <v>0</v>
      </c>
      <c r="U262" s="146"/>
      <c r="V262" s="146"/>
      <c r="W262" s="146"/>
      <c r="X262" s="146"/>
      <c r="Y262" s="146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53">
        <f t="shared" si="1561"/>
        <v>16.899999999999999</v>
      </c>
      <c r="AJ262" s="153">
        <f t="shared" si="1562"/>
        <v>14.1</v>
      </c>
      <c r="AK262" s="117">
        <f t="shared" ref="AK262" si="1582">E262+U262</f>
        <v>0</v>
      </c>
      <c r="AL262" s="117">
        <f t="shared" si="1563"/>
        <v>0</v>
      </c>
      <c r="AM262" s="117">
        <f t="shared" si="1564"/>
        <v>0</v>
      </c>
      <c r="AN262" s="117">
        <f t="shared" si="1565"/>
        <v>0</v>
      </c>
      <c r="AO262" s="117">
        <f t="shared" si="1566"/>
        <v>16.899999999999999</v>
      </c>
      <c r="AP262" s="117">
        <f t="shared" si="1567"/>
        <v>14.1</v>
      </c>
      <c r="AQ262" s="117">
        <f t="shared" si="1568"/>
        <v>0</v>
      </c>
      <c r="AR262" s="117">
        <f t="shared" si="1569"/>
        <v>0</v>
      </c>
      <c r="AS262" s="117">
        <f t="shared" si="1570"/>
        <v>0</v>
      </c>
      <c r="AT262" s="117">
        <f t="shared" si="1571"/>
        <v>0</v>
      </c>
      <c r="AU262" s="117">
        <f t="shared" si="1572"/>
        <v>0</v>
      </c>
      <c r="AV262" s="117">
        <f t="shared" si="1573"/>
        <v>0</v>
      </c>
      <c r="AW262" s="117">
        <f t="shared" si="1574"/>
        <v>0</v>
      </c>
      <c r="AX262" s="117">
        <f t="shared" si="1575"/>
        <v>0</v>
      </c>
      <c r="AY262" s="172">
        <f t="shared" si="1501"/>
        <v>0</v>
      </c>
      <c r="AZ262" s="172">
        <f t="shared" si="1502"/>
        <v>0</v>
      </c>
      <c r="BA262" s="172">
        <f t="shared" si="1503"/>
        <v>0</v>
      </c>
      <c r="BB262" s="172">
        <f t="shared" si="1504"/>
        <v>0</v>
      </c>
      <c r="BC262" s="172">
        <f t="shared" si="1505"/>
        <v>0</v>
      </c>
      <c r="BD262" s="172">
        <f t="shared" si="1506"/>
        <v>0</v>
      </c>
      <c r="BE262" s="172">
        <f t="shared" si="1507"/>
        <v>0</v>
      </c>
      <c r="BF262" s="172">
        <f t="shared" si="1508"/>
        <v>0</v>
      </c>
      <c r="BG262" s="172">
        <f t="shared" si="1509"/>
        <v>0</v>
      </c>
      <c r="BH262" s="172">
        <f t="shared" si="1510"/>
        <v>0</v>
      </c>
      <c r="BI262" s="172">
        <f t="shared" si="1511"/>
        <v>0</v>
      </c>
      <c r="BJ262" s="172">
        <f t="shared" si="1512"/>
        <v>0</v>
      </c>
      <c r="BK262" s="172">
        <f t="shared" si="1513"/>
        <v>0</v>
      </c>
      <c r="BL262" s="172">
        <f t="shared" si="1514"/>
        <v>0</v>
      </c>
      <c r="BM262" s="172">
        <f t="shared" si="1515"/>
        <v>0</v>
      </c>
      <c r="BN262" s="172">
        <f t="shared" si="1516"/>
        <v>0</v>
      </c>
      <c r="BO262" s="1">
        <f t="shared" si="1537"/>
        <v>0</v>
      </c>
    </row>
    <row r="263" spans="1:67" ht="15.75" customHeight="1" x14ac:dyDescent="0.25">
      <c r="A263" s="77" t="s">
        <v>51</v>
      </c>
      <c r="B263" s="122" t="s">
        <v>359</v>
      </c>
      <c r="C263" s="161">
        <f>C264</f>
        <v>675.09999999999991</v>
      </c>
      <c r="D263" s="162">
        <f t="shared" ref="D263:R263" si="1583">D264</f>
        <v>588.4</v>
      </c>
      <c r="E263" s="138">
        <f t="shared" si="1583"/>
        <v>606.9</v>
      </c>
      <c r="F263" s="138">
        <f t="shared" si="1583"/>
        <v>558.5</v>
      </c>
      <c r="G263" s="138">
        <f t="shared" si="1583"/>
        <v>0</v>
      </c>
      <c r="H263" s="138">
        <f t="shared" si="1583"/>
        <v>0</v>
      </c>
      <c r="I263" s="138">
        <f t="shared" si="1583"/>
        <v>30.3</v>
      </c>
      <c r="J263" s="138">
        <f t="shared" si="1583"/>
        <v>29.9</v>
      </c>
      <c r="K263" s="138">
        <f t="shared" si="1583"/>
        <v>0</v>
      </c>
      <c r="L263" s="138">
        <f t="shared" si="1583"/>
        <v>0</v>
      </c>
      <c r="M263" s="138">
        <f t="shared" si="1583"/>
        <v>31.1</v>
      </c>
      <c r="N263" s="138">
        <f t="shared" si="1583"/>
        <v>0</v>
      </c>
      <c r="O263" s="138">
        <f t="shared" si="1583"/>
        <v>0</v>
      </c>
      <c r="P263" s="138">
        <f t="shared" si="1583"/>
        <v>0</v>
      </c>
      <c r="Q263" s="138">
        <f t="shared" si="1583"/>
        <v>6.8</v>
      </c>
      <c r="R263" s="138">
        <f t="shared" si="1583"/>
        <v>0</v>
      </c>
      <c r="S263" s="161">
        <f>S264</f>
        <v>0</v>
      </c>
      <c r="T263" s="162">
        <f t="shared" ref="T263:AH263" si="1584">T264</f>
        <v>0</v>
      </c>
      <c r="U263" s="142">
        <f t="shared" si="1584"/>
        <v>0</v>
      </c>
      <c r="V263" s="142">
        <f t="shared" si="1584"/>
        <v>0</v>
      </c>
      <c r="W263" s="142">
        <f t="shared" si="1584"/>
        <v>0</v>
      </c>
      <c r="X263" s="142">
        <f t="shared" si="1584"/>
        <v>0</v>
      </c>
      <c r="Y263" s="142">
        <f t="shared" si="1584"/>
        <v>0</v>
      </c>
      <c r="Z263" s="142">
        <f t="shared" si="1584"/>
        <v>0</v>
      </c>
      <c r="AA263" s="142">
        <f t="shared" si="1584"/>
        <v>0</v>
      </c>
      <c r="AB263" s="142">
        <f t="shared" si="1584"/>
        <v>0</v>
      </c>
      <c r="AC263" s="142">
        <f t="shared" si="1584"/>
        <v>0</v>
      </c>
      <c r="AD263" s="142">
        <f t="shared" si="1584"/>
        <v>0</v>
      </c>
      <c r="AE263" s="142">
        <f t="shared" si="1584"/>
        <v>0</v>
      </c>
      <c r="AF263" s="142">
        <f t="shared" si="1584"/>
        <v>0</v>
      </c>
      <c r="AG263" s="142">
        <f t="shared" si="1584"/>
        <v>0</v>
      </c>
      <c r="AH263" s="142">
        <f t="shared" si="1584"/>
        <v>0</v>
      </c>
      <c r="AI263" s="14">
        <f>AI264</f>
        <v>675.09999999999991</v>
      </c>
      <c r="AJ263" s="12">
        <f t="shared" ref="AJ263:AX263" si="1585">AJ264</f>
        <v>588.4</v>
      </c>
      <c r="AK263" s="107">
        <f t="shared" si="1585"/>
        <v>606.9</v>
      </c>
      <c r="AL263" s="107">
        <f t="shared" si="1585"/>
        <v>558.5</v>
      </c>
      <c r="AM263" s="107">
        <f t="shared" si="1585"/>
        <v>0</v>
      </c>
      <c r="AN263" s="107">
        <f t="shared" si="1585"/>
        <v>0</v>
      </c>
      <c r="AO263" s="107">
        <f t="shared" si="1585"/>
        <v>30.3</v>
      </c>
      <c r="AP263" s="107">
        <f t="shared" si="1585"/>
        <v>29.9</v>
      </c>
      <c r="AQ263" s="107">
        <f t="shared" si="1585"/>
        <v>0</v>
      </c>
      <c r="AR263" s="107">
        <f t="shared" si="1585"/>
        <v>0</v>
      </c>
      <c r="AS263" s="107">
        <f t="shared" si="1585"/>
        <v>31.1</v>
      </c>
      <c r="AT263" s="107">
        <f t="shared" si="1585"/>
        <v>0</v>
      </c>
      <c r="AU263" s="107">
        <f t="shared" si="1585"/>
        <v>0</v>
      </c>
      <c r="AV263" s="107">
        <f t="shared" si="1585"/>
        <v>0</v>
      </c>
      <c r="AW263" s="107">
        <f t="shared" si="1585"/>
        <v>6.8</v>
      </c>
      <c r="AX263" s="107">
        <f t="shared" si="1585"/>
        <v>0</v>
      </c>
      <c r="AY263" s="172">
        <f t="shared" si="1501"/>
        <v>0</v>
      </c>
      <c r="AZ263" s="172">
        <f t="shared" si="1502"/>
        <v>0</v>
      </c>
      <c r="BA263" s="172">
        <f t="shared" si="1503"/>
        <v>0</v>
      </c>
      <c r="BB263" s="172">
        <f t="shared" si="1504"/>
        <v>0</v>
      </c>
      <c r="BC263" s="172">
        <f t="shared" si="1505"/>
        <v>0</v>
      </c>
      <c r="BD263" s="172">
        <f t="shared" si="1506"/>
        <v>0</v>
      </c>
      <c r="BE263" s="172">
        <f t="shared" si="1507"/>
        <v>0</v>
      </c>
      <c r="BF263" s="172">
        <f t="shared" si="1508"/>
        <v>0</v>
      </c>
      <c r="BG263" s="172">
        <f t="shared" si="1509"/>
        <v>0</v>
      </c>
      <c r="BH263" s="172">
        <f t="shared" si="1510"/>
        <v>0</v>
      </c>
      <c r="BI263" s="172">
        <f t="shared" si="1511"/>
        <v>0</v>
      </c>
      <c r="BJ263" s="172">
        <f t="shared" si="1512"/>
        <v>0</v>
      </c>
      <c r="BK263" s="172">
        <f t="shared" si="1513"/>
        <v>0</v>
      </c>
      <c r="BL263" s="172">
        <f t="shared" si="1514"/>
        <v>0</v>
      </c>
      <c r="BM263" s="172">
        <f t="shared" si="1515"/>
        <v>0</v>
      </c>
      <c r="BN263" s="172">
        <f t="shared" si="1516"/>
        <v>0</v>
      </c>
      <c r="BO263" s="1">
        <f t="shared" si="1537"/>
        <v>0</v>
      </c>
    </row>
    <row r="264" spans="1:67" ht="15.75" customHeight="1" x14ac:dyDescent="0.25">
      <c r="A264" s="32"/>
      <c r="B264" s="21" t="s">
        <v>306</v>
      </c>
      <c r="C264" s="163">
        <f>E264+G264+I264+K264+M264+O264+Q264</f>
        <v>675.09999999999991</v>
      </c>
      <c r="D264" s="164">
        <f>F264+H264+J264+L264+N264+P264+R264</f>
        <v>588.4</v>
      </c>
      <c r="E264" s="7">
        <v>606.9</v>
      </c>
      <c r="F264" s="7">
        <v>558.5</v>
      </c>
      <c r="G264" s="7"/>
      <c r="H264" s="7"/>
      <c r="I264" s="7">
        <f>I265</f>
        <v>30.3</v>
      </c>
      <c r="J264" s="7">
        <f>J265</f>
        <v>29.9</v>
      </c>
      <c r="K264" s="7"/>
      <c r="L264" s="7"/>
      <c r="M264" s="7">
        <v>31.1</v>
      </c>
      <c r="N264" s="7"/>
      <c r="O264" s="7"/>
      <c r="P264" s="7"/>
      <c r="Q264" s="7">
        <v>6.8</v>
      </c>
      <c r="R264" s="7"/>
      <c r="S264" s="163">
        <f>U264+W264+Y264+AA264+AC264+AE264+AG264</f>
        <v>0</v>
      </c>
      <c r="T264" s="164">
        <f>V264+X264+Z264+AB264+AD264+AF264+AH264</f>
        <v>0</v>
      </c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  <c r="AI264" s="115">
        <f>AK264+AM264+AO264+AQ264+AS264+AU264+AW264</f>
        <v>675.09999999999991</v>
      </c>
      <c r="AJ264" s="116">
        <f>AL264+AN264+AP264+AR264+AT264+AV264+AX264</f>
        <v>588.4</v>
      </c>
      <c r="AK264" s="23">
        <f>E264+U264</f>
        <v>606.9</v>
      </c>
      <c r="AL264" s="23">
        <f t="shared" ref="AL264" si="1586">F264+V264</f>
        <v>558.5</v>
      </c>
      <c r="AM264" s="23">
        <f t="shared" ref="AM264" si="1587">G264+W264</f>
        <v>0</v>
      </c>
      <c r="AN264" s="23">
        <f t="shared" ref="AN264" si="1588">H264+X264</f>
        <v>0</v>
      </c>
      <c r="AO264" s="23">
        <f t="shared" ref="AO264" si="1589">I264+Y264</f>
        <v>30.3</v>
      </c>
      <c r="AP264" s="23">
        <f t="shared" ref="AP264" si="1590">J264+Z264</f>
        <v>29.9</v>
      </c>
      <c r="AQ264" s="23">
        <f t="shared" ref="AQ264" si="1591">K264+AA264</f>
        <v>0</v>
      </c>
      <c r="AR264" s="23">
        <f t="shared" ref="AR264" si="1592">L264+AB264</f>
        <v>0</v>
      </c>
      <c r="AS264" s="23">
        <f t="shared" ref="AS264" si="1593">M264+AC264</f>
        <v>31.1</v>
      </c>
      <c r="AT264" s="23">
        <f t="shared" ref="AT264" si="1594">N264+AD264</f>
        <v>0</v>
      </c>
      <c r="AU264" s="23">
        <f t="shared" ref="AU264" si="1595">O264+AE264</f>
        <v>0</v>
      </c>
      <c r="AV264" s="23">
        <f t="shared" ref="AV264" si="1596">P264+AF264</f>
        <v>0</v>
      </c>
      <c r="AW264" s="23">
        <f t="shared" ref="AW264" si="1597">Q264+AG264</f>
        <v>6.8</v>
      </c>
      <c r="AX264" s="23">
        <f t="shared" ref="AX264" si="1598">R264+AH264</f>
        <v>0</v>
      </c>
      <c r="AY264" s="172">
        <f t="shared" si="1501"/>
        <v>0</v>
      </c>
      <c r="AZ264" s="172">
        <f t="shared" si="1502"/>
        <v>0</v>
      </c>
      <c r="BA264" s="172">
        <f t="shared" si="1503"/>
        <v>0</v>
      </c>
      <c r="BB264" s="172">
        <f t="shared" si="1504"/>
        <v>0</v>
      </c>
      <c r="BC264" s="172">
        <f t="shared" si="1505"/>
        <v>0</v>
      </c>
      <c r="BD264" s="172">
        <f t="shared" si="1506"/>
        <v>0</v>
      </c>
      <c r="BE264" s="172">
        <f t="shared" si="1507"/>
        <v>0</v>
      </c>
      <c r="BF264" s="172">
        <f t="shared" si="1508"/>
        <v>0</v>
      </c>
      <c r="BG264" s="172">
        <f t="shared" si="1509"/>
        <v>0</v>
      </c>
      <c r="BH264" s="172">
        <f t="shared" si="1510"/>
        <v>0</v>
      </c>
      <c r="BI264" s="172">
        <f t="shared" si="1511"/>
        <v>0</v>
      </c>
      <c r="BJ264" s="172">
        <f t="shared" si="1512"/>
        <v>0</v>
      </c>
      <c r="BK264" s="172">
        <f t="shared" si="1513"/>
        <v>0</v>
      </c>
      <c r="BL264" s="172">
        <f t="shared" si="1514"/>
        <v>0</v>
      </c>
      <c r="BM264" s="172">
        <f t="shared" si="1515"/>
        <v>0</v>
      </c>
      <c r="BN264" s="172">
        <f t="shared" si="1516"/>
        <v>0</v>
      </c>
      <c r="BO264" s="1">
        <f t="shared" si="1537"/>
        <v>0</v>
      </c>
    </row>
    <row r="265" spans="1:67" ht="26.25" x14ac:dyDescent="0.25">
      <c r="A265" s="32"/>
      <c r="B265" s="34" t="s">
        <v>411</v>
      </c>
      <c r="C265" s="163">
        <f>E265+G265+I265+K265+M265+O265+Q265</f>
        <v>30.3</v>
      </c>
      <c r="D265" s="164">
        <f>F265+H265+J265+L265+N265+P265+R265</f>
        <v>29.9</v>
      </c>
      <c r="E265" s="7"/>
      <c r="F265" s="7"/>
      <c r="G265" s="7"/>
      <c r="H265" s="7"/>
      <c r="I265" s="7">
        <v>30.3</v>
      </c>
      <c r="J265" s="7">
        <v>29.9</v>
      </c>
      <c r="K265" s="7"/>
      <c r="L265" s="7"/>
      <c r="M265" s="7"/>
      <c r="N265" s="7"/>
      <c r="O265" s="7"/>
      <c r="P265" s="7"/>
      <c r="Q265" s="7"/>
      <c r="R265" s="7"/>
      <c r="S265" s="163"/>
      <c r="T265" s="164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15">
        <f>AK265+AM265+AO265+AQ265+AS265+AU265+AW265</f>
        <v>30.3</v>
      </c>
      <c r="AJ265" s="116">
        <f>AL265+AN265+AP265+AR265+AT265+AV265+AX265</f>
        <v>29.9</v>
      </c>
      <c r="AK265" s="23"/>
      <c r="AL265" s="23"/>
      <c r="AM265" s="23"/>
      <c r="AN265" s="23"/>
      <c r="AO265" s="23">
        <f t="shared" ref="AO265" si="1599">I265+Y265</f>
        <v>30.3</v>
      </c>
      <c r="AP265" s="23">
        <f t="shared" ref="AP265" si="1600">J265+Z265</f>
        <v>29.9</v>
      </c>
      <c r="AQ265" s="23"/>
      <c r="AR265" s="23"/>
      <c r="AS265" s="23"/>
      <c r="AT265" s="23"/>
      <c r="AU265" s="23"/>
      <c r="AV265" s="23"/>
      <c r="AW265" s="23"/>
      <c r="AX265" s="23"/>
      <c r="AY265" s="172">
        <f t="shared" si="1501"/>
        <v>0</v>
      </c>
      <c r="AZ265" s="172">
        <f t="shared" si="1502"/>
        <v>0</v>
      </c>
      <c r="BA265" s="172">
        <f t="shared" si="1503"/>
        <v>0</v>
      </c>
      <c r="BB265" s="172">
        <f t="shared" si="1504"/>
        <v>0</v>
      </c>
      <c r="BC265" s="172">
        <f t="shared" si="1505"/>
        <v>0</v>
      </c>
      <c r="BD265" s="172">
        <f t="shared" si="1506"/>
        <v>0</v>
      </c>
      <c r="BE265" s="172">
        <f t="shared" si="1507"/>
        <v>0</v>
      </c>
      <c r="BF265" s="172">
        <f t="shared" si="1508"/>
        <v>0</v>
      </c>
      <c r="BG265" s="172">
        <f t="shared" si="1509"/>
        <v>0</v>
      </c>
      <c r="BH265" s="172">
        <f t="shared" si="1510"/>
        <v>0</v>
      </c>
      <c r="BI265" s="172">
        <f t="shared" si="1511"/>
        <v>0</v>
      </c>
      <c r="BJ265" s="172">
        <f t="shared" si="1512"/>
        <v>0</v>
      </c>
      <c r="BK265" s="172">
        <f t="shared" si="1513"/>
        <v>0</v>
      </c>
      <c r="BL265" s="172">
        <f t="shared" si="1514"/>
        <v>0</v>
      </c>
      <c r="BM265" s="172">
        <f t="shared" si="1515"/>
        <v>0</v>
      </c>
      <c r="BN265" s="172">
        <f t="shared" si="1516"/>
        <v>0</v>
      </c>
    </row>
    <row r="266" spans="1:67" ht="15.75" customHeight="1" x14ac:dyDescent="0.25">
      <c r="A266" s="77" t="s">
        <v>52</v>
      </c>
      <c r="B266" s="122" t="s">
        <v>361</v>
      </c>
      <c r="C266" s="161">
        <f>C267</f>
        <v>2003.6</v>
      </c>
      <c r="D266" s="162">
        <f t="shared" ref="D266:R266" si="1601">D267</f>
        <v>1750.0000000000002</v>
      </c>
      <c r="E266" s="138">
        <f t="shared" si="1601"/>
        <v>1195.3</v>
      </c>
      <c r="F266" s="138">
        <f t="shared" si="1601"/>
        <v>1026.9000000000001</v>
      </c>
      <c r="G266" s="138">
        <f t="shared" si="1601"/>
        <v>571.29999999999995</v>
      </c>
      <c r="H266" s="138">
        <f t="shared" si="1601"/>
        <v>542.4</v>
      </c>
      <c r="I266" s="138">
        <f t="shared" si="1601"/>
        <v>159.80000000000001</v>
      </c>
      <c r="J266" s="138">
        <f t="shared" si="1601"/>
        <v>152.19999999999999</v>
      </c>
      <c r="K266" s="138">
        <f t="shared" si="1601"/>
        <v>0</v>
      </c>
      <c r="L266" s="138">
        <f t="shared" si="1601"/>
        <v>0</v>
      </c>
      <c r="M266" s="138">
        <f t="shared" si="1601"/>
        <v>70</v>
      </c>
      <c r="N266" s="138">
        <f t="shared" si="1601"/>
        <v>28.5</v>
      </c>
      <c r="O266" s="138">
        <f t="shared" si="1601"/>
        <v>0</v>
      </c>
      <c r="P266" s="138">
        <f t="shared" si="1601"/>
        <v>0</v>
      </c>
      <c r="Q266" s="138">
        <f t="shared" si="1601"/>
        <v>7.2</v>
      </c>
      <c r="R266" s="138">
        <f t="shared" si="1601"/>
        <v>0</v>
      </c>
      <c r="S266" s="161">
        <f>S267</f>
        <v>0</v>
      </c>
      <c r="T266" s="162">
        <f t="shared" ref="T266:AH266" si="1602">T267</f>
        <v>0</v>
      </c>
      <c r="U266" s="142">
        <f t="shared" si="1602"/>
        <v>0</v>
      </c>
      <c r="V266" s="142">
        <f t="shared" si="1602"/>
        <v>0</v>
      </c>
      <c r="W266" s="142">
        <f t="shared" si="1602"/>
        <v>0</v>
      </c>
      <c r="X266" s="142">
        <f t="shared" si="1602"/>
        <v>0</v>
      </c>
      <c r="Y266" s="142">
        <f t="shared" si="1602"/>
        <v>0</v>
      </c>
      <c r="Z266" s="142">
        <f t="shared" si="1602"/>
        <v>0</v>
      </c>
      <c r="AA266" s="142">
        <f t="shared" si="1602"/>
        <v>0</v>
      </c>
      <c r="AB266" s="142">
        <f t="shared" si="1602"/>
        <v>0</v>
      </c>
      <c r="AC266" s="142">
        <f t="shared" si="1602"/>
        <v>0</v>
      </c>
      <c r="AD266" s="142">
        <f t="shared" si="1602"/>
        <v>0</v>
      </c>
      <c r="AE266" s="142">
        <f t="shared" si="1602"/>
        <v>0</v>
      </c>
      <c r="AF266" s="142">
        <f t="shared" si="1602"/>
        <v>0</v>
      </c>
      <c r="AG266" s="142">
        <f t="shared" si="1602"/>
        <v>0</v>
      </c>
      <c r="AH266" s="142">
        <f t="shared" si="1602"/>
        <v>0</v>
      </c>
      <c r="AI266" s="14">
        <f>AI267</f>
        <v>2003.6</v>
      </c>
      <c r="AJ266" s="12">
        <f t="shared" ref="AJ266:AX266" si="1603">AJ267</f>
        <v>1750.0000000000002</v>
      </c>
      <c r="AK266" s="107">
        <f t="shared" si="1603"/>
        <v>1195.3</v>
      </c>
      <c r="AL266" s="107">
        <f t="shared" si="1603"/>
        <v>1026.9000000000001</v>
      </c>
      <c r="AM266" s="107">
        <f t="shared" si="1603"/>
        <v>571.29999999999995</v>
      </c>
      <c r="AN266" s="107">
        <f t="shared" si="1603"/>
        <v>542.4</v>
      </c>
      <c r="AO266" s="107">
        <f t="shared" si="1603"/>
        <v>159.80000000000001</v>
      </c>
      <c r="AP266" s="107">
        <f t="shared" si="1603"/>
        <v>152.19999999999999</v>
      </c>
      <c r="AQ266" s="107">
        <f t="shared" si="1603"/>
        <v>0</v>
      </c>
      <c r="AR266" s="107">
        <f t="shared" si="1603"/>
        <v>0</v>
      </c>
      <c r="AS266" s="107">
        <f t="shared" si="1603"/>
        <v>70</v>
      </c>
      <c r="AT266" s="107">
        <f t="shared" si="1603"/>
        <v>28.5</v>
      </c>
      <c r="AU266" s="107">
        <f t="shared" si="1603"/>
        <v>0</v>
      </c>
      <c r="AV266" s="107">
        <f t="shared" si="1603"/>
        <v>0</v>
      </c>
      <c r="AW266" s="107">
        <f t="shared" si="1603"/>
        <v>7.2</v>
      </c>
      <c r="AX266" s="107">
        <f t="shared" si="1603"/>
        <v>0</v>
      </c>
      <c r="AY266" s="172">
        <f t="shared" si="1501"/>
        <v>0</v>
      </c>
      <c r="AZ266" s="172">
        <f t="shared" si="1502"/>
        <v>0</v>
      </c>
      <c r="BA266" s="172">
        <f t="shared" si="1503"/>
        <v>0</v>
      </c>
      <c r="BB266" s="172">
        <f t="shared" si="1504"/>
        <v>0</v>
      </c>
      <c r="BC266" s="172">
        <f t="shared" si="1505"/>
        <v>0</v>
      </c>
      <c r="BD266" s="172">
        <f t="shared" si="1506"/>
        <v>0</v>
      </c>
      <c r="BE266" s="172">
        <f t="shared" si="1507"/>
        <v>0</v>
      </c>
      <c r="BF266" s="172">
        <f t="shared" si="1508"/>
        <v>0</v>
      </c>
      <c r="BG266" s="172">
        <f t="shared" si="1509"/>
        <v>0</v>
      </c>
      <c r="BH266" s="172">
        <f t="shared" si="1510"/>
        <v>0</v>
      </c>
      <c r="BI266" s="172">
        <f t="shared" si="1511"/>
        <v>0</v>
      </c>
      <c r="BJ266" s="172">
        <f t="shared" si="1512"/>
        <v>0</v>
      </c>
      <c r="BK266" s="172">
        <f t="shared" si="1513"/>
        <v>0</v>
      </c>
      <c r="BL266" s="172">
        <f t="shared" si="1514"/>
        <v>0</v>
      </c>
      <c r="BM266" s="172">
        <f t="shared" si="1515"/>
        <v>0</v>
      </c>
      <c r="BN266" s="172">
        <f t="shared" si="1516"/>
        <v>0</v>
      </c>
      <c r="BO266" s="1">
        <f t="shared" si="1537"/>
        <v>0</v>
      </c>
    </row>
    <row r="267" spans="1:67" ht="15.75" customHeight="1" x14ac:dyDescent="0.25">
      <c r="A267" s="32"/>
      <c r="B267" s="21" t="s">
        <v>306</v>
      </c>
      <c r="C267" s="162">
        <f t="shared" ref="C267:C270" si="1604">E267+G267+I267+K267+M267+O267+Q267</f>
        <v>2003.6</v>
      </c>
      <c r="D267" s="162">
        <f t="shared" ref="D267:D270" si="1605">F267+H267+J267+L267+N267+P267+R267</f>
        <v>1750.0000000000002</v>
      </c>
      <c r="E267" s="7">
        <v>1195.3</v>
      </c>
      <c r="F267" s="7">
        <v>1026.9000000000001</v>
      </c>
      <c r="G267" s="7">
        <f>G268</f>
        <v>571.29999999999995</v>
      </c>
      <c r="H267" s="7">
        <f>H268</f>
        <v>542.4</v>
      </c>
      <c r="I267" s="7">
        <f>I269+I270</f>
        <v>159.80000000000001</v>
      </c>
      <c r="J267" s="7">
        <f>J269+J270</f>
        <v>152.19999999999999</v>
      </c>
      <c r="K267" s="7"/>
      <c r="L267" s="7"/>
      <c r="M267" s="7">
        <v>70</v>
      </c>
      <c r="N267" s="7">
        <v>28.5</v>
      </c>
      <c r="O267" s="7"/>
      <c r="P267" s="7"/>
      <c r="Q267" s="7">
        <v>7.2</v>
      </c>
      <c r="R267" s="7"/>
      <c r="S267" s="162">
        <f t="shared" ref="S267:S270" si="1606">U267+W267+Y267+AA267+AC267+AE267+AG267</f>
        <v>0</v>
      </c>
      <c r="T267" s="162">
        <f t="shared" ref="T267:T270" si="1607">V267+X267+Z267+AB267+AD267+AF267+AH267</f>
        <v>0</v>
      </c>
      <c r="U267" s="143"/>
      <c r="V267" s="143"/>
      <c r="W267" s="143">
        <f>W268</f>
        <v>0</v>
      </c>
      <c r="X267" s="143">
        <f>X268</f>
        <v>0</v>
      </c>
      <c r="Y267" s="143">
        <f>Y270</f>
        <v>0</v>
      </c>
      <c r="Z267" s="143">
        <f>Z270</f>
        <v>0</v>
      </c>
      <c r="AA267" s="143"/>
      <c r="AB267" s="143"/>
      <c r="AC267" s="143"/>
      <c r="AD267" s="143"/>
      <c r="AE267" s="143"/>
      <c r="AF267" s="143"/>
      <c r="AG267" s="143"/>
      <c r="AH267" s="143"/>
      <c r="AI267" s="12">
        <f t="shared" ref="AI267:AI268" si="1608">AK267+AM267+AO267+AQ267+AS267+AU267+AW267</f>
        <v>2003.6</v>
      </c>
      <c r="AJ267" s="12">
        <f t="shared" ref="AJ267:AJ268" si="1609">AL267+AN267+AP267+AR267+AT267+AV267+AX267</f>
        <v>1750.0000000000002</v>
      </c>
      <c r="AK267" s="23">
        <f>E267+U267</f>
        <v>1195.3</v>
      </c>
      <c r="AL267" s="23">
        <f t="shared" ref="AL267:AL268" si="1610">F267+V267</f>
        <v>1026.9000000000001</v>
      </c>
      <c r="AM267" s="23">
        <f t="shared" ref="AM267:AM268" si="1611">G267+W267</f>
        <v>571.29999999999995</v>
      </c>
      <c r="AN267" s="23">
        <f t="shared" ref="AN267:AN268" si="1612">H267+X267</f>
        <v>542.4</v>
      </c>
      <c r="AO267" s="23">
        <f t="shared" ref="AO267:AO268" si="1613">I267+Y267</f>
        <v>159.80000000000001</v>
      </c>
      <c r="AP267" s="23">
        <f t="shared" ref="AP267:AP268" si="1614">J267+Z267</f>
        <v>152.19999999999999</v>
      </c>
      <c r="AQ267" s="23">
        <f t="shared" ref="AQ267:AQ268" si="1615">K267+AA267</f>
        <v>0</v>
      </c>
      <c r="AR267" s="23">
        <f t="shared" ref="AR267:AR268" si="1616">L267+AB267</f>
        <v>0</v>
      </c>
      <c r="AS267" s="23">
        <f t="shared" ref="AS267:AS268" si="1617">M267+AC267</f>
        <v>70</v>
      </c>
      <c r="AT267" s="23">
        <f t="shared" ref="AT267:AT268" si="1618">N267+AD267</f>
        <v>28.5</v>
      </c>
      <c r="AU267" s="23">
        <f t="shared" ref="AU267:AU268" si="1619">O267+AE267</f>
        <v>0</v>
      </c>
      <c r="AV267" s="23">
        <f t="shared" ref="AV267:AV268" si="1620">P267+AF267</f>
        <v>0</v>
      </c>
      <c r="AW267" s="23">
        <f t="shared" ref="AW267:AW268" si="1621">Q267+AG267</f>
        <v>7.2</v>
      </c>
      <c r="AX267" s="23">
        <f t="shared" ref="AX267:AX268" si="1622">R267+AH267</f>
        <v>0</v>
      </c>
      <c r="AY267" s="172">
        <f t="shared" si="1501"/>
        <v>0</v>
      </c>
      <c r="AZ267" s="172">
        <f t="shared" si="1502"/>
        <v>0</v>
      </c>
      <c r="BA267" s="172">
        <f t="shared" si="1503"/>
        <v>0</v>
      </c>
      <c r="BB267" s="172">
        <f t="shared" si="1504"/>
        <v>0</v>
      </c>
      <c r="BC267" s="172">
        <f t="shared" si="1505"/>
        <v>0</v>
      </c>
      <c r="BD267" s="172">
        <f t="shared" si="1506"/>
        <v>0</v>
      </c>
      <c r="BE267" s="172">
        <f t="shared" si="1507"/>
        <v>0</v>
      </c>
      <c r="BF267" s="172">
        <f t="shared" si="1508"/>
        <v>0</v>
      </c>
      <c r="BG267" s="172">
        <f t="shared" si="1509"/>
        <v>0</v>
      </c>
      <c r="BH267" s="172">
        <f t="shared" si="1510"/>
        <v>0</v>
      </c>
      <c r="BI267" s="172">
        <f t="shared" si="1511"/>
        <v>0</v>
      </c>
      <c r="BJ267" s="172">
        <f t="shared" si="1512"/>
        <v>0</v>
      </c>
      <c r="BK267" s="172">
        <f t="shared" si="1513"/>
        <v>0</v>
      </c>
      <c r="BL267" s="172">
        <f t="shared" si="1514"/>
        <v>0</v>
      </c>
      <c r="BM267" s="172">
        <f t="shared" si="1515"/>
        <v>0</v>
      </c>
      <c r="BN267" s="172">
        <f t="shared" si="1516"/>
        <v>0</v>
      </c>
      <c r="BO267" s="1">
        <f t="shared" si="1537"/>
        <v>0</v>
      </c>
    </row>
    <row r="268" spans="1:67" ht="15.75" customHeight="1" x14ac:dyDescent="0.25">
      <c r="A268" s="32"/>
      <c r="B268" s="34" t="s">
        <v>404</v>
      </c>
      <c r="C268" s="166">
        <f t="shared" si="1604"/>
        <v>571.29999999999995</v>
      </c>
      <c r="D268" s="166">
        <f t="shared" si="1605"/>
        <v>542.4</v>
      </c>
      <c r="E268" s="145"/>
      <c r="F268" s="145"/>
      <c r="G268" s="145">
        <v>571.29999999999995</v>
      </c>
      <c r="H268" s="145">
        <v>542.4</v>
      </c>
      <c r="I268" s="145"/>
      <c r="J268" s="145"/>
      <c r="K268" s="145"/>
      <c r="L268" s="145"/>
      <c r="M268" s="145"/>
      <c r="N268" s="145"/>
      <c r="O268" s="145"/>
      <c r="P268" s="145"/>
      <c r="Q268" s="145"/>
      <c r="R268" s="145"/>
      <c r="S268" s="166">
        <f t="shared" si="1606"/>
        <v>0</v>
      </c>
      <c r="T268" s="166">
        <f t="shared" si="1607"/>
        <v>0</v>
      </c>
      <c r="U268" s="146"/>
      <c r="V268" s="146"/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53">
        <f t="shared" si="1608"/>
        <v>571.29999999999995</v>
      </c>
      <c r="AJ268" s="153">
        <f t="shared" si="1609"/>
        <v>542.4</v>
      </c>
      <c r="AK268" s="117">
        <f t="shared" ref="AK268" si="1623">E268+U268</f>
        <v>0</v>
      </c>
      <c r="AL268" s="117">
        <f t="shared" si="1610"/>
        <v>0</v>
      </c>
      <c r="AM268" s="117">
        <f t="shared" si="1611"/>
        <v>571.29999999999995</v>
      </c>
      <c r="AN268" s="117">
        <f t="shared" si="1612"/>
        <v>542.4</v>
      </c>
      <c r="AO268" s="117">
        <f t="shared" si="1613"/>
        <v>0</v>
      </c>
      <c r="AP268" s="117">
        <f t="shared" si="1614"/>
        <v>0</v>
      </c>
      <c r="AQ268" s="117">
        <f t="shared" si="1615"/>
        <v>0</v>
      </c>
      <c r="AR268" s="117">
        <f t="shared" si="1616"/>
        <v>0</v>
      </c>
      <c r="AS268" s="117">
        <f t="shared" si="1617"/>
        <v>0</v>
      </c>
      <c r="AT268" s="117">
        <f t="shared" si="1618"/>
        <v>0</v>
      </c>
      <c r="AU268" s="117">
        <f t="shared" si="1619"/>
        <v>0</v>
      </c>
      <c r="AV268" s="117">
        <f t="shared" si="1620"/>
        <v>0</v>
      </c>
      <c r="AW268" s="117">
        <f t="shared" si="1621"/>
        <v>0</v>
      </c>
      <c r="AX268" s="117">
        <f t="shared" si="1622"/>
        <v>0</v>
      </c>
      <c r="AY268" s="172">
        <f t="shared" si="1501"/>
        <v>0</v>
      </c>
      <c r="AZ268" s="172">
        <f t="shared" si="1502"/>
        <v>0</v>
      </c>
      <c r="BA268" s="172">
        <f t="shared" si="1503"/>
        <v>0</v>
      </c>
      <c r="BB268" s="172">
        <f t="shared" si="1504"/>
        <v>0</v>
      </c>
      <c r="BC268" s="172">
        <f t="shared" si="1505"/>
        <v>0</v>
      </c>
      <c r="BD268" s="172">
        <f t="shared" si="1506"/>
        <v>0</v>
      </c>
      <c r="BE268" s="172">
        <f t="shared" si="1507"/>
        <v>0</v>
      </c>
      <c r="BF268" s="172">
        <f t="shared" si="1508"/>
        <v>0</v>
      </c>
      <c r="BG268" s="172">
        <f t="shared" si="1509"/>
        <v>0</v>
      </c>
      <c r="BH268" s="172">
        <f t="shared" si="1510"/>
        <v>0</v>
      </c>
      <c r="BI268" s="172">
        <f t="shared" si="1511"/>
        <v>0</v>
      </c>
      <c r="BJ268" s="172">
        <f t="shared" si="1512"/>
        <v>0</v>
      </c>
      <c r="BK268" s="172">
        <f t="shared" si="1513"/>
        <v>0</v>
      </c>
      <c r="BL268" s="172">
        <f t="shared" si="1514"/>
        <v>0</v>
      </c>
      <c r="BM268" s="172">
        <f t="shared" si="1515"/>
        <v>0</v>
      </c>
      <c r="BN268" s="172">
        <f t="shared" si="1516"/>
        <v>0</v>
      </c>
      <c r="BO268" s="1">
        <f t="shared" si="1537"/>
        <v>0</v>
      </c>
    </row>
    <row r="269" spans="1:67" ht="26.25" x14ac:dyDescent="0.25">
      <c r="A269" s="32"/>
      <c r="B269" s="34" t="s">
        <v>411</v>
      </c>
      <c r="C269" s="166">
        <f t="shared" ref="C269" si="1624">E269+G269+I269+K269+M269+O269+Q269</f>
        <v>64.599999999999994</v>
      </c>
      <c r="D269" s="166">
        <f t="shared" ref="D269" si="1625">F269+H269+J269+L269+N269+P269+R269</f>
        <v>63.7</v>
      </c>
      <c r="E269" s="145"/>
      <c r="F269" s="145"/>
      <c r="G269" s="145"/>
      <c r="H269" s="145"/>
      <c r="I269" s="145">
        <v>64.599999999999994</v>
      </c>
      <c r="J269" s="145">
        <v>63.7</v>
      </c>
      <c r="K269" s="145"/>
      <c r="L269" s="145"/>
      <c r="M269" s="145"/>
      <c r="N269" s="145"/>
      <c r="O269" s="145"/>
      <c r="P269" s="145"/>
      <c r="Q269" s="145"/>
      <c r="R269" s="145"/>
      <c r="S269" s="166"/>
      <c r="T269" s="166"/>
      <c r="U269" s="146"/>
      <c r="V269" s="146"/>
      <c r="W269" s="146"/>
      <c r="X269" s="146"/>
      <c r="Y269" s="146"/>
      <c r="Z269" s="146"/>
      <c r="AA269" s="146"/>
      <c r="AB269" s="146"/>
      <c r="AC269" s="146"/>
      <c r="AD269" s="146"/>
      <c r="AE269" s="146"/>
      <c r="AF269" s="146"/>
      <c r="AG269" s="146"/>
      <c r="AH269" s="146"/>
      <c r="AI269" s="153">
        <f t="shared" ref="AI269" si="1626">AK269+AM269+AO269+AQ269+AS269+AU269+AW269</f>
        <v>64.599999999999994</v>
      </c>
      <c r="AJ269" s="153">
        <f t="shared" ref="AJ269" si="1627">AL269+AN269+AP269+AR269+AT269+AV269+AX269</f>
        <v>63.7</v>
      </c>
      <c r="AK269" s="117"/>
      <c r="AL269" s="117"/>
      <c r="AM269" s="117">
        <f t="shared" ref="AM269" si="1628">G269+W269</f>
        <v>0</v>
      </c>
      <c r="AN269" s="117">
        <f t="shared" ref="AN269" si="1629">H269+X269</f>
        <v>0</v>
      </c>
      <c r="AO269" s="117">
        <f t="shared" ref="AO269" si="1630">I269+Y269</f>
        <v>64.599999999999994</v>
      </c>
      <c r="AP269" s="117">
        <f t="shared" ref="AP269" si="1631">J269+Z269</f>
        <v>63.7</v>
      </c>
      <c r="AQ269" s="117"/>
      <c r="AR269" s="117"/>
      <c r="AS269" s="117"/>
      <c r="AT269" s="117"/>
      <c r="AU269" s="117"/>
      <c r="AV269" s="117"/>
      <c r="AW269" s="117"/>
      <c r="AX269" s="117"/>
      <c r="AY269" s="172">
        <f t="shared" si="1501"/>
        <v>0</v>
      </c>
      <c r="AZ269" s="172">
        <f t="shared" si="1502"/>
        <v>0</v>
      </c>
      <c r="BA269" s="172">
        <f t="shared" si="1503"/>
        <v>0</v>
      </c>
      <c r="BB269" s="172">
        <f t="shared" si="1504"/>
        <v>0</v>
      </c>
      <c r="BC269" s="172">
        <f t="shared" si="1505"/>
        <v>0</v>
      </c>
      <c r="BD269" s="172">
        <f t="shared" si="1506"/>
        <v>0</v>
      </c>
      <c r="BE269" s="172">
        <f t="shared" si="1507"/>
        <v>0</v>
      </c>
      <c r="BF269" s="172">
        <f t="shared" si="1508"/>
        <v>0</v>
      </c>
      <c r="BG269" s="172">
        <f t="shared" si="1509"/>
        <v>0</v>
      </c>
      <c r="BH269" s="172">
        <f t="shared" si="1510"/>
        <v>0</v>
      </c>
      <c r="BI269" s="172">
        <f t="shared" si="1511"/>
        <v>0</v>
      </c>
      <c r="BJ269" s="172">
        <f t="shared" si="1512"/>
        <v>0</v>
      </c>
      <c r="BK269" s="172">
        <f t="shared" si="1513"/>
        <v>0</v>
      </c>
      <c r="BL269" s="172">
        <f t="shared" si="1514"/>
        <v>0</v>
      </c>
      <c r="BM269" s="172">
        <f t="shared" si="1515"/>
        <v>0</v>
      </c>
      <c r="BN269" s="172">
        <f t="shared" si="1516"/>
        <v>0</v>
      </c>
    </row>
    <row r="270" spans="1:67" ht="15.75" customHeight="1" x14ac:dyDescent="0.25">
      <c r="A270" s="32"/>
      <c r="B270" s="36" t="s">
        <v>162</v>
      </c>
      <c r="C270" s="166">
        <f t="shared" si="1604"/>
        <v>95.2</v>
      </c>
      <c r="D270" s="166">
        <f t="shared" si="1605"/>
        <v>88.5</v>
      </c>
      <c r="E270" s="7"/>
      <c r="F270" s="7"/>
      <c r="G270" s="145"/>
      <c r="H270" s="145"/>
      <c r="I270" s="145">
        <v>95.2</v>
      </c>
      <c r="J270" s="145">
        <v>88.5</v>
      </c>
      <c r="K270" s="7"/>
      <c r="L270" s="7"/>
      <c r="M270" s="7"/>
      <c r="N270" s="7"/>
      <c r="O270" s="7"/>
      <c r="P270" s="7"/>
      <c r="Q270" s="7"/>
      <c r="R270" s="7"/>
      <c r="S270" s="166">
        <f t="shared" si="1606"/>
        <v>0</v>
      </c>
      <c r="T270" s="166">
        <f t="shared" si="1607"/>
        <v>0</v>
      </c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  <c r="AI270" s="153">
        <f t="shared" ref="AI270" si="1632">AK270+AM270+AO270+AQ270+AS270+AU270+AW270</f>
        <v>95.2</v>
      </c>
      <c r="AJ270" s="153">
        <f t="shared" ref="AJ270" si="1633">AL270+AN270+AP270+AR270+AT270+AV270+AX270</f>
        <v>88.5</v>
      </c>
      <c r="AK270" s="117">
        <f t="shared" ref="AK270" si="1634">E270+U270</f>
        <v>0</v>
      </c>
      <c r="AL270" s="117">
        <f t="shared" ref="AL270" si="1635">F270+V270</f>
        <v>0</v>
      </c>
      <c r="AM270" s="117">
        <f t="shared" ref="AM270" si="1636">G270+W270</f>
        <v>0</v>
      </c>
      <c r="AN270" s="117">
        <f t="shared" ref="AN270" si="1637">H270+X270</f>
        <v>0</v>
      </c>
      <c r="AO270" s="117">
        <f t="shared" ref="AO270" si="1638">I270+Y270</f>
        <v>95.2</v>
      </c>
      <c r="AP270" s="117">
        <f t="shared" ref="AP270" si="1639">J270+Z270</f>
        <v>88.5</v>
      </c>
      <c r="AQ270" s="117">
        <f t="shared" ref="AQ270" si="1640">K270+AA270</f>
        <v>0</v>
      </c>
      <c r="AR270" s="117">
        <f t="shared" ref="AR270" si="1641">L270+AB270</f>
        <v>0</v>
      </c>
      <c r="AS270" s="117">
        <f t="shared" ref="AS270" si="1642">M270+AC270</f>
        <v>0</v>
      </c>
      <c r="AT270" s="117">
        <f t="shared" ref="AT270" si="1643">N270+AD270</f>
        <v>0</v>
      </c>
      <c r="AU270" s="117">
        <f t="shared" ref="AU270" si="1644">O270+AE270</f>
        <v>0</v>
      </c>
      <c r="AV270" s="117">
        <f t="shared" ref="AV270" si="1645">P270+AF270</f>
        <v>0</v>
      </c>
      <c r="AW270" s="117">
        <f t="shared" ref="AW270" si="1646">Q270+AG270</f>
        <v>0</v>
      </c>
      <c r="AX270" s="117">
        <f t="shared" ref="AX270" si="1647">R270+AH270</f>
        <v>0</v>
      </c>
      <c r="AY270" s="172">
        <f t="shared" si="1501"/>
        <v>0</v>
      </c>
      <c r="AZ270" s="172">
        <f t="shared" si="1502"/>
        <v>0</v>
      </c>
      <c r="BA270" s="172">
        <f t="shared" si="1503"/>
        <v>0</v>
      </c>
      <c r="BB270" s="172">
        <f t="shared" si="1504"/>
        <v>0</v>
      </c>
      <c r="BC270" s="172">
        <f t="shared" si="1505"/>
        <v>0</v>
      </c>
      <c r="BD270" s="172">
        <f t="shared" si="1506"/>
        <v>0</v>
      </c>
      <c r="BE270" s="172">
        <f t="shared" si="1507"/>
        <v>0</v>
      </c>
      <c r="BF270" s="172">
        <f t="shared" si="1508"/>
        <v>0</v>
      </c>
      <c r="BG270" s="172">
        <f t="shared" si="1509"/>
        <v>0</v>
      </c>
      <c r="BH270" s="172">
        <f t="shared" si="1510"/>
        <v>0</v>
      </c>
      <c r="BI270" s="172">
        <f t="shared" si="1511"/>
        <v>0</v>
      </c>
      <c r="BJ270" s="172">
        <f t="shared" si="1512"/>
        <v>0</v>
      </c>
      <c r="BK270" s="172">
        <f t="shared" si="1513"/>
        <v>0</v>
      </c>
      <c r="BL270" s="172">
        <f t="shared" si="1514"/>
        <v>0</v>
      </c>
      <c r="BM270" s="172">
        <f t="shared" si="1515"/>
        <v>0</v>
      </c>
      <c r="BN270" s="172">
        <f t="shared" si="1516"/>
        <v>0</v>
      </c>
      <c r="BO270" s="1">
        <f t="shared" si="1537"/>
        <v>0</v>
      </c>
    </row>
    <row r="271" spans="1:67" ht="15.75" customHeight="1" x14ac:dyDescent="0.25">
      <c r="A271" s="77" t="s">
        <v>58</v>
      </c>
      <c r="B271" s="122" t="s">
        <v>360</v>
      </c>
      <c r="C271" s="161">
        <f>C272</f>
        <v>867.30000000000007</v>
      </c>
      <c r="D271" s="162">
        <f t="shared" ref="D271:R271" si="1648">D272</f>
        <v>616.1</v>
      </c>
      <c r="E271" s="138">
        <f>E272</f>
        <v>527.70000000000005</v>
      </c>
      <c r="F271" s="138">
        <f t="shared" si="1648"/>
        <v>455.3</v>
      </c>
      <c r="G271" s="138">
        <f t="shared" si="1648"/>
        <v>0</v>
      </c>
      <c r="H271" s="138">
        <f t="shared" si="1648"/>
        <v>0</v>
      </c>
      <c r="I271" s="138">
        <f t="shared" si="1648"/>
        <v>13.2</v>
      </c>
      <c r="J271" s="138">
        <f t="shared" si="1648"/>
        <v>13</v>
      </c>
      <c r="K271" s="138">
        <f t="shared" si="1648"/>
        <v>0</v>
      </c>
      <c r="L271" s="138">
        <f t="shared" si="1648"/>
        <v>0</v>
      </c>
      <c r="M271" s="138">
        <f t="shared" si="1648"/>
        <v>290</v>
      </c>
      <c r="N271" s="138">
        <f t="shared" si="1648"/>
        <v>147.80000000000001</v>
      </c>
      <c r="O271" s="138">
        <f t="shared" si="1648"/>
        <v>0</v>
      </c>
      <c r="P271" s="138">
        <f t="shared" si="1648"/>
        <v>0</v>
      </c>
      <c r="Q271" s="138">
        <f t="shared" si="1648"/>
        <v>36.4</v>
      </c>
      <c r="R271" s="138">
        <f t="shared" si="1648"/>
        <v>0</v>
      </c>
      <c r="S271" s="161">
        <f>S272</f>
        <v>0</v>
      </c>
      <c r="T271" s="162">
        <f t="shared" ref="T271:AH271" si="1649">T272</f>
        <v>0</v>
      </c>
      <c r="U271" s="142">
        <f t="shared" si="1649"/>
        <v>0</v>
      </c>
      <c r="V271" s="142">
        <f t="shared" si="1649"/>
        <v>0</v>
      </c>
      <c r="W271" s="142">
        <f t="shared" si="1649"/>
        <v>0</v>
      </c>
      <c r="X271" s="142">
        <f t="shared" si="1649"/>
        <v>0</v>
      </c>
      <c r="Y271" s="142">
        <f t="shared" si="1649"/>
        <v>0</v>
      </c>
      <c r="Z271" s="142">
        <f t="shared" si="1649"/>
        <v>0</v>
      </c>
      <c r="AA271" s="142">
        <f t="shared" si="1649"/>
        <v>0</v>
      </c>
      <c r="AB271" s="142">
        <f t="shared" si="1649"/>
        <v>0</v>
      </c>
      <c r="AC271" s="142">
        <f t="shared" si="1649"/>
        <v>0</v>
      </c>
      <c r="AD271" s="142">
        <f t="shared" si="1649"/>
        <v>0</v>
      </c>
      <c r="AE271" s="142">
        <f t="shared" si="1649"/>
        <v>0</v>
      </c>
      <c r="AF271" s="142">
        <f t="shared" si="1649"/>
        <v>0</v>
      </c>
      <c r="AG271" s="142">
        <f t="shared" si="1649"/>
        <v>0</v>
      </c>
      <c r="AH271" s="142">
        <f t="shared" si="1649"/>
        <v>0</v>
      </c>
      <c r="AI271" s="14">
        <f>AI272</f>
        <v>867.30000000000007</v>
      </c>
      <c r="AJ271" s="12">
        <f t="shared" ref="AJ271:AX271" si="1650">AJ272</f>
        <v>616.1</v>
      </c>
      <c r="AK271" s="107">
        <f t="shared" si="1650"/>
        <v>527.70000000000005</v>
      </c>
      <c r="AL271" s="107">
        <f t="shared" si="1650"/>
        <v>455.3</v>
      </c>
      <c r="AM271" s="107">
        <f t="shared" si="1650"/>
        <v>0</v>
      </c>
      <c r="AN271" s="107">
        <f t="shared" si="1650"/>
        <v>0</v>
      </c>
      <c r="AO271" s="107">
        <f t="shared" si="1650"/>
        <v>13.2</v>
      </c>
      <c r="AP271" s="107">
        <f t="shared" si="1650"/>
        <v>13</v>
      </c>
      <c r="AQ271" s="107">
        <f t="shared" si="1650"/>
        <v>0</v>
      </c>
      <c r="AR271" s="107">
        <f t="shared" si="1650"/>
        <v>0</v>
      </c>
      <c r="AS271" s="107">
        <f t="shared" si="1650"/>
        <v>290</v>
      </c>
      <c r="AT271" s="107">
        <f t="shared" si="1650"/>
        <v>147.80000000000001</v>
      </c>
      <c r="AU271" s="107">
        <f t="shared" si="1650"/>
        <v>0</v>
      </c>
      <c r="AV271" s="107">
        <f t="shared" si="1650"/>
        <v>0</v>
      </c>
      <c r="AW271" s="107">
        <f t="shared" si="1650"/>
        <v>36.4</v>
      </c>
      <c r="AX271" s="107">
        <f t="shared" si="1650"/>
        <v>0</v>
      </c>
      <c r="AY271" s="172">
        <f t="shared" si="1501"/>
        <v>0</v>
      </c>
      <c r="AZ271" s="172">
        <f t="shared" si="1502"/>
        <v>0</v>
      </c>
      <c r="BA271" s="172">
        <f t="shared" si="1503"/>
        <v>0</v>
      </c>
      <c r="BB271" s="172">
        <f t="shared" si="1504"/>
        <v>0</v>
      </c>
      <c r="BC271" s="172">
        <f t="shared" si="1505"/>
        <v>0</v>
      </c>
      <c r="BD271" s="172">
        <f t="shared" si="1506"/>
        <v>0</v>
      </c>
      <c r="BE271" s="172">
        <f t="shared" si="1507"/>
        <v>0</v>
      </c>
      <c r="BF271" s="172">
        <f t="shared" si="1508"/>
        <v>0</v>
      </c>
      <c r="BG271" s="172">
        <f t="shared" si="1509"/>
        <v>0</v>
      </c>
      <c r="BH271" s="172">
        <f t="shared" si="1510"/>
        <v>0</v>
      </c>
      <c r="BI271" s="172">
        <f t="shared" si="1511"/>
        <v>0</v>
      </c>
      <c r="BJ271" s="172">
        <f t="shared" si="1512"/>
        <v>0</v>
      </c>
      <c r="BK271" s="172">
        <f t="shared" si="1513"/>
        <v>0</v>
      </c>
      <c r="BL271" s="172">
        <f t="shared" si="1514"/>
        <v>0</v>
      </c>
      <c r="BM271" s="172">
        <f t="shared" si="1515"/>
        <v>0</v>
      </c>
      <c r="BN271" s="172">
        <f t="shared" si="1516"/>
        <v>0</v>
      </c>
      <c r="BO271" s="1">
        <f t="shared" si="1537"/>
        <v>0</v>
      </c>
    </row>
    <row r="272" spans="1:67" ht="15.75" customHeight="1" x14ac:dyDescent="0.25">
      <c r="A272" s="32"/>
      <c r="B272" s="21" t="s">
        <v>306</v>
      </c>
      <c r="C272" s="163">
        <f t="shared" ref="C272:D274" si="1651">E272+G272+I272+K272+M272+O272+Q272</f>
        <v>867.30000000000007</v>
      </c>
      <c r="D272" s="164">
        <f t="shared" si="1651"/>
        <v>616.1</v>
      </c>
      <c r="E272" s="7">
        <v>527.70000000000005</v>
      </c>
      <c r="F272" s="7">
        <v>455.3</v>
      </c>
      <c r="G272" s="7"/>
      <c r="H272" s="7"/>
      <c r="I272" s="7">
        <f>I273</f>
        <v>13.2</v>
      </c>
      <c r="J272" s="7">
        <f>J273</f>
        <v>13</v>
      </c>
      <c r="K272" s="7"/>
      <c r="L272" s="7"/>
      <c r="M272" s="7">
        <v>290</v>
      </c>
      <c r="N272" s="7">
        <v>147.80000000000001</v>
      </c>
      <c r="O272" s="7"/>
      <c r="P272" s="7"/>
      <c r="Q272" s="7">
        <v>36.4</v>
      </c>
      <c r="R272" s="7"/>
      <c r="S272" s="163">
        <f>U272+W272+Y272+AA272+AC272+AE272+AG272</f>
        <v>0</v>
      </c>
      <c r="T272" s="164">
        <f>V272+X272+Z272+AB272+AD272+AF272+AH272</f>
        <v>0</v>
      </c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3"/>
      <c r="AE272" s="143"/>
      <c r="AF272" s="143"/>
      <c r="AG272" s="143"/>
      <c r="AH272" s="143"/>
      <c r="AI272" s="115">
        <f t="shared" ref="AI272:AJ274" si="1652">AK272+AM272+AO272+AQ272+AS272+AU272+AW272</f>
        <v>867.30000000000007</v>
      </c>
      <c r="AJ272" s="116">
        <f t="shared" si="1652"/>
        <v>616.1</v>
      </c>
      <c r="AK272" s="23">
        <f>E272+U272</f>
        <v>527.70000000000005</v>
      </c>
      <c r="AL272" s="23">
        <f t="shared" ref="AL272" si="1653">F272+V272</f>
        <v>455.3</v>
      </c>
      <c r="AM272" s="23">
        <f t="shared" ref="AM272" si="1654">G272+W272</f>
        <v>0</v>
      </c>
      <c r="AN272" s="23">
        <f t="shared" ref="AN272" si="1655">H272+X272</f>
        <v>0</v>
      </c>
      <c r="AO272" s="23">
        <f t="shared" ref="AO272" si="1656">I272+Y272</f>
        <v>13.2</v>
      </c>
      <c r="AP272" s="23">
        <f t="shared" ref="AP272" si="1657">J272+Z272</f>
        <v>13</v>
      </c>
      <c r="AQ272" s="23">
        <f t="shared" ref="AQ272" si="1658">K272+AA272</f>
        <v>0</v>
      </c>
      <c r="AR272" s="23">
        <f t="shared" ref="AR272" si="1659">L272+AB272</f>
        <v>0</v>
      </c>
      <c r="AS272" s="23">
        <f t="shared" ref="AS272" si="1660">M272+AC272</f>
        <v>290</v>
      </c>
      <c r="AT272" s="23">
        <f t="shared" ref="AT272" si="1661">N272+AD272</f>
        <v>147.80000000000001</v>
      </c>
      <c r="AU272" s="23">
        <f t="shared" ref="AU272" si="1662">O272+AE272</f>
        <v>0</v>
      </c>
      <c r="AV272" s="23">
        <f t="shared" ref="AV272" si="1663">P272+AF272</f>
        <v>0</v>
      </c>
      <c r="AW272" s="23">
        <f t="shared" ref="AW272" si="1664">Q272+AG272</f>
        <v>36.4</v>
      </c>
      <c r="AX272" s="23">
        <f t="shared" ref="AX272" si="1665">R272+AH272</f>
        <v>0</v>
      </c>
      <c r="AY272" s="172">
        <f t="shared" si="1501"/>
        <v>0</v>
      </c>
      <c r="AZ272" s="172">
        <f t="shared" si="1502"/>
        <v>0</v>
      </c>
      <c r="BA272" s="172">
        <f t="shared" si="1503"/>
        <v>0</v>
      </c>
      <c r="BB272" s="172">
        <f t="shared" si="1504"/>
        <v>0</v>
      </c>
      <c r="BC272" s="172">
        <f t="shared" si="1505"/>
        <v>0</v>
      </c>
      <c r="BD272" s="172">
        <f t="shared" si="1506"/>
        <v>0</v>
      </c>
      <c r="BE272" s="172">
        <f t="shared" si="1507"/>
        <v>0</v>
      </c>
      <c r="BF272" s="172">
        <f t="shared" si="1508"/>
        <v>0</v>
      </c>
      <c r="BG272" s="172">
        <f t="shared" si="1509"/>
        <v>0</v>
      </c>
      <c r="BH272" s="172">
        <f t="shared" si="1510"/>
        <v>0</v>
      </c>
      <c r="BI272" s="172">
        <f t="shared" si="1511"/>
        <v>0</v>
      </c>
      <c r="BJ272" s="172">
        <f t="shared" si="1512"/>
        <v>0</v>
      </c>
      <c r="BK272" s="172">
        <f t="shared" si="1513"/>
        <v>0</v>
      </c>
      <c r="BL272" s="172">
        <f t="shared" si="1514"/>
        <v>0</v>
      </c>
      <c r="BM272" s="172">
        <f t="shared" si="1515"/>
        <v>0</v>
      </c>
      <c r="BN272" s="172">
        <f t="shared" si="1516"/>
        <v>0</v>
      </c>
      <c r="BO272" s="1">
        <f t="shared" si="1537"/>
        <v>0</v>
      </c>
    </row>
    <row r="273" spans="1:67" ht="26.25" x14ac:dyDescent="0.25">
      <c r="A273" s="32"/>
      <c r="B273" s="34" t="s">
        <v>411</v>
      </c>
      <c r="C273" s="163">
        <f t="shared" si="1651"/>
        <v>13.2</v>
      </c>
      <c r="D273" s="164">
        <f t="shared" si="1651"/>
        <v>13</v>
      </c>
      <c r="E273" s="7"/>
      <c r="F273" s="7"/>
      <c r="G273" s="7"/>
      <c r="H273" s="7"/>
      <c r="I273" s="7">
        <v>13.2</v>
      </c>
      <c r="J273" s="7">
        <v>13</v>
      </c>
      <c r="K273" s="7"/>
      <c r="L273" s="7"/>
      <c r="M273" s="7"/>
      <c r="N273" s="7"/>
      <c r="O273" s="7"/>
      <c r="P273" s="7"/>
      <c r="Q273" s="7"/>
      <c r="R273" s="7"/>
      <c r="S273" s="163"/>
      <c r="T273" s="164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  <c r="AI273" s="115">
        <f t="shared" si="1652"/>
        <v>13.2</v>
      </c>
      <c r="AJ273" s="116">
        <f t="shared" si="1652"/>
        <v>13</v>
      </c>
      <c r="AK273" s="23"/>
      <c r="AL273" s="23"/>
      <c r="AM273" s="23"/>
      <c r="AN273" s="23"/>
      <c r="AO273" s="23">
        <f t="shared" ref="AO273" si="1666">I273+Y273</f>
        <v>13.2</v>
      </c>
      <c r="AP273" s="23">
        <f t="shared" ref="AP273" si="1667">J273+Z273</f>
        <v>13</v>
      </c>
      <c r="AQ273" s="23"/>
      <c r="AR273" s="23"/>
      <c r="AS273" s="23"/>
      <c r="AT273" s="23"/>
      <c r="AU273" s="23"/>
      <c r="AV273" s="23"/>
      <c r="AW273" s="23"/>
      <c r="AX273" s="23"/>
      <c r="AY273" s="172">
        <f t="shared" si="1501"/>
        <v>0</v>
      </c>
      <c r="AZ273" s="172">
        <f t="shared" si="1502"/>
        <v>0</v>
      </c>
      <c r="BA273" s="172">
        <f t="shared" si="1503"/>
        <v>0</v>
      </c>
      <c r="BB273" s="172">
        <f t="shared" si="1504"/>
        <v>0</v>
      </c>
      <c r="BC273" s="172">
        <f t="shared" si="1505"/>
        <v>0</v>
      </c>
      <c r="BD273" s="172">
        <f t="shared" si="1506"/>
        <v>0</v>
      </c>
      <c r="BE273" s="172">
        <f t="shared" si="1507"/>
        <v>0</v>
      </c>
      <c r="BF273" s="172">
        <f t="shared" si="1508"/>
        <v>0</v>
      </c>
      <c r="BG273" s="172">
        <f t="shared" si="1509"/>
        <v>0</v>
      </c>
      <c r="BH273" s="172">
        <f t="shared" si="1510"/>
        <v>0</v>
      </c>
      <c r="BI273" s="172">
        <f t="shared" si="1511"/>
        <v>0</v>
      </c>
      <c r="BJ273" s="172">
        <f t="shared" si="1512"/>
        <v>0</v>
      </c>
      <c r="BK273" s="172">
        <f t="shared" si="1513"/>
        <v>0</v>
      </c>
      <c r="BL273" s="172">
        <f t="shared" si="1514"/>
        <v>0</v>
      </c>
      <c r="BM273" s="172">
        <f t="shared" si="1515"/>
        <v>0</v>
      </c>
      <c r="BN273" s="172">
        <f t="shared" si="1516"/>
        <v>0</v>
      </c>
    </row>
    <row r="274" spans="1:67" ht="15.95" customHeight="1" x14ac:dyDescent="0.25">
      <c r="A274" s="11" t="s">
        <v>53</v>
      </c>
      <c r="B274" s="30" t="s">
        <v>60</v>
      </c>
      <c r="C274" s="167">
        <f>E274+G274+I274+K274+M274+O274+Q274</f>
        <v>63262.600000000006</v>
      </c>
      <c r="D274" s="167">
        <f t="shared" si="1651"/>
        <v>31994.199999999993</v>
      </c>
      <c r="E274" s="139">
        <f>E13+E15+E65+E72+E79+E86+E93+E100+E107+E114+E121+E128+E135+E142+E144+E147+E151+E154+E159+E162+E168+E170+E174+E179+E183+E188+E193+E197+E201+E205+E210+E214+E218+E223+E227+E232+E235+E237+E240+E242+E244+E246+E248+E250+E252+E254+E257+E259+E263+E266+E271</f>
        <v>32068.000000000011</v>
      </c>
      <c r="F274" s="139">
        <f t="shared" ref="F274:R274" si="1668">F13+F15+F65+F72+F79+F86+F93+F100+F107+F114+F121+F128+F135+F142+F144+F147+F151+F154+F159+F162+F168+F170+F174+F179+F183+F188+F193+F197+F201+F205+F210+F214+F218+F223+F227+F232+F235+F237+F240+F242+F244+F246+F248+F250+F252+F254+F257+F259+F263+F266+F271</f>
        <v>15968.799999999994</v>
      </c>
      <c r="G274" s="139">
        <f t="shared" si="1668"/>
        <v>4174.6000000000004</v>
      </c>
      <c r="H274" s="139">
        <f t="shared" si="1668"/>
        <v>1949.1</v>
      </c>
      <c r="I274" s="139">
        <f t="shared" si="1668"/>
        <v>4950.7999999999993</v>
      </c>
      <c r="J274" s="139">
        <f t="shared" si="1668"/>
        <v>1021</v>
      </c>
      <c r="K274" s="139">
        <f t="shared" si="1668"/>
        <v>13456.199999999995</v>
      </c>
      <c r="L274" s="139">
        <f t="shared" si="1668"/>
        <v>12791.9</v>
      </c>
      <c r="M274" s="139">
        <f t="shared" si="1668"/>
        <v>1641.5</v>
      </c>
      <c r="N274" s="139">
        <f t="shared" si="1668"/>
        <v>227.3</v>
      </c>
      <c r="O274" s="139">
        <f t="shared" si="1668"/>
        <v>2439.7000000000003</v>
      </c>
      <c r="P274" s="139">
        <f t="shared" si="1668"/>
        <v>29.6</v>
      </c>
      <c r="Q274" s="139">
        <f t="shared" si="1668"/>
        <v>4531.8000000000011</v>
      </c>
      <c r="R274" s="139">
        <f t="shared" si="1668"/>
        <v>6.5</v>
      </c>
      <c r="S274" s="167">
        <f>U274+W274+Y274+AA274+AC274+AE274+AG274</f>
        <v>0</v>
      </c>
      <c r="T274" s="167">
        <f>V274+X274+Z274+AB274+AD274+AF274+AH274</f>
        <v>0</v>
      </c>
      <c r="U274" s="139">
        <f>U13+U15+U65+U72+U79+U86+U93+U100+U107+U114+U121+U128+U135+U142+U144+U147+U151+U154+U159+U162+U168+U170+U174+U179+U183+U188+U193+U197+U201+U205+U210+U214+U218+U223+U227+U232+U235+U237+U240+U242+U244+U246+U248+U250+U252+U254+U257+U259+U263+U266+U271</f>
        <v>0</v>
      </c>
      <c r="V274" s="139">
        <f t="shared" ref="V274:AH274" si="1669">V13+V15+V65+V72+V79+V86+V93+V100+V107+V114+V121+V128+V135+V142+V144+V147+V151+V154+V159+V162+V168+V170+V174+V179+V183+V188+V193+V197+V201+V205+V210+V214+V218+V223+V227+V232+V235+V237+V240+V242+V244+V246+V248+V250+V252+V254+V257+V259+V263+V266+V271</f>
        <v>0</v>
      </c>
      <c r="W274" s="139">
        <f t="shared" si="1669"/>
        <v>0</v>
      </c>
      <c r="X274" s="139">
        <f t="shared" si="1669"/>
        <v>0</v>
      </c>
      <c r="Y274" s="139">
        <f t="shared" si="1669"/>
        <v>0</v>
      </c>
      <c r="Z274" s="139">
        <f t="shared" si="1669"/>
        <v>0</v>
      </c>
      <c r="AA274" s="139">
        <f t="shared" si="1669"/>
        <v>0</v>
      </c>
      <c r="AB274" s="139">
        <f t="shared" si="1669"/>
        <v>0</v>
      </c>
      <c r="AC274" s="139">
        <f t="shared" si="1669"/>
        <v>0</v>
      </c>
      <c r="AD274" s="139">
        <f t="shared" si="1669"/>
        <v>0</v>
      </c>
      <c r="AE274" s="139">
        <f t="shared" si="1669"/>
        <v>0</v>
      </c>
      <c r="AF274" s="139">
        <f t="shared" si="1669"/>
        <v>0</v>
      </c>
      <c r="AG274" s="139">
        <f t="shared" si="1669"/>
        <v>0</v>
      </c>
      <c r="AH274" s="139">
        <f t="shared" si="1669"/>
        <v>0</v>
      </c>
      <c r="AI274" s="12">
        <f t="shared" si="1652"/>
        <v>63262.600000000006</v>
      </c>
      <c r="AJ274" s="12">
        <f t="shared" si="1652"/>
        <v>31994.199999999993</v>
      </c>
      <c r="AK274" s="12">
        <f>AK13+AK15+AK65+AK72+AK79+AK86+AK93+AK100+AK107+AK114+AK121+AK128+AK135+AK142+AK144+AK147+AK151+AK154+AK159+AK162+AK168+AK170+AK174+AK179+AK183+AK188+AK193+AK197+AK201+AK205+AK210+AK214+AK218+AK223+AK227+AK232+AK235+AK237+AK240+AK242+AK244+AK246+AK248+AK250+AK252+AK254+AK257+AK259+AK263+AK266+AK271</f>
        <v>32068.000000000011</v>
      </c>
      <c r="AL274" s="12">
        <f t="shared" ref="AL274:AX274" si="1670">AL13+AL15+AL65+AL72+AL79+AL86+AL93+AL100+AL107+AL114+AL121+AL128+AL135+AL142+AL144+AL147+AL151+AL154+AL159+AL162+AL168+AL170+AL174+AL179+AL183+AL188+AL193+AL197+AL201+AL205+AL210+AL214+AL218+AL223+AL227+AL232+AL235+AL237+AL240+AL242+AL244+AL246+AL248+AL250+AL252+AL254+AL257+AL259+AL263+AL266+AL271</f>
        <v>15968.799999999994</v>
      </c>
      <c r="AM274" s="12">
        <f t="shared" si="1670"/>
        <v>4174.6000000000004</v>
      </c>
      <c r="AN274" s="12">
        <f t="shared" si="1670"/>
        <v>1949.1</v>
      </c>
      <c r="AO274" s="12">
        <f t="shared" si="1670"/>
        <v>4950.7999999999993</v>
      </c>
      <c r="AP274" s="12">
        <f t="shared" si="1670"/>
        <v>1021</v>
      </c>
      <c r="AQ274" s="12">
        <f t="shared" si="1670"/>
        <v>13456.199999999995</v>
      </c>
      <c r="AR274" s="12">
        <f t="shared" si="1670"/>
        <v>12791.9</v>
      </c>
      <c r="AS274" s="12">
        <f t="shared" si="1670"/>
        <v>1641.5</v>
      </c>
      <c r="AT274" s="12">
        <f t="shared" si="1670"/>
        <v>227.3</v>
      </c>
      <c r="AU274" s="12">
        <f t="shared" si="1670"/>
        <v>2439.7000000000003</v>
      </c>
      <c r="AV274" s="12">
        <f t="shared" si="1670"/>
        <v>29.6</v>
      </c>
      <c r="AW274" s="12">
        <f t="shared" si="1670"/>
        <v>4531.8000000000011</v>
      </c>
      <c r="AX274" s="12">
        <f t="shared" si="1670"/>
        <v>6.5</v>
      </c>
      <c r="AY274" s="172">
        <f t="shared" si="1501"/>
        <v>0</v>
      </c>
      <c r="AZ274" s="172">
        <f t="shared" si="1502"/>
        <v>0</v>
      </c>
      <c r="BA274" s="172">
        <f t="shared" si="1503"/>
        <v>0</v>
      </c>
      <c r="BB274" s="172">
        <f t="shared" si="1504"/>
        <v>0</v>
      </c>
      <c r="BC274" s="172">
        <f t="shared" si="1505"/>
        <v>0</v>
      </c>
      <c r="BD274" s="172">
        <f t="shared" si="1506"/>
        <v>0</v>
      </c>
      <c r="BE274" s="172">
        <f t="shared" si="1507"/>
        <v>0</v>
      </c>
      <c r="BF274" s="172">
        <f t="shared" si="1508"/>
        <v>0</v>
      </c>
      <c r="BG274" s="172">
        <f t="shared" si="1509"/>
        <v>0</v>
      </c>
      <c r="BH274" s="172">
        <f t="shared" si="1510"/>
        <v>0</v>
      </c>
      <c r="BI274" s="172">
        <f t="shared" si="1511"/>
        <v>0</v>
      </c>
      <c r="BJ274" s="172">
        <f t="shared" si="1512"/>
        <v>0</v>
      </c>
      <c r="BK274" s="172">
        <f t="shared" si="1513"/>
        <v>0</v>
      </c>
      <c r="BL274" s="172">
        <f t="shared" si="1514"/>
        <v>0</v>
      </c>
      <c r="BM274" s="172">
        <f t="shared" si="1515"/>
        <v>0</v>
      </c>
      <c r="BN274" s="172">
        <f t="shared" si="1516"/>
        <v>0</v>
      </c>
      <c r="BO274" s="1">
        <f t="shared" si="1537"/>
        <v>0</v>
      </c>
    </row>
    <row r="275" spans="1:67" x14ac:dyDescent="0.25">
      <c r="A275" s="4"/>
      <c r="B275" s="4"/>
      <c r="C275" s="208"/>
      <c r="D275" s="208"/>
      <c r="E275" s="4"/>
      <c r="F275" s="4"/>
      <c r="G275" s="4"/>
      <c r="H275" s="4"/>
      <c r="I275" s="4">
        <f>I274-Lapas1!G35</f>
        <v>0</v>
      </c>
      <c r="J275" s="4">
        <f>'3 priedas_asignavimai'!J274-Lapas1!I35</f>
        <v>0</v>
      </c>
      <c r="K275" s="4"/>
      <c r="L275" s="4"/>
      <c r="M275" s="4"/>
      <c r="N275" s="4"/>
      <c r="O275" s="4"/>
      <c r="P275" s="4"/>
      <c r="Q275" s="4"/>
      <c r="R275" s="4"/>
      <c r="S275" s="208"/>
      <c r="T275" s="208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208"/>
      <c r="AJ275" s="208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</row>
    <row r="276" spans="1:67" x14ac:dyDescent="0.25">
      <c r="A276" s="4"/>
      <c r="B276" s="4"/>
      <c r="C276" s="208"/>
      <c r="D276" s="208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208"/>
      <c r="T276" s="208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208"/>
      <c r="AJ276" s="208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</row>
    <row r="277" spans="1:67" x14ac:dyDescent="0.25">
      <c r="A277" s="4"/>
      <c r="B277" s="4"/>
    </row>
    <row r="278" spans="1:67" x14ac:dyDescent="0.25">
      <c r="A278" s="4"/>
      <c r="B278" s="4"/>
    </row>
    <row r="279" spans="1:67" x14ac:dyDescent="0.25">
      <c r="A279" s="4"/>
      <c r="B279" s="4"/>
    </row>
    <row r="280" spans="1:67" x14ac:dyDescent="0.25">
      <c r="A280" s="4"/>
      <c r="B280" s="4"/>
    </row>
    <row r="281" spans="1:67" x14ac:dyDescent="0.25">
      <c r="A281" s="4"/>
      <c r="B281" s="4"/>
    </row>
    <row r="282" spans="1:67" x14ac:dyDescent="0.25">
      <c r="A282" s="4"/>
      <c r="B282" s="4"/>
    </row>
    <row r="283" spans="1:67" x14ac:dyDescent="0.25">
      <c r="A283" s="4"/>
      <c r="B283" s="4"/>
    </row>
    <row r="284" spans="1:67" x14ac:dyDescent="0.25">
      <c r="A284" s="4"/>
      <c r="B284" s="4"/>
    </row>
    <row r="285" spans="1:67" x14ac:dyDescent="0.25">
      <c r="A285" s="4"/>
      <c r="B285" s="4"/>
    </row>
    <row r="286" spans="1:67" x14ac:dyDescent="0.25">
      <c r="A286" s="4"/>
      <c r="B286" s="4"/>
    </row>
    <row r="287" spans="1:67" x14ac:dyDescent="0.25">
      <c r="A287" s="4"/>
      <c r="B287" s="4"/>
    </row>
    <row r="288" spans="1:67" x14ac:dyDescent="0.25">
      <c r="A288" s="4"/>
      <c r="B288" s="4"/>
    </row>
    <row r="289" spans="1:2" x14ac:dyDescent="0.25">
      <c r="A289" s="4"/>
      <c r="B289" s="4"/>
    </row>
    <row r="290" spans="1:2" x14ac:dyDescent="0.25">
      <c r="A290" s="4"/>
      <c r="B290" s="4"/>
    </row>
    <row r="291" spans="1:2" x14ac:dyDescent="0.25">
      <c r="A291" s="4"/>
      <c r="B291" s="4"/>
    </row>
    <row r="292" spans="1:2" x14ac:dyDescent="0.25">
      <c r="A292" s="4"/>
      <c r="B292" s="4"/>
    </row>
    <row r="293" spans="1:2" x14ac:dyDescent="0.25">
      <c r="A293" s="4"/>
      <c r="B293" s="4"/>
    </row>
    <row r="294" spans="1:2" x14ac:dyDescent="0.25">
      <c r="A294" s="4"/>
      <c r="B294" s="4"/>
    </row>
    <row r="295" spans="1:2" x14ac:dyDescent="0.25">
      <c r="A295" s="4"/>
      <c r="B295" s="4"/>
    </row>
    <row r="296" spans="1:2" x14ac:dyDescent="0.25">
      <c r="A296" s="4"/>
      <c r="B296" s="4"/>
    </row>
    <row r="297" spans="1:2" x14ac:dyDescent="0.25">
      <c r="A297" s="4"/>
      <c r="B297" s="4"/>
    </row>
    <row r="298" spans="1:2" x14ac:dyDescent="0.25">
      <c r="A298" s="4"/>
      <c r="B298" s="4"/>
    </row>
    <row r="299" spans="1:2" x14ac:dyDescent="0.25">
      <c r="A299" s="4"/>
      <c r="B299" s="4"/>
    </row>
    <row r="300" spans="1:2" x14ac:dyDescent="0.25">
      <c r="A300" s="4"/>
      <c r="B300" s="4"/>
    </row>
    <row r="301" spans="1:2" x14ac:dyDescent="0.25">
      <c r="A301" s="4"/>
      <c r="B301" s="4"/>
    </row>
    <row r="302" spans="1:2" x14ac:dyDescent="0.25">
      <c r="A302" s="4"/>
      <c r="B302" s="4"/>
    </row>
    <row r="303" spans="1:2" x14ac:dyDescent="0.25">
      <c r="A303" s="4"/>
      <c r="B303" s="4"/>
    </row>
    <row r="304" spans="1:2" x14ac:dyDescent="0.25">
      <c r="A304" s="4"/>
      <c r="B304" s="4"/>
    </row>
    <row r="305" spans="1:2" x14ac:dyDescent="0.25">
      <c r="A305" s="4"/>
      <c r="B305" s="4"/>
    </row>
    <row r="306" spans="1:2" x14ac:dyDescent="0.25">
      <c r="A306" s="4"/>
      <c r="B306" s="4"/>
    </row>
    <row r="307" spans="1:2" x14ac:dyDescent="0.25">
      <c r="A307" s="4"/>
      <c r="B307" s="4"/>
    </row>
    <row r="308" spans="1:2" x14ac:dyDescent="0.25">
      <c r="A308" s="4"/>
      <c r="B308" s="4"/>
    </row>
    <row r="309" spans="1:2" x14ac:dyDescent="0.25">
      <c r="A309" s="4"/>
      <c r="B309" s="4"/>
    </row>
    <row r="310" spans="1:2" x14ac:dyDescent="0.25">
      <c r="A310" s="4"/>
      <c r="B310" s="4"/>
    </row>
    <row r="311" spans="1:2" x14ac:dyDescent="0.25">
      <c r="A311" s="4"/>
      <c r="B311" s="4"/>
    </row>
    <row r="312" spans="1:2" x14ac:dyDescent="0.25">
      <c r="A312" s="4"/>
      <c r="B312" s="4"/>
    </row>
    <row r="313" spans="1:2" x14ac:dyDescent="0.25">
      <c r="A313" s="4"/>
      <c r="B313" s="4"/>
    </row>
    <row r="314" spans="1:2" x14ac:dyDescent="0.25">
      <c r="A314" s="4"/>
      <c r="B314" s="4"/>
    </row>
    <row r="315" spans="1:2" x14ac:dyDescent="0.25">
      <c r="A315" s="4"/>
      <c r="B315" s="4"/>
    </row>
    <row r="316" spans="1:2" x14ac:dyDescent="0.25">
      <c r="A316" s="4"/>
      <c r="B316" s="4"/>
    </row>
    <row r="317" spans="1:2" x14ac:dyDescent="0.25">
      <c r="A317" s="4"/>
      <c r="B317" s="4"/>
    </row>
    <row r="318" spans="1:2" x14ac:dyDescent="0.25">
      <c r="A318" s="4"/>
      <c r="B318" s="4"/>
    </row>
    <row r="319" spans="1:2" x14ac:dyDescent="0.25">
      <c r="A319" s="4"/>
      <c r="B319" s="4"/>
    </row>
    <row r="320" spans="1:2" x14ac:dyDescent="0.25">
      <c r="A320" s="4"/>
      <c r="B320" s="4"/>
    </row>
    <row r="321" spans="1:2" x14ac:dyDescent="0.25">
      <c r="A321" s="4"/>
      <c r="B321" s="4"/>
    </row>
    <row r="322" spans="1:2" x14ac:dyDescent="0.25">
      <c r="A322" s="4"/>
      <c r="B322" s="4"/>
    </row>
    <row r="323" spans="1:2" x14ac:dyDescent="0.25">
      <c r="A323" s="4"/>
      <c r="B323" s="4"/>
    </row>
    <row r="324" spans="1:2" x14ac:dyDescent="0.25">
      <c r="A324" s="4"/>
      <c r="B324" s="4"/>
    </row>
    <row r="325" spans="1:2" x14ac:dyDescent="0.25">
      <c r="A325" s="4"/>
      <c r="B325" s="4"/>
    </row>
    <row r="326" spans="1:2" x14ac:dyDescent="0.25">
      <c r="A326" s="4"/>
      <c r="B326" s="4"/>
    </row>
    <row r="327" spans="1:2" x14ac:dyDescent="0.25">
      <c r="A327" s="4"/>
      <c r="B327" s="4"/>
    </row>
    <row r="328" spans="1:2" x14ac:dyDescent="0.25">
      <c r="A328" s="4"/>
      <c r="B328" s="4"/>
    </row>
    <row r="329" spans="1:2" x14ac:dyDescent="0.25">
      <c r="A329" s="4"/>
      <c r="B329" s="4"/>
    </row>
    <row r="330" spans="1:2" x14ac:dyDescent="0.25">
      <c r="A330" s="4"/>
      <c r="B330" s="4"/>
    </row>
    <row r="331" spans="1:2" x14ac:dyDescent="0.25">
      <c r="A331" s="4"/>
      <c r="B331" s="4"/>
    </row>
    <row r="332" spans="1:2" x14ac:dyDescent="0.25">
      <c r="A332" s="4"/>
      <c r="B332" s="4"/>
    </row>
    <row r="333" spans="1:2" x14ac:dyDescent="0.25">
      <c r="A333" s="4"/>
      <c r="B333" s="4"/>
    </row>
    <row r="334" spans="1:2" x14ac:dyDescent="0.25">
      <c r="A334" s="4"/>
      <c r="B334" s="4"/>
    </row>
    <row r="335" spans="1:2" x14ac:dyDescent="0.25">
      <c r="A335" s="4"/>
      <c r="B335" s="4"/>
    </row>
    <row r="336" spans="1:2" x14ac:dyDescent="0.25">
      <c r="A336" s="4"/>
      <c r="B336" s="4"/>
    </row>
    <row r="337" spans="1:2" x14ac:dyDescent="0.25">
      <c r="A337" s="4"/>
      <c r="B337" s="4"/>
    </row>
    <row r="338" spans="1:2" x14ac:dyDescent="0.25">
      <c r="A338" s="4"/>
      <c r="B338" s="4"/>
    </row>
    <row r="339" spans="1:2" x14ac:dyDescent="0.25">
      <c r="A339" s="4"/>
      <c r="B339" s="4"/>
    </row>
    <row r="340" spans="1:2" x14ac:dyDescent="0.25">
      <c r="A340" s="4"/>
      <c r="B340" s="4"/>
    </row>
    <row r="341" spans="1:2" x14ac:dyDescent="0.25">
      <c r="A341" s="4"/>
      <c r="B341" s="4"/>
    </row>
    <row r="342" spans="1:2" x14ac:dyDescent="0.25">
      <c r="A342" s="4"/>
      <c r="B342" s="4"/>
    </row>
    <row r="343" spans="1:2" x14ac:dyDescent="0.25">
      <c r="A343" s="4"/>
      <c r="B343" s="4"/>
    </row>
    <row r="344" spans="1:2" x14ac:dyDescent="0.25">
      <c r="A344" s="4"/>
      <c r="B344" s="4"/>
    </row>
    <row r="345" spans="1:2" x14ac:dyDescent="0.25">
      <c r="A345" s="4"/>
      <c r="B345" s="4"/>
    </row>
    <row r="346" spans="1:2" x14ac:dyDescent="0.25">
      <c r="A346" s="4"/>
      <c r="B346" s="4"/>
    </row>
    <row r="347" spans="1:2" x14ac:dyDescent="0.25">
      <c r="A347" s="4"/>
      <c r="B347" s="4"/>
    </row>
    <row r="348" spans="1:2" x14ac:dyDescent="0.25">
      <c r="A348" s="4"/>
      <c r="B348" s="4"/>
    </row>
    <row r="349" spans="1:2" x14ac:dyDescent="0.25">
      <c r="A349" s="4"/>
      <c r="B349" s="4"/>
    </row>
    <row r="350" spans="1:2" x14ac:dyDescent="0.25">
      <c r="A350" s="4"/>
      <c r="B350" s="4"/>
    </row>
    <row r="351" spans="1:2" x14ac:dyDescent="0.25">
      <c r="A351" s="4"/>
      <c r="B351" s="4"/>
    </row>
    <row r="352" spans="1:2" x14ac:dyDescent="0.25">
      <c r="A352" s="4"/>
      <c r="B352" s="4"/>
    </row>
    <row r="353" spans="1:2" x14ac:dyDescent="0.25">
      <c r="A353" s="4"/>
      <c r="B353" s="4"/>
    </row>
    <row r="354" spans="1:2" x14ac:dyDescent="0.25">
      <c r="A354" s="4"/>
      <c r="B354" s="4"/>
    </row>
    <row r="355" spans="1:2" x14ac:dyDescent="0.25">
      <c r="A355" s="4"/>
      <c r="B355" s="4"/>
    </row>
    <row r="356" spans="1:2" x14ac:dyDescent="0.25">
      <c r="A356" s="4"/>
      <c r="B356" s="4"/>
    </row>
    <row r="357" spans="1:2" x14ac:dyDescent="0.25">
      <c r="A357" s="4"/>
      <c r="B357" s="4"/>
    </row>
    <row r="358" spans="1:2" x14ac:dyDescent="0.25">
      <c r="A358" s="4"/>
      <c r="B358" s="4"/>
    </row>
    <row r="359" spans="1:2" x14ac:dyDescent="0.25">
      <c r="A359" s="4"/>
      <c r="B359" s="4"/>
    </row>
    <row r="360" spans="1:2" x14ac:dyDescent="0.25">
      <c r="A360" s="4"/>
      <c r="B360" s="4"/>
    </row>
    <row r="361" spans="1:2" x14ac:dyDescent="0.25">
      <c r="A361" s="4"/>
      <c r="B361" s="4"/>
    </row>
    <row r="362" spans="1:2" x14ac:dyDescent="0.25">
      <c r="A362" s="4"/>
      <c r="B362" s="4"/>
    </row>
    <row r="363" spans="1:2" x14ac:dyDescent="0.25">
      <c r="A363" s="4"/>
      <c r="B363" s="4"/>
    </row>
    <row r="364" spans="1:2" x14ac:dyDescent="0.25">
      <c r="A364" s="4"/>
      <c r="B364" s="4"/>
    </row>
    <row r="365" spans="1:2" x14ac:dyDescent="0.25">
      <c r="A365" s="4"/>
      <c r="B365" s="4"/>
    </row>
    <row r="366" spans="1:2" x14ac:dyDescent="0.25">
      <c r="A366" s="4"/>
      <c r="B366" s="4"/>
    </row>
    <row r="367" spans="1:2" x14ac:dyDescent="0.25">
      <c r="A367" s="4"/>
      <c r="B367" s="4"/>
    </row>
  </sheetData>
  <mergeCells count="36">
    <mergeCell ref="AE5:AH5"/>
    <mergeCell ref="AE6:AH6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  <mergeCell ref="AU5:AX5"/>
    <mergeCell ref="AU6:AX6"/>
    <mergeCell ref="AU11:AV11"/>
    <mergeCell ref="AS11:AT11"/>
    <mergeCell ref="AK10:AX10"/>
    <mergeCell ref="A8:AX8"/>
    <mergeCell ref="A10:A12"/>
    <mergeCell ref="B10:B12"/>
    <mergeCell ref="AI10:AJ11"/>
    <mergeCell ref="AK11:AL11"/>
    <mergeCell ref="AM11:AN11"/>
    <mergeCell ref="AO11:AP11"/>
    <mergeCell ref="AQ11:AR11"/>
    <mergeCell ref="AW11:AX11"/>
    <mergeCell ref="O5:R5"/>
    <mergeCell ref="O6:R6"/>
  </mergeCells>
  <pageMargins left="0.39370078740157483" right="0.39370078740157483" top="0.78740157480314965" bottom="0.39370078740157483" header="0.31496062992125984" footer="0.31496062992125984"/>
  <pageSetup paperSize="9" scale="60" fitToHeight="0" orientation="landscape" r:id="rId1"/>
  <ignoredErrors>
    <ignoredError sqref="C15:D15 S15:T15 AJ15:AX15 C65:D65 S65:T65 AI65:AX65 C72:D72 S72:T72 AI72:AX72 C79:D79 S79:T79 AI79:AX79 C86:D86 S86:T86 AI86:AX86 C93:D93 S93:T93 AI93:AX93 C100:D100 S100:T100 AI100:AX100 C107:D107 S107:T107 AI107:AX107 C114:D114 S114:T114 AI114:AX114 D121 S121:T121 AI121:AX121 D128 S128:T128 AI128:AX128 AI266:AX267 AI262:AX264 AI270:AX272 AI268:AL268 AQ268:AX268 AI142:AX260 AI135:AX13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04"/>
  <sheetViews>
    <sheetView showZeros="0" zoomScaleNormal="100" workbookViewId="0">
      <pane xSplit="2" ySplit="12" topLeftCell="AA99" activePane="bottomRight" state="frozen"/>
      <selection pane="topRight" activeCell="C1" sqref="C1"/>
      <selection pane="bottomLeft" activeCell="A13" sqref="A13"/>
      <selection pane="bottomRight" activeCell="AI3" sqref="AI3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4" width="10.140625" style="1" hidden="1" customWidth="1"/>
    <col min="15" max="16" width="10.140625" style="26" hidden="1" customWidth="1"/>
    <col min="17" max="26" width="10.140625" style="1" hidden="1" customWidth="1"/>
    <col min="27" max="27" width="10.140625" style="26" customWidth="1"/>
    <col min="28" max="28" width="10.85546875" style="26" customWidth="1"/>
    <col min="29" max="38" width="10.140625" style="1" customWidth="1"/>
    <col min="39" max="39" width="9.140625" style="1"/>
    <col min="40" max="41" width="9.140625" style="1" hidden="1" customWidth="1"/>
    <col min="42" max="16384" width="9.140625" style="1"/>
  </cols>
  <sheetData>
    <row r="1" spans="1:40" s="40" customFormat="1" x14ac:dyDescent="0.25">
      <c r="C1" s="1"/>
      <c r="D1" s="1"/>
      <c r="K1" s="25"/>
      <c r="L1" s="25"/>
      <c r="M1" s="25"/>
      <c r="N1" s="25"/>
      <c r="O1" s="1"/>
      <c r="P1" s="1"/>
      <c r="W1" s="25"/>
      <c r="X1" s="25"/>
      <c r="Y1" s="25"/>
      <c r="Z1" s="25"/>
      <c r="AA1" s="1"/>
      <c r="AB1" s="1"/>
      <c r="AI1" s="25" t="s">
        <v>137</v>
      </c>
      <c r="AJ1" s="25"/>
      <c r="AK1" s="25"/>
      <c r="AL1" s="25"/>
    </row>
    <row r="2" spans="1:40" s="40" customFormat="1" x14ac:dyDescent="0.25">
      <c r="C2" s="1"/>
      <c r="D2" s="1"/>
      <c r="K2" s="25"/>
      <c r="L2" s="25"/>
      <c r="M2" s="25"/>
      <c r="N2" s="25"/>
      <c r="O2" s="1"/>
      <c r="P2" s="1"/>
      <c r="W2" s="25"/>
      <c r="X2" s="25"/>
      <c r="Y2" s="25"/>
      <c r="Z2" s="25"/>
      <c r="AA2" s="1"/>
      <c r="AB2" s="1"/>
      <c r="AI2" s="25" t="s">
        <v>268</v>
      </c>
      <c r="AJ2" s="25"/>
      <c r="AK2" s="25"/>
      <c r="AL2" s="25"/>
    </row>
    <row r="3" spans="1:40" s="40" customFormat="1" x14ac:dyDescent="0.25">
      <c r="C3" s="1"/>
      <c r="D3" s="1"/>
      <c r="K3" s="25"/>
      <c r="L3" s="25"/>
      <c r="M3" s="25"/>
      <c r="N3" s="25"/>
      <c r="O3" s="1"/>
      <c r="P3" s="1"/>
      <c r="W3" s="25"/>
      <c r="X3" s="25"/>
      <c r="Y3" s="25"/>
      <c r="Z3" s="25"/>
      <c r="AA3" s="1"/>
      <c r="AB3" s="1"/>
      <c r="AI3" s="25" t="s">
        <v>412</v>
      </c>
      <c r="AJ3" s="25"/>
      <c r="AK3" s="25"/>
      <c r="AL3" s="25"/>
    </row>
    <row r="4" spans="1:40" s="40" customFormat="1" x14ac:dyDescent="0.25">
      <c r="C4" s="1"/>
      <c r="D4" s="1"/>
      <c r="K4" s="25"/>
      <c r="L4" s="25"/>
      <c r="M4" s="25"/>
      <c r="N4" s="25"/>
      <c r="O4" s="1"/>
      <c r="P4" s="1"/>
      <c r="W4" s="25"/>
      <c r="X4" s="25"/>
      <c r="Y4" s="25"/>
      <c r="Z4" s="25"/>
      <c r="AA4" s="1"/>
      <c r="AB4" s="1"/>
      <c r="AI4" s="25" t="s">
        <v>364</v>
      </c>
      <c r="AJ4" s="25"/>
      <c r="AK4" s="25"/>
      <c r="AL4" s="25"/>
    </row>
    <row r="5" spans="1:40" s="40" customFormat="1" ht="15" hidden="1" customHeight="1" x14ac:dyDescent="0.25">
      <c r="C5" s="1"/>
      <c r="D5" s="1"/>
      <c r="K5" s="244" t="s">
        <v>269</v>
      </c>
      <c r="L5" s="244"/>
      <c r="M5" s="244"/>
      <c r="N5" s="244"/>
      <c r="O5" s="1"/>
      <c r="P5" s="1"/>
      <c r="W5" s="244" t="s">
        <v>269</v>
      </c>
      <c r="X5" s="244"/>
      <c r="Y5" s="244"/>
      <c r="Z5" s="244"/>
      <c r="AA5" s="1"/>
      <c r="AB5" s="1"/>
      <c r="AI5" s="244" t="s">
        <v>269</v>
      </c>
      <c r="AJ5" s="244"/>
      <c r="AK5" s="244"/>
      <c r="AL5" s="244"/>
    </row>
    <row r="6" spans="1:40" s="40" customFormat="1" ht="15" hidden="1" customHeight="1" x14ac:dyDescent="0.25">
      <c r="C6" s="1"/>
      <c r="D6" s="1"/>
      <c r="K6" s="244" t="s">
        <v>270</v>
      </c>
      <c r="L6" s="244"/>
      <c r="M6" s="244"/>
      <c r="N6" s="244"/>
      <c r="O6" s="1"/>
      <c r="P6" s="1"/>
      <c r="W6" s="244" t="s">
        <v>270</v>
      </c>
      <c r="X6" s="244"/>
      <c r="Y6" s="244"/>
      <c r="Z6" s="244"/>
      <c r="AA6" s="1"/>
      <c r="AB6" s="1"/>
      <c r="AI6" s="244" t="s">
        <v>270</v>
      </c>
      <c r="AJ6" s="244"/>
      <c r="AK6" s="244"/>
      <c r="AL6" s="244"/>
    </row>
    <row r="7" spans="1:40" s="40" customFormat="1" ht="12" customHeight="1" x14ac:dyDescent="0.25">
      <c r="B7" s="41"/>
      <c r="C7" s="136"/>
      <c r="D7" s="136"/>
      <c r="E7" s="41"/>
      <c r="O7" s="136"/>
      <c r="P7" s="136"/>
      <c r="Q7" s="41"/>
      <c r="AA7" s="136"/>
      <c r="AB7" s="136"/>
      <c r="AC7" s="41"/>
    </row>
    <row r="8" spans="1:40" ht="15" customHeight="1" x14ac:dyDescent="0.25">
      <c r="A8" s="223" t="s">
        <v>397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119"/>
    </row>
    <row r="9" spans="1:40" x14ac:dyDescent="0.25">
      <c r="D9" s="106"/>
      <c r="F9" s="2"/>
      <c r="H9" s="2"/>
      <c r="I9" s="2"/>
      <c r="J9" s="2"/>
      <c r="K9" s="2"/>
      <c r="L9" s="2"/>
      <c r="N9" s="2"/>
      <c r="P9" s="106"/>
      <c r="R9" s="2"/>
      <c r="T9" s="2"/>
      <c r="U9" s="2"/>
      <c r="V9" s="2"/>
      <c r="W9" s="2"/>
      <c r="X9" s="2"/>
      <c r="Z9" s="2"/>
      <c r="AB9" s="106"/>
      <c r="AD9" s="2"/>
      <c r="AF9" s="2"/>
      <c r="AG9" s="2"/>
      <c r="AH9" s="2"/>
      <c r="AI9" s="2"/>
      <c r="AJ9" s="2"/>
      <c r="AL9" s="2" t="s">
        <v>159</v>
      </c>
    </row>
    <row r="10" spans="1:40" x14ac:dyDescent="0.25">
      <c r="A10" s="224" t="s">
        <v>3</v>
      </c>
      <c r="B10" s="225" t="s">
        <v>371</v>
      </c>
      <c r="C10" s="251" t="s">
        <v>368</v>
      </c>
      <c r="D10" s="251"/>
      <c r="E10" s="252" t="s">
        <v>288</v>
      </c>
      <c r="F10" s="252"/>
      <c r="G10" s="252"/>
      <c r="H10" s="252"/>
      <c r="I10" s="252"/>
      <c r="J10" s="252"/>
      <c r="K10" s="252"/>
      <c r="L10" s="252"/>
      <c r="M10" s="252"/>
      <c r="N10" s="252"/>
      <c r="O10" s="254" t="s">
        <v>375</v>
      </c>
      <c r="P10" s="254"/>
      <c r="Q10" s="255" t="s">
        <v>288</v>
      </c>
      <c r="R10" s="255"/>
      <c r="S10" s="255"/>
      <c r="T10" s="255"/>
      <c r="U10" s="255"/>
      <c r="V10" s="255"/>
      <c r="W10" s="255"/>
      <c r="X10" s="255"/>
      <c r="Y10" s="255"/>
      <c r="Z10" s="255"/>
      <c r="AA10" s="250" t="s">
        <v>368</v>
      </c>
      <c r="AB10" s="250"/>
      <c r="AC10" s="247" t="s">
        <v>288</v>
      </c>
      <c r="AD10" s="247"/>
      <c r="AE10" s="247"/>
      <c r="AF10" s="247"/>
      <c r="AG10" s="247"/>
      <c r="AH10" s="247"/>
      <c r="AI10" s="247"/>
      <c r="AJ10" s="247"/>
      <c r="AK10" s="247"/>
      <c r="AL10" s="247"/>
    </row>
    <row r="11" spans="1:40" ht="52.5" customHeight="1" x14ac:dyDescent="0.25">
      <c r="A11" s="224"/>
      <c r="B11" s="225"/>
      <c r="C11" s="251"/>
      <c r="D11" s="251"/>
      <c r="E11" s="232" t="s">
        <v>228</v>
      </c>
      <c r="F11" s="232"/>
      <c r="G11" s="232" t="s">
        <v>365</v>
      </c>
      <c r="H11" s="232"/>
      <c r="I11" s="232" t="s">
        <v>366</v>
      </c>
      <c r="J11" s="232"/>
      <c r="K11" s="253" t="s">
        <v>298</v>
      </c>
      <c r="L11" s="253"/>
      <c r="M11" s="232" t="s">
        <v>162</v>
      </c>
      <c r="N11" s="232"/>
      <c r="O11" s="254"/>
      <c r="P11" s="254"/>
      <c r="Q11" s="256" t="s">
        <v>228</v>
      </c>
      <c r="R11" s="256"/>
      <c r="S11" s="256" t="s">
        <v>365</v>
      </c>
      <c r="T11" s="256"/>
      <c r="U11" s="256" t="s">
        <v>366</v>
      </c>
      <c r="V11" s="256"/>
      <c r="W11" s="257" t="s">
        <v>298</v>
      </c>
      <c r="X11" s="257"/>
      <c r="Y11" s="256" t="s">
        <v>162</v>
      </c>
      <c r="Z11" s="256"/>
      <c r="AA11" s="250"/>
      <c r="AB11" s="250"/>
      <c r="AC11" s="246" t="s">
        <v>228</v>
      </c>
      <c r="AD11" s="246"/>
      <c r="AE11" s="246" t="s">
        <v>365</v>
      </c>
      <c r="AF11" s="246"/>
      <c r="AG11" s="246" t="s">
        <v>366</v>
      </c>
      <c r="AH11" s="246"/>
      <c r="AI11" s="245" t="s">
        <v>298</v>
      </c>
      <c r="AJ11" s="245"/>
      <c r="AK11" s="246" t="s">
        <v>162</v>
      </c>
      <c r="AL11" s="246"/>
    </row>
    <row r="12" spans="1:40" ht="23.25" customHeight="1" x14ac:dyDescent="0.25">
      <c r="A12" s="224"/>
      <c r="B12" s="225"/>
      <c r="C12" s="159" t="s">
        <v>1</v>
      </c>
      <c r="D12" s="202" t="s">
        <v>2</v>
      </c>
      <c r="E12" s="205" t="s">
        <v>1</v>
      </c>
      <c r="F12" s="201" t="s">
        <v>2</v>
      </c>
      <c r="G12" s="205" t="s">
        <v>1</v>
      </c>
      <c r="H12" s="201" t="s">
        <v>2</v>
      </c>
      <c r="I12" s="205" t="s">
        <v>1</v>
      </c>
      <c r="J12" s="201" t="s">
        <v>2</v>
      </c>
      <c r="K12" s="205" t="s">
        <v>1</v>
      </c>
      <c r="L12" s="201" t="s">
        <v>2</v>
      </c>
      <c r="M12" s="205" t="s">
        <v>1</v>
      </c>
      <c r="N12" s="201" t="s">
        <v>2</v>
      </c>
      <c r="O12" s="159" t="s">
        <v>1</v>
      </c>
      <c r="P12" s="202" t="s">
        <v>2</v>
      </c>
      <c r="Q12" s="204" t="s">
        <v>1</v>
      </c>
      <c r="R12" s="203" t="s">
        <v>2</v>
      </c>
      <c r="S12" s="204" t="s">
        <v>1</v>
      </c>
      <c r="T12" s="203" t="s">
        <v>2</v>
      </c>
      <c r="U12" s="204" t="s">
        <v>1</v>
      </c>
      <c r="V12" s="203" t="s">
        <v>2</v>
      </c>
      <c r="W12" s="204" t="s">
        <v>1</v>
      </c>
      <c r="X12" s="203" t="s">
        <v>2</v>
      </c>
      <c r="Y12" s="204" t="s">
        <v>1</v>
      </c>
      <c r="Z12" s="203" t="s">
        <v>2</v>
      </c>
      <c r="AA12" s="113" t="s">
        <v>1</v>
      </c>
      <c r="AB12" s="114" t="s">
        <v>2</v>
      </c>
      <c r="AC12" s="206" t="s">
        <v>1</v>
      </c>
      <c r="AD12" s="207" t="s">
        <v>2</v>
      </c>
      <c r="AE12" s="206" t="s">
        <v>1</v>
      </c>
      <c r="AF12" s="207" t="s">
        <v>2</v>
      </c>
      <c r="AG12" s="206" t="s">
        <v>1</v>
      </c>
      <c r="AH12" s="207" t="s">
        <v>2</v>
      </c>
      <c r="AI12" s="206" t="s">
        <v>1</v>
      </c>
      <c r="AJ12" s="207" t="s">
        <v>2</v>
      </c>
      <c r="AK12" s="206" t="s">
        <v>1</v>
      </c>
      <c r="AL12" s="207" t="s">
        <v>2</v>
      </c>
      <c r="AN12" s="172" t="s">
        <v>391</v>
      </c>
    </row>
    <row r="13" spans="1:40" ht="15" customHeight="1" x14ac:dyDescent="0.25">
      <c r="A13" s="32" t="s">
        <v>9</v>
      </c>
      <c r="B13" s="132" t="s">
        <v>286</v>
      </c>
      <c r="C13" s="209">
        <f>E13+G13+I13+K13+M13</f>
        <v>4246.8</v>
      </c>
      <c r="D13" s="209">
        <f>F13+H13+J13+L13+N13</f>
        <v>0.7</v>
      </c>
      <c r="E13" s="210">
        <f>E14+E15+E16+E17+E18+E19</f>
        <v>4210</v>
      </c>
      <c r="F13" s="210">
        <f t="shared" ref="F13" si="0">F14+F15+F16+F17+F18+F19</f>
        <v>0</v>
      </c>
      <c r="G13" s="210">
        <f t="shared" ref="G13" si="1">G14+G15+G16+G17+G18+G19</f>
        <v>18.3</v>
      </c>
      <c r="H13" s="210">
        <f t="shared" ref="H13" si="2">H14+H15+H16+H17+H18+H19</f>
        <v>0.6</v>
      </c>
      <c r="I13" s="210">
        <f t="shared" ref="I13" si="3">I14+I15+I16+I17+I18+I19</f>
        <v>18</v>
      </c>
      <c r="J13" s="210">
        <f t="shared" ref="J13" si="4">J14+J15+J16+J17+J18+J19</f>
        <v>0</v>
      </c>
      <c r="K13" s="210">
        <f t="shared" ref="K13" si="5">K14+K15+K16+K17+K18+K19</f>
        <v>0.3</v>
      </c>
      <c r="L13" s="210">
        <f t="shared" ref="L13" si="6">L14+L15+L16+L17+L18+L19</f>
        <v>0</v>
      </c>
      <c r="M13" s="210">
        <f t="shared" ref="M13" si="7">M14+M15+M16+M17+M18+M19</f>
        <v>0.2</v>
      </c>
      <c r="N13" s="210">
        <f t="shared" ref="N13" si="8">N14+N15+N16+N17+N18+N19</f>
        <v>0.1</v>
      </c>
      <c r="O13" s="209">
        <f>Q13+S13+U13+W13+Y13</f>
        <v>0</v>
      </c>
      <c r="P13" s="209">
        <f>R13+T13+V13+X13+Z13</f>
        <v>0</v>
      </c>
      <c r="Q13" s="211">
        <f>Q14+Q15+Q16+Q17+Q18+Q19</f>
        <v>0</v>
      </c>
      <c r="R13" s="211">
        <f t="shared" ref="R13" si="9">R14+R15+R16+R17+R18+R19</f>
        <v>0</v>
      </c>
      <c r="S13" s="211">
        <f t="shared" ref="S13" si="10">S14+S15+S16+S17+S18+S19</f>
        <v>0</v>
      </c>
      <c r="T13" s="211">
        <f t="shared" ref="T13" si="11">T14+T15+T16+T17+T18+T19</f>
        <v>0</v>
      </c>
      <c r="U13" s="211">
        <f t="shared" ref="U13" si="12">U14+U15+U16+U17+U18+U19</f>
        <v>0</v>
      </c>
      <c r="V13" s="211">
        <f t="shared" ref="V13" si="13">V14+V15+V16+V17+V18+V19</f>
        <v>0</v>
      </c>
      <c r="W13" s="211">
        <f t="shared" ref="W13" si="14">W14+W15+W16+W17+W18+W19</f>
        <v>0</v>
      </c>
      <c r="X13" s="211">
        <f t="shared" ref="X13" si="15">X14+X15+X16+X17+X18+X19</f>
        <v>0</v>
      </c>
      <c r="Y13" s="211">
        <f t="shared" ref="Y13" si="16">Y14+Y15+Y16+Y17+Y18+Y19</f>
        <v>0</v>
      </c>
      <c r="Z13" s="211">
        <f t="shared" ref="Z13" si="17">Z14+Z15+Z16+Z17+Z18+Z19</f>
        <v>0</v>
      </c>
      <c r="AA13" s="212">
        <f>AC13+AE13+AG13+AI13+AK13</f>
        <v>4246.8</v>
      </c>
      <c r="AB13" s="212">
        <f>AD13+AF13+AH13+AJ13+AL13</f>
        <v>0.7</v>
      </c>
      <c r="AC13" s="213">
        <f>AC14+AC15+AC16+AC17+AC18+AC19</f>
        <v>4210</v>
      </c>
      <c r="AD13" s="213">
        <f t="shared" ref="AD13:AL13" si="18">AD14+AD15+AD16+AD17+AD18+AD19</f>
        <v>0</v>
      </c>
      <c r="AE13" s="213">
        <f t="shared" si="18"/>
        <v>18.3</v>
      </c>
      <c r="AF13" s="213">
        <f t="shared" si="18"/>
        <v>0.6</v>
      </c>
      <c r="AG13" s="213">
        <f t="shared" si="18"/>
        <v>18</v>
      </c>
      <c r="AH13" s="213">
        <f t="shared" si="18"/>
        <v>0</v>
      </c>
      <c r="AI13" s="213">
        <f t="shared" si="18"/>
        <v>0.3</v>
      </c>
      <c r="AJ13" s="213">
        <f t="shared" si="18"/>
        <v>0</v>
      </c>
      <c r="AK13" s="213">
        <f t="shared" si="18"/>
        <v>0.2</v>
      </c>
      <c r="AL13" s="213">
        <f t="shared" si="18"/>
        <v>0.1</v>
      </c>
      <c r="AN13" s="172">
        <f>AA13-'3 priedas_asignavimai'!Q15</f>
        <v>0</v>
      </c>
    </row>
    <row r="14" spans="1:40" ht="15" customHeight="1" x14ac:dyDescent="0.25">
      <c r="A14" s="32"/>
      <c r="B14" s="13" t="s">
        <v>4</v>
      </c>
      <c r="C14" s="162">
        <f t="shared" ref="C14:C77" si="19">E14+G14+I14+K14+M14</f>
        <v>1576</v>
      </c>
      <c r="D14" s="162">
        <f t="shared" ref="D14:D77" si="20">F14+H14+J14+L14+N14</f>
        <v>0.6</v>
      </c>
      <c r="E14" s="7">
        <v>1574.6</v>
      </c>
      <c r="F14" s="7"/>
      <c r="G14" s="7">
        <v>1.4</v>
      </c>
      <c r="H14" s="7">
        <v>0.6</v>
      </c>
      <c r="I14" s="7"/>
      <c r="J14" s="7"/>
      <c r="K14" s="7"/>
      <c r="L14" s="7"/>
      <c r="M14" s="7"/>
      <c r="N14" s="7"/>
      <c r="O14" s="162">
        <f t="shared" ref="O14:O77" si="21">Q14+S14+U14+W14+Y14</f>
        <v>0</v>
      </c>
      <c r="P14" s="162">
        <f t="shared" ref="P14:P77" si="22">R14+T14+V14+X14+Z14</f>
        <v>0</v>
      </c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2">
        <f>AC14+AE14+AG14+AI14+AK14</f>
        <v>1576</v>
      </c>
      <c r="AB14" s="12">
        <f t="shared" ref="AB14:AB77" si="23">AD14+AF14+AH14+AJ14+AL14</f>
        <v>0.6</v>
      </c>
      <c r="AC14" s="23">
        <f>E14+Q14</f>
        <v>1574.6</v>
      </c>
      <c r="AD14" s="23">
        <f t="shared" ref="AD14:AL14" si="24">F14+R14</f>
        <v>0</v>
      </c>
      <c r="AE14" s="23">
        <f t="shared" si="24"/>
        <v>1.4</v>
      </c>
      <c r="AF14" s="23">
        <f t="shared" si="24"/>
        <v>0.6</v>
      </c>
      <c r="AG14" s="23">
        <f t="shared" si="24"/>
        <v>0</v>
      </c>
      <c r="AH14" s="23">
        <f t="shared" si="24"/>
        <v>0</v>
      </c>
      <c r="AI14" s="23">
        <f t="shared" si="24"/>
        <v>0</v>
      </c>
      <c r="AJ14" s="23">
        <f t="shared" si="24"/>
        <v>0</v>
      </c>
      <c r="AK14" s="23">
        <f t="shared" si="24"/>
        <v>0</v>
      </c>
      <c r="AL14" s="23">
        <f t="shared" si="24"/>
        <v>0</v>
      </c>
      <c r="AN14" s="172">
        <f>AA14-'3 priedas_asignavimai'!Q16</f>
        <v>0</v>
      </c>
    </row>
    <row r="15" spans="1:40" ht="15" customHeight="1" x14ac:dyDescent="0.25">
      <c r="A15" s="32"/>
      <c r="B15" s="13" t="s">
        <v>5</v>
      </c>
      <c r="C15" s="162">
        <f t="shared" si="19"/>
        <v>1641.5</v>
      </c>
      <c r="D15" s="162">
        <f t="shared" si="20"/>
        <v>0.1</v>
      </c>
      <c r="E15" s="7">
        <v>1618</v>
      </c>
      <c r="F15" s="7"/>
      <c r="G15" s="7">
        <v>12.1</v>
      </c>
      <c r="H15" s="7"/>
      <c r="I15" s="7">
        <v>10.9</v>
      </c>
      <c r="J15" s="7"/>
      <c r="K15" s="7">
        <v>0.3</v>
      </c>
      <c r="L15" s="7"/>
      <c r="M15" s="7">
        <v>0.2</v>
      </c>
      <c r="N15" s="7">
        <v>0.1</v>
      </c>
      <c r="O15" s="162">
        <f t="shared" si="21"/>
        <v>0</v>
      </c>
      <c r="P15" s="162">
        <f t="shared" si="22"/>
        <v>0</v>
      </c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2">
        <f t="shared" ref="AA15:AA77" si="25">AC15+AE15+AG15+AI15+AK15</f>
        <v>1641.5</v>
      </c>
      <c r="AB15" s="12">
        <f t="shared" si="23"/>
        <v>0.1</v>
      </c>
      <c r="AC15" s="23">
        <f t="shared" ref="AC15:AC19" si="26">E15+Q15</f>
        <v>1618</v>
      </c>
      <c r="AD15" s="23">
        <f t="shared" ref="AD15:AD19" si="27">F15+R15</f>
        <v>0</v>
      </c>
      <c r="AE15" s="23">
        <f t="shared" ref="AE15:AE19" si="28">G15+S15</f>
        <v>12.1</v>
      </c>
      <c r="AF15" s="23">
        <f t="shared" ref="AF15:AF19" si="29">H15+T15</f>
        <v>0</v>
      </c>
      <c r="AG15" s="23">
        <f t="shared" ref="AG15:AG19" si="30">I15+U15</f>
        <v>10.9</v>
      </c>
      <c r="AH15" s="23">
        <f t="shared" ref="AH15:AH19" si="31">J15+V15</f>
        <v>0</v>
      </c>
      <c r="AI15" s="23">
        <f t="shared" ref="AI15:AI19" si="32">K15+W15</f>
        <v>0.3</v>
      </c>
      <c r="AJ15" s="23">
        <f t="shared" ref="AJ15:AJ19" si="33">L15+X15</f>
        <v>0</v>
      </c>
      <c r="AK15" s="23">
        <f t="shared" ref="AK15:AK19" si="34">M15+Y15</f>
        <v>0.2</v>
      </c>
      <c r="AL15" s="23">
        <f t="shared" ref="AL15:AL19" si="35">N15+Z15</f>
        <v>0.1</v>
      </c>
      <c r="AN15" s="172">
        <f>AA15-'3 priedas_asignavimai'!Q36</f>
        <v>0</v>
      </c>
    </row>
    <row r="16" spans="1:40" ht="15" customHeight="1" x14ac:dyDescent="0.25">
      <c r="A16" s="32"/>
      <c r="B16" s="13" t="s">
        <v>6</v>
      </c>
      <c r="C16" s="162">
        <f t="shared" si="19"/>
        <v>217.6</v>
      </c>
      <c r="D16" s="162">
        <f t="shared" si="20"/>
        <v>0</v>
      </c>
      <c r="E16" s="7">
        <v>205.7</v>
      </c>
      <c r="F16" s="7"/>
      <c r="G16" s="7">
        <v>4.8</v>
      </c>
      <c r="H16" s="7"/>
      <c r="I16" s="7">
        <v>7.1</v>
      </c>
      <c r="J16" s="7"/>
      <c r="K16" s="7"/>
      <c r="L16" s="7"/>
      <c r="M16" s="7"/>
      <c r="N16" s="7"/>
      <c r="O16" s="162">
        <f t="shared" si="21"/>
        <v>0</v>
      </c>
      <c r="P16" s="162">
        <f t="shared" si="22"/>
        <v>0</v>
      </c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2">
        <f t="shared" si="25"/>
        <v>217.6</v>
      </c>
      <c r="AB16" s="12">
        <f t="shared" si="23"/>
        <v>0</v>
      </c>
      <c r="AC16" s="23">
        <f t="shared" si="26"/>
        <v>205.7</v>
      </c>
      <c r="AD16" s="23">
        <f t="shared" si="27"/>
        <v>0</v>
      </c>
      <c r="AE16" s="23">
        <f t="shared" si="28"/>
        <v>4.8</v>
      </c>
      <c r="AF16" s="23">
        <f t="shared" si="29"/>
        <v>0</v>
      </c>
      <c r="AG16" s="23">
        <f t="shared" si="30"/>
        <v>7.1</v>
      </c>
      <c r="AH16" s="23">
        <f t="shared" si="31"/>
        <v>0</v>
      </c>
      <c r="AI16" s="23">
        <f t="shared" si="32"/>
        <v>0</v>
      </c>
      <c r="AJ16" s="23">
        <f t="shared" si="33"/>
        <v>0</v>
      </c>
      <c r="AK16" s="23">
        <f t="shared" si="34"/>
        <v>0</v>
      </c>
      <c r="AL16" s="23">
        <f t="shared" si="35"/>
        <v>0</v>
      </c>
      <c r="AN16" s="172">
        <f>AA16-'3 priedas_asignavimai'!Q41</f>
        <v>0</v>
      </c>
    </row>
    <row r="17" spans="1:40" x14ac:dyDescent="0.25">
      <c r="A17" s="32"/>
      <c r="B17" s="130" t="s">
        <v>59</v>
      </c>
      <c r="C17" s="162">
        <f t="shared" si="19"/>
        <v>309.3</v>
      </c>
      <c r="D17" s="162">
        <f t="shared" si="20"/>
        <v>0</v>
      </c>
      <c r="E17" s="7">
        <v>309.3</v>
      </c>
      <c r="F17" s="7"/>
      <c r="G17" s="7"/>
      <c r="H17" s="7"/>
      <c r="I17" s="7"/>
      <c r="J17" s="7"/>
      <c r="K17" s="7"/>
      <c r="L17" s="7"/>
      <c r="M17" s="7"/>
      <c r="N17" s="7"/>
      <c r="O17" s="162">
        <f t="shared" si="21"/>
        <v>0</v>
      </c>
      <c r="P17" s="162">
        <f t="shared" si="22"/>
        <v>0</v>
      </c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2">
        <f t="shared" si="25"/>
        <v>309.3</v>
      </c>
      <c r="AB17" s="12">
        <f t="shared" si="23"/>
        <v>0</v>
      </c>
      <c r="AC17" s="23">
        <f t="shared" si="26"/>
        <v>309.3</v>
      </c>
      <c r="AD17" s="23">
        <f t="shared" si="27"/>
        <v>0</v>
      </c>
      <c r="AE17" s="23">
        <f t="shared" si="28"/>
        <v>0</v>
      </c>
      <c r="AF17" s="23">
        <f t="shared" si="29"/>
        <v>0</v>
      </c>
      <c r="AG17" s="23">
        <f t="shared" si="30"/>
        <v>0</v>
      </c>
      <c r="AH17" s="23">
        <f t="shared" si="31"/>
        <v>0</v>
      </c>
      <c r="AI17" s="23">
        <f t="shared" si="32"/>
        <v>0</v>
      </c>
      <c r="AJ17" s="23">
        <f t="shared" si="33"/>
        <v>0</v>
      </c>
      <c r="AK17" s="23">
        <f t="shared" si="34"/>
        <v>0</v>
      </c>
      <c r="AL17" s="23">
        <f t="shared" si="35"/>
        <v>0</v>
      </c>
      <c r="AN17" s="172">
        <f>AA17-'3 priedas_asignavimai'!Q42</f>
        <v>0</v>
      </c>
    </row>
    <row r="18" spans="1:40" ht="15" customHeight="1" x14ac:dyDescent="0.25">
      <c r="A18" s="32"/>
      <c r="B18" s="13" t="s">
        <v>7</v>
      </c>
      <c r="C18" s="162">
        <f t="shared" si="19"/>
        <v>12</v>
      </c>
      <c r="D18" s="162">
        <f t="shared" si="20"/>
        <v>0</v>
      </c>
      <c r="E18" s="7">
        <v>12</v>
      </c>
      <c r="F18" s="7"/>
      <c r="G18" s="7"/>
      <c r="H18" s="7"/>
      <c r="I18" s="7"/>
      <c r="J18" s="7"/>
      <c r="K18" s="7"/>
      <c r="L18" s="7"/>
      <c r="M18" s="7"/>
      <c r="N18" s="7"/>
      <c r="O18" s="162">
        <f t="shared" si="21"/>
        <v>0</v>
      </c>
      <c r="P18" s="162">
        <f t="shared" si="22"/>
        <v>0</v>
      </c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2">
        <f t="shared" si="25"/>
        <v>12</v>
      </c>
      <c r="AB18" s="12">
        <f t="shared" si="23"/>
        <v>0</v>
      </c>
      <c r="AC18" s="23">
        <f t="shared" si="26"/>
        <v>12</v>
      </c>
      <c r="AD18" s="23">
        <f t="shared" si="27"/>
        <v>0</v>
      </c>
      <c r="AE18" s="23">
        <f t="shared" si="28"/>
        <v>0</v>
      </c>
      <c r="AF18" s="23">
        <f t="shared" si="29"/>
        <v>0</v>
      </c>
      <c r="AG18" s="23">
        <f t="shared" si="30"/>
        <v>0</v>
      </c>
      <c r="AH18" s="23">
        <f t="shared" si="31"/>
        <v>0</v>
      </c>
      <c r="AI18" s="23">
        <f t="shared" si="32"/>
        <v>0</v>
      </c>
      <c r="AJ18" s="23">
        <f t="shared" si="33"/>
        <v>0</v>
      </c>
      <c r="AK18" s="23">
        <f t="shared" si="34"/>
        <v>0</v>
      </c>
      <c r="AL18" s="23">
        <f t="shared" si="35"/>
        <v>0</v>
      </c>
      <c r="AN18" s="172">
        <f>AA18-'3 priedas_asignavimai'!Q50</f>
        <v>0</v>
      </c>
    </row>
    <row r="19" spans="1:40" ht="15" customHeight="1" x14ac:dyDescent="0.25">
      <c r="A19" s="32"/>
      <c r="B19" s="131" t="s">
        <v>8</v>
      </c>
      <c r="C19" s="162">
        <f t="shared" si="19"/>
        <v>490.4</v>
      </c>
      <c r="D19" s="162">
        <f t="shared" si="20"/>
        <v>0</v>
      </c>
      <c r="E19" s="7">
        <v>490.4</v>
      </c>
      <c r="F19" s="7"/>
      <c r="G19" s="7"/>
      <c r="H19" s="7"/>
      <c r="I19" s="7"/>
      <c r="J19" s="7"/>
      <c r="K19" s="7"/>
      <c r="L19" s="7"/>
      <c r="M19" s="7"/>
      <c r="N19" s="7"/>
      <c r="O19" s="162">
        <f t="shared" si="21"/>
        <v>0</v>
      </c>
      <c r="P19" s="162">
        <f t="shared" si="22"/>
        <v>0</v>
      </c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2">
        <f t="shared" si="25"/>
        <v>490.4</v>
      </c>
      <c r="AB19" s="12">
        <f t="shared" si="23"/>
        <v>0</v>
      </c>
      <c r="AC19" s="23">
        <f t="shared" si="26"/>
        <v>490.4</v>
      </c>
      <c r="AD19" s="23">
        <f t="shared" si="27"/>
        <v>0</v>
      </c>
      <c r="AE19" s="23">
        <f t="shared" si="28"/>
        <v>0</v>
      </c>
      <c r="AF19" s="23">
        <f t="shared" si="29"/>
        <v>0</v>
      </c>
      <c r="AG19" s="23">
        <f t="shared" si="30"/>
        <v>0</v>
      </c>
      <c r="AH19" s="23">
        <f t="shared" si="31"/>
        <v>0</v>
      </c>
      <c r="AI19" s="23">
        <f t="shared" si="32"/>
        <v>0</v>
      </c>
      <c r="AJ19" s="23">
        <f t="shared" si="33"/>
        <v>0</v>
      </c>
      <c r="AK19" s="23">
        <f t="shared" si="34"/>
        <v>0</v>
      </c>
      <c r="AL19" s="23">
        <f t="shared" si="35"/>
        <v>0</v>
      </c>
      <c r="AN19" s="172">
        <f>AA19-'3 priedas_asignavimai'!Q52</f>
        <v>0</v>
      </c>
    </row>
    <row r="20" spans="1:40" ht="15" customHeight="1" x14ac:dyDescent="0.25">
      <c r="A20" s="31" t="s">
        <v>62</v>
      </c>
      <c r="B20" s="132" t="s">
        <v>303</v>
      </c>
      <c r="C20" s="162">
        <f t="shared" si="19"/>
        <v>9.1</v>
      </c>
      <c r="D20" s="162">
        <f t="shared" si="20"/>
        <v>0</v>
      </c>
      <c r="E20" s="138">
        <f>E21+E22</f>
        <v>7.1999999999999993</v>
      </c>
      <c r="F20" s="138">
        <f t="shared" ref="F20" si="36">F21+F22</f>
        <v>0</v>
      </c>
      <c r="G20" s="138">
        <f t="shared" ref="G20" si="37">G21+G22</f>
        <v>1.9</v>
      </c>
      <c r="H20" s="138">
        <f t="shared" ref="H20" si="38">H21+H22</f>
        <v>0</v>
      </c>
      <c r="I20" s="138">
        <f t="shared" ref="I20" si="39">I21+I22</f>
        <v>0</v>
      </c>
      <c r="J20" s="138">
        <f t="shared" ref="J20" si="40">J21+J22</f>
        <v>0</v>
      </c>
      <c r="K20" s="138">
        <f t="shared" ref="K20" si="41">K21+K22</f>
        <v>0</v>
      </c>
      <c r="L20" s="138">
        <f t="shared" ref="L20" si="42">L21+L22</f>
        <v>0</v>
      </c>
      <c r="M20" s="138">
        <f t="shared" ref="M20" si="43">M21+M22</f>
        <v>0</v>
      </c>
      <c r="N20" s="138">
        <f t="shared" ref="N20" si="44">N21+N22</f>
        <v>0</v>
      </c>
      <c r="O20" s="162">
        <f t="shared" si="21"/>
        <v>0</v>
      </c>
      <c r="P20" s="162">
        <f t="shared" si="22"/>
        <v>0</v>
      </c>
      <c r="Q20" s="142">
        <f>Q21+Q22</f>
        <v>0</v>
      </c>
      <c r="R20" s="142">
        <f t="shared" ref="R20" si="45">R21+R22</f>
        <v>0</v>
      </c>
      <c r="S20" s="142">
        <f t="shared" ref="S20" si="46">S21+S22</f>
        <v>0</v>
      </c>
      <c r="T20" s="142">
        <f t="shared" ref="T20" si="47">T21+T22</f>
        <v>0</v>
      </c>
      <c r="U20" s="142">
        <f t="shared" ref="U20" si="48">U21+U22</f>
        <v>0</v>
      </c>
      <c r="V20" s="142">
        <f t="shared" ref="V20" si="49">V21+V22</f>
        <v>0</v>
      </c>
      <c r="W20" s="142">
        <f t="shared" ref="W20" si="50">W21+W22</f>
        <v>0</v>
      </c>
      <c r="X20" s="142">
        <f t="shared" ref="X20" si="51">X21+X22</f>
        <v>0</v>
      </c>
      <c r="Y20" s="142">
        <f t="shared" ref="Y20" si="52">Y21+Y22</f>
        <v>0</v>
      </c>
      <c r="Z20" s="142">
        <f t="shared" ref="Z20" si="53">Z21+Z22</f>
        <v>0</v>
      </c>
      <c r="AA20" s="12">
        <f t="shared" si="25"/>
        <v>9.1</v>
      </c>
      <c r="AB20" s="12">
        <f t="shared" si="23"/>
        <v>0</v>
      </c>
      <c r="AC20" s="107">
        <f>AC21+AC22</f>
        <v>7.1999999999999993</v>
      </c>
      <c r="AD20" s="107">
        <f t="shared" ref="AD20:AL20" si="54">AD21+AD22</f>
        <v>0</v>
      </c>
      <c r="AE20" s="107">
        <f t="shared" si="54"/>
        <v>1.9</v>
      </c>
      <c r="AF20" s="107">
        <f t="shared" si="54"/>
        <v>0</v>
      </c>
      <c r="AG20" s="107">
        <f t="shared" si="54"/>
        <v>0</v>
      </c>
      <c r="AH20" s="107">
        <f t="shared" si="54"/>
        <v>0</v>
      </c>
      <c r="AI20" s="107">
        <f t="shared" si="54"/>
        <v>0</v>
      </c>
      <c r="AJ20" s="107">
        <f t="shared" si="54"/>
        <v>0</v>
      </c>
      <c r="AK20" s="107">
        <f t="shared" si="54"/>
        <v>0</v>
      </c>
      <c r="AL20" s="107">
        <f t="shared" si="54"/>
        <v>0</v>
      </c>
      <c r="AN20" s="172">
        <f>AA20-'3 priedas_asignavimai'!Q65</f>
        <v>0</v>
      </c>
    </row>
    <row r="21" spans="1:40" ht="15" customHeight="1" x14ac:dyDescent="0.25">
      <c r="A21" s="32"/>
      <c r="B21" s="13" t="s">
        <v>4</v>
      </c>
      <c r="C21" s="162">
        <f t="shared" si="19"/>
        <v>7.1</v>
      </c>
      <c r="D21" s="162">
        <f t="shared" si="20"/>
        <v>0</v>
      </c>
      <c r="E21" s="7">
        <v>7.1</v>
      </c>
      <c r="F21" s="7"/>
      <c r="G21" s="7"/>
      <c r="H21" s="7"/>
      <c r="I21" s="7"/>
      <c r="J21" s="7"/>
      <c r="K21" s="7"/>
      <c r="L21" s="7"/>
      <c r="M21" s="7"/>
      <c r="N21" s="7"/>
      <c r="O21" s="162">
        <f t="shared" si="21"/>
        <v>0</v>
      </c>
      <c r="P21" s="162">
        <f t="shared" si="22"/>
        <v>0</v>
      </c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2">
        <f t="shared" si="25"/>
        <v>7.1</v>
      </c>
      <c r="AB21" s="12">
        <f t="shared" si="23"/>
        <v>0</v>
      </c>
      <c r="AC21" s="23">
        <f t="shared" ref="AC21:AC22" si="55">E21+Q21</f>
        <v>7.1</v>
      </c>
      <c r="AD21" s="23">
        <f t="shared" ref="AD21:AD22" si="56">F21+R21</f>
        <v>0</v>
      </c>
      <c r="AE21" s="23">
        <f t="shared" ref="AE21:AE22" si="57">G21+S21</f>
        <v>0</v>
      </c>
      <c r="AF21" s="23">
        <f t="shared" ref="AF21:AF22" si="58">H21+T21</f>
        <v>0</v>
      </c>
      <c r="AG21" s="23">
        <f t="shared" ref="AG21:AG22" si="59">I21+U21</f>
        <v>0</v>
      </c>
      <c r="AH21" s="23">
        <f t="shared" ref="AH21:AH22" si="60">J21+V21</f>
        <v>0</v>
      </c>
      <c r="AI21" s="23">
        <f t="shared" ref="AI21:AI22" si="61">K21+W21</f>
        <v>0</v>
      </c>
      <c r="AJ21" s="23">
        <f t="shared" ref="AJ21:AJ22" si="62">L21+X21</f>
        <v>0</v>
      </c>
      <c r="AK21" s="23">
        <f t="shared" ref="AK21:AK22" si="63">M21+Y21</f>
        <v>0</v>
      </c>
      <c r="AL21" s="23">
        <f t="shared" ref="AL21:AL22" si="64">N21+Z21</f>
        <v>0</v>
      </c>
      <c r="AN21" s="172">
        <f>AA21-'3 priedas_asignavimai'!Q66</f>
        <v>0</v>
      </c>
    </row>
    <row r="22" spans="1:40" ht="15" customHeight="1" x14ac:dyDescent="0.25">
      <c r="A22" s="32"/>
      <c r="B22" s="4" t="s">
        <v>5</v>
      </c>
      <c r="C22" s="162">
        <f t="shared" si="19"/>
        <v>2</v>
      </c>
      <c r="D22" s="162">
        <f t="shared" si="20"/>
        <v>0</v>
      </c>
      <c r="E22" s="7">
        <v>0.1</v>
      </c>
      <c r="F22" s="7"/>
      <c r="G22" s="7">
        <v>1.9</v>
      </c>
      <c r="H22" s="7"/>
      <c r="I22" s="7"/>
      <c r="J22" s="7"/>
      <c r="K22" s="7"/>
      <c r="L22" s="7"/>
      <c r="M22" s="7"/>
      <c r="N22" s="7"/>
      <c r="O22" s="162">
        <f t="shared" si="21"/>
        <v>0</v>
      </c>
      <c r="P22" s="162">
        <f t="shared" si="22"/>
        <v>0</v>
      </c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2">
        <f t="shared" si="25"/>
        <v>2</v>
      </c>
      <c r="AB22" s="12">
        <f t="shared" si="23"/>
        <v>0</v>
      </c>
      <c r="AC22" s="23">
        <f t="shared" si="55"/>
        <v>0.1</v>
      </c>
      <c r="AD22" s="23">
        <f t="shared" si="56"/>
        <v>0</v>
      </c>
      <c r="AE22" s="23">
        <f t="shared" si="57"/>
        <v>1.9</v>
      </c>
      <c r="AF22" s="23">
        <f t="shared" si="58"/>
        <v>0</v>
      </c>
      <c r="AG22" s="23">
        <f t="shared" si="59"/>
        <v>0</v>
      </c>
      <c r="AH22" s="23">
        <f t="shared" si="60"/>
        <v>0</v>
      </c>
      <c r="AI22" s="23">
        <f t="shared" si="61"/>
        <v>0</v>
      </c>
      <c r="AJ22" s="23">
        <f t="shared" si="62"/>
        <v>0</v>
      </c>
      <c r="AK22" s="23">
        <f t="shared" si="63"/>
        <v>0</v>
      </c>
      <c r="AL22" s="23">
        <f t="shared" si="64"/>
        <v>0</v>
      </c>
      <c r="AN22" s="172">
        <f>AA22-'3 priedas_asignavimai'!Q69</f>
        <v>0</v>
      </c>
    </row>
    <row r="23" spans="1:40" ht="15" customHeight="1" x14ac:dyDescent="0.25">
      <c r="A23" s="3" t="s">
        <v>10</v>
      </c>
      <c r="B23" s="129" t="s">
        <v>307</v>
      </c>
      <c r="C23" s="162">
        <f t="shared" si="19"/>
        <v>0.3</v>
      </c>
      <c r="D23" s="162">
        <f t="shared" si="20"/>
        <v>0</v>
      </c>
      <c r="E23" s="138">
        <f>E24</f>
        <v>0.3</v>
      </c>
      <c r="F23" s="138">
        <f t="shared" ref="F23" si="65">F24</f>
        <v>0</v>
      </c>
      <c r="G23" s="138">
        <f t="shared" ref="G23" si="66">G24</f>
        <v>0</v>
      </c>
      <c r="H23" s="138">
        <f t="shared" ref="H23" si="67">H24</f>
        <v>0</v>
      </c>
      <c r="I23" s="138">
        <f t="shared" ref="I23" si="68">I24</f>
        <v>0</v>
      </c>
      <c r="J23" s="138">
        <f t="shared" ref="J23" si="69">J24</f>
        <v>0</v>
      </c>
      <c r="K23" s="138">
        <f t="shared" ref="K23" si="70">K24</f>
        <v>0</v>
      </c>
      <c r="L23" s="138">
        <f t="shared" ref="L23" si="71">L24</f>
        <v>0</v>
      </c>
      <c r="M23" s="138">
        <f t="shared" ref="M23" si="72">M24</f>
        <v>0</v>
      </c>
      <c r="N23" s="138">
        <f t="shared" ref="N23" si="73">N24</f>
        <v>0</v>
      </c>
      <c r="O23" s="162">
        <f t="shared" si="21"/>
        <v>0</v>
      </c>
      <c r="P23" s="162">
        <f t="shared" si="22"/>
        <v>0</v>
      </c>
      <c r="Q23" s="142">
        <f>Q24</f>
        <v>0</v>
      </c>
      <c r="R23" s="142">
        <f t="shared" ref="R23" si="74">R24</f>
        <v>0</v>
      </c>
      <c r="S23" s="142">
        <f t="shared" ref="S23" si="75">S24</f>
        <v>0</v>
      </c>
      <c r="T23" s="142">
        <f t="shared" ref="T23" si="76">T24</f>
        <v>0</v>
      </c>
      <c r="U23" s="142">
        <f t="shared" ref="U23" si="77">U24</f>
        <v>0</v>
      </c>
      <c r="V23" s="142">
        <f t="shared" ref="V23" si="78">V24</f>
        <v>0</v>
      </c>
      <c r="W23" s="142">
        <f t="shared" ref="W23" si="79">W24</f>
        <v>0</v>
      </c>
      <c r="X23" s="142">
        <f t="shared" ref="X23" si="80">X24</f>
        <v>0</v>
      </c>
      <c r="Y23" s="142">
        <f t="shared" ref="Y23" si="81">Y24</f>
        <v>0</v>
      </c>
      <c r="Z23" s="142">
        <f t="shared" ref="Z23" si="82">Z24</f>
        <v>0</v>
      </c>
      <c r="AA23" s="12">
        <f t="shared" si="25"/>
        <v>0.3</v>
      </c>
      <c r="AB23" s="12">
        <f t="shared" si="23"/>
        <v>0</v>
      </c>
      <c r="AC23" s="107">
        <f>AC24</f>
        <v>0.3</v>
      </c>
      <c r="AD23" s="107">
        <f t="shared" ref="AD23:AL23" si="83">AD24</f>
        <v>0</v>
      </c>
      <c r="AE23" s="107">
        <f t="shared" si="83"/>
        <v>0</v>
      </c>
      <c r="AF23" s="107">
        <f t="shared" si="83"/>
        <v>0</v>
      </c>
      <c r="AG23" s="107">
        <f t="shared" si="83"/>
        <v>0</v>
      </c>
      <c r="AH23" s="107">
        <f t="shared" si="83"/>
        <v>0</v>
      </c>
      <c r="AI23" s="107">
        <f t="shared" si="83"/>
        <v>0</v>
      </c>
      <c r="AJ23" s="107">
        <f t="shared" si="83"/>
        <v>0</v>
      </c>
      <c r="AK23" s="107">
        <f t="shared" si="83"/>
        <v>0</v>
      </c>
      <c r="AL23" s="107">
        <f t="shared" si="83"/>
        <v>0</v>
      </c>
      <c r="AN23" s="172">
        <f>AA23-'3 priedas_asignavimai'!Q72</f>
        <v>0</v>
      </c>
    </row>
    <row r="24" spans="1:40" ht="15" customHeight="1" x14ac:dyDescent="0.25">
      <c r="A24" s="10"/>
      <c r="B24" s="4" t="s">
        <v>5</v>
      </c>
      <c r="C24" s="162">
        <f t="shared" si="19"/>
        <v>0.3</v>
      </c>
      <c r="D24" s="162">
        <f t="shared" si="20"/>
        <v>0</v>
      </c>
      <c r="E24" s="7">
        <v>0.3</v>
      </c>
      <c r="F24" s="7"/>
      <c r="G24" s="7"/>
      <c r="H24" s="7"/>
      <c r="I24" s="7"/>
      <c r="J24" s="7"/>
      <c r="K24" s="7"/>
      <c r="L24" s="7"/>
      <c r="M24" s="7"/>
      <c r="N24" s="7"/>
      <c r="O24" s="162">
        <f t="shared" si="21"/>
        <v>0</v>
      </c>
      <c r="P24" s="162">
        <f t="shared" si="22"/>
        <v>0</v>
      </c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2">
        <f t="shared" si="25"/>
        <v>0.3</v>
      </c>
      <c r="AB24" s="12">
        <f t="shared" si="23"/>
        <v>0</v>
      </c>
      <c r="AC24" s="23">
        <f t="shared" ref="AC24" si="84">E24+Q24</f>
        <v>0.3</v>
      </c>
      <c r="AD24" s="23">
        <f t="shared" ref="AD24" si="85">F24+R24</f>
        <v>0</v>
      </c>
      <c r="AE24" s="23">
        <f t="shared" ref="AE24" si="86">G24+S24</f>
        <v>0</v>
      </c>
      <c r="AF24" s="23">
        <f t="shared" ref="AF24" si="87">H24+T24</f>
        <v>0</v>
      </c>
      <c r="AG24" s="23">
        <f t="shared" ref="AG24" si="88">I24+U24</f>
        <v>0</v>
      </c>
      <c r="AH24" s="23">
        <f t="shared" ref="AH24" si="89">J24+V24</f>
        <v>0</v>
      </c>
      <c r="AI24" s="23">
        <f t="shared" ref="AI24" si="90">K24+W24</f>
        <v>0</v>
      </c>
      <c r="AJ24" s="23">
        <f t="shared" ref="AJ24" si="91">L24+X24</f>
        <v>0</v>
      </c>
      <c r="AK24" s="23">
        <f t="shared" ref="AK24" si="92">M24+Y24</f>
        <v>0</v>
      </c>
      <c r="AL24" s="23">
        <f t="shared" ref="AL24" si="93">N24+Z24</f>
        <v>0</v>
      </c>
      <c r="AN24" s="172">
        <f>AA24-'3 priedas_asignavimai'!Q76</f>
        <v>0</v>
      </c>
    </row>
    <row r="25" spans="1:40" ht="15" customHeight="1" x14ac:dyDescent="0.25">
      <c r="A25" s="3" t="s">
        <v>11</v>
      </c>
      <c r="B25" s="129" t="s">
        <v>308</v>
      </c>
      <c r="C25" s="162">
        <f t="shared" si="19"/>
        <v>9.1999999999999993</v>
      </c>
      <c r="D25" s="162">
        <f t="shared" si="20"/>
        <v>0</v>
      </c>
      <c r="E25" s="138">
        <f>E26+E27</f>
        <v>2.6</v>
      </c>
      <c r="F25" s="138">
        <f t="shared" ref="F25" si="94">F26+F27</f>
        <v>0</v>
      </c>
      <c r="G25" s="138">
        <f t="shared" ref="G25" si="95">G26+G27</f>
        <v>6.6</v>
      </c>
      <c r="H25" s="138">
        <f t="shared" ref="H25" si="96">H26+H27</f>
        <v>0</v>
      </c>
      <c r="I25" s="138">
        <f t="shared" ref="I25" si="97">I26+I27</f>
        <v>0</v>
      </c>
      <c r="J25" s="138">
        <f t="shared" ref="J25" si="98">J26+J27</f>
        <v>0</v>
      </c>
      <c r="K25" s="138">
        <f t="shared" ref="K25" si="99">K26+K27</f>
        <v>0</v>
      </c>
      <c r="L25" s="138">
        <f t="shared" ref="L25" si="100">L26+L27</f>
        <v>0</v>
      </c>
      <c r="M25" s="138">
        <f t="shared" ref="M25" si="101">M26+M27</f>
        <v>0</v>
      </c>
      <c r="N25" s="138">
        <f t="shared" ref="N25" si="102">N26+N27</f>
        <v>0</v>
      </c>
      <c r="O25" s="162">
        <f t="shared" si="21"/>
        <v>0</v>
      </c>
      <c r="P25" s="162">
        <f t="shared" si="22"/>
        <v>0</v>
      </c>
      <c r="Q25" s="142">
        <f>Q26+Q27</f>
        <v>0</v>
      </c>
      <c r="R25" s="142">
        <f t="shared" ref="R25" si="103">R26+R27</f>
        <v>0</v>
      </c>
      <c r="S25" s="142">
        <f t="shared" ref="S25" si="104">S26+S27</f>
        <v>0</v>
      </c>
      <c r="T25" s="142">
        <f t="shared" ref="T25" si="105">T26+T27</f>
        <v>0</v>
      </c>
      <c r="U25" s="142">
        <f t="shared" ref="U25" si="106">U26+U27</f>
        <v>0</v>
      </c>
      <c r="V25" s="142">
        <f t="shared" ref="V25" si="107">V26+V27</f>
        <v>0</v>
      </c>
      <c r="W25" s="142">
        <f t="shared" ref="W25" si="108">W26+W27</f>
        <v>0</v>
      </c>
      <c r="X25" s="142">
        <f t="shared" ref="X25" si="109">X26+X27</f>
        <v>0</v>
      </c>
      <c r="Y25" s="142">
        <f t="shared" ref="Y25" si="110">Y26+Y27</f>
        <v>0</v>
      </c>
      <c r="Z25" s="142">
        <f t="shared" ref="Z25" si="111">Z26+Z27</f>
        <v>0</v>
      </c>
      <c r="AA25" s="12">
        <f t="shared" si="25"/>
        <v>9.1999999999999993</v>
      </c>
      <c r="AB25" s="12">
        <f t="shared" si="23"/>
        <v>0</v>
      </c>
      <c r="AC25" s="107">
        <f>AC26+AC27</f>
        <v>2.6</v>
      </c>
      <c r="AD25" s="107">
        <f t="shared" ref="AD25" si="112">AD26+AD27</f>
        <v>0</v>
      </c>
      <c r="AE25" s="107">
        <f t="shared" ref="AE25" si="113">AE26+AE27</f>
        <v>6.6</v>
      </c>
      <c r="AF25" s="107">
        <f t="shared" ref="AF25" si="114">AF26+AF27</f>
        <v>0</v>
      </c>
      <c r="AG25" s="107">
        <f t="shared" ref="AG25" si="115">AG26+AG27</f>
        <v>0</v>
      </c>
      <c r="AH25" s="107">
        <f t="shared" ref="AH25" si="116">AH26+AH27</f>
        <v>0</v>
      </c>
      <c r="AI25" s="107">
        <f t="shared" ref="AI25" si="117">AI26+AI27</f>
        <v>0</v>
      </c>
      <c r="AJ25" s="107">
        <f t="shared" ref="AJ25" si="118">AJ26+AJ27</f>
        <v>0</v>
      </c>
      <c r="AK25" s="107">
        <f t="shared" ref="AK25" si="119">AK26+AK27</f>
        <v>0</v>
      </c>
      <c r="AL25" s="107">
        <f t="shared" ref="AL25" si="120">AL26+AL27</f>
        <v>0</v>
      </c>
      <c r="AN25" s="172">
        <f>AA25-'3 priedas_asignavimai'!Q79</f>
        <v>0</v>
      </c>
    </row>
    <row r="26" spans="1:40" ht="15" customHeight="1" x14ac:dyDescent="0.25">
      <c r="A26" s="10"/>
      <c r="B26" s="13" t="s">
        <v>4</v>
      </c>
      <c r="C26" s="162">
        <f t="shared" si="19"/>
        <v>4.8</v>
      </c>
      <c r="D26" s="162">
        <f t="shared" si="20"/>
        <v>0</v>
      </c>
      <c r="E26" s="7">
        <v>1.8</v>
      </c>
      <c r="F26" s="7"/>
      <c r="G26" s="7">
        <v>3</v>
      </c>
      <c r="H26" s="7"/>
      <c r="I26" s="7"/>
      <c r="J26" s="7"/>
      <c r="K26" s="7"/>
      <c r="L26" s="7"/>
      <c r="M26" s="7"/>
      <c r="N26" s="7"/>
      <c r="O26" s="162">
        <f t="shared" si="21"/>
        <v>0</v>
      </c>
      <c r="P26" s="162">
        <f t="shared" si="22"/>
        <v>0</v>
      </c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2">
        <f t="shared" si="25"/>
        <v>4.8</v>
      </c>
      <c r="AB26" s="12">
        <f t="shared" si="23"/>
        <v>0</v>
      </c>
      <c r="AC26" s="23">
        <f t="shared" ref="AC26:AC27" si="121">E26+Q26</f>
        <v>1.8</v>
      </c>
      <c r="AD26" s="23">
        <f t="shared" ref="AD26:AD27" si="122">F26+R26</f>
        <v>0</v>
      </c>
      <c r="AE26" s="23">
        <f t="shared" ref="AE26:AE27" si="123">G26+S26</f>
        <v>3</v>
      </c>
      <c r="AF26" s="23">
        <f t="shared" ref="AF26:AF27" si="124">H26+T26</f>
        <v>0</v>
      </c>
      <c r="AG26" s="23">
        <f t="shared" ref="AG26:AG27" si="125">I26+U26</f>
        <v>0</v>
      </c>
      <c r="AH26" s="23">
        <f t="shared" ref="AH26:AH27" si="126">J26+V26</f>
        <v>0</v>
      </c>
      <c r="AI26" s="23">
        <f t="shared" ref="AI26:AI27" si="127">K26+W26</f>
        <v>0</v>
      </c>
      <c r="AJ26" s="23">
        <f t="shared" ref="AJ26:AJ27" si="128">L26+X26</f>
        <v>0</v>
      </c>
      <c r="AK26" s="23">
        <f t="shared" ref="AK26:AK27" si="129">M26+Y26</f>
        <v>0</v>
      </c>
      <c r="AL26" s="23">
        <f t="shared" ref="AL26:AL27" si="130">N26+Z26</f>
        <v>0</v>
      </c>
      <c r="AN26" s="172">
        <f>AA26-'3 priedas_asignavimai'!Q80</f>
        <v>0</v>
      </c>
    </row>
    <row r="27" spans="1:40" ht="15" customHeight="1" x14ac:dyDescent="0.25">
      <c r="A27" s="10"/>
      <c r="B27" s="4" t="s">
        <v>5</v>
      </c>
      <c r="C27" s="162">
        <f t="shared" si="19"/>
        <v>4.4000000000000004</v>
      </c>
      <c r="D27" s="162">
        <f t="shared" si="20"/>
        <v>0</v>
      </c>
      <c r="E27" s="7">
        <v>0.8</v>
      </c>
      <c r="F27" s="7"/>
      <c r="G27" s="7">
        <v>3.6</v>
      </c>
      <c r="H27" s="7"/>
      <c r="I27" s="7"/>
      <c r="J27" s="7"/>
      <c r="K27" s="7"/>
      <c r="L27" s="7"/>
      <c r="M27" s="7"/>
      <c r="N27" s="7"/>
      <c r="O27" s="162">
        <f t="shared" si="21"/>
        <v>0</v>
      </c>
      <c r="P27" s="162">
        <f t="shared" si="22"/>
        <v>0</v>
      </c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2">
        <f t="shared" si="25"/>
        <v>4.4000000000000004</v>
      </c>
      <c r="AB27" s="12">
        <f t="shared" si="23"/>
        <v>0</v>
      </c>
      <c r="AC27" s="23">
        <f t="shared" si="121"/>
        <v>0.8</v>
      </c>
      <c r="AD27" s="23">
        <f t="shared" si="122"/>
        <v>0</v>
      </c>
      <c r="AE27" s="23">
        <f t="shared" si="123"/>
        <v>3.6</v>
      </c>
      <c r="AF27" s="23">
        <f t="shared" si="124"/>
        <v>0</v>
      </c>
      <c r="AG27" s="23">
        <f t="shared" si="125"/>
        <v>0</v>
      </c>
      <c r="AH27" s="23">
        <f t="shared" si="126"/>
        <v>0</v>
      </c>
      <c r="AI27" s="23">
        <f t="shared" si="127"/>
        <v>0</v>
      </c>
      <c r="AJ27" s="23">
        <f t="shared" si="128"/>
        <v>0</v>
      </c>
      <c r="AK27" s="23">
        <f t="shared" si="129"/>
        <v>0</v>
      </c>
      <c r="AL27" s="23">
        <f t="shared" si="130"/>
        <v>0</v>
      </c>
      <c r="AN27" s="172">
        <f>AA27-'3 priedas_asignavimai'!Q83</f>
        <v>0</v>
      </c>
    </row>
    <row r="28" spans="1:40" ht="15" customHeight="1" x14ac:dyDescent="0.25">
      <c r="A28" s="3" t="s">
        <v>367</v>
      </c>
      <c r="B28" s="129" t="s">
        <v>309</v>
      </c>
      <c r="C28" s="162">
        <f t="shared" si="19"/>
        <v>0.4</v>
      </c>
      <c r="D28" s="162">
        <f t="shared" si="20"/>
        <v>0</v>
      </c>
      <c r="E28" s="138">
        <f>E29+E30</f>
        <v>0.4</v>
      </c>
      <c r="F28" s="138">
        <f t="shared" ref="F28" si="131">F29+F30</f>
        <v>0</v>
      </c>
      <c r="G28" s="138">
        <f t="shared" ref="G28" si="132">G29+G30</f>
        <v>0</v>
      </c>
      <c r="H28" s="138">
        <f t="shared" ref="H28" si="133">H29+H30</f>
        <v>0</v>
      </c>
      <c r="I28" s="138">
        <f t="shared" ref="I28" si="134">I29+I30</f>
        <v>0</v>
      </c>
      <c r="J28" s="138">
        <f t="shared" ref="J28" si="135">J29+J30</f>
        <v>0</v>
      </c>
      <c r="K28" s="138">
        <f t="shared" ref="K28" si="136">K29+K30</f>
        <v>0</v>
      </c>
      <c r="L28" s="138">
        <f t="shared" ref="L28" si="137">L29+L30</f>
        <v>0</v>
      </c>
      <c r="M28" s="138">
        <f t="shared" ref="M28" si="138">M29+M30</f>
        <v>0</v>
      </c>
      <c r="N28" s="138">
        <f t="shared" ref="N28" si="139">N29+N30</f>
        <v>0</v>
      </c>
      <c r="O28" s="162">
        <f t="shared" si="21"/>
        <v>0</v>
      </c>
      <c r="P28" s="162">
        <f t="shared" si="22"/>
        <v>0</v>
      </c>
      <c r="Q28" s="142">
        <f>Q29+Q30</f>
        <v>0</v>
      </c>
      <c r="R28" s="142">
        <f t="shared" ref="R28" si="140">R29+R30</f>
        <v>0</v>
      </c>
      <c r="S28" s="142">
        <f t="shared" ref="S28" si="141">S29+S30</f>
        <v>0</v>
      </c>
      <c r="T28" s="142">
        <f t="shared" ref="T28" si="142">T29+T30</f>
        <v>0</v>
      </c>
      <c r="U28" s="142">
        <f t="shared" ref="U28" si="143">U29+U30</f>
        <v>0</v>
      </c>
      <c r="V28" s="142">
        <f t="shared" ref="V28" si="144">V29+V30</f>
        <v>0</v>
      </c>
      <c r="W28" s="142">
        <f t="shared" ref="W28" si="145">W29+W30</f>
        <v>0</v>
      </c>
      <c r="X28" s="142">
        <f t="shared" ref="X28" si="146">X29+X30</f>
        <v>0</v>
      </c>
      <c r="Y28" s="142">
        <f t="shared" ref="Y28" si="147">Y29+Y30</f>
        <v>0</v>
      </c>
      <c r="Z28" s="142">
        <f t="shared" ref="Z28" si="148">Z29+Z30</f>
        <v>0</v>
      </c>
      <c r="AA28" s="12">
        <f t="shared" si="25"/>
        <v>0.4</v>
      </c>
      <c r="AB28" s="12">
        <f t="shared" si="23"/>
        <v>0</v>
      </c>
      <c r="AC28" s="107">
        <f>AC29+AC30</f>
        <v>0.4</v>
      </c>
      <c r="AD28" s="107">
        <f t="shared" ref="AD28" si="149">AD29+AD30</f>
        <v>0</v>
      </c>
      <c r="AE28" s="107">
        <f t="shared" ref="AE28" si="150">AE29+AE30</f>
        <v>0</v>
      </c>
      <c r="AF28" s="107">
        <f t="shared" ref="AF28" si="151">AF29+AF30</f>
        <v>0</v>
      </c>
      <c r="AG28" s="107">
        <f t="shared" ref="AG28" si="152">AG29+AG30</f>
        <v>0</v>
      </c>
      <c r="AH28" s="107">
        <f t="shared" ref="AH28" si="153">AH29+AH30</f>
        <v>0</v>
      </c>
      <c r="AI28" s="107">
        <f t="shared" ref="AI28" si="154">AI29+AI30</f>
        <v>0</v>
      </c>
      <c r="AJ28" s="107">
        <f t="shared" ref="AJ28" si="155">AJ29+AJ30</f>
        <v>0</v>
      </c>
      <c r="AK28" s="107">
        <f t="shared" ref="AK28" si="156">AK29+AK30</f>
        <v>0</v>
      </c>
      <c r="AL28" s="107">
        <f t="shared" ref="AL28" si="157">AL29+AL30</f>
        <v>0</v>
      </c>
      <c r="AN28" s="172">
        <f>AA28-'3 priedas_asignavimai'!Q86</f>
        <v>0</v>
      </c>
    </row>
    <row r="29" spans="1:40" ht="15" customHeight="1" x14ac:dyDescent="0.25">
      <c r="A29" s="10"/>
      <c r="B29" s="13" t="s">
        <v>4</v>
      </c>
      <c r="C29" s="162">
        <f t="shared" si="19"/>
        <v>0.2</v>
      </c>
      <c r="D29" s="162">
        <f t="shared" si="20"/>
        <v>0</v>
      </c>
      <c r="E29" s="7">
        <v>0.2</v>
      </c>
      <c r="F29" s="7"/>
      <c r="G29" s="7"/>
      <c r="H29" s="7"/>
      <c r="I29" s="7"/>
      <c r="J29" s="7"/>
      <c r="K29" s="7"/>
      <c r="L29" s="7"/>
      <c r="M29" s="7"/>
      <c r="N29" s="7"/>
      <c r="O29" s="162">
        <f t="shared" si="21"/>
        <v>0</v>
      </c>
      <c r="P29" s="162">
        <f t="shared" si="22"/>
        <v>0</v>
      </c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2">
        <f t="shared" si="25"/>
        <v>0.2</v>
      </c>
      <c r="AB29" s="12">
        <f t="shared" si="23"/>
        <v>0</v>
      </c>
      <c r="AC29" s="23">
        <f t="shared" ref="AC29:AC30" si="158">E29+Q29</f>
        <v>0.2</v>
      </c>
      <c r="AD29" s="23">
        <f t="shared" ref="AD29:AD30" si="159">F29+R29</f>
        <v>0</v>
      </c>
      <c r="AE29" s="23">
        <f t="shared" ref="AE29:AE30" si="160">G29+S29</f>
        <v>0</v>
      </c>
      <c r="AF29" s="23">
        <f t="shared" ref="AF29:AF30" si="161">H29+T29</f>
        <v>0</v>
      </c>
      <c r="AG29" s="23">
        <f t="shared" ref="AG29:AG30" si="162">I29+U29</f>
        <v>0</v>
      </c>
      <c r="AH29" s="23">
        <f t="shared" ref="AH29:AH30" si="163">J29+V29</f>
        <v>0</v>
      </c>
      <c r="AI29" s="23">
        <f t="shared" ref="AI29:AI30" si="164">K29+W29</f>
        <v>0</v>
      </c>
      <c r="AJ29" s="23">
        <f t="shared" ref="AJ29:AJ30" si="165">L29+X29</f>
        <v>0</v>
      </c>
      <c r="AK29" s="23">
        <f t="shared" ref="AK29:AK30" si="166">M29+Y29</f>
        <v>0</v>
      </c>
      <c r="AL29" s="23">
        <f t="shared" ref="AL29:AL30" si="167">N29+Z29</f>
        <v>0</v>
      </c>
      <c r="AN29" s="172">
        <f>AA29-'3 priedas_asignavimai'!Q87</f>
        <v>0</v>
      </c>
    </row>
    <row r="30" spans="1:40" ht="15" customHeight="1" x14ac:dyDescent="0.25">
      <c r="A30" s="10"/>
      <c r="B30" s="4" t="s">
        <v>5</v>
      </c>
      <c r="C30" s="162">
        <f t="shared" si="19"/>
        <v>0.2</v>
      </c>
      <c r="D30" s="162">
        <f t="shared" si="20"/>
        <v>0</v>
      </c>
      <c r="E30" s="7">
        <v>0.2</v>
      </c>
      <c r="F30" s="7"/>
      <c r="G30" s="7"/>
      <c r="H30" s="7"/>
      <c r="I30" s="7"/>
      <c r="J30" s="7"/>
      <c r="K30" s="7"/>
      <c r="L30" s="7"/>
      <c r="M30" s="7"/>
      <c r="N30" s="7"/>
      <c r="O30" s="162">
        <f t="shared" si="21"/>
        <v>0</v>
      </c>
      <c r="P30" s="162">
        <f t="shared" si="22"/>
        <v>0</v>
      </c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2">
        <f t="shared" si="25"/>
        <v>0.2</v>
      </c>
      <c r="AB30" s="12">
        <f t="shared" si="23"/>
        <v>0</v>
      </c>
      <c r="AC30" s="23">
        <f t="shared" si="158"/>
        <v>0.2</v>
      </c>
      <c r="AD30" s="23">
        <f t="shared" si="159"/>
        <v>0</v>
      </c>
      <c r="AE30" s="23">
        <f t="shared" si="160"/>
        <v>0</v>
      </c>
      <c r="AF30" s="23">
        <f t="shared" si="161"/>
        <v>0</v>
      </c>
      <c r="AG30" s="23">
        <f t="shared" si="162"/>
        <v>0</v>
      </c>
      <c r="AH30" s="23">
        <f t="shared" si="163"/>
        <v>0</v>
      </c>
      <c r="AI30" s="23">
        <f t="shared" si="164"/>
        <v>0</v>
      </c>
      <c r="AJ30" s="23">
        <f t="shared" si="165"/>
        <v>0</v>
      </c>
      <c r="AK30" s="23">
        <f t="shared" si="166"/>
        <v>0</v>
      </c>
      <c r="AL30" s="23">
        <f t="shared" si="167"/>
        <v>0</v>
      </c>
      <c r="AN30" s="172">
        <f>AA30-'3 priedas_asignavimai'!Q90</f>
        <v>0</v>
      </c>
    </row>
    <row r="31" spans="1:40" ht="15" customHeight="1" x14ac:dyDescent="0.25">
      <c r="A31" s="3" t="s">
        <v>13</v>
      </c>
      <c r="B31" s="129" t="s">
        <v>310</v>
      </c>
      <c r="C31" s="162">
        <f t="shared" si="19"/>
        <v>0.7</v>
      </c>
      <c r="D31" s="162">
        <f t="shared" si="20"/>
        <v>0</v>
      </c>
      <c r="E31" s="138">
        <f>E32+E33</f>
        <v>0.1</v>
      </c>
      <c r="F31" s="138">
        <f t="shared" ref="F31" si="168">F32+F33</f>
        <v>0</v>
      </c>
      <c r="G31" s="138">
        <f t="shared" ref="G31" si="169">G32+G33</f>
        <v>0.6</v>
      </c>
      <c r="H31" s="138">
        <f t="shared" ref="H31" si="170">H32+H33</f>
        <v>0</v>
      </c>
      <c r="I31" s="138">
        <f t="shared" ref="I31" si="171">I32+I33</f>
        <v>0</v>
      </c>
      <c r="J31" s="138">
        <f t="shared" ref="J31" si="172">J32+J33</f>
        <v>0</v>
      </c>
      <c r="K31" s="138">
        <f t="shared" ref="K31" si="173">K32+K33</f>
        <v>0</v>
      </c>
      <c r="L31" s="138">
        <f t="shared" ref="L31" si="174">L32+L33</f>
        <v>0</v>
      </c>
      <c r="M31" s="138">
        <f t="shared" ref="M31" si="175">M32+M33</f>
        <v>0</v>
      </c>
      <c r="N31" s="138">
        <f t="shared" ref="N31" si="176">N32+N33</f>
        <v>0</v>
      </c>
      <c r="O31" s="162">
        <f t="shared" si="21"/>
        <v>0</v>
      </c>
      <c r="P31" s="162">
        <f t="shared" si="22"/>
        <v>0</v>
      </c>
      <c r="Q31" s="142">
        <f>Q32+Q33</f>
        <v>0</v>
      </c>
      <c r="R31" s="142">
        <f t="shared" ref="R31" si="177">R32+R33</f>
        <v>0</v>
      </c>
      <c r="S31" s="142">
        <f t="shared" ref="S31" si="178">S32+S33</f>
        <v>0</v>
      </c>
      <c r="T31" s="142">
        <f t="shared" ref="T31" si="179">T32+T33</f>
        <v>0</v>
      </c>
      <c r="U31" s="142">
        <f t="shared" ref="U31" si="180">U32+U33</f>
        <v>0</v>
      </c>
      <c r="V31" s="142">
        <f t="shared" ref="V31" si="181">V32+V33</f>
        <v>0</v>
      </c>
      <c r="W31" s="142">
        <f t="shared" ref="W31" si="182">W32+W33</f>
        <v>0</v>
      </c>
      <c r="X31" s="142">
        <f t="shared" ref="X31" si="183">X32+X33</f>
        <v>0</v>
      </c>
      <c r="Y31" s="142">
        <f t="shared" ref="Y31" si="184">Y32+Y33</f>
        <v>0</v>
      </c>
      <c r="Z31" s="142">
        <f t="shared" ref="Z31" si="185">Z32+Z33</f>
        <v>0</v>
      </c>
      <c r="AA31" s="12">
        <f t="shared" si="25"/>
        <v>0.7</v>
      </c>
      <c r="AB31" s="12">
        <f t="shared" si="23"/>
        <v>0</v>
      </c>
      <c r="AC31" s="107">
        <f>AC32+AC33</f>
        <v>0.1</v>
      </c>
      <c r="AD31" s="107">
        <f t="shared" ref="AD31" si="186">AD32+AD33</f>
        <v>0</v>
      </c>
      <c r="AE31" s="107">
        <f t="shared" ref="AE31" si="187">AE32+AE33</f>
        <v>0.6</v>
      </c>
      <c r="AF31" s="107">
        <f t="shared" ref="AF31" si="188">AF32+AF33</f>
        <v>0</v>
      </c>
      <c r="AG31" s="107">
        <f t="shared" ref="AG31" si="189">AG32+AG33</f>
        <v>0</v>
      </c>
      <c r="AH31" s="107">
        <f t="shared" ref="AH31" si="190">AH32+AH33</f>
        <v>0</v>
      </c>
      <c r="AI31" s="107">
        <f t="shared" ref="AI31" si="191">AI32+AI33</f>
        <v>0</v>
      </c>
      <c r="AJ31" s="107">
        <f t="shared" ref="AJ31" si="192">AJ32+AJ33</f>
        <v>0</v>
      </c>
      <c r="AK31" s="107">
        <f t="shared" ref="AK31" si="193">AK32+AK33</f>
        <v>0</v>
      </c>
      <c r="AL31" s="107">
        <f t="shared" ref="AL31" si="194">AL32+AL33</f>
        <v>0</v>
      </c>
      <c r="AN31" s="172">
        <f>AA31-'3 priedas_asignavimai'!Q93</f>
        <v>0</v>
      </c>
    </row>
    <row r="32" spans="1:40" ht="15" customHeight="1" x14ac:dyDescent="0.25">
      <c r="A32" s="10"/>
      <c r="B32" s="13" t="s">
        <v>4</v>
      </c>
      <c r="C32" s="162">
        <f t="shared" si="19"/>
        <v>0.6</v>
      </c>
      <c r="D32" s="162">
        <f t="shared" si="20"/>
        <v>0</v>
      </c>
      <c r="E32" s="7"/>
      <c r="F32" s="7"/>
      <c r="G32" s="7">
        <v>0.6</v>
      </c>
      <c r="H32" s="7"/>
      <c r="I32" s="7"/>
      <c r="J32" s="7"/>
      <c r="K32" s="7"/>
      <c r="L32" s="7"/>
      <c r="M32" s="7"/>
      <c r="N32" s="7"/>
      <c r="O32" s="162">
        <f t="shared" si="21"/>
        <v>0</v>
      </c>
      <c r="P32" s="162">
        <f t="shared" si="22"/>
        <v>0</v>
      </c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2">
        <f t="shared" si="25"/>
        <v>0.6</v>
      </c>
      <c r="AB32" s="12">
        <f t="shared" si="23"/>
        <v>0</v>
      </c>
      <c r="AC32" s="23">
        <f t="shared" ref="AC32:AC33" si="195">E32+Q32</f>
        <v>0</v>
      </c>
      <c r="AD32" s="23">
        <f t="shared" ref="AD32:AD33" si="196">F32+R32</f>
        <v>0</v>
      </c>
      <c r="AE32" s="23">
        <f t="shared" ref="AE32:AE33" si="197">G32+S32</f>
        <v>0.6</v>
      </c>
      <c r="AF32" s="23">
        <f t="shared" ref="AF32:AF33" si="198">H32+T32</f>
        <v>0</v>
      </c>
      <c r="AG32" s="23">
        <f t="shared" ref="AG32:AG33" si="199">I32+U32</f>
        <v>0</v>
      </c>
      <c r="AH32" s="23">
        <f t="shared" ref="AH32:AH33" si="200">J32+V32</f>
        <v>0</v>
      </c>
      <c r="AI32" s="23">
        <f t="shared" ref="AI32:AI33" si="201">K32+W32</f>
        <v>0</v>
      </c>
      <c r="AJ32" s="23">
        <f t="shared" ref="AJ32:AJ33" si="202">L32+X32</f>
        <v>0</v>
      </c>
      <c r="AK32" s="23">
        <f t="shared" ref="AK32:AK33" si="203">M32+Y32</f>
        <v>0</v>
      </c>
      <c r="AL32" s="23">
        <f t="shared" ref="AL32:AL33" si="204">N32+Z32</f>
        <v>0</v>
      </c>
      <c r="AN32" s="172">
        <f>AA32-'3 priedas_asignavimai'!Q94</f>
        <v>0</v>
      </c>
    </row>
    <row r="33" spans="1:40" ht="15" customHeight="1" x14ac:dyDescent="0.25">
      <c r="A33" s="10"/>
      <c r="B33" s="4" t="s">
        <v>5</v>
      </c>
      <c r="C33" s="162">
        <f t="shared" si="19"/>
        <v>0.1</v>
      </c>
      <c r="D33" s="162">
        <f t="shared" si="20"/>
        <v>0</v>
      </c>
      <c r="E33" s="7">
        <v>0.1</v>
      </c>
      <c r="F33" s="7"/>
      <c r="G33" s="7"/>
      <c r="H33" s="7"/>
      <c r="I33" s="7"/>
      <c r="J33" s="7"/>
      <c r="K33" s="7"/>
      <c r="L33" s="7"/>
      <c r="M33" s="7"/>
      <c r="N33" s="7"/>
      <c r="O33" s="162">
        <f t="shared" si="21"/>
        <v>0</v>
      </c>
      <c r="P33" s="162">
        <f t="shared" si="22"/>
        <v>0</v>
      </c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2">
        <f t="shared" si="25"/>
        <v>0.1</v>
      </c>
      <c r="AB33" s="12">
        <f t="shared" si="23"/>
        <v>0</v>
      </c>
      <c r="AC33" s="23">
        <f t="shared" si="195"/>
        <v>0.1</v>
      </c>
      <c r="AD33" s="23">
        <f t="shared" si="196"/>
        <v>0</v>
      </c>
      <c r="AE33" s="23">
        <f t="shared" si="197"/>
        <v>0</v>
      </c>
      <c r="AF33" s="23">
        <f t="shared" si="198"/>
        <v>0</v>
      </c>
      <c r="AG33" s="23">
        <f t="shared" si="199"/>
        <v>0</v>
      </c>
      <c r="AH33" s="23">
        <f t="shared" si="200"/>
        <v>0</v>
      </c>
      <c r="AI33" s="23">
        <f t="shared" si="201"/>
        <v>0</v>
      </c>
      <c r="AJ33" s="23">
        <f t="shared" si="202"/>
        <v>0</v>
      </c>
      <c r="AK33" s="23">
        <f t="shared" si="203"/>
        <v>0</v>
      </c>
      <c r="AL33" s="23">
        <f t="shared" si="204"/>
        <v>0</v>
      </c>
      <c r="AN33" s="172">
        <f>AA33-'3 priedas_asignavimai'!Q97</f>
        <v>0</v>
      </c>
    </row>
    <row r="34" spans="1:40" ht="15" customHeight="1" x14ac:dyDescent="0.25">
      <c r="A34" s="3" t="s">
        <v>14</v>
      </c>
      <c r="B34" s="129" t="s">
        <v>311</v>
      </c>
      <c r="C34" s="162">
        <f t="shared" si="19"/>
        <v>7.3</v>
      </c>
      <c r="D34" s="162">
        <f t="shared" si="20"/>
        <v>0</v>
      </c>
      <c r="E34" s="138">
        <f>E35</f>
        <v>0.8</v>
      </c>
      <c r="F34" s="138">
        <f t="shared" ref="F34" si="205">F35</f>
        <v>0</v>
      </c>
      <c r="G34" s="138">
        <f t="shared" ref="G34" si="206">G35</f>
        <v>6.5</v>
      </c>
      <c r="H34" s="138">
        <f t="shared" ref="H34" si="207">H35</f>
        <v>0</v>
      </c>
      <c r="I34" s="138">
        <f t="shared" ref="I34" si="208">I35</f>
        <v>0</v>
      </c>
      <c r="J34" s="138">
        <f t="shared" ref="J34" si="209">J35</f>
        <v>0</v>
      </c>
      <c r="K34" s="138">
        <f t="shared" ref="K34" si="210">K35</f>
        <v>0</v>
      </c>
      <c r="L34" s="138">
        <f t="shared" ref="L34" si="211">L35</f>
        <v>0</v>
      </c>
      <c r="M34" s="138">
        <f t="shared" ref="M34" si="212">M35</f>
        <v>0</v>
      </c>
      <c r="N34" s="138">
        <f t="shared" ref="N34" si="213">N35</f>
        <v>0</v>
      </c>
      <c r="O34" s="162">
        <f t="shared" si="21"/>
        <v>0</v>
      </c>
      <c r="P34" s="162">
        <f t="shared" si="22"/>
        <v>0</v>
      </c>
      <c r="Q34" s="142">
        <f>Q35</f>
        <v>0</v>
      </c>
      <c r="R34" s="142">
        <f t="shared" ref="R34" si="214">R35</f>
        <v>0</v>
      </c>
      <c r="S34" s="142">
        <f t="shared" ref="S34" si="215">S35</f>
        <v>0</v>
      </c>
      <c r="T34" s="142">
        <f t="shared" ref="T34" si="216">T35</f>
        <v>0</v>
      </c>
      <c r="U34" s="142">
        <f t="shared" ref="U34" si="217">U35</f>
        <v>0</v>
      </c>
      <c r="V34" s="142">
        <f t="shared" ref="V34" si="218">V35</f>
        <v>0</v>
      </c>
      <c r="W34" s="142">
        <f t="shared" ref="W34" si="219">W35</f>
        <v>0</v>
      </c>
      <c r="X34" s="142">
        <f t="shared" ref="X34" si="220">X35</f>
        <v>0</v>
      </c>
      <c r="Y34" s="142">
        <f t="shared" ref="Y34" si="221">Y35</f>
        <v>0</v>
      </c>
      <c r="Z34" s="142">
        <f t="shared" ref="Z34" si="222">Z35</f>
        <v>0</v>
      </c>
      <c r="AA34" s="12">
        <f t="shared" si="25"/>
        <v>7.3</v>
      </c>
      <c r="AB34" s="12">
        <f t="shared" si="23"/>
        <v>0</v>
      </c>
      <c r="AC34" s="107">
        <f>AC35</f>
        <v>0.8</v>
      </c>
      <c r="AD34" s="107">
        <f t="shared" ref="AD34" si="223">AD35</f>
        <v>0</v>
      </c>
      <c r="AE34" s="107">
        <f t="shared" ref="AE34" si="224">AE35</f>
        <v>6.5</v>
      </c>
      <c r="AF34" s="107">
        <f t="shared" ref="AF34" si="225">AF35</f>
        <v>0</v>
      </c>
      <c r="AG34" s="107">
        <f t="shared" ref="AG34" si="226">AG35</f>
        <v>0</v>
      </c>
      <c r="AH34" s="107">
        <f t="shared" ref="AH34" si="227">AH35</f>
        <v>0</v>
      </c>
      <c r="AI34" s="107">
        <f t="shared" ref="AI34" si="228">AI35</f>
        <v>0</v>
      </c>
      <c r="AJ34" s="107">
        <f t="shared" ref="AJ34" si="229">AJ35</f>
        <v>0</v>
      </c>
      <c r="AK34" s="107">
        <f t="shared" ref="AK34" si="230">AK35</f>
        <v>0</v>
      </c>
      <c r="AL34" s="107">
        <f t="shared" ref="AL34" si="231">AL35</f>
        <v>0</v>
      </c>
      <c r="AN34" s="172">
        <f>AA34-'3 priedas_asignavimai'!Q100</f>
        <v>0</v>
      </c>
    </row>
    <row r="35" spans="1:40" ht="15" customHeight="1" x14ac:dyDescent="0.25">
      <c r="A35" s="10"/>
      <c r="B35" s="4" t="s">
        <v>5</v>
      </c>
      <c r="C35" s="162">
        <f t="shared" si="19"/>
        <v>7.3</v>
      </c>
      <c r="D35" s="162">
        <f t="shared" si="20"/>
        <v>0</v>
      </c>
      <c r="E35" s="7">
        <v>0.8</v>
      </c>
      <c r="F35" s="7"/>
      <c r="G35" s="7">
        <v>6.5</v>
      </c>
      <c r="H35" s="7"/>
      <c r="I35" s="7"/>
      <c r="J35" s="7"/>
      <c r="K35" s="7"/>
      <c r="L35" s="7"/>
      <c r="M35" s="7"/>
      <c r="N35" s="7"/>
      <c r="O35" s="162">
        <f t="shared" si="21"/>
        <v>0</v>
      </c>
      <c r="P35" s="162">
        <f t="shared" si="22"/>
        <v>0</v>
      </c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2">
        <f t="shared" si="25"/>
        <v>7.3</v>
      </c>
      <c r="AB35" s="12">
        <f t="shared" si="23"/>
        <v>0</v>
      </c>
      <c r="AC35" s="23">
        <f t="shared" ref="AC35" si="232">E35+Q35</f>
        <v>0.8</v>
      </c>
      <c r="AD35" s="23">
        <f t="shared" ref="AD35" si="233">F35+R35</f>
        <v>0</v>
      </c>
      <c r="AE35" s="23">
        <f t="shared" ref="AE35" si="234">G35+S35</f>
        <v>6.5</v>
      </c>
      <c r="AF35" s="23">
        <f t="shared" ref="AF35" si="235">H35+T35</f>
        <v>0</v>
      </c>
      <c r="AG35" s="23">
        <f t="shared" ref="AG35" si="236">I35+U35</f>
        <v>0</v>
      </c>
      <c r="AH35" s="23">
        <f t="shared" ref="AH35" si="237">J35+V35</f>
        <v>0</v>
      </c>
      <c r="AI35" s="23">
        <f t="shared" ref="AI35" si="238">K35+W35</f>
        <v>0</v>
      </c>
      <c r="AJ35" s="23">
        <f t="shared" ref="AJ35" si="239">L35+X35</f>
        <v>0</v>
      </c>
      <c r="AK35" s="23">
        <f t="shared" ref="AK35" si="240">M35+Y35</f>
        <v>0</v>
      </c>
      <c r="AL35" s="23">
        <f t="shared" ref="AL35" si="241">N35+Z35</f>
        <v>0</v>
      </c>
      <c r="AN35" s="172">
        <f>AA35-'3 priedas_asignavimai'!Q104</f>
        <v>0</v>
      </c>
    </row>
    <row r="36" spans="1:40" ht="15" customHeight="1" x14ac:dyDescent="0.25">
      <c r="A36" s="3" t="s">
        <v>15</v>
      </c>
      <c r="B36" s="129" t="s">
        <v>312</v>
      </c>
      <c r="C36" s="162">
        <f t="shared" si="19"/>
        <v>2</v>
      </c>
      <c r="D36" s="162">
        <f t="shared" si="20"/>
        <v>0</v>
      </c>
      <c r="E36" s="138">
        <f t="shared" ref="E36" si="242">E37</f>
        <v>0.3</v>
      </c>
      <c r="F36" s="138">
        <f t="shared" ref="F36" si="243">F37</f>
        <v>0</v>
      </c>
      <c r="G36" s="138">
        <f t="shared" ref="G36" si="244">G37</f>
        <v>1.7</v>
      </c>
      <c r="H36" s="138">
        <f t="shared" ref="H36" si="245">H37</f>
        <v>0</v>
      </c>
      <c r="I36" s="138">
        <f t="shared" ref="I36" si="246">I37</f>
        <v>0</v>
      </c>
      <c r="J36" s="138">
        <f t="shared" ref="J36" si="247">J37</f>
        <v>0</v>
      </c>
      <c r="K36" s="138">
        <f t="shared" ref="K36" si="248">K37</f>
        <v>0</v>
      </c>
      <c r="L36" s="138">
        <f t="shared" ref="L36" si="249">L37</f>
        <v>0</v>
      </c>
      <c r="M36" s="138">
        <f t="shared" ref="M36" si="250">M37</f>
        <v>0</v>
      </c>
      <c r="N36" s="138">
        <f t="shared" ref="N36" si="251">N37</f>
        <v>0</v>
      </c>
      <c r="O36" s="162">
        <f t="shared" si="21"/>
        <v>0</v>
      </c>
      <c r="P36" s="162">
        <f t="shared" si="22"/>
        <v>0</v>
      </c>
      <c r="Q36" s="142">
        <f t="shared" ref="Q36" si="252">Q37</f>
        <v>0</v>
      </c>
      <c r="R36" s="142">
        <f t="shared" ref="R36" si="253">R37</f>
        <v>0</v>
      </c>
      <c r="S36" s="142">
        <f t="shared" ref="S36" si="254">S37</f>
        <v>0</v>
      </c>
      <c r="T36" s="142">
        <f t="shared" ref="T36" si="255">T37</f>
        <v>0</v>
      </c>
      <c r="U36" s="142">
        <f t="shared" ref="U36" si="256">U37</f>
        <v>0</v>
      </c>
      <c r="V36" s="142">
        <f t="shared" ref="V36" si="257">V37</f>
        <v>0</v>
      </c>
      <c r="W36" s="142">
        <f t="shared" ref="W36" si="258">W37</f>
        <v>0</v>
      </c>
      <c r="X36" s="142">
        <f t="shared" ref="X36" si="259">X37</f>
        <v>0</v>
      </c>
      <c r="Y36" s="142">
        <f t="shared" ref="Y36" si="260">Y37</f>
        <v>0</v>
      </c>
      <c r="Z36" s="142">
        <f t="shared" ref="Z36" si="261">Z37</f>
        <v>0</v>
      </c>
      <c r="AA36" s="12">
        <f t="shared" si="25"/>
        <v>2</v>
      </c>
      <c r="AB36" s="12">
        <f t="shared" si="23"/>
        <v>0</v>
      </c>
      <c r="AC36" s="107">
        <f t="shared" ref="AC36" si="262">AC37</f>
        <v>0.3</v>
      </c>
      <c r="AD36" s="107">
        <f t="shared" ref="AD36" si="263">AD37</f>
        <v>0</v>
      </c>
      <c r="AE36" s="107">
        <f t="shared" ref="AE36" si="264">AE37</f>
        <v>1.7</v>
      </c>
      <c r="AF36" s="107">
        <f t="shared" ref="AF36" si="265">AF37</f>
        <v>0</v>
      </c>
      <c r="AG36" s="107">
        <f t="shared" ref="AG36" si="266">AG37</f>
        <v>0</v>
      </c>
      <c r="AH36" s="107">
        <f t="shared" ref="AH36" si="267">AH37</f>
        <v>0</v>
      </c>
      <c r="AI36" s="107">
        <f t="shared" ref="AI36" si="268">AI37</f>
        <v>0</v>
      </c>
      <c r="AJ36" s="107">
        <f t="shared" ref="AJ36" si="269">AJ37</f>
        <v>0</v>
      </c>
      <c r="AK36" s="107">
        <f t="shared" ref="AK36" si="270">AK37</f>
        <v>0</v>
      </c>
      <c r="AL36" s="107">
        <f t="shared" ref="AL36" si="271">AL37</f>
        <v>0</v>
      </c>
      <c r="AN36" s="172">
        <f>AA36-'3 priedas_asignavimai'!Q107</f>
        <v>0</v>
      </c>
    </row>
    <row r="37" spans="1:40" ht="15" customHeight="1" x14ac:dyDescent="0.25">
      <c r="A37" s="10"/>
      <c r="B37" s="4" t="s">
        <v>5</v>
      </c>
      <c r="C37" s="162">
        <f t="shared" si="19"/>
        <v>2</v>
      </c>
      <c r="D37" s="162">
        <f t="shared" si="20"/>
        <v>0</v>
      </c>
      <c r="E37" s="7">
        <v>0.3</v>
      </c>
      <c r="F37" s="7"/>
      <c r="G37" s="7">
        <v>1.7</v>
      </c>
      <c r="H37" s="7"/>
      <c r="I37" s="7"/>
      <c r="J37" s="7"/>
      <c r="K37" s="7"/>
      <c r="L37" s="7"/>
      <c r="M37" s="7"/>
      <c r="N37" s="7"/>
      <c r="O37" s="162">
        <f t="shared" si="21"/>
        <v>0</v>
      </c>
      <c r="P37" s="162">
        <f t="shared" si="22"/>
        <v>0</v>
      </c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2">
        <f t="shared" si="25"/>
        <v>2</v>
      </c>
      <c r="AB37" s="12">
        <f t="shared" si="23"/>
        <v>0</v>
      </c>
      <c r="AC37" s="23">
        <f t="shared" ref="AC37" si="272">E37+Q37</f>
        <v>0.3</v>
      </c>
      <c r="AD37" s="23">
        <f t="shared" ref="AD37" si="273">F37+R37</f>
        <v>0</v>
      </c>
      <c r="AE37" s="23">
        <f t="shared" ref="AE37" si="274">G37+S37</f>
        <v>1.7</v>
      </c>
      <c r="AF37" s="23">
        <f t="shared" ref="AF37" si="275">H37+T37</f>
        <v>0</v>
      </c>
      <c r="AG37" s="23">
        <f t="shared" ref="AG37" si="276">I37+U37</f>
        <v>0</v>
      </c>
      <c r="AH37" s="23">
        <f t="shared" ref="AH37" si="277">J37+V37</f>
        <v>0</v>
      </c>
      <c r="AI37" s="23">
        <f t="shared" ref="AI37" si="278">K37+W37</f>
        <v>0</v>
      </c>
      <c r="AJ37" s="23">
        <f t="shared" ref="AJ37" si="279">L37+X37</f>
        <v>0</v>
      </c>
      <c r="AK37" s="23">
        <f t="shared" ref="AK37" si="280">M37+Y37</f>
        <v>0</v>
      </c>
      <c r="AL37" s="23">
        <f t="shared" ref="AL37" si="281">N37+Z37</f>
        <v>0</v>
      </c>
      <c r="AN37" s="172">
        <f>AA37-'3 priedas_asignavimai'!Q111</f>
        <v>0</v>
      </c>
    </row>
    <row r="38" spans="1:40" ht="15" customHeight="1" x14ac:dyDescent="0.25">
      <c r="A38" s="3" t="s">
        <v>16</v>
      </c>
      <c r="B38" s="129" t="s">
        <v>313</v>
      </c>
      <c r="C38" s="162">
        <f t="shared" si="19"/>
        <v>8.1</v>
      </c>
      <c r="D38" s="162">
        <f t="shared" si="20"/>
        <v>0</v>
      </c>
      <c r="E38" s="138">
        <f t="shared" ref="E38" si="282">E39</f>
        <v>3.4</v>
      </c>
      <c r="F38" s="138">
        <f t="shared" ref="F38" si="283">F39</f>
        <v>0</v>
      </c>
      <c r="G38" s="138">
        <f t="shared" ref="G38" si="284">G39</f>
        <v>4.7</v>
      </c>
      <c r="H38" s="138">
        <f t="shared" ref="H38" si="285">H39</f>
        <v>0</v>
      </c>
      <c r="I38" s="138">
        <f t="shared" ref="I38" si="286">I39</f>
        <v>0</v>
      </c>
      <c r="J38" s="138">
        <f t="shared" ref="J38" si="287">J39</f>
        <v>0</v>
      </c>
      <c r="K38" s="138">
        <f t="shared" ref="K38" si="288">K39</f>
        <v>0</v>
      </c>
      <c r="L38" s="138">
        <f t="shared" ref="L38" si="289">L39</f>
        <v>0</v>
      </c>
      <c r="M38" s="138">
        <f t="shared" ref="M38" si="290">M39</f>
        <v>0</v>
      </c>
      <c r="N38" s="138">
        <f t="shared" ref="N38" si="291">N39</f>
        <v>0</v>
      </c>
      <c r="O38" s="162">
        <f t="shared" si="21"/>
        <v>0</v>
      </c>
      <c r="P38" s="162">
        <f t="shared" si="22"/>
        <v>0</v>
      </c>
      <c r="Q38" s="142">
        <f t="shared" ref="Q38" si="292">Q39</f>
        <v>0</v>
      </c>
      <c r="R38" s="142">
        <f t="shared" ref="R38" si="293">R39</f>
        <v>0</v>
      </c>
      <c r="S38" s="142">
        <f t="shared" ref="S38" si="294">S39</f>
        <v>0</v>
      </c>
      <c r="T38" s="142">
        <f t="shared" ref="T38" si="295">T39</f>
        <v>0</v>
      </c>
      <c r="U38" s="142">
        <f t="shared" ref="U38" si="296">U39</f>
        <v>0</v>
      </c>
      <c r="V38" s="142">
        <f t="shared" ref="V38" si="297">V39</f>
        <v>0</v>
      </c>
      <c r="W38" s="142">
        <f t="shared" ref="W38" si="298">W39</f>
        <v>0</v>
      </c>
      <c r="X38" s="142">
        <f t="shared" ref="X38" si="299">X39</f>
        <v>0</v>
      </c>
      <c r="Y38" s="142">
        <f t="shared" ref="Y38" si="300">Y39</f>
        <v>0</v>
      </c>
      <c r="Z38" s="142">
        <f t="shared" ref="Z38" si="301">Z39</f>
        <v>0</v>
      </c>
      <c r="AA38" s="12">
        <f t="shared" si="25"/>
        <v>8.1</v>
      </c>
      <c r="AB38" s="12">
        <f t="shared" si="23"/>
        <v>0</v>
      </c>
      <c r="AC38" s="107">
        <f t="shared" ref="AC38" si="302">AC39</f>
        <v>3.4</v>
      </c>
      <c r="AD38" s="107">
        <f t="shared" ref="AD38" si="303">AD39</f>
        <v>0</v>
      </c>
      <c r="AE38" s="107">
        <f t="shared" ref="AE38" si="304">AE39</f>
        <v>4.7</v>
      </c>
      <c r="AF38" s="107">
        <f t="shared" ref="AF38" si="305">AF39</f>
        <v>0</v>
      </c>
      <c r="AG38" s="107">
        <f t="shared" ref="AG38" si="306">AG39</f>
        <v>0</v>
      </c>
      <c r="AH38" s="107">
        <f t="shared" ref="AH38" si="307">AH39</f>
        <v>0</v>
      </c>
      <c r="AI38" s="107">
        <f t="shared" ref="AI38" si="308">AI39</f>
        <v>0</v>
      </c>
      <c r="AJ38" s="107">
        <f t="shared" ref="AJ38" si="309">AJ39</f>
        <v>0</v>
      </c>
      <c r="AK38" s="107">
        <f t="shared" ref="AK38" si="310">AK39</f>
        <v>0</v>
      </c>
      <c r="AL38" s="107">
        <f t="shared" ref="AL38" si="311">AL39</f>
        <v>0</v>
      </c>
      <c r="AN38" s="172">
        <f>AA38-'3 priedas_asignavimai'!Q114</f>
        <v>0</v>
      </c>
    </row>
    <row r="39" spans="1:40" ht="15" customHeight="1" x14ac:dyDescent="0.25">
      <c r="A39" s="10"/>
      <c r="B39" s="4" t="s">
        <v>5</v>
      </c>
      <c r="C39" s="162">
        <f t="shared" si="19"/>
        <v>8.1</v>
      </c>
      <c r="D39" s="162">
        <f t="shared" si="20"/>
        <v>0</v>
      </c>
      <c r="E39" s="7">
        <v>3.4</v>
      </c>
      <c r="F39" s="7"/>
      <c r="G39" s="7">
        <v>4.7</v>
      </c>
      <c r="H39" s="7"/>
      <c r="I39" s="7"/>
      <c r="J39" s="7"/>
      <c r="K39" s="7"/>
      <c r="L39" s="7"/>
      <c r="M39" s="7"/>
      <c r="N39" s="7"/>
      <c r="O39" s="162">
        <f t="shared" si="21"/>
        <v>0</v>
      </c>
      <c r="P39" s="162">
        <f t="shared" si="22"/>
        <v>0</v>
      </c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2">
        <f t="shared" si="25"/>
        <v>8.1</v>
      </c>
      <c r="AB39" s="12">
        <f t="shared" si="23"/>
        <v>0</v>
      </c>
      <c r="AC39" s="23">
        <f t="shared" ref="AC39" si="312">E39+Q39</f>
        <v>3.4</v>
      </c>
      <c r="AD39" s="23">
        <f t="shared" ref="AD39" si="313">F39+R39</f>
        <v>0</v>
      </c>
      <c r="AE39" s="23">
        <f t="shared" ref="AE39" si="314">G39+S39</f>
        <v>4.7</v>
      </c>
      <c r="AF39" s="23">
        <f t="shared" ref="AF39" si="315">H39+T39</f>
        <v>0</v>
      </c>
      <c r="AG39" s="23">
        <f t="shared" ref="AG39" si="316">I39+U39</f>
        <v>0</v>
      </c>
      <c r="AH39" s="23">
        <f t="shared" ref="AH39" si="317">J39+V39</f>
        <v>0</v>
      </c>
      <c r="AI39" s="23">
        <f t="shared" ref="AI39" si="318">K39+W39</f>
        <v>0</v>
      </c>
      <c r="AJ39" s="23">
        <f t="shared" ref="AJ39" si="319">L39+X39</f>
        <v>0</v>
      </c>
      <c r="AK39" s="23">
        <f t="shared" ref="AK39" si="320">M39+Y39</f>
        <v>0</v>
      </c>
      <c r="AL39" s="23">
        <f t="shared" ref="AL39" si="321">N39+Z39</f>
        <v>0</v>
      </c>
      <c r="AN39" s="172">
        <f>AA39-'3 priedas_asignavimai'!Q118</f>
        <v>0</v>
      </c>
    </row>
    <row r="40" spans="1:40" ht="15" hidden="1" customHeight="1" x14ac:dyDescent="0.25">
      <c r="A40" s="3" t="s">
        <v>17</v>
      </c>
      <c r="B40" s="129" t="s">
        <v>314</v>
      </c>
      <c r="C40" s="162">
        <f t="shared" si="19"/>
        <v>0</v>
      </c>
      <c r="D40" s="162">
        <f t="shared" si="20"/>
        <v>0</v>
      </c>
      <c r="E40" s="138">
        <f t="shared" ref="E40" si="322">E41</f>
        <v>0</v>
      </c>
      <c r="F40" s="138">
        <f t="shared" ref="F40" si="323">F41</f>
        <v>0</v>
      </c>
      <c r="G40" s="138">
        <f t="shared" ref="G40" si="324">G41</f>
        <v>0</v>
      </c>
      <c r="H40" s="138">
        <f t="shared" ref="H40" si="325">H41</f>
        <v>0</v>
      </c>
      <c r="I40" s="138">
        <f t="shared" ref="I40" si="326">I41</f>
        <v>0</v>
      </c>
      <c r="J40" s="138">
        <f t="shared" ref="J40" si="327">J41</f>
        <v>0</v>
      </c>
      <c r="K40" s="138">
        <f t="shared" ref="K40" si="328">K41</f>
        <v>0</v>
      </c>
      <c r="L40" s="138">
        <f t="shared" ref="L40" si="329">L41</f>
        <v>0</v>
      </c>
      <c r="M40" s="138">
        <f t="shared" ref="M40" si="330">M41</f>
        <v>0</v>
      </c>
      <c r="N40" s="138">
        <f t="shared" ref="N40" si="331">N41</f>
        <v>0</v>
      </c>
      <c r="O40" s="162">
        <f t="shared" si="21"/>
        <v>0</v>
      </c>
      <c r="P40" s="162">
        <f t="shared" si="22"/>
        <v>0</v>
      </c>
      <c r="Q40" s="142">
        <f t="shared" ref="Q40" si="332">Q41</f>
        <v>0</v>
      </c>
      <c r="R40" s="142">
        <f t="shared" ref="R40" si="333">R41</f>
        <v>0</v>
      </c>
      <c r="S40" s="142">
        <f t="shared" ref="S40" si="334">S41</f>
        <v>0</v>
      </c>
      <c r="T40" s="142">
        <f t="shared" ref="T40" si="335">T41</f>
        <v>0</v>
      </c>
      <c r="U40" s="142">
        <f t="shared" ref="U40" si="336">U41</f>
        <v>0</v>
      </c>
      <c r="V40" s="142">
        <f t="shared" ref="V40" si="337">V41</f>
        <v>0</v>
      </c>
      <c r="W40" s="142">
        <f t="shared" ref="W40" si="338">W41</f>
        <v>0</v>
      </c>
      <c r="X40" s="142">
        <f t="shared" ref="X40" si="339">X41</f>
        <v>0</v>
      </c>
      <c r="Y40" s="142">
        <f t="shared" ref="Y40" si="340">Y41</f>
        <v>0</v>
      </c>
      <c r="Z40" s="142">
        <f t="shared" ref="Z40" si="341">Z41</f>
        <v>0</v>
      </c>
      <c r="AA40" s="12">
        <f t="shared" si="25"/>
        <v>0</v>
      </c>
      <c r="AB40" s="12">
        <f t="shared" si="23"/>
        <v>0</v>
      </c>
      <c r="AC40" s="107">
        <f t="shared" ref="AC40" si="342">AC41</f>
        <v>0</v>
      </c>
      <c r="AD40" s="107">
        <f t="shared" ref="AD40" si="343">AD41</f>
        <v>0</v>
      </c>
      <c r="AE40" s="107">
        <f t="shared" ref="AE40" si="344">AE41</f>
        <v>0</v>
      </c>
      <c r="AF40" s="107">
        <f t="shared" ref="AF40" si="345">AF41</f>
        <v>0</v>
      </c>
      <c r="AG40" s="107">
        <f t="shared" ref="AG40" si="346">AG41</f>
        <v>0</v>
      </c>
      <c r="AH40" s="107">
        <f t="shared" ref="AH40" si="347">AH41</f>
        <v>0</v>
      </c>
      <c r="AI40" s="107">
        <f t="shared" ref="AI40" si="348">AI41</f>
        <v>0</v>
      </c>
      <c r="AJ40" s="107">
        <f t="shared" ref="AJ40" si="349">AJ41</f>
        <v>0</v>
      </c>
      <c r="AK40" s="107">
        <f t="shared" ref="AK40" si="350">AK41</f>
        <v>0</v>
      </c>
      <c r="AL40" s="107">
        <f t="shared" ref="AL40" si="351">AL41</f>
        <v>0</v>
      </c>
      <c r="AN40" s="172"/>
    </row>
    <row r="41" spans="1:40" ht="15" hidden="1" customHeight="1" x14ac:dyDescent="0.25">
      <c r="A41" s="10"/>
      <c r="B41" s="4" t="s">
        <v>5</v>
      </c>
      <c r="C41" s="162">
        <f t="shared" si="19"/>
        <v>0</v>
      </c>
      <c r="D41" s="162">
        <f t="shared" si="20"/>
        <v>0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162">
        <f t="shared" si="21"/>
        <v>0</v>
      </c>
      <c r="P41" s="162">
        <f t="shared" si="22"/>
        <v>0</v>
      </c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2">
        <f t="shared" si="25"/>
        <v>0</v>
      </c>
      <c r="AB41" s="12">
        <f t="shared" si="23"/>
        <v>0</v>
      </c>
      <c r="AC41" s="23">
        <f t="shared" ref="AC41" si="352">E41+Q41</f>
        <v>0</v>
      </c>
      <c r="AD41" s="23">
        <f t="shared" ref="AD41" si="353">F41+R41</f>
        <v>0</v>
      </c>
      <c r="AE41" s="23">
        <f t="shared" ref="AE41" si="354">G41+S41</f>
        <v>0</v>
      </c>
      <c r="AF41" s="23">
        <f t="shared" ref="AF41" si="355">H41+T41</f>
        <v>0</v>
      </c>
      <c r="AG41" s="23">
        <f t="shared" ref="AG41" si="356">I41+U41</f>
        <v>0</v>
      </c>
      <c r="AH41" s="23">
        <f t="shared" ref="AH41" si="357">J41+V41</f>
        <v>0</v>
      </c>
      <c r="AI41" s="23">
        <f t="shared" ref="AI41" si="358">K41+W41</f>
        <v>0</v>
      </c>
      <c r="AJ41" s="23">
        <f t="shared" ref="AJ41" si="359">L41+X41</f>
        <v>0</v>
      </c>
      <c r="AK41" s="23">
        <f t="shared" ref="AK41" si="360">M41+Y41</f>
        <v>0</v>
      </c>
      <c r="AL41" s="23">
        <f t="shared" ref="AL41" si="361">N41+Z41</f>
        <v>0</v>
      </c>
      <c r="AN41" s="172"/>
    </row>
    <row r="42" spans="1:40" ht="15" customHeight="1" x14ac:dyDescent="0.25">
      <c r="A42" s="3" t="s">
        <v>17</v>
      </c>
      <c r="B42" s="129" t="s">
        <v>315</v>
      </c>
      <c r="C42" s="162">
        <f t="shared" si="19"/>
        <v>1.5</v>
      </c>
      <c r="D42" s="162">
        <f t="shared" si="20"/>
        <v>0</v>
      </c>
      <c r="E42" s="138">
        <f t="shared" ref="E42" si="362">E43</f>
        <v>0.3</v>
      </c>
      <c r="F42" s="138">
        <f t="shared" ref="F42" si="363">F43</f>
        <v>0</v>
      </c>
      <c r="G42" s="138">
        <f t="shared" ref="G42" si="364">G43</f>
        <v>1.2</v>
      </c>
      <c r="H42" s="138">
        <f t="shared" ref="H42" si="365">H43</f>
        <v>0</v>
      </c>
      <c r="I42" s="138">
        <f t="shared" ref="I42" si="366">I43</f>
        <v>0</v>
      </c>
      <c r="J42" s="138">
        <f t="shared" ref="J42" si="367">J43</f>
        <v>0</v>
      </c>
      <c r="K42" s="138">
        <f t="shared" ref="K42" si="368">K43</f>
        <v>0</v>
      </c>
      <c r="L42" s="138">
        <f t="shared" ref="L42" si="369">L43</f>
        <v>0</v>
      </c>
      <c r="M42" s="138">
        <f t="shared" ref="M42" si="370">M43</f>
        <v>0</v>
      </c>
      <c r="N42" s="138">
        <f t="shared" ref="N42" si="371">N43</f>
        <v>0</v>
      </c>
      <c r="O42" s="162">
        <f t="shared" si="21"/>
        <v>0</v>
      </c>
      <c r="P42" s="162">
        <f t="shared" si="22"/>
        <v>0</v>
      </c>
      <c r="Q42" s="142">
        <f t="shared" ref="Q42" si="372">Q43</f>
        <v>0</v>
      </c>
      <c r="R42" s="142">
        <f t="shared" ref="R42" si="373">R43</f>
        <v>0</v>
      </c>
      <c r="S42" s="142">
        <f t="shared" ref="S42" si="374">S43</f>
        <v>0</v>
      </c>
      <c r="T42" s="142">
        <f t="shared" ref="T42" si="375">T43</f>
        <v>0</v>
      </c>
      <c r="U42" s="142">
        <f t="shared" ref="U42" si="376">U43</f>
        <v>0</v>
      </c>
      <c r="V42" s="142">
        <f t="shared" ref="V42" si="377">V43</f>
        <v>0</v>
      </c>
      <c r="W42" s="142">
        <f t="shared" ref="W42" si="378">W43</f>
        <v>0</v>
      </c>
      <c r="X42" s="142">
        <f t="shared" ref="X42" si="379">X43</f>
        <v>0</v>
      </c>
      <c r="Y42" s="142">
        <f t="shared" ref="Y42" si="380">Y43</f>
        <v>0</v>
      </c>
      <c r="Z42" s="142">
        <f t="shared" ref="Z42" si="381">Z43</f>
        <v>0</v>
      </c>
      <c r="AA42" s="12">
        <f t="shared" si="25"/>
        <v>1.5</v>
      </c>
      <c r="AB42" s="12">
        <f t="shared" si="23"/>
        <v>0</v>
      </c>
      <c r="AC42" s="107">
        <f t="shared" ref="AC42" si="382">AC43</f>
        <v>0.3</v>
      </c>
      <c r="AD42" s="107">
        <f t="shared" ref="AD42" si="383">AD43</f>
        <v>0</v>
      </c>
      <c r="AE42" s="107">
        <f t="shared" ref="AE42" si="384">AE43</f>
        <v>1.2</v>
      </c>
      <c r="AF42" s="107">
        <f t="shared" ref="AF42" si="385">AF43</f>
        <v>0</v>
      </c>
      <c r="AG42" s="107">
        <f t="shared" ref="AG42" si="386">AG43</f>
        <v>0</v>
      </c>
      <c r="AH42" s="107">
        <f t="shared" ref="AH42" si="387">AH43</f>
        <v>0</v>
      </c>
      <c r="AI42" s="107">
        <f t="shared" ref="AI42" si="388">AI43</f>
        <v>0</v>
      </c>
      <c r="AJ42" s="107">
        <f t="shared" ref="AJ42" si="389">AJ43</f>
        <v>0</v>
      </c>
      <c r="AK42" s="107">
        <f t="shared" ref="AK42" si="390">AK43</f>
        <v>0</v>
      </c>
      <c r="AL42" s="107">
        <f t="shared" ref="AL42" si="391">AL43</f>
        <v>0</v>
      </c>
      <c r="AN42" s="172">
        <f>AA42-'3 priedas_asignavimai'!Q128</f>
        <v>0</v>
      </c>
    </row>
    <row r="43" spans="1:40" ht="15" customHeight="1" x14ac:dyDescent="0.25">
      <c r="A43" s="10"/>
      <c r="B43" s="4" t="s">
        <v>5</v>
      </c>
      <c r="C43" s="162">
        <f t="shared" si="19"/>
        <v>1.5</v>
      </c>
      <c r="D43" s="162">
        <f t="shared" si="20"/>
        <v>0</v>
      </c>
      <c r="E43" s="7">
        <v>0.3</v>
      </c>
      <c r="F43" s="7"/>
      <c r="G43" s="7">
        <v>1.2</v>
      </c>
      <c r="H43" s="7"/>
      <c r="I43" s="7"/>
      <c r="J43" s="7"/>
      <c r="K43" s="7"/>
      <c r="L43" s="7"/>
      <c r="M43" s="7"/>
      <c r="N43" s="7"/>
      <c r="O43" s="162">
        <f t="shared" si="21"/>
        <v>0</v>
      </c>
      <c r="P43" s="162">
        <f t="shared" si="22"/>
        <v>0</v>
      </c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2">
        <f t="shared" si="25"/>
        <v>1.5</v>
      </c>
      <c r="AB43" s="12">
        <f t="shared" si="23"/>
        <v>0</v>
      </c>
      <c r="AC43" s="23">
        <f t="shared" ref="AC43" si="392">E43+Q43</f>
        <v>0.3</v>
      </c>
      <c r="AD43" s="23">
        <f t="shared" ref="AD43" si="393">F43+R43</f>
        <v>0</v>
      </c>
      <c r="AE43" s="23">
        <f t="shared" ref="AE43" si="394">G43+S43</f>
        <v>1.2</v>
      </c>
      <c r="AF43" s="23">
        <f t="shared" ref="AF43" si="395">H43+T43</f>
        <v>0</v>
      </c>
      <c r="AG43" s="23">
        <f t="shared" ref="AG43" si="396">I43+U43</f>
        <v>0</v>
      </c>
      <c r="AH43" s="23">
        <f t="shared" ref="AH43" si="397">J43+V43</f>
        <v>0</v>
      </c>
      <c r="AI43" s="23">
        <f t="shared" ref="AI43" si="398">K43+W43</f>
        <v>0</v>
      </c>
      <c r="AJ43" s="23">
        <f t="shared" ref="AJ43" si="399">L43+X43</f>
        <v>0</v>
      </c>
      <c r="AK43" s="23">
        <f t="shared" ref="AK43" si="400">M43+Y43</f>
        <v>0</v>
      </c>
      <c r="AL43" s="23">
        <f t="shared" ref="AL43" si="401">N43+Z43</f>
        <v>0</v>
      </c>
      <c r="AN43" s="172">
        <f>AA43-'3 priedas_asignavimai'!Q132</f>
        <v>0</v>
      </c>
    </row>
    <row r="44" spans="1:40" ht="15" customHeight="1" x14ac:dyDescent="0.25">
      <c r="A44" s="3" t="s">
        <v>18</v>
      </c>
      <c r="B44" s="129" t="s">
        <v>316</v>
      </c>
      <c r="C44" s="162">
        <f t="shared" si="19"/>
        <v>10.6</v>
      </c>
      <c r="D44" s="162">
        <f t="shared" si="20"/>
        <v>0</v>
      </c>
      <c r="E44" s="138">
        <f t="shared" ref="E44" si="402">E45</f>
        <v>10.6</v>
      </c>
      <c r="F44" s="138">
        <f t="shared" ref="F44" si="403">F45</f>
        <v>0</v>
      </c>
      <c r="G44" s="138">
        <f t="shared" ref="G44" si="404">G45</f>
        <v>0</v>
      </c>
      <c r="H44" s="138">
        <f t="shared" ref="H44" si="405">H45</f>
        <v>0</v>
      </c>
      <c r="I44" s="138">
        <f t="shared" ref="I44" si="406">I45</f>
        <v>0</v>
      </c>
      <c r="J44" s="138">
        <f t="shared" ref="J44" si="407">J45</f>
        <v>0</v>
      </c>
      <c r="K44" s="138">
        <f t="shared" ref="K44" si="408">K45</f>
        <v>0</v>
      </c>
      <c r="L44" s="138">
        <f t="shared" ref="L44" si="409">L45</f>
        <v>0</v>
      </c>
      <c r="M44" s="138">
        <f t="shared" ref="M44" si="410">M45</f>
        <v>0</v>
      </c>
      <c r="N44" s="138">
        <f t="shared" ref="N44" si="411">N45</f>
        <v>0</v>
      </c>
      <c r="O44" s="162">
        <f t="shared" si="21"/>
        <v>0</v>
      </c>
      <c r="P44" s="162">
        <f t="shared" si="22"/>
        <v>0</v>
      </c>
      <c r="Q44" s="142">
        <f t="shared" ref="Q44" si="412">Q45</f>
        <v>0</v>
      </c>
      <c r="R44" s="142">
        <f t="shared" ref="R44" si="413">R45</f>
        <v>0</v>
      </c>
      <c r="S44" s="142">
        <f t="shared" ref="S44" si="414">S45</f>
        <v>0</v>
      </c>
      <c r="T44" s="142">
        <f t="shared" ref="T44" si="415">T45</f>
        <v>0</v>
      </c>
      <c r="U44" s="142">
        <f t="shared" ref="U44" si="416">U45</f>
        <v>0</v>
      </c>
      <c r="V44" s="142">
        <f t="shared" ref="V44" si="417">V45</f>
        <v>0</v>
      </c>
      <c r="W44" s="142">
        <f t="shared" ref="W44" si="418">W45</f>
        <v>0</v>
      </c>
      <c r="X44" s="142">
        <f t="shared" ref="X44" si="419">X45</f>
        <v>0</v>
      </c>
      <c r="Y44" s="142">
        <f t="shared" ref="Y44" si="420">Y45</f>
        <v>0</v>
      </c>
      <c r="Z44" s="142">
        <f t="shared" ref="Z44" si="421">Z45</f>
        <v>0</v>
      </c>
      <c r="AA44" s="12">
        <f t="shared" si="25"/>
        <v>10.6</v>
      </c>
      <c r="AB44" s="12">
        <f t="shared" si="23"/>
        <v>0</v>
      </c>
      <c r="AC44" s="107">
        <f t="shared" ref="AC44" si="422">AC45</f>
        <v>10.6</v>
      </c>
      <c r="AD44" s="107">
        <f t="shared" ref="AD44" si="423">AD45</f>
        <v>0</v>
      </c>
      <c r="AE44" s="107">
        <f t="shared" ref="AE44" si="424">AE45</f>
        <v>0</v>
      </c>
      <c r="AF44" s="107">
        <f t="shared" ref="AF44" si="425">AF45</f>
        <v>0</v>
      </c>
      <c r="AG44" s="107">
        <f t="shared" ref="AG44" si="426">AG45</f>
        <v>0</v>
      </c>
      <c r="AH44" s="107">
        <f t="shared" ref="AH44" si="427">AH45</f>
        <v>0</v>
      </c>
      <c r="AI44" s="107">
        <f t="shared" ref="AI44" si="428">AI45</f>
        <v>0</v>
      </c>
      <c r="AJ44" s="107">
        <f t="shared" ref="AJ44" si="429">AJ45</f>
        <v>0</v>
      </c>
      <c r="AK44" s="107">
        <f t="shared" ref="AK44" si="430">AK45</f>
        <v>0</v>
      </c>
      <c r="AL44" s="107">
        <f t="shared" ref="AL44" si="431">AL45</f>
        <v>0</v>
      </c>
      <c r="AN44" s="172">
        <f>AA44-'3 priedas_asignavimai'!Q135</f>
        <v>0</v>
      </c>
    </row>
    <row r="45" spans="1:40" ht="15" customHeight="1" x14ac:dyDescent="0.25">
      <c r="A45" s="29"/>
      <c r="B45" s="4" t="s">
        <v>5</v>
      </c>
      <c r="C45" s="162">
        <f t="shared" si="19"/>
        <v>10.6</v>
      </c>
      <c r="D45" s="162">
        <f t="shared" si="20"/>
        <v>0</v>
      </c>
      <c r="E45" s="7">
        <v>10.6</v>
      </c>
      <c r="F45" s="7"/>
      <c r="G45" s="7"/>
      <c r="H45" s="7"/>
      <c r="I45" s="7"/>
      <c r="J45" s="7"/>
      <c r="K45" s="7"/>
      <c r="L45" s="7"/>
      <c r="M45" s="7"/>
      <c r="N45" s="7"/>
      <c r="O45" s="162">
        <f t="shared" si="21"/>
        <v>0</v>
      </c>
      <c r="P45" s="162">
        <f t="shared" si="22"/>
        <v>0</v>
      </c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2">
        <f t="shared" si="25"/>
        <v>10.6</v>
      </c>
      <c r="AB45" s="12">
        <f t="shared" si="23"/>
        <v>0</v>
      </c>
      <c r="AC45" s="23">
        <f t="shared" ref="AC45" si="432">E45+Q45</f>
        <v>10.6</v>
      </c>
      <c r="AD45" s="23">
        <f t="shared" ref="AD45" si="433">F45+R45</f>
        <v>0</v>
      </c>
      <c r="AE45" s="23">
        <f t="shared" ref="AE45" si="434">G45+S45</f>
        <v>0</v>
      </c>
      <c r="AF45" s="23">
        <f t="shared" ref="AF45" si="435">H45+T45</f>
        <v>0</v>
      </c>
      <c r="AG45" s="23">
        <f t="shared" ref="AG45" si="436">I45+U45</f>
        <v>0</v>
      </c>
      <c r="AH45" s="23">
        <f t="shared" ref="AH45" si="437">J45+V45</f>
        <v>0</v>
      </c>
      <c r="AI45" s="23">
        <f t="shared" ref="AI45" si="438">K45+W45</f>
        <v>0</v>
      </c>
      <c r="AJ45" s="23">
        <f t="shared" ref="AJ45" si="439">L45+X45</f>
        <v>0</v>
      </c>
      <c r="AK45" s="23">
        <f t="shared" ref="AK45" si="440">M45+Y45</f>
        <v>0</v>
      </c>
      <c r="AL45" s="23">
        <f t="shared" ref="AL45" si="441">N45+Z45</f>
        <v>0</v>
      </c>
      <c r="AN45" s="172">
        <f>AA45-'3 priedas_asignavimai'!Q139</f>
        <v>0</v>
      </c>
    </row>
    <row r="46" spans="1:40" s="26" customFormat="1" ht="15" customHeight="1" x14ac:dyDescent="0.25">
      <c r="A46" s="32" t="s">
        <v>19</v>
      </c>
      <c r="B46" s="121" t="s">
        <v>319</v>
      </c>
      <c r="C46" s="162">
        <f t="shared" si="19"/>
        <v>0.1</v>
      </c>
      <c r="D46" s="162">
        <f t="shared" si="20"/>
        <v>0</v>
      </c>
      <c r="E46" s="138">
        <f t="shared" ref="E46" si="442">E47</f>
        <v>0</v>
      </c>
      <c r="F46" s="138">
        <f t="shared" ref="F46" si="443">F47</f>
        <v>0</v>
      </c>
      <c r="G46" s="138">
        <f t="shared" ref="G46" si="444">G47</f>
        <v>0.1</v>
      </c>
      <c r="H46" s="138">
        <f t="shared" ref="H46" si="445">H47</f>
        <v>0</v>
      </c>
      <c r="I46" s="138">
        <f t="shared" ref="I46" si="446">I47</f>
        <v>0</v>
      </c>
      <c r="J46" s="138">
        <f t="shared" ref="J46" si="447">J47</f>
        <v>0</v>
      </c>
      <c r="K46" s="138">
        <f t="shared" ref="K46" si="448">K47</f>
        <v>0</v>
      </c>
      <c r="L46" s="138">
        <f t="shared" ref="L46" si="449">L47</f>
        <v>0</v>
      </c>
      <c r="M46" s="138">
        <f t="shared" ref="M46" si="450">M47</f>
        <v>0</v>
      </c>
      <c r="N46" s="138">
        <f t="shared" ref="N46" si="451">N47</f>
        <v>0</v>
      </c>
      <c r="O46" s="162">
        <f t="shared" si="21"/>
        <v>0</v>
      </c>
      <c r="P46" s="162">
        <f t="shared" si="22"/>
        <v>0</v>
      </c>
      <c r="Q46" s="142">
        <f t="shared" ref="Q46" si="452">Q47</f>
        <v>0</v>
      </c>
      <c r="R46" s="142">
        <f t="shared" ref="R46" si="453">R47</f>
        <v>0</v>
      </c>
      <c r="S46" s="142">
        <f t="shared" ref="S46" si="454">S47</f>
        <v>0</v>
      </c>
      <c r="T46" s="142">
        <f t="shared" ref="T46" si="455">T47</f>
        <v>0</v>
      </c>
      <c r="U46" s="142">
        <f t="shared" ref="U46" si="456">U47</f>
        <v>0</v>
      </c>
      <c r="V46" s="142">
        <f t="shared" ref="V46" si="457">V47</f>
        <v>0</v>
      </c>
      <c r="W46" s="142">
        <f t="shared" ref="W46" si="458">W47</f>
        <v>0</v>
      </c>
      <c r="X46" s="142">
        <f t="shared" ref="X46" si="459">X47</f>
        <v>0</v>
      </c>
      <c r="Y46" s="142">
        <f t="shared" ref="Y46" si="460">Y47</f>
        <v>0</v>
      </c>
      <c r="Z46" s="142">
        <f t="shared" ref="Z46" si="461">Z47</f>
        <v>0</v>
      </c>
      <c r="AA46" s="12">
        <f t="shared" si="25"/>
        <v>0.1</v>
      </c>
      <c r="AB46" s="12">
        <f t="shared" si="23"/>
        <v>0</v>
      </c>
      <c r="AC46" s="107">
        <f t="shared" ref="AC46" si="462">AC47</f>
        <v>0</v>
      </c>
      <c r="AD46" s="107">
        <f t="shared" ref="AD46" si="463">AD47</f>
        <v>0</v>
      </c>
      <c r="AE46" s="107">
        <f t="shared" ref="AE46" si="464">AE47</f>
        <v>0.1</v>
      </c>
      <c r="AF46" s="107">
        <f t="shared" ref="AF46" si="465">AF47</f>
        <v>0</v>
      </c>
      <c r="AG46" s="107">
        <f t="shared" ref="AG46" si="466">AG47</f>
        <v>0</v>
      </c>
      <c r="AH46" s="107">
        <f t="shared" ref="AH46" si="467">AH47</f>
        <v>0</v>
      </c>
      <c r="AI46" s="107">
        <f t="shared" ref="AI46" si="468">AI47</f>
        <v>0</v>
      </c>
      <c r="AJ46" s="107">
        <f t="shared" ref="AJ46" si="469">AJ47</f>
        <v>0</v>
      </c>
      <c r="AK46" s="107">
        <f t="shared" ref="AK46" si="470">AK47</f>
        <v>0</v>
      </c>
      <c r="AL46" s="107">
        <f t="shared" ref="AL46" si="471">AL47</f>
        <v>0</v>
      </c>
      <c r="AN46" s="173">
        <f>AA46-'3 priedas_asignavimai'!Q147</f>
        <v>0</v>
      </c>
    </row>
    <row r="47" spans="1:40" s="26" customFormat="1" ht="15" customHeight="1" x14ac:dyDescent="0.25">
      <c r="A47" s="32"/>
      <c r="B47" s="5" t="s">
        <v>6</v>
      </c>
      <c r="C47" s="162">
        <f t="shared" si="19"/>
        <v>0.1</v>
      </c>
      <c r="D47" s="162">
        <f t="shared" si="20"/>
        <v>0</v>
      </c>
      <c r="E47" s="7"/>
      <c r="F47" s="7"/>
      <c r="G47" s="7">
        <v>0.1</v>
      </c>
      <c r="H47" s="7"/>
      <c r="I47" s="7"/>
      <c r="J47" s="7"/>
      <c r="K47" s="7"/>
      <c r="L47" s="7"/>
      <c r="M47" s="7"/>
      <c r="N47" s="7"/>
      <c r="O47" s="162">
        <f t="shared" si="21"/>
        <v>0</v>
      </c>
      <c r="P47" s="162">
        <f t="shared" si="22"/>
        <v>0</v>
      </c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2">
        <f t="shared" si="25"/>
        <v>0.1</v>
      </c>
      <c r="AB47" s="12">
        <f t="shared" si="23"/>
        <v>0</v>
      </c>
      <c r="AC47" s="23">
        <f t="shared" ref="AC47" si="472">E47+Q47</f>
        <v>0</v>
      </c>
      <c r="AD47" s="23">
        <f t="shared" ref="AD47" si="473">F47+R47</f>
        <v>0</v>
      </c>
      <c r="AE47" s="23">
        <f t="shared" ref="AE47" si="474">G47+S47</f>
        <v>0.1</v>
      </c>
      <c r="AF47" s="23">
        <f t="shared" ref="AF47" si="475">H47+T47</f>
        <v>0</v>
      </c>
      <c r="AG47" s="23">
        <f t="shared" ref="AG47" si="476">I47+U47</f>
        <v>0</v>
      </c>
      <c r="AH47" s="23">
        <f t="shared" ref="AH47" si="477">J47+V47</f>
        <v>0</v>
      </c>
      <c r="AI47" s="23">
        <f t="shared" ref="AI47" si="478">K47+W47</f>
        <v>0</v>
      </c>
      <c r="AJ47" s="23">
        <f t="shared" ref="AJ47" si="479">L47+X47</f>
        <v>0</v>
      </c>
      <c r="AK47" s="23">
        <f t="shared" ref="AK47" si="480">M47+Y47</f>
        <v>0</v>
      </c>
      <c r="AL47" s="23">
        <f t="shared" ref="AL47" si="481">N47+Z47</f>
        <v>0</v>
      </c>
      <c r="AN47" s="173">
        <f>AA47-'3 priedas_asignavimai'!Q148</f>
        <v>0</v>
      </c>
    </row>
    <row r="48" spans="1:40" ht="15" customHeight="1" x14ac:dyDescent="0.25">
      <c r="A48" s="31" t="s">
        <v>20</v>
      </c>
      <c r="B48" s="122" t="s">
        <v>323</v>
      </c>
      <c r="C48" s="162">
        <f t="shared" si="19"/>
        <v>13.3</v>
      </c>
      <c r="D48" s="162">
        <f t="shared" si="20"/>
        <v>0</v>
      </c>
      <c r="E48" s="138">
        <f t="shared" ref="E48" si="482">E49</f>
        <v>13.3</v>
      </c>
      <c r="F48" s="138">
        <f t="shared" ref="F48" si="483">F49</f>
        <v>0</v>
      </c>
      <c r="G48" s="138">
        <f t="shared" ref="G48" si="484">G49</f>
        <v>0</v>
      </c>
      <c r="H48" s="138">
        <f t="shared" ref="H48" si="485">H49</f>
        <v>0</v>
      </c>
      <c r="I48" s="138">
        <f t="shared" ref="I48" si="486">I49</f>
        <v>0</v>
      </c>
      <c r="J48" s="138">
        <f t="shared" ref="J48" si="487">J49</f>
        <v>0</v>
      </c>
      <c r="K48" s="138">
        <f t="shared" ref="K48" si="488">K49</f>
        <v>0</v>
      </c>
      <c r="L48" s="138">
        <f t="shared" ref="L48" si="489">L49</f>
        <v>0</v>
      </c>
      <c r="M48" s="138">
        <f t="shared" ref="M48" si="490">M49</f>
        <v>0</v>
      </c>
      <c r="N48" s="138">
        <f t="shared" ref="N48" si="491">N49</f>
        <v>0</v>
      </c>
      <c r="O48" s="162">
        <f t="shared" si="21"/>
        <v>0</v>
      </c>
      <c r="P48" s="162">
        <f t="shared" si="22"/>
        <v>0</v>
      </c>
      <c r="Q48" s="142">
        <f t="shared" ref="Q48" si="492">Q49</f>
        <v>0</v>
      </c>
      <c r="R48" s="142">
        <f t="shared" ref="R48" si="493">R49</f>
        <v>0</v>
      </c>
      <c r="S48" s="142">
        <f t="shared" ref="S48" si="494">S49</f>
        <v>0</v>
      </c>
      <c r="T48" s="142">
        <f t="shared" ref="T48" si="495">T49</f>
        <v>0</v>
      </c>
      <c r="U48" s="142">
        <f t="shared" ref="U48" si="496">U49</f>
        <v>0</v>
      </c>
      <c r="V48" s="142">
        <f t="shared" ref="V48" si="497">V49</f>
        <v>0</v>
      </c>
      <c r="W48" s="142">
        <f t="shared" ref="W48" si="498">W49</f>
        <v>0</v>
      </c>
      <c r="X48" s="142">
        <f t="shared" ref="X48" si="499">X49</f>
        <v>0</v>
      </c>
      <c r="Y48" s="142">
        <f t="shared" ref="Y48" si="500">Y49</f>
        <v>0</v>
      </c>
      <c r="Z48" s="142">
        <f t="shared" ref="Z48" si="501">Z49</f>
        <v>0</v>
      </c>
      <c r="AA48" s="12">
        <f t="shared" si="25"/>
        <v>13.3</v>
      </c>
      <c r="AB48" s="12">
        <f t="shared" si="23"/>
        <v>0</v>
      </c>
      <c r="AC48" s="107">
        <f t="shared" ref="AC48" si="502">AC49</f>
        <v>13.3</v>
      </c>
      <c r="AD48" s="107">
        <f t="shared" ref="AD48" si="503">AD49</f>
        <v>0</v>
      </c>
      <c r="AE48" s="107">
        <f t="shared" ref="AE48" si="504">AE49</f>
        <v>0</v>
      </c>
      <c r="AF48" s="107">
        <f t="shared" ref="AF48" si="505">AF49</f>
        <v>0</v>
      </c>
      <c r="AG48" s="107">
        <f t="shared" ref="AG48" si="506">AG49</f>
        <v>0</v>
      </c>
      <c r="AH48" s="107">
        <f t="shared" ref="AH48" si="507">AH49</f>
        <v>0</v>
      </c>
      <c r="AI48" s="107">
        <f t="shared" ref="AI48" si="508">AI49</f>
        <v>0</v>
      </c>
      <c r="AJ48" s="107">
        <f t="shared" ref="AJ48" si="509">AJ49</f>
        <v>0</v>
      </c>
      <c r="AK48" s="107">
        <f t="shared" ref="AK48" si="510">AK49</f>
        <v>0</v>
      </c>
      <c r="AL48" s="107">
        <f t="shared" ref="AL48" si="511">AL49</f>
        <v>0</v>
      </c>
      <c r="AN48" s="172">
        <f>AA48-'3 priedas_asignavimai'!Q151</f>
        <v>0</v>
      </c>
    </row>
    <row r="49" spans="1:40" x14ac:dyDescent="0.25">
      <c r="A49" s="32"/>
      <c r="B49" s="5" t="s">
        <v>59</v>
      </c>
      <c r="C49" s="162">
        <f t="shared" si="19"/>
        <v>13.3</v>
      </c>
      <c r="D49" s="162">
        <f t="shared" si="20"/>
        <v>0</v>
      </c>
      <c r="E49" s="7">
        <v>13.3</v>
      </c>
      <c r="F49" s="7"/>
      <c r="G49" s="7"/>
      <c r="H49" s="7"/>
      <c r="I49" s="7"/>
      <c r="J49" s="7"/>
      <c r="K49" s="7"/>
      <c r="L49" s="7"/>
      <c r="M49" s="7"/>
      <c r="N49" s="7"/>
      <c r="O49" s="162">
        <f t="shared" si="21"/>
        <v>0</v>
      </c>
      <c r="P49" s="162">
        <f t="shared" si="22"/>
        <v>0</v>
      </c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2">
        <f t="shared" si="25"/>
        <v>13.3</v>
      </c>
      <c r="AB49" s="12">
        <f t="shared" si="23"/>
        <v>0</v>
      </c>
      <c r="AC49" s="23">
        <f t="shared" ref="AC49" si="512">E49+Q49</f>
        <v>13.3</v>
      </c>
      <c r="AD49" s="23">
        <f t="shared" ref="AD49" si="513">F49+R49</f>
        <v>0</v>
      </c>
      <c r="AE49" s="23">
        <f t="shared" ref="AE49" si="514">G49+S49</f>
        <v>0</v>
      </c>
      <c r="AF49" s="23">
        <f t="shared" ref="AF49" si="515">H49+T49</f>
        <v>0</v>
      </c>
      <c r="AG49" s="23">
        <f t="shared" ref="AG49" si="516">I49+U49</f>
        <v>0</v>
      </c>
      <c r="AH49" s="23">
        <f t="shared" ref="AH49" si="517">J49+V49</f>
        <v>0</v>
      </c>
      <c r="AI49" s="23">
        <f t="shared" ref="AI49" si="518">K49+W49</f>
        <v>0</v>
      </c>
      <c r="AJ49" s="23">
        <f t="shared" ref="AJ49" si="519">L49+X49</f>
        <v>0</v>
      </c>
      <c r="AK49" s="23">
        <f t="shared" ref="AK49" si="520">M49+Y49</f>
        <v>0</v>
      </c>
      <c r="AL49" s="23">
        <f t="shared" ref="AL49" si="521">N49+Z49</f>
        <v>0</v>
      </c>
      <c r="AN49" s="172">
        <f>AA49-'3 priedas_asignavimai'!Q152</f>
        <v>0</v>
      </c>
    </row>
    <row r="50" spans="1:40" ht="15" customHeight="1" x14ac:dyDescent="0.25">
      <c r="A50" s="3" t="s">
        <v>21</v>
      </c>
      <c r="B50" s="122" t="s">
        <v>324</v>
      </c>
      <c r="C50" s="162">
        <f t="shared" si="19"/>
        <v>4.9000000000000004</v>
      </c>
      <c r="D50" s="162">
        <f t="shared" si="20"/>
        <v>0</v>
      </c>
      <c r="E50" s="138">
        <f t="shared" ref="E50" si="522">E51</f>
        <v>3.6</v>
      </c>
      <c r="F50" s="138">
        <f t="shared" ref="F50" si="523">F51</f>
        <v>0</v>
      </c>
      <c r="G50" s="138">
        <f t="shared" ref="G50" si="524">G51</f>
        <v>1.3</v>
      </c>
      <c r="H50" s="138">
        <f t="shared" ref="H50" si="525">H51</f>
        <v>0</v>
      </c>
      <c r="I50" s="138">
        <f t="shared" ref="I50" si="526">I51</f>
        <v>0</v>
      </c>
      <c r="J50" s="138">
        <f t="shared" ref="J50" si="527">J51</f>
        <v>0</v>
      </c>
      <c r="K50" s="138">
        <f t="shared" ref="K50" si="528">K51</f>
        <v>0</v>
      </c>
      <c r="L50" s="138">
        <f t="shared" ref="L50" si="529">L51</f>
        <v>0</v>
      </c>
      <c r="M50" s="138">
        <f t="shared" ref="M50" si="530">M51</f>
        <v>0</v>
      </c>
      <c r="N50" s="138">
        <f t="shared" ref="N50" si="531">N51</f>
        <v>0</v>
      </c>
      <c r="O50" s="162">
        <f t="shared" si="21"/>
        <v>0</v>
      </c>
      <c r="P50" s="162">
        <f t="shared" si="22"/>
        <v>0</v>
      </c>
      <c r="Q50" s="142">
        <f t="shared" ref="Q50" si="532">Q51</f>
        <v>0</v>
      </c>
      <c r="R50" s="142">
        <f t="shared" ref="R50" si="533">R51</f>
        <v>0</v>
      </c>
      <c r="S50" s="142">
        <f t="shared" ref="S50" si="534">S51</f>
        <v>0</v>
      </c>
      <c r="T50" s="142">
        <f t="shared" ref="T50" si="535">T51</f>
        <v>0</v>
      </c>
      <c r="U50" s="142">
        <f t="shared" ref="U50" si="536">U51</f>
        <v>0</v>
      </c>
      <c r="V50" s="142">
        <f t="shared" ref="V50" si="537">V51</f>
        <v>0</v>
      </c>
      <c r="W50" s="142">
        <f t="shared" ref="W50" si="538">W51</f>
        <v>0</v>
      </c>
      <c r="X50" s="142">
        <f t="shared" ref="X50" si="539">X51</f>
        <v>0</v>
      </c>
      <c r="Y50" s="142">
        <f t="shared" ref="Y50" si="540">Y51</f>
        <v>0</v>
      </c>
      <c r="Z50" s="142">
        <f t="shared" ref="Z50" si="541">Z51</f>
        <v>0</v>
      </c>
      <c r="AA50" s="12">
        <f t="shared" si="25"/>
        <v>4.9000000000000004</v>
      </c>
      <c r="AB50" s="12">
        <f t="shared" si="23"/>
        <v>0</v>
      </c>
      <c r="AC50" s="107">
        <f t="shared" ref="AC50" si="542">AC51</f>
        <v>3.6</v>
      </c>
      <c r="AD50" s="107">
        <f t="shared" ref="AD50" si="543">AD51</f>
        <v>0</v>
      </c>
      <c r="AE50" s="107">
        <f t="shared" ref="AE50" si="544">AE51</f>
        <v>1.3</v>
      </c>
      <c r="AF50" s="107">
        <f t="shared" ref="AF50" si="545">AF51</f>
        <v>0</v>
      </c>
      <c r="AG50" s="107">
        <f t="shared" ref="AG50" si="546">AG51</f>
        <v>0</v>
      </c>
      <c r="AH50" s="107">
        <f t="shared" ref="AH50" si="547">AH51</f>
        <v>0</v>
      </c>
      <c r="AI50" s="107">
        <f t="shared" ref="AI50" si="548">AI51</f>
        <v>0</v>
      </c>
      <c r="AJ50" s="107">
        <f t="shared" ref="AJ50" si="549">AJ51</f>
        <v>0</v>
      </c>
      <c r="AK50" s="107">
        <f t="shared" ref="AK50" si="550">AK51</f>
        <v>0</v>
      </c>
      <c r="AL50" s="107">
        <f t="shared" ref="AL50" si="551">AL51</f>
        <v>0</v>
      </c>
      <c r="AN50" s="172">
        <f>AA50-'3 priedas_asignavimai'!Q154</f>
        <v>0</v>
      </c>
    </row>
    <row r="51" spans="1:40" x14ac:dyDescent="0.25">
      <c r="A51" s="29"/>
      <c r="B51" s="21" t="s">
        <v>59</v>
      </c>
      <c r="C51" s="162">
        <f t="shared" si="19"/>
        <v>4.9000000000000004</v>
      </c>
      <c r="D51" s="162">
        <f t="shared" si="20"/>
        <v>0</v>
      </c>
      <c r="E51" s="7">
        <v>3.6</v>
      </c>
      <c r="F51" s="7"/>
      <c r="G51" s="7">
        <v>1.3</v>
      </c>
      <c r="H51" s="7"/>
      <c r="I51" s="7"/>
      <c r="J51" s="7"/>
      <c r="K51" s="7"/>
      <c r="L51" s="7"/>
      <c r="M51" s="7"/>
      <c r="N51" s="7"/>
      <c r="O51" s="162">
        <f t="shared" si="21"/>
        <v>0</v>
      </c>
      <c r="P51" s="162">
        <f t="shared" si="22"/>
        <v>0</v>
      </c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2">
        <f t="shared" si="25"/>
        <v>4.9000000000000004</v>
      </c>
      <c r="AB51" s="12">
        <f t="shared" si="23"/>
        <v>0</v>
      </c>
      <c r="AC51" s="23">
        <f t="shared" ref="AC51" si="552">E51+Q51</f>
        <v>3.6</v>
      </c>
      <c r="AD51" s="23">
        <f t="shared" ref="AD51" si="553">F51+R51</f>
        <v>0</v>
      </c>
      <c r="AE51" s="23">
        <f t="shared" ref="AE51" si="554">G51+S51</f>
        <v>1.3</v>
      </c>
      <c r="AF51" s="23">
        <f t="shared" ref="AF51" si="555">H51+T51</f>
        <v>0</v>
      </c>
      <c r="AG51" s="23">
        <f t="shared" ref="AG51" si="556">I51+U51</f>
        <v>0</v>
      </c>
      <c r="AH51" s="23">
        <f t="shared" ref="AH51" si="557">J51+V51</f>
        <v>0</v>
      </c>
      <c r="AI51" s="23">
        <f t="shared" ref="AI51" si="558">K51+W51</f>
        <v>0</v>
      </c>
      <c r="AJ51" s="23">
        <f t="shared" ref="AJ51" si="559">L51+X51</f>
        <v>0</v>
      </c>
      <c r="AK51" s="23">
        <f t="shared" ref="AK51" si="560">M51+Y51</f>
        <v>0</v>
      </c>
      <c r="AL51" s="23">
        <f t="shared" ref="AL51" si="561">N51+Z51</f>
        <v>0</v>
      </c>
      <c r="AN51" s="172">
        <f>AA51-'3 priedas_asignavimai'!Q155</f>
        <v>0</v>
      </c>
    </row>
    <row r="52" spans="1:40" ht="15" customHeight="1" x14ac:dyDescent="0.25">
      <c r="A52" s="32" t="s">
        <v>22</v>
      </c>
      <c r="B52" s="122" t="s">
        <v>325</v>
      </c>
      <c r="C52" s="162">
        <f t="shared" si="19"/>
        <v>7.7</v>
      </c>
      <c r="D52" s="162">
        <f t="shared" si="20"/>
        <v>0</v>
      </c>
      <c r="E52" s="138">
        <f t="shared" ref="E52" si="562">E53</f>
        <v>7.7</v>
      </c>
      <c r="F52" s="138">
        <f t="shared" ref="F52" si="563">F53</f>
        <v>0</v>
      </c>
      <c r="G52" s="138">
        <f t="shared" ref="G52" si="564">G53</f>
        <v>0</v>
      </c>
      <c r="H52" s="138">
        <f t="shared" ref="H52" si="565">H53</f>
        <v>0</v>
      </c>
      <c r="I52" s="138">
        <f t="shared" ref="I52" si="566">I53</f>
        <v>0</v>
      </c>
      <c r="J52" s="138">
        <f t="shared" ref="J52" si="567">J53</f>
        <v>0</v>
      </c>
      <c r="K52" s="138">
        <f t="shared" ref="K52" si="568">K53</f>
        <v>0</v>
      </c>
      <c r="L52" s="138">
        <f t="shared" ref="L52" si="569">L53</f>
        <v>0</v>
      </c>
      <c r="M52" s="138">
        <f t="shared" ref="M52" si="570">M53</f>
        <v>0</v>
      </c>
      <c r="N52" s="138">
        <f t="shared" ref="N52" si="571">N53</f>
        <v>0</v>
      </c>
      <c r="O52" s="162">
        <f t="shared" si="21"/>
        <v>0</v>
      </c>
      <c r="P52" s="162">
        <f t="shared" si="22"/>
        <v>0</v>
      </c>
      <c r="Q52" s="142">
        <f t="shared" ref="Q52" si="572">Q53</f>
        <v>0</v>
      </c>
      <c r="R52" s="142">
        <f t="shared" ref="R52" si="573">R53</f>
        <v>0</v>
      </c>
      <c r="S52" s="142">
        <f t="shared" ref="S52" si="574">S53</f>
        <v>0</v>
      </c>
      <c r="T52" s="142">
        <f t="shared" ref="T52" si="575">T53</f>
        <v>0</v>
      </c>
      <c r="U52" s="142">
        <f t="shared" ref="U52" si="576">U53</f>
        <v>0</v>
      </c>
      <c r="V52" s="142">
        <f t="shared" ref="V52" si="577">V53</f>
        <v>0</v>
      </c>
      <c r="W52" s="142">
        <f t="shared" ref="W52" si="578">W53</f>
        <v>0</v>
      </c>
      <c r="X52" s="142">
        <f t="shared" ref="X52" si="579">X53</f>
        <v>0</v>
      </c>
      <c r="Y52" s="142">
        <f t="shared" ref="Y52" si="580">Y53</f>
        <v>0</v>
      </c>
      <c r="Z52" s="142">
        <f t="shared" ref="Z52" si="581">Z53</f>
        <v>0</v>
      </c>
      <c r="AA52" s="12">
        <f t="shared" si="25"/>
        <v>7.7</v>
      </c>
      <c r="AB52" s="12">
        <f t="shared" si="23"/>
        <v>0</v>
      </c>
      <c r="AC52" s="107">
        <f t="shared" ref="AC52" si="582">AC53</f>
        <v>7.7</v>
      </c>
      <c r="AD52" s="107">
        <f t="shared" ref="AD52" si="583">AD53</f>
        <v>0</v>
      </c>
      <c r="AE52" s="107">
        <f t="shared" ref="AE52" si="584">AE53</f>
        <v>0</v>
      </c>
      <c r="AF52" s="107">
        <f t="shared" ref="AF52" si="585">AF53</f>
        <v>0</v>
      </c>
      <c r="AG52" s="107">
        <f t="shared" ref="AG52" si="586">AG53</f>
        <v>0</v>
      </c>
      <c r="AH52" s="107">
        <f t="shared" ref="AH52" si="587">AH53</f>
        <v>0</v>
      </c>
      <c r="AI52" s="107">
        <f t="shared" ref="AI52" si="588">AI53</f>
        <v>0</v>
      </c>
      <c r="AJ52" s="107">
        <f t="shared" ref="AJ52" si="589">AJ53</f>
        <v>0</v>
      </c>
      <c r="AK52" s="107">
        <f t="shared" ref="AK52" si="590">AK53</f>
        <v>0</v>
      </c>
      <c r="AL52" s="107">
        <f t="shared" ref="AL52" si="591">AL53</f>
        <v>0</v>
      </c>
      <c r="AN52" s="172">
        <f>AA52-'3 priedas_asignavimai'!Q159</f>
        <v>0</v>
      </c>
    </row>
    <row r="53" spans="1:40" x14ac:dyDescent="0.25">
      <c r="A53" s="32"/>
      <c r="B53" s="21" t="s">
        <v>59</v>
      </c>
      <c r="C53" s="162">
        <f t="shared" si="19"/>
        <v>7.7</v>
      </c>
      <c r="D53" s="162">
        <f t="shared" si="20"/>
        <v>0</v>
      </c>
      <c r="E53" s="7">
        <v>7.7</v>
      </c>
      <c r="F53" s="7"/>
      <c r="G53" s="7"/>
      <c r="H53" s="7"/>
      <c r="I53" s="7"/>
      <c r="J53" s="7"/>
      <c r="K53" s="7"/>
      <c r="L53" s="7"/>
      <c r="M53" s="7"/>
      <c r="N53" s="7"/>
      <c r="O53" s="162">
        <f t="shared" si="21"/>
        <v>0</v>
      </c>
      <c r="P53" s="162">
        <f t="shared" si="22"/>
        <v>0</v>
      </c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2">
        <f t="shared" si="25"/>
        <v>7.7</v>
      </c>
      <c r="AB53" s="12">
        <f t="shared" si="23"/>
        <v>0</v>
      </c>
      <c r="AC53" s="23">
        <f t="shared" ref="AC53" si="592">E53+Q53</f>
        <v>7.7</v>
      </c>
      <c r="AD53" s="23">
        <f t="shared" ref="AD53" si="593">F53+R53</f>
        <v>0</v>
      </c>
      <c r="AE53" s="23">
        <f t="shared" ref="AE53" si="594">G53+S53</f>
        <v>0</v>
      </c>
      <c r="AF53" s="23">
        <f t="shared" ref="AF53" si="595">H53+T53</f>
        <v>0</v>
      </c>
      <c r="AG53" s="23">
        <f t="shared" ref="AG53" si="596">I53+U53</f>
        <v>0</v>
      </c>
      <c r="AH53" s="23">
        <f t="shared" ref="AH53" si="597">J53+V53</f>
        <v>0</v>
      </c>
      <c r="AI53" s="23">
        <f t="shared" ref="AI53" si="598">K53+W53</f>
        <v>0</v>
      </c>
      <c r="AJ53" s="23">
        <f t="shared" ref="AJ53" si="599">L53+X53</f>
        <v>0</v>
      </c>
      <c r="AK53" s="23">
        <f t="shared" ref="AK53" si="600">M53+Y53</f>
        <v>0</v>
      </c>
      <c r="AL53" s="23">
        <f t="shared" ref="AL53" si="601">N53+Z53</f>
        <v>0</v>
      </c>
      <c r="AN53" s="172">
        <f>AA53-'3 priedas_asignavimai'!Q160</f>
        <v>0</v>
      </c>
    </row>
    <row r="54" spans="1:40" ht="15" customHeight="1" x14ac:dyDescent="0.25">
      <c r="A54" s="31" t="s">
        <v>23</v>
      </c>
      <c r="B54" s="122" t="s">
        <v>326</v>
      </c>
      <c r="C54" s="162">
        <f t="shared" si="19"/>
        <v>16.099999999999998</v>
      </c>
      <c r="D54" s="162">
        <f t="shared" si="20"/>
        <v>0</v>
      </c>
      <c r="E54" s="138">
        <f t="shared" ref="E54" si="602">E55</f>
        <v>15.2</v>
      </c>
      <c r="F54" s="138">
        <f t="shared" ref="F54" si="603">F55</f>
        <v>0</v>
      </c>
      <c r="G54" s="138">
        <f t="shared" ref="G54" si="604">G55</f>
        <v>0.9</v>
      </c>
      <c r="H54" s="138">
        <f t="shared" ref="H54" si="605">H55</f>
        <v>0</v>
      </c>
      <c r="I54" s="138">
        <f t="shared" ref="I54" si="606">I55</f>
        <v>0</v>
      </c>
      <c r="J54" s="138">
        <f t="shared" ref="J54" si="607">J55</f>
        <v>0</v>
      </c>
      <c r="K54" s="138">
        <f t="shared" ref="K54" si="608">K55</f>
        <v>0</v>
      </c>
      <c r="L54" s="138">
        <f t="shared" ref="L54" si="609">L55</f>
        <v>0</v>
      </c>
      <c r="M54" s="138">
        <f t="shared" ref="M54" si="610">M55</f>
        <v>0</v>
      </c>
      <c r="N54" s="138">
        <f t="shared" ref="N54" si="611">N55</f>
        <v>0</v>
      </c>
      <c r="O54" s="162">
        <f t="shared" si="21"/>
        <v>0</v>
      </c>
      <c r="P54" s="162">
        <f t="shared" si="22"/>
        <v>0</v>
      </c>
      <c r="Q54" s="142">
        <f t="shared" ref="Q54" si="612">Q55</f>
        <v>0</v>
      </c>
      <c r="R54" s="142">
        <f t="shared" ref="R54" si="613">R55</f>
        <v>0</v>
      </c>
      <c r="S54" s="142">
        <f t="shared" ref="S54" si="614">S55</f>
        <v>0</v>
      </c>
      <c r="T54" s="142">
        <f t="shared" ref="T54" si="615">T55</f>
        <v>0</v>
      </c>
      <c r="U54" s="142">
        <f t="shared" ref="U54" si="616">U55</f>
        <v>0</v>
      </c>
      <c r="V54" s="142">
        <f t="shared" ref="V54" si="617">V55</f>
        <v>0</v>
      </c>
      <c r="W54" s="142">
        <f t="shared" ref="W54" si="618">W55</f>
        <v>0</v>
      </c>
      <c r="X54" s="142">
        <f t="shared" ref="X54" si="619">X55</f>
        <v>0</v>
      </c>
      <c r="Y54" s="142">
        <f t="shared" ref="Y54" si="620">Y55</f>
        <v>0</v>
      </c>
      <c r="Z54" s="142">
        <f t="shared" ref="Z54" si="621">Z55</f>
        <v>0</v>
      </c>
      <c r="AA54" s="12">
        <f t="shared" si="25"/>
        <v>16.099999999999998</v>
      </c>
      <c r="AB54" s="12">
        <f t="shared" si="23"/>
        <v>0</v>
      </c>
      <c r="AC54" s="107">
        <f t="shared" ref="AC54" si="622">AC55</f>
        <v>15.2</v>
      </c>
      <c r="AD54" s="107">
        <f t="shared" ref="AD54" si="623">AD55</f>
        <v>0</v>
      </c>
      <c r="AE54" s="107">
        <f t="shared" ref="AE54" si="624">AE55</f>
        <v>0.9</v>
      </c>
      <c r="AF54" s="107">
        <f t="shared" ref="AF54" si="625">AF55</f>
        <v>0</v>
      </c>
      <c r="AG54" s="107">
        <f t="shared" ref="AG54" si="626">AG55</f>
        <v>0</v>
      </c>
      <c r="AH54" s="107">
        <f t="shared" ref="AH54" si="627">AH55</f>
        <v>0</v>
      </c>
      <c r="AI54" s="107">
        <f t="shared" ref="AI54" si="628">AI55</f>
        <v>0</v>
      </c>
      <c r="AJ54" s="107">
        <f t="shared" ref="AJ54" si="629">AJ55</f>
        <v>0</v>
      </c>
      <c r="AK54" s="107">
        <f t="shared" ref="AK54" si="630">AK55</f>
        <v>0</v>
      </c>
      <c r="AL54" s="107">
        <f t="shared" ref="AL54" si="631">AL55</f>
        <v>0</v>
      </c>
      <c r="AN54" s="172">
        <f>AA54-'3 priedas_asignavimai'!Q162</f>
        <v>0</v>
      </c>
    </row>
    <row r="55" spans="1:40" x14ac:dyDescent="0.25">
      <c r="A55" s="32"/>
      <c r="B55" s="21" t="s">
        <v>59</v>
      </c>
      <c r="C55" s="162">
        <f t="shared" si="19"/>
        <v>16.099999999999998</v>
      </c>
      <c r="D55" s="162">
        <f t="shared" si="20"/>
        <v>0</v>
      </c>
      <c r="E55" s="7">
        <v>15.2</v>
      </c>
      <c r="F55" s="7"/>
      <c r="G55" s="7">
        <v>0.9</v>
      </c>
      <c r="H55" s="7"/>
      <c r="I55" s="7"/>
      <c r="J55" s="7"/>
      <c r="K55" s="7"/>
      <c r="L55" s="7"/>
      <c r="M55" s="7"/>
      <c r="N55" s="7"/>
      <c r="O55" s="162">
        <f t="shared" si="21"/>
        <v>0</v>
      </c>
      <c r="P55" s="162">
        <f t="shared" si="22"/>
        <v>0</v>
      </c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2">
        <f t="shared" si="25"/>
        <v>16.099999999999998</v>
      </c>
      <c r="AB55" s="12">
        <f t="shared" si="23"/>
        <v>0</v>
      </c>
      <c r="AC55" s="23">
        <f t="shared" ref="AC55" si="632">E55+Q55</f>
        <v>15.2</v>
      </c>
      <c r="AD55" s="23">
        <f t="shared" ref="AD55" si="633">F55+R55</f>
        <v>0</v>
      </c>
      <c r="AE55" s="23">
        <f t="shared" ref="AE55" si="634">G55+S55</f>
        <v>0.9</v>
      </c>
      <c r="AF55" s="23">
        <f t="shared" ref="AF55" si="635">H55+T55</f>
        <v>0</v>
      </c>
      <c r="AG55" s="23">
        <f t="shared" ref="AG55" si="636">I55+U55</f>
        <v>0</v>
      </c>
      <c r="AH55" s="23">
        <f t="shared" ref="AH55" si="637">J55+V55</f>
        <v>0</v>
      </c>
      <c r="AI55" s="23">
        <f t="shared" ref="AI55" si="638">K55+W55</f>
        <v>0</v>
      </c>
      <c r="AJ55" s="23">
        <f t="shared" ref="AJ55" si="639">L55+X55</f>
        <v>0</v>
      </c>
      <c r="AK55" s="23">
        <f t="shared" ref="AK55" si="640">M55+Y55</f>
        <v>0</v>
      </c>
      <c r="AL55" s="23">
        <f t="shared" ref="AL55" si="641">N55+Z55</f>
        <v>0</v>
      </c>
      <c r="AN55" s="172"/>
    </row>
    <row r="56" spans="1:40" ht="15" customHeight="1" x14ac:dyDescent="0.25">
      <c r="A56" s="31" t="s">
        <v>24</v>
      </c>
      <c r="B56" s="122" t="s">
        <v>327</v>
      </c>
      <c r="C56" s="162">
        <f t="shared" si="19"/>
        <v>10.199999999999999</v>
      </c>
      <c r="D56" s="162">
        <f t="shared" si="20"/>
        <v>0</v>
      </c>
      <c r="E56" s="138">
        <f t="shared" ref="E56" si="642">E57</f>
        <v>10.199999999999999</v>
      </c>
      <c r="F56" s="138">
        <f t="shared" ref="F56" si="643">F57</f>
        <v>0</v>
      </c>
      <c r="G56" s="138">
        <f t="shared" ref="G56" si="644">G57</f>
        <v>0</v>
      </c>
      <c r="H56" s="138">
        <f t="shared" ref="H56" si="645">H57</f>
        <v>0</v>
      </c>
      <c r="I56" s="138">
        <f t="shared" ref="I56" si="646">I57</f>
        <v>0</v>
      </c>
      <c r="J56" s="138">
        <f t="shared" ref="J56" si="647">J57</f>
        <v>0</v>
      </c>
      <c r="K56" s="138">
        <f t="shared" ref="K56" si="648">K57</f>
        <v>0</v>
      </c>
      <c r="L56" s="138">
        <f t="shared" ref="L56" si="649">L57</f>
        <v>0</v>
      </c>
      <c r="M56" s="138">
        <f t="shared" ref="M56" si="650">M57</f>
        <v>0</v>
      </c>
      <c r="N56" s="138">
        <f t="shared" ref="N56" si="651">N57</f>
        <v>0</v>
      </c>
      <c r="O56" s="162">
        <f t="shared" si="21"/>
        <v>0</v>
      </c>
      <c r="P56" s="162">
        <f t="shared" si="22"/>
        <v>0</v>
      </c>
      <c r="Q56" s="142">
        <f t="shared" ref="Q56" si="652">Q57</f>
        <v>0</v>
      </c>
      <c r="R56" s="142">
        <f t="shared" ref="R56" si="653">R57</f>
        <v>0</v>
      </c>
      <c r="S56" s="142">
        <f t="shared" ref="S56" si="654">S57</f>
        <v>0</v>
      </c>
      <c r="T56" s="142">
        <f t="shared" ref="T56" si="655">T57</f>
        <v>0</v>
      </c>
      <c r="U56" s="142">
        <f t="shared" ref="U56" si="656">U57</f>
        <v>0</v>
      </c>
      <c r="V56" s="142">
        <f t="shared" ref="V56" si="657">V57</f>
        <v>0</v>
      </c>
      <c r="W56" s="142">
        <f t="shared" ref="W56" si="658">W57</f>
        <v>0</v>
      </c>
      <c r="X56" s="142">
        <f t="shared" ref="X56" si="659">X57</f>
        <v>0</v>
      </c>
      <c r="Y56" s="142">
        <f t="shared" ref="Y56" si="660">Y57</f>
        <v>0</v>
      </c>
      <c r="Z56" s="142">
        <f t="shared" ref="Z56" si="661">Z57</f>
        <v>0</v>
      </c>
      <c r="AA56" s="12">
        <f t="shared" si="25"/>
        <v>10.199999999999999</v>
      </c>
      <c r="AB56" s="12">
        <f t="shared" si="23"/>
        <v>0</v>
      </c>
      <c r="AC56" s="107">
        <f t="shared" ref="AC56" si="662">AC57</f>
        <v>10.199999999999999</v>
      </c>
      <c r="AD56" s="107">
        <f t="shared" ref="AD56" si="663">AD57</f>
        <v>0</v>
      </c>
      <c r="AE56" s="107">
        <f t="shared" ref="AE56" si="664">AE57</f>
        <v>0</v>
      </c>
      <c r="AF56" s="107">
        <f t="shared" ref="AF56" si="665">AF57</f>
        <v>0</v>
      </c>
      <c r="AG56" s="107">
        <f t="shared" ref="AG56" si="666">AG57</f>
        <v>0</v>
      </c>
      <c r="AH56" s="107">
        <f t="shared" ref="AH56" si="667">AH57</f>
        <v>0</v>
      </c>
      <c r="AI56" s="107">
        <f t="shared" ref="AI56" si="668">AI57</f>
        <v>0</v>
      </c>
      <c r="AJ56" s="107">
        <f t="shared" ref="AJ56" si="669">AJ57</f>
        <v>0</v>
      </c>
      <c r="AK56" s="107">
        <f t="shared" ref="AK56" si="670">AK57</f>
        <v>0</v>
      </c>
      <c r="AL56" s="107">
        <f t="shared" ref="AL56" si="671">AL57</f>
        <v>0</v>
      </c>
      <c r="AN56" s="172">
        <f>AC56-'3 priedas_asignavimai'!Q168</f>
        <v>0</v>
      </c>
    </row>
    <row r="57" spans="1:40" x14ac:dyDescent="0.25">
      <c r="A57" s="32"/>
      <c r="B57" s="21" t="s">
        <v>59</v>
      </c>
      <c r="C57" s="162">
        <f t="shared" si="19"/>
        <v>10.199999999999999</v>
      </c>
      <c r="D57" s="162">
        <f t="shared" si="20"/>
        <v>0</v>
      </c>
      <c r="E57" s="7">
        <v>10.199999999999999</v>
      </c>
      <c r="F57" s="7"/>
      <c r="G57" s="7"/>
      <c r="H57" s="7"/>
      <c r="I57" s="7"/>
      <c r="J57" s="7"/>
      <c r="K57" s="7"/>
      <c r="L57" s="7"/>
      <c r="M57" s="7"/>
      <c r="N57" s="7"/>
      <c r="O57" s="162">
        <f t="shared" si="21"/>
        <v>0</v>
      </c>
      <c r="P57" s="162">
        <f t="shared" si="22"/>
        <v>0</v>
      </c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2">
        <f t="shared" si="25"/>
        <v>10.199999999999999</v>
      </c>
      <c r="AB57" s="12">
        <f t="shared" si="23"/>
        <v>0</v>
      </c>
      <c r="AC57" s="23">
        <f t="shared" ref="AC57" si="672">E57+Q57</f>
        <v>10.199999999999999</v>
      </c>
      <c r="AD57" s="23">
        <f t="shared" ref="AD57" si="673">F57+R57</f>
        <v>0</v>
      </c>
      <c r="AE57" s="23">
        <f t="shared" ref="AE57" si="674">G57+S57</f>
        <v>0</v>
      </c>
      <c r="AF57" s="23">
        <f t="shared" ref="AF57" si="675">H57+T57</f>
        <v>0</v>
      </c>
      <c r="AG57" s="23">
        <f t="shared" ref="AG57" si="676">I57+U57</f>
        <v>0</v>
      </c>
      <c r="AH57" s="23">
        <f t="shared" ref="AH57" si="677">J57+V57</f>
        <v>0</v>
      </c>
      <c r="AI57" s="23">
        <f t="shared" ref="AI57" si="678">K57+W57</f>
        <v>0</v>
      </c>
      <c r="AJ57" s="23">
        <f t="shared" ref="AJ57" si="679">L57+X57</f>
        <v>0</v>
      </c>
      <c r="AK57" s="23">
        <f t="shared" ref="AK57" si="680">M57+Y57</f>
        <v>0</v>
      </c>
      <c r="AL57" s="23">
        <f t="shared" ref="AL57" si="681">N57+Z57</f>
        <v>0</v>
      </c>
      <c r="AN57" s="172">
        <f>AC57-'3 priedas_asignavimai'!Q169</f>
        <v>0</v>
      </c>
    </row>
    <row r="58" spans="1:40" ht="15" customHeight="1" x14ac:dyDescent="0.25">
      <c r="A58" s="3" t="s">
        <v>25</v>
      </c>
      <c r="B58" s="122" t="s">
        <v>151</v>
      </c>
      <c r="C58" s="162">
        <f t="shared" si="19"/>
        <v>11.4</v>
      </c>
      <c r="D58" s="162">
        <f t="shared" si="20"/>
        <v>0</v>
      </c>
      <c r="E58" s="138">
        <f t="shared" ref="E58" si="682">E59</f>
        <v>11.4</v>
      </c>
      <c r="F58" s="138">
        <f t="shared" ref="F58" si="683">F59</f>
        <v>0</v>
      </c>
      <c r="G58" s="138">
        <f t="shared" ref="G58" si="684">G59</f>
        <v>0</v>
      </c>
      <c r="H58" s="138">
        <f t="shared" ref="H58" si="685">H59</f>
        <v>0</v>
      </c>
      <c r="I58" s="138">
        <f t="shared" ref="I58" si="686">I59</f>
        <v>0</v>
      </c>
      <c r="J58" s="138">
        <f t="shared" ref="J58" si="687">J59</f>
        <v>0</v>
      </c>
      <c r="K58" s="138">
        <f t="shared" ref="K58" si="688">K59</f>
        <v>0</v>
      </c>
      <c r="L58" s="138">
        <f t="shared" ref="L58" si="689">L59</f>
        <v>0</v>
      </c>
      <c r="M58" s="138">
        <f t="shared" ref="M58" si="690">M59</f>
        <v>0</v>
      </c>
      <c r="N58" s="138">
        <f t="shared" ref="N58" si="691">N59</f>
        <v>0</v>
      </c>
      <c r="O58" s="162">
        <f t="shared" si="21"/>
        <v>0</v>
      </c>
      <c r="P58" s="162">
        <f t="shared" si="22"/>
        <v>0</v>
      </c>
      <c r="Q58" s="142">
        <f t="shared" ref="Q58" si="692">Q59</f>
        <v>0</v>
      </c>
      <c r="R58" s="142">
        <f t="shared" ref="R58" si="693">R59</f>
        <v>0</v>
      </c>
      <c r="S58" s="142">
        <f t="shared" ref="S58" si="694">S59</f>
        <v>0</v>
      </c>
      <c r="T58" s="142">
        <f t="shared" ref="T58" si="695">T59</f>
        <v>0</v>
      </c>
      <c r="U58" s="142">
        <f t="shared" ref="U58" si="696">U59</f>
        <v>0</v>
      </c>
      <c r="V58" s="142">
        <f t="shared" ref="V58" si="697">V59</f>
        <v>0</v>
      </c>
      <c r="W58" s="142">
        <f t="shared" ref="W58" si="698">W59</f>
        <v>0</v>
      </c>
      <c r="X58" s="142">
        <f t="shared" ref="X58" si="699">X59</f>
        <v>0</v>
      </c>
      <c r="Y58" s="142">
        <f t="shared" ref="Y58" si="700">Y59</f>
        <v>0</v>
      </c>
      <c r="Z58" s="142">
        <f t="shared" ref="Z58" si="701">Z59</f>
        <v>0</v>
      </c>
      <c r="AA58" s="12">
        <f t="shared" si="25"/>
        <v>11.4</v>
      </c>
      <c r="AB58" s="12">
        <f t="shared" si="23"/>
        <v>0</v>
      </c>
      <c r="AC58" s="107">
        <f t="shared" ref="AC58" si="702">AC59</f>
        <v>11.4</v>
      </c>
      <c r="AD58" s="107">
        <f t="shared" ref="AD58" si="703">AD59</f>
        <v>0</v>
      </c>
      <c r="AE58" s="107">
        <f t="shared" ref="AE58" si="704">AE59</f>
        <v>0</v>
      </c>
      <c r="AF58" s="107">
        <f t="shared" ref="AF58" si="705">AF59</f>
        <v>0</v>
      </c>
      <c r="AG58" s="107">
        <f t="shared" ref="AG58" si="706">AG59</f>
        <v>0</v>
      </c>
      <c r="AH58" s="107">
        <f t="shared" ref="AH58" si="707">AH59</f>
        <v>0</v>
      </c>
      <c r="AI58" s="107">
        <f t="shared" ref="AI58" si="708">AI59</f>
        <v>0</v>
      </c>
      <c r="AJ58" s="107">
        <f t="shared" ref="AJ58" si="709">AJ59</f>
        <v>0</v>
      </c>
      <c r="AK58" s="107">
        <f t="shared" ref="AK58" si="710">AK59</f>
        <v>0</v>
      </c>
      <c r="AL58" s="107">
        <f t="shared" ref="AL58" si="711">AL59</f>
        <v>0</v>
      </c>
      <c r="AN58" s="172">
        <f>AA58-'3 priedas_asignavimai'!Q170</f>
        <v>0</v>
      </c>
    </row>
    <row r="59" spans="1:40" x14ac:dyDescent="0.25">
      <c r="A59" s="32"/>
      <c r="B59" s="21" t="s">
        <v>59</v>
      </c>
      <c r="C59" s="162">
        <f t="shared" si="19"/>
        <v>11.4</v>
      </c>
      <c r="D59" s="162">
        <f t="shared" si="20"/>
        <v>0</v>
      </c>
      <c r="E59" s="7">
        <v>11.4</v>
      </c>
      <c r="F59" s="7"/>
      <c r="G59" s="7"/>
      <c r="H59" s="7"/>
      <c r="I59" s="7"/>
      <c r="J59" s="7"/>
      <c r="K59" s="7"/>
      <c r="L59" s="7"/>
      <c r="M59" s="7"/>
      <c r="N59" s="7"/>
      <c r="O59" s="162">
        <f t="shared" si="21"/>
        <v>0</v>
      </c>
      <c r="P59" s="162">
        <f t="shared" si="22"/>
        <v>0</v>
      </c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2">
        <f t="shared" si="25"/>
        <v>11.4</v>
      </c>
      <c r="AB59" s="12">
        <f t="shared" si="23"/>
        <v>0</v>
      </c>
      <c r="AC59" s="23">
        <f t="shared" ref="AC59" si="712">E59+Q59</f>
        <v>11.4</v>
      </c>
      <c r="AD59" s="23">
        <f t="shared" ref="AD59" si="713">F59+R59</f>
        <v>0</v>
      </c>
      <c r="AE59" s="23">
        <f t="shared" ref="AE59" si="714">G59+S59</f>
        <v>0</v>
      </c>
      <c r="AF59" s="23">
        <f t="shared" ref="AF59" si="715">H59+T59</f>
        <v>0</v>
      </c>
      <c r="AG59" s="23">
        <f t="shared" ref="AG59" si="716">I59+U59</f>
        <v>0</v>
      </c>
      <c r="AH59" s="23">
        <f t="shared" ref="AH59" si="717">J59+V59</f>
        <v>0</v>
      </c>
      <c r="AI59" s="23">
        <f t="shared" ref="AI59" si="718">K59+W59</f>
        <v>0</v>
      </c>
      <c r="AJ59" s="23">
        <f t="shared" ref="AJ59" si="719">L59+X59</f>
        <v>0</v>
      </c>
      <c r="AK59" s="23">
        <f t="shared" ref="AK59" si="720">M59+Y59</f>
        <v>0</v>
      </c>
      <c r="AL59" s="23">
        <f t="shared" ref="AL59" si="721">N59+Z59</f>
        <v>0</v>
      </c>
      <c r="AN59" s="172">
        <f>AA59-'3 priedas_asignavimai'!Q171</f>
        <v>0</v>
      </c>
    </row>
    <row r="60" spans="1:40" ht="15" customHeight="1" x14ac:dyDescent="0.25">
      <c r="A60" s="31" t="s">
        <v>26</v>
      </c>
      <c r="B60" s="122" t="s">
        <v>329</v>
      </c>
      <c r="C60" s="162">
        <f t="shared" si="19"/>
        <v>16</v>
      </c>
      <c r="D60" s="162">
        <f t="shared" si="20"/>
        <v>0</v>
      </c>
      <c r="E60" s="138">
        <f t="shared" ref="E60" si="722">E61</f>
        <v>15.6</v>
      </c>
      <c r="F60" s="138">
        <f t="shared" ref="F60" si="723">F61</f>
        <v>0</v>
      </c>
      <c r="G60" s="138">
        <f t="shared" ref="G60" si="724">G61</f>
        <v>0.4</v>
      </c>
      <c r="H60" s="138">
        <f t="shared" ref="H60" si="725">H61</f>
        <v>0</v>
      </c>
      <c r="I60" s="138">
        <f t="shared" ref="I60" si="726">I61</f>
        <v>0</v>
      </c>
      <c r="J60" s="138">
        <f t="shared" ref="J60" si="727">J61</f>
        <v>0</v>
      </c>
      <c r="K60" s="138">
        <f t="shared" ref="K60" si="728">K61</f>
        <v>0</v>
      </c>
      <c r="L60" s="138">
        <f t="shared" ref="L60" si="729">L61</f>
        <v>0</v>
      </c>
      <c r="M60" s="138">
        <f t="shared" ref="M60" si="730">M61</f>
        <v>0</v>
      </c>
      <c r="N60" s="138">
        <f t="shared" ref="N60" si="731">N61</f>
        <v>0</v>
      </c>
      <c r="O60" s="162">
        <f t="shared" si="21"/>
        <v>0</v>
      </c>
      <c r="P60" s="162">
        <f t="shared" si="22"/>
        <v>0</v>
      </c>
      <c r="Q60" s="142">
        <f t="shared" ref="Q60" si="732">Q61</f>
        <v>0</v>
      </c>
      <c r="R60" s="142">
        <f t="shared" ref="R60" si="733">R61</f>
        <v>0</v>
      </c>
      <c r="S60" s="142">
        <f t="shared" ref="S60" si="734">S61</f>
        <v>0</v>
      </c>
      <c r="T60" s="142">
        <f t="shared" ref="T60" si="735">T61</f>
        <v>0</v>
      </c>
      <c r="U60" s="142">
        <f t="shared" ref="U60" si="736">U61</f>
        <v>0</v>
      </c>
      <c r="V60" s="142">
        <f t="shared" ref="V60" si="737">V61</f>
        <v>0</v>
      </c>
      <c r="W60" s="142">
        <f t="shared" ref="W60" si="738">W61</f>
        <v>0</v>
      </c>
      <c r="X60" s="142">
        <f t="shared" ref="X60" si="739">X61</f>
        <v>0</v>
      </c>
      <c r="Y60" s="142">
        <f t="shared" ref="Y60" si="740">Y61</f>
        <v>0</v>
      </c>
      <c r="Z60" s="142">
        <f t="shared" ref="Z60" si="741">Z61</f>
        <v>0</v>
      </c>
      <c r="AA60" s="12">
        <f t="shared" si="25"/>
        <v>16</v>
      </c>
      <c r="AB60" s="12">
        <f t="shared" si="23"/>
        <v>0</v>
      </c>
      <c r="AC60" s="107">
        <f t="shared" ref="AC60" si="742">AC61</f>
        <v>15.6</v>
      </c>
      <c r="AD60" s="107">
        <f t="shared" ref="AD60" si="743">AD61</f>
        <v>0</v>
      </c>
      <c r="AE60" s="107">
        <f t="shared" ref="AE60" si="744">AE61</f>
        <v>0.4</v>
      </c>
      <c r="AF60" s="107">
        <f t="shared" ref="AF60" si="745">AF61</f>
        <v>0</v>
      </c>
      <c r="AG60" s="107">
        <f t="shared" ref="AG60" si="746">AG61</f>
        <v>0</v>
      </c>
      <c r="AH60" s="107">
        <f t="shared" ref="AH60" si="747">AH61</f>
        <v>0</v>
      </c>
      <c r="AI60" s="107">
        <f t="shared" ref="AI60" si="748">AI61</f>
        <v>0</v>
      </c>
      <c r="AJ60" s="107">
        <f t="shared" ref="AJ60" si="749">AJ61</f>
        <v>0</v>
      </c>
      <c r="AK60" s="107">
        <f t="shared" ref="AK60" si="750">AK61</f>
        <v>0</v>
      </c>
      <c r="AL60" s="107">
        <f t="shared" ref="AL60" si="751">AL61</f>
        <v>0</v>
      </c>
      <c r="AN60" s="172">
        <f>AA60-'3 priedas_asignavimai'!Q174</f>
        <v>0</v>
      </c>
    </row>
    <row r="61" spans="1:40" x14ac:dyDescent="0.25">
      <c r="A61" s="32"/>
      <c r="B61" s="21" t="s">
        <v>59</v>
      </c>
      <c r="C61" s="162">
        <f t="shared" si="19"/>
        <v>16</v>
      </c>
      <c r="D61" s="162">
        <f t="shared" si="20"/>
        <v>0</v>
      </c>
      <c r="E61" s="7">
        <v>15.6</v>
      </c>
      <c r="F61" s="7"/>
      <c r="G61" s="7">
        <v>0.4</v>
      </c>
      <c r="H61" s="7"/>
      <c r="I61" s="7"/>
      <c r="J61" s="7"/>
      <c r="K61" s="7"/>
      <c r="L61" s="7"/>
      <c r="M61" s="7"/>
      <c r="N61" s="7"/>
      <c r="O61" s="162">
        <f t="shared" si="21"/>
        <v>0</v>
      </c>
      <c r="P61" s="162">
        <f t="shared" si="22"/>
        <v>0</v>
      </c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2">
        <f t="shared" si="25"/>
        <v>16</v>
      </c>
      <c r="AB61" s="12">
        <f t="shared" si="23"/>
        <v>0</v>
      </c>
      <c r="AC61" s="23">
        <f t="shared" ref="AC61" si="752">E61+Q61</f>
        <v>15.6</v>
      </c>
      <c r="AD61" s="23">
        <f t="shared" ref="AD61" si="753">F61+R61</f>
        <v>0</v>
      </c>
      <c r="AE61" s="23">
        <f t="shared" ref="AE61" si="754">G61+S61</f>
        <v>0.4</v>
      </c>
      <c r="AF61" s="23">
        <f t="shared" ref="AF61" si="755">H61+T61</f>
        <v>0</v>
      </c>
      <c r="AG61" s="23">
        <f t="shared" ref="AG61" si="756">I61+U61</f>
        <v>0</v>
      </c>
      <c r="AH61" s="23">
        <f t="shared" ref="AH61" si="757">J61+V61</f>
        <v>0</v>
      </c>
      <c r="AI61" s="23">
        <f t="shared" ref="AI61" si="758">K61+W61</f>
        <v>0</v>
      </c>
      <c r="AJ61" s="23">
        <f t="shared" ref="AJ61" si="759">L61+X61</f>
        <v>0</v>
      </c>
      <c r="AK61" s="23">
        <f t="shared" ref="AK61" si="760">M61+Y61</f>
        <v>0</v>
      </c>
      <c r="AL61" s="23">
        <f t="shared" ref="AL61" si="761">N61+Z61</f>
        <v>0</v>
      </c>
      <c r="AN61" s="172">
        <f>AA61-'3 priedas_asignavimai'!Q175</f>
        <v>0</v>
      </c>
    </row>
    <row r="62" spans="1:40" ht="15" customHeight="1" x14ac:dyDescent="0.25">
      <c r="A62" s="31" t="s">
        <v>27</v>
      </c>
      <c r="B62" s="122" t="s">
        <v>331</v>
      </c>
      <c r="C62" s="162">
        <f t="shared" si="19"/>
        <v>3.6</v>
      </c>
      <c r="D62" s="162">
        <f t="shared" si="20"/>
        <v>0</v>
      </c>
      <c r="E62" s="138">
        <f t="shared" ref="E62" si="762">E63</f>
        <v>2.5</v>
      </c>
      <c r="F62" s="138">
        <f t="shared" ref="F62" si="763">F63</f>
        <v>0</v>
      </c>
      <c r="G62" s="138">
        <f t="shared" ref="G62" si="764">G63</f>
        <v>1.1000000000000001</v>
      </c>
      <c r="H62" s="138">
        <f t="shared" ref="H62" si="765">H63</f>
        <v>0</v>
      </c>
      <c r="I62" s="138">
        <f t="shared" ref="I62" si="766">I63</f>
        <v>0</v>
      </c>
      <c r="J62" s="138">
        <f t="shared" ref="J62" si="767">J63</f>
        <v>0</v>
      </c>
      <c r="K62" s="138">
        <f t="shared" ref="K62" si="768">K63</f>
        <v>0</v>
      </c>
      <c r="L62" s="138">
        <f t="shared" ref="L62" si="769">L63</f>
        <v>0</v>
      </c>
      <c r="M62" s="138">
        <f t="shared" ref="M62" si="770">M63</f>
        <v>0</v>
      </c>
      <c r="N62" s="138">
        <f t="shared" ref="N62" si="771">N63</f>
        <v>0</v>
      </c>
      <c r="O62" s="162">
        <f t="shared" si="21"/>
        <v>0</v>
      </c>
      <c r="P62" s="162">
        <f t="shared" si="22"/>
        <v>0</v>
      </c>
      <c r="Q62" s="142">
        <f t="shared" ref="Q62" si="772">Q63</f>
        <v>0</v>
      </c>
      <c r="R62" s="142">
        <f t="shared" ref="R62" si="773">R63</f>
        <v>0</v>
      </c>
      <c r="S62" s="142">
        <f t="shared" ref="S62" si="774">S63</f>
        <v>0</v>
      </c>
      <c r="T62" s="142">
        <f t="shared" ref="T62" si="775">T63</f>
        <v>0</v>
      </c>
      <c r="U62" s="142">
        <f t="shared" ref="U62" si="776">U63</f>
        <v>0</v>
      </c>
      <c r="V62" s="142">
        <f t="shared" ref="V62" si="777">V63</f>
        <v>0</v>
      </c>
      <c r="W62" s="142">
        <f t="shared" ref="W62" si="778">W63</f>
        <v>0</v>
      </c>
      <c r="X62" s="142">
        <f t="shared" ref="X62" si="779">X63</f>
        <v>0</v>
      </c>
      <c r="Y62" s="142">
        <f t="shared" ref="Y62" si="780">Y63</f>
        <v>0</v>
      </c>
      <c r="Z62" s="142">
        <f t="shared" ref="Z62" si="781">Z63</f>
        <v>0</v>
      </c>
      <c r="AA62" s="12">
        <f t="shared" si="25"/>
        <v>3.6</v>
      </c>
      <c r="AB62" s="12">
        <f t="shared" si="23"/>
        <v>0</v>
      </c>
      <c r="AC62" s="107">
        <f t="shared" ref="AC62" si="782">AC63</f>
        <v>2.5</v>
      </c>
      <c r="AD62" s="107">
        <f t="shared" ref="AD62" si="783">AD63</f>
        <v>0</v>
      </c>
      <c r="AE62" s="107">
        <f t="shared" ref="AE62" si="784">AE63</f>
        <v>1.1000000000000001</v>
      </c>
      <c r="AF62" s="107">
        <f t="shared" ref="AF62" si="785">AF63</f>
        <v>0</v>
      </c>
      <c r="AG62" s="107">
        <f t="shared" ref="AG62" si="786">AG63</f>
        <v>0</v>
      </c>
      <c r="AH62" s="107">
        <f t="shared" ref="AH62" si="787">AH63</f>
        <v>0</v>
      </c>
      <c r="AI62" s="107">
        <f t="shared" ref="AI62" si="788">AI63</f>
        <v>0</v>
      </c>
      <c r="AJ62" s="107">
        <f t="shared" ref="AJ62" si="789">AJ63</f>
        <v>0</v>
      </c>
      <c r="AK62" s="107">
        <f t="shared" ref="AK62" si="790">AK63</f>
        <v>0</v>
      </c>
      <c r="AL62" s="107">
        <f t="shared" ref="AL62" si="791">AL63</f>
        <v>0</v>
      </c>
      <c r="AN62" s="172">
        <f>AA62-'3 priedas_asignavimai'!Q179</f>
        <v>0</v>
      </c>
    </row>
    <row r="63" spans="1:40" x14ac:dyDescent="0.25">
      <c r="A63" s="32"/>
      <c r="B63" s="21" t="s">
        <v>59</v>
      </c>
      <c r="C63" s="162">
        <f t="shared" si="19"/>
        <v>3.6</v>
      </c>
      <c r="D63" s="162">
        <f t="shared" si="20"/>
        <v>0</v>
      </c>
      <c r="E63" s="7">
        <v>2.5</v>
      </c>
      <c r="F63" s="7"/>
      <c r="G63" s="7">
        <v>1.1000000000000001</v>
      </c>
      <c r="H63" s="7"/>
      <c r="I63" s="7"/>
      <c r="J63" s="7"/>
      <c r="K63" s="7"/>
      <c r="L63" s="7"/>
      <c r="M63" s="7"/>
      <c r="N63" s="7"/>
      <c r="O63" s="162">
        <f t="shared" si="21"/>
        <v>0</v>
      </c>
      <c r="P63" s="162">
        <f t="shared" si="22"/>
        <v>0</v>
      </c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2">
        <f t="shared" si="25"/>
        <v>3.6</v>
      </c>
      <c r="AB63" s="12">
        <f t="shared" si="23"/>
        <v>0</v>
      </c>
      <c r="AC63" s="23">
        <f t="shared" ref="AC63" si="792">E63+Q63</f>
        <v>2.5</v>
      </c>
      <c r="AD63" s="23">
        <f t="shared" ref="AD63" si="793">F63+R63</f>
        <v>0</v>
      </c>
      <c r="AE63" s="23">
        <f t="shared" ref="AE63" si="794">G63+S63</f>
        <v>1.1000000000000001</v>
      </c>
      <c r="AF63" s="23">
        <f t="shared" ref="AF63" si="795">H63+T63</f>
        <v>0</v>
      </c>
      <c r="AG63" s="23">
        <f t="shared" ref="AG63" si="796">I63+U63</f>
        <v>0</v>
      </c>
      <c r="AH63" s="23">
        <f t="shared" ref="AH63" si="797">J63+V63</f>
        <v>0</v>
      </c>
      <c r="AI63" s="23">
        <f t="shared" ref="AI63" si="798">K63+W63</f>
        <v>0</v>
      </c>
      <c r="AJ63" s="23">
        <f t="shared" ref="AJ63" si="799">L63+X63</f>
        <v>0</v>
      </c>
      <c r="AK63" s="23">
        <f t="shared" ref="AK63" si="800">M63+Y63</f>
        <v>0</v>
      </c>
      <c r="AL63" s="23">
        <f t="shared" ref="AL63" si="801">N63+Z63</f>
        <v>0</v>
      </c>
      <c r="AN63" s="172">
        <f>AA63-'3 priedas_asignavimai'!Q180</f>
        <v>0</v>
      </c>
    </row>
    <row r="64" spans="1:40" ht="15" customHeight="1" x14ac:dyDescent="0.25">
      <c r="A64" s="31" t="s">
        <v>28</v>
      </c>
      <c r="B64" s="122" t="s">
        <v>332</v>
      </c>
      <c r="C64" s="162">
        <f t="shared" si="19"/>
        <v>2.3000000000000003</v>
      </c>
      <c r="D64" s="162">
        <f t="shared" si="20"/>
        <v>0</v>
      </c>
      <c r="E64" s="138">
        <f t="shared" ref="E64" si="802">E65</f>
        <v>2.2000000000000002</v>
      </c>
      <c r="F64" s="138">
        <f t="shared" ref="F64" si="803">F65</f>
        <v>0</v>
      </c>
      <c r="G64" s="138">
        <f t="shared" ref="G64" si="804">G65</f>
        <v>0.1</v>
      </c>
      <c r="H64" s="138">
        <f t="shared" ref="H64" si="805">H65</f>
        <v>0</v>
      </c>
      <c r="I64" s="138">
        <f t="shared" ref="I64" si="806">I65</f>
        <v>0</v>
      </c>
      <c r="J64" s="138">
        <f t="shared" ref="J64" si="807">J65</f>
        <v>0</v>
      </c>
      <c r="K64" s="138">
        <f t="shared" ref="K64" si="808">K65</f>
        <v>0</v>
      </c>
      <c r="L64" s="138">
        <f t="shared" ref="L64" si="809">L65</f>
        <v>0</v>
      </c>
      <c r="M64" s="138">
        <f t="shared" ref="M64" si="810">M65</f>
        <v>0</v>
      </c>
      <c r="N64" s="138">
        <f t="shared" ref="N64" si="811">N65</f>
        <v>0</v>
      </c>
      <c r="O64" s="162">
        <f t="shared" si="21"/>
        <v>0</v>
      </c>
      <c r="P64" s="162">
        <f t="shared" si="22"/>
        <v>0</v>
      </c>
      <c r="Q64" s="142">
        <f t="shared" ref="Q64" si="812">Q65</f>
        <v>0</v>
      </c>
      <c r="R64" s="142">
        <f t="shared" ref="R64" si="813">R65</f>
        <v>0</v>
      </c>
      <c r="S64" s="142">
        <f t="shared" ref="S64" si="814">S65</f>
        <v>0</v>
      </c>
      <c r="T64" s="142">
        <f t="shared" ref="T64" si="815">T65</f>
        <v>0</v>
      </c>
      <c r="U64" s="142">
        <f t="shared" ref="U64" si="816">U65</f>
        <v>0</v>
      </c>
      <c r="V64" s="142">
        <f t="shared" ref="V64" si="817">V65</f>
        <v>0</v>
      </c>
      <c r="W64" s="142">
        <f t="shared" ref="W64" si="818">W65</f>
        <v>0</v>
      </c>
      <c r="X64" s="142">
        <f t="shared" ref="X64" si="819">X65</f>
        <v>0</v>
      </c>
      <c r="Y64" s="142">
        <f t="shared" ref="Y64" si="820">Y65</f>
        <v>0</v>
      </c>
      <c r="Z64" s="142">
        <f t="shared" ref="Z64" si="821">Z65</f>
        <v>0</v>
      </c>
      <c r="AA64" s="12">
        <f t="shared" si="25"/>
        <v>2.3000000000000003</v>
      </c>
      <c r="AB64" s="12">
        <f t="shared" si="23"/>
        <v>0</v>
      </c>
      <c r="AC64" s="107">
        <f t="shared" ref="AC64" si="822">AC65</f>
        <v>2.2000000000000002</v>
      </c>
      <c r="AD64" s="107">
        <f t="shared" ref="AD64" si="823">AD65</f>
        <v>0</v>
      </c>
      <c r="AE64" s="107">
        <f t="shared" ref="AE64" si="824">AE65</f>
        <v>0.1</v>
      </c>
      <c r="AF64" s="107">
        <f t="shared" ref="AF64" si="825">AF65</f>
        <v>0</v>
      </c>
      <c r="AG64" s="107">
        <f t="shared" ref="AG64" si="826">AG65</f>
        <v>0</v>
      </c>
      <c r="AH64" s="107">
        <f t="shared" ref="AH64" si="827">AH65</f>
        <v>0</v>
      </c>
      <c r="AI64" s="107">
        <f t="shared" ref="AI64" si="828">AI65</f>
        <v>0</v>
      </c>
      <c r="AJ64" s="107">
        <f t="shared" ref="AJ64" si="829">AJ65</f>
        <v>0</v>
      </c>
      <c r="AK64" s="107">
        <f t="shared" ref="AK64" si="830">AK65</f>
        <v>0</v>
      </c>
      <c r="AL64" s="107">
        <f t="shared" ref="AL64" si="831">AL65</f>
        <v>0</v>
      </c>
      <c r="AN64" s="172">
        <f>AA64-'3 priedas_asignavimai'!Q183</f>
        <v>0</v>
      </c>
    </row>
    <row r="65" spans="1:40" x14ac:dyDescent="0.25">
      <c r="A65" s="32"/>
      <c r="B65" s="21" t="s">
        <v>59</v>
      </c>
      <c r="C65" s="162">
        <f t="shared" si="19"/>
        <v>2.3000000000000003</v>
      </c>
      <c r="D65" s="162">
        <f t="shared" si="20"/>
        <v>0</v>
      </c>
      <c r="E65" s="7">
        <v>2.2000000000000002</v>
      </c>
      <c r="F65" s="7"/>
      <c r="G65" s="7">
        <v>0.1</v>
      </c>
      <c r="H65" s="7"/>
      <c r="I65" s="7"/>
      <c r="J65" s="7"/>
      <c r="K65" s="7"/>
      <c r="L65" s="7"/>
      <c r="M65" s="7"/>
      <c r="N65" s="7"/>
      <c r="O65" s="162">
        <f t="shared" si="21"/>
        <v>0</v>
      </c>
      <c r="P65" s="162">
        <f t="shared" si="22"/>
        <v>0</v>
      </c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2">
        <f t="shared" si="25"/>
        <v>2.3000000000000003</v>
      </c>
      <c r="AB65" s="12">
        <f t="shared" si="23"/>
        <v>0</v>
      </c>
      <c r="AC65" s="23">
        <f t="shared" ref="AC65" si="832">E65+Q65</f>
        <v>2.2000000000000002</v>
      </c>
      <c r="AD65" s="23">
        <f t="shared" ref="AD65" si="833">F65+R65</f>
        <v>0</v>
      </c>
      <c r="AE65" s="23">
        <f t="shared" ref="AE65" si="834">G65+S65</f>
        <v>0.1</v>
      </c>
      <c r="AF65" s="23">
        <f t="shared" ref="AF65" si="835">H65+T65</f>
        <v>0</v>
      </c>
      <c r="AG65" s="23">
        <f t="shared" ref="AG65" si="836">I65+U65</f>
        <v>0</v>
      </c>
      <c r="AH65" s="23">
        <f t="shared" ref="AH65" si="837">J65+V65</f>
        <v>0</v>
      </c>
      <c r="AI65" s="23">
        <f t="shared" ref="AI65" si="838">K65+W65</f>
        <v>0</v>
      </c>
      <c r="AJ65" s="23">
        <f t="shared" ref="AJ65" si="839">L65+X65</f>
        <v>0</v>
      </c>
      <c r="AK65" s="23">
        <f t="shared" ref="AK65" si="840">M65+Y65</f>
        <v>0</v>
      </c>
      <c r="AL65" s="23">
        <f t="shared" ref="AL65" si="841">N65+Z65</f>
        <v>0</v>
      </c>
      <c r="AN65" s="172">
        <f>AA65-'3 priedas_asignavimai'!Q184</f>
        <v>0</v>
      </c>
    </row>
    <row r="66" spans="1:40" ht="15" customHeight="1" x14ac:dyDescent="0.25">
      <c r="A66" s="31" t="s">
        <v>29</v>
      </c>
      <c r="B66" s="122" t="s">
        <v>334</v>
      </c>
      <c r="C66" s="162">
        <f t="shared" si="19"/>
        <v>5.2</v>
      </c>
      <c r="D66" s="162">
        <f t="shared" si="20"/>
        <v>0</v>
      </c>
      <c r="E66" s="138">
        <f t="shared" ref="E66" si="842">E67</f>
        <v>4.5</v>
      </c>
      <c r="F66" s="138">
        <f t="shared" ref="F66" si="843">F67</f>
        <v>0</v>
      </c>
      <c r="G66" s="138">
        <f t="shared" ref="G66" si="844">G67</f>
        <v>0.7</v>
      </c>
      <c r="H66" s="138">
        <f t="shared" ref="H66" si="845">H67</f>
        <v>0</v>
      </c>
      <c r="I66" s="138">
        <f t="shared" ref="I66" si="846">I67</f>
        <v>0</v>
      </c>
      <c r="J66" s="138">
        <f t="shared" ref="J66" si="847">J67</f>
        <v>0</v>
      </c>
      <c r="K66" s="138">
        <f t="shared" ref="K66" si="848">K67</f>
        <v>0</v>
      </c>
      <c r="L66" s="138">
        <f t="shared" ref="L66" si="849">L67</f>
        <v>0</v>
      </c>
      <c r="M66" s="138">
        <f t="shared" ref="M66" si="850">M67</f>
        <v>0</v>
      </c>
      <c r="N66" s="138">
        <f t="shared" ref="N66" si="851">N67</f>
        <v>0</v>
      </c>
      <c r="O66" s="162">
        <f t="shared" si="21"/>
        <v>0</v>
      </c>
      <c r="P66" s="162">
        <f t="shared" si="22"/>
        <v>0</v>
      </c>
      <c r="Q66" s="142">
        <f t="shared" ref="Q66" si="852">Q67</f>
        <v>0</v>
      </c>
      <c r="R66" s="142">
        <f t="shared" ref="R66" si="853">R67</f>
        <v>0</v>
      </c>
      <c r="S66" s="142">
        <f t="shared" ref="S66" si="854">S67</f>
        <v>0</v>
      </c>
      <c r="T66" s="142">
        <f t="shared" ref="T66" si="855">T67</f>
        <v>0</v>
      </c>
      <c r="U66" s="142">
        <f t="shared" ref="U66" si="856">U67</f>
        <v>0</v>
      </c>
      <c r="V66" s="142">
        <f t="shared" ref="V66" si="857">V67</f>
        <v>0</v>
      </c>
      <c r="W66" s="142">
        <f t="shared" ref="W66" si="858">W67</f>
        <v>0</v>
      </c>
      <c r="X66" s="142">
        <f t="shared" ref="X66" si="859">X67</f>
        <v>0</v>
      </c>
      <c r="Y66" s="142">
        <f t="shared" ref="Y66" si="860">Y67</f>
        <v>0</v>
      </c>
      <c r="Z66" s="142">
        <f t="shared" ref="Z66" si="861">Z67</f>
        <v>0</v>
      </c>
      <c r="AA66" s="12">
        <f t="shared" si="25"/>
        <v>5.2</v>
      </c>
      <c r="AB66" s="12">
        <f t="shared" si="23"/>
        <v>0</v>
      </c>
      <c r="AC66" s="107">
        <f t="shared" ref="AC66" si="862">AC67</f>
        <v>4.5</v>
      </c>
      <c r="AD66" s="107">
        <f t="shared" ref="AD66" si="863">AD67</f>
        <v>0</v>
      </c>
      <c r="AE66" s="107">
        <f t="shared" ref="AE66" si="864">AE67</f>
        <v>0.7</v>
      </c>
      <c r="AF66" s="107">
        <f t="shared" ref="AF66" si="865">AF67</f>
        <v>0</v>
      </c>
      <c r="AG66" s="107">
        <f t="shared" ref="AG66" si="866">AG67</f>
        <v>0</v>
      </c>
      <c r="AH66" s="107">
        <f t="shared" ref="AH66" si="867">AH67</f>
        <v>0</v>
      </c>
      <c r="AI66" s="107">
        <f t="shared" ref="AI66" si="868">AI67</f>
        <v>0</v>
      </c>
      <c r="AJ66" s="107">
        <f t="shared" ref="AJ66" si="869">AJ67</f>
        <v>0</v>
      </c>
      <c r="AK66" s="107">
        <f t="shared" ref="AK66" si="870">AK67</f>
        <v>0</v>
      </c>
      <c r="AL66" s="107">
        <f t="shared" ref="AL66" si="871">AL67</f>
        <v>0</v>
      </c>
      <c r="AN66" s="172">
        <f>AA66-'3 priedas_asignavimai'!Q188</f>
        <v>0</v>
      </c>
    </row>
    <row r="67" spans="1:40" x14ac:dyDescent="0.25">
      <c r="A67" s="32"/>
      <c r="B67" s="21" t="s">
        <v>59</v>
      </c>
      <c r="C67" s="162">
        <f t="shared" si="19"/>
        <v>5.2</v>
      </c>
      <c r="D67" s="162">
        <f t="shared" si="20"/>
        <v>0</v>
      </c>
      <c r="E67" s="7">
        <v>4.5</v>
      </c>
      <c r="F67" s="7"/>
      <c r="G67" s="7">
        <v>0.7</v>
      </c>
      <c r="H67" s="7"/>
      <c r="I67" s="7"/>
      <c r="J67" s="7"/>
      <c r="K67" s="7"/>
      <c r="L67" s="7"/>
      <c r="M67" s="7"/>
      <c r="N67" s="7"/>
      <c r="O67" s="162">
        <f t="shared" si="21"/>
        <v>0</v>
      </c>
      <c r="P67" s="162">
        <f t="shared" si="22"/>
        <v>0</v>
      </c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2">
        <f t="shared" si="25"/>
        <v>5.2</v>
      </c>
      <c r="AB67" s="12">
        <f t="shared" si="23"/>
        <v>0</v>
      </c>
      <c r="AC67" s="23">
        <f t="shared" ref="AC67" si="872">E67+Q67</f>
        <v>4.5</v>
      </c>
      <c r="AD67" s="23">
        <f t="shared" ref="AD67" si="873">F67+R67</f>
        <v>0</v>
      </c>
      <c r="AE67" s="23">
        <f t="shared" ref="AE67" si="874">G67+S67</f>
        <v>0.7</v>
      </c>
      <c r="AF67" s="23">
        <f t="shared" ref="AF67" si="875">H67+T67</f>
        <v>0</v>
      </c>
      <c r="AG67" s="23">
        <f t="shared" ref="AG67" si="876">I67+U67</f>
        <v>0</v>
      </c>
      <c r="AH67" s="23">
        <f t="shared" ref="AH67" si="877">J67+V67</f>
        <v>0</v>
      </c>
      <c r="AI67" s="23">
        <f t="shared" ref="AI67" si="878">K67+W67</f>
        <v>0</v>
      </c>
      <c r="AJ67" s="23">
        <f t="shared" ref="AJ67" si="879">L67+X67</f>
        <v>0</v>
      </c>
      <c r="AK67" s="23">
        <f t="shared" ref="AK67" si="880">M67+Y67</f>
        <v>0</v>
      </c>
      <c r="AL67" s="23">
        <f t="shared" ref="AL67" si="881">N67+Z67</f>
        <v>0</v>
      </c>
      <c r="AN67" s="172">
        <f>AA67-'3 priedas_asignavimai'!Q189</f>
        <v>0</v>
      </c>
    </row>
    <row r="68" spans="1:40" ht="15" customHeight="1" x14ac:dyDescent="0.25">
      <c r="A68" s="31" t="s">
        <v>390</v>
      </c>
      <c r="B68" s="122" t="s">
        <v>335</v>
      </c>
      <c r="C68" s="162">
        <f t="shared" si="19"/>
        <v>1.6</v>
      </c>
      <c r="D68" s="162">
        <f t="shared" si="20"/>
        <v>0</v>
      </c>
      <c r="E68" s="138">
        <f t="shared" ref="E68" si="882">E69</f>
        <v>1.1000000000000001</v>
      </c>
      <c r="F68" s="138">
        <f t="shared" ref="F68" si="883">F69</f>
        <v>0</v>
      </c>
      <c r="G68" s="138">
        <f t="shared" ref="G68" si="884">G69</f>
        <v>0.5</v>
      </c>
      <c r="H68" s="138">
        <f t="shared" ref="H68" si="885">H69</f>
        <v>0</v>
      </c>
      <c r="I68" s="138">
        <f t="shared" ref="I68" si="886">I69</f>
        <v>0</v>
      </c>
      <c r="J68" s="138">
        <f t="shared" ref="J68" si="887">J69</f>
        <v>0</v>
      </c>
      <c r="K68" s="138">
        <f t="shared" ref="K68" si="888">K69</f>
        <v>0</v>
      </c>
      <c r="L68" s="138">
        <f t="shared" ref="L68" si="889">L69</f>
        <v>0</v>
      </c>
      <c r="M68" s="138">
        <f t="shared" ref="M68" si="890">M69</f>
        <v>0</v>
      </c>
      <c r="N68" s="138">
        <f t="shared" ref="N68" si="891">N69</f>
        <v>0</v>
      </c>
      <c r="O68" s="162">
        <f t="shared" si="21"/>
        <v>0</v>
      </c>
      <c r="P68" s="162">
        <f t="shared" si="22"/>
        <v>0</v>
      </c>
      <c r="Q68" s="142">
        <f t="shared" ref="Q68" si="892">Q69</f>
        <v>0</v>
      </c>
      <c r="R68" s="142">
        <f t="shared" ref="R68" si="893">R69</f>
        <v>0</v>
      </c>
      <c r="S68" s="142">
        <f t="shared" ref="S68" si="894">S69</f>
        <v>0</v>
      </c>
      <c r="T68" s="142">
        <f t="shared" ref="T68" si="895">T69</f>
        <v>0</v>
      </c>
      <c r="U68" s="142">
        <f t="shared" ref="U68" si="896">U69</f>
        <v>0</v>
      </c>
      <c r="V68" s="142">
        <f t="shared" ref="V68" si="897">V69</f>
        <v>0</v>
      </c>
      <c r="W68" s="142">
        <f t="shared" ref="W68" si="898">W69</f>
        <v>0</v>
      </c>
      <c r="X68" s="142">
        <f t="shared" ref="X68" si="899">X69</f>
        <v>0</v>
      </c>
      <c r="Y68" s="142">
        <f t="shared" ref="Y68" si="900">Y69</f>
        <v>0</v>
      </c>
      <c r="Z68" s="142">
        <f t="shared" ref="Z68" si="901">Z69</f>
        <v>0</v>
      </c>
      <c r="AA68" s="12">
        <f t="shared" si="25"/>
        <v>1.6</v>
      </c>
      <c r="AB68" s="12">
        <f t="shared" si="23"/>
        <v>0</v>
      </c>
      <c r="AC68" s="107">
        <f t="shared" ref="AC68" si="902">AC69</f>
        <v>1.1000000000000001</v>
      </c>
      <c r="AD68" s="107">
        <f t="shared" ref="AD68" si="903">AD69</f>
        <v>0</v>
      </c>
      <c r="AE68" s="107">
        <f t="shared" ref="AE68" si="904">AE69</f>
        <v>0.5</v>
      </c>
      <c r="AF68" s="107">
        <f t="shared" ref="AF68" si="905">AF69</f>
        <v>0</v>
      </c>
      <c r="AG68" s="107">
        <f t="shared" ref="AG68" si="906">AG69</f>
        <v>0</v>
      </c>
      <c r="AH68" s="107">
        <f t="shared" ref="AH68" si="907">AH69</f>
        <v>0</v>
      </c>
      <c r="AI68" s="107">
        <f t="shared" ref="AI68" si="908">AI69</f>
        <v>0</v>
      </c>
      <c r="AJ68" s="107">
        <f t="shared" ref="AJ68" si="909">AJ69</f>
        <v>0</v>
      </c>
      <c r="AK68" s="107">
        <f t="shared" ref="AK68" si="910">AK69</f>
        <v>0</v>
      </c>
      <c r="AL68" s="107">
        <f t="shared" ref="AL68" si="911">AL69</f>
        <v>0</v>
      </c>
      <c r="AN68" s="172">
        <f>AA68-'3 priedas_asignavimai'!Q193</f>
        <v>0</v>
      </c>
    </row>
    <row r="69" spans="1:40" x14ac:dyDescent="0.25">
      <c r="A69" s="32"/>
      <c r="B69" s="21" t="s">
        <v>59</v>
      </c>
      <c r="C69" s="162">
        <f t="shared" si="19"/>
        <v>1.6</v>
      </c>
      <c r="D69" s="162">
        <f t="shared" si="20"/>
        <v>0</v>
      </c>
      <c r="E69" s="7">
        <v>1.1000000000000001</v>
      </c>
      <c r="F69" s="7"/>
      <c r="G69" s="7">
        <v>0.5</v>
      </c>
      <c r="H69" s="7"/>
      <c r="I69" s="7"/>
      <c r="J69" s="7"/>
      <c r="K69" s="7"/>
      <c r="L69" s="7"/>
      <c r="M69" s="7"/>
      <c r="N69" s="7"/>
      <c r="O69" s="162">
        <f t="shared" si="21"/>
        <v>0</v>
      </c>
      <c r="P69" s="162">
        <f t="shared" si="22"/>
        <v>0</v>
      </c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2">
        <f t="shared" si="25"/>
        <v>1.6</v>
      </c>
      <c r="AB69" s="12">
        <f t="shared" si="23"/>
        <v>0</v>
      </c>
      <c r="AC69" s="23">
        <f t="shared" ref="AC69" si="912">E69+Q69</f>
        <v>1.1000000000000001</v>
      </c>
      <c r="AD69" s="23">
        <f t="shared" ref="AD69" si="913">F69+R69</f>
        <v>0</v>
      </c>
      <c r="AE69" s="23">
        <f t="shared" ref="AE69" si="914">G69+S69</f>
        <v>0.5</v>
      </c>
      <c r="AF69" s="23">
        <f t="shared" ref="AF69" si="915">H69+T69</f>
        <v>0</v>
      </c>
      <c r="AG69" s="23">
        <f t="shared" ref="AG69" si="916">I69+U69</f>
        <v>0</v>
      </c>
      <c r="AH69" s="23">
        <f t="shared" ref="AH69" si="917">J69+V69</f>
        <v>0</v>
      </c>
      <c r="AI69" s="23">
        <f t="shared" ref="AI69" si="918">K69+W69</f>
        <v>0</v>
      </c>
      <c r="AJ69" s="23">
        <f t="shared" ref="AJ69" si="919">L69+X69</f>
        <v>0</v>
      </c>
      <c r="AK69" s="23">
        <f t="shared" ref="AK69" si="920">M69+Y69</f>
        <v>0</v>
      </c>
      <c r="AL69" s="23">
        <f t="shared" ref="AL69" si="921">N69+Z69</f>
        <v>0</v>
      </c>
      <c r="AN69" s="172">
        <f>AA69-'3 priedas_asignavimai'!Q194</f>
        <v>0</v>
      </c>
    </row>
    <row r="70" spans="1:40" ht="15" customHeight="1" x14ac:dyDescent="0.25">
      <c r="A70" s="31" t="s">
        <v>30</v>
      </c>
      <c r="B70" s="122" t="s">
        <v>338</v>
      </c>
      <c r="C70" s="162">
        <f t="shared" si="19"/>
        <v>3.6</v>
      </c>
      <c r="D70" s="162">
        <f t="shared" si="20"/>
        <v>0</v>
      </c>
      <c r="E70" s="138">
        <f t="shared" ref="E70" si="922">E71</f>
        <v>3.4</v>
      </c>
      <c r="F70" s="138">
        <f t="shared" ref="F70" si="923">F71</f>
        <v>0</v>
      </c>
      <c r="G70" s="138">
        <f t="shared" ref="G70" si="924">G71</f>
        <v>0.2</v>
      </c>
      <c r="H70" s="138">
        <f t="shared" ref="H70" si="925">H71</f>
        <v>0</v>
      </c>
      <c r="I70" s="138">
        <f t="shared" ref="I70" si="926">I71</f>
        <v>0</v>
      </c>
      <c r="J70" s="138">
        <f t="shared" ref="J70" si="927">J71</f>
        <v>0</v>
      </c>
      <c r="K70" s="138">
        <f t="shared" ref="K70" si="928">K71</f>
        <v>0</v>
      </c>
      <c r="L70" s="138">
        <f t="shared" ref="L70" si="929">L71</f>
        <v>0</v>
      </c>
      <c r="M70" s="138">
        <f t="shared" ref="M70" si="930">M71</f>
        <v>0</v>
      </c>
      <c r="N70" s="138">
        <f t="shared" ref="N70" si="931">N71</f>
        <v>0</v>
      </c>
      <c r="O70" s="162">
        <f t="shared" si="21"/>
        <v>0</v>
      </c>
      <c r="P70" s="162">
        <f t="shared" si="22"/>
        <v>0</v>
      </c>
      <c r="Q70" s="142">
        <f t="shared" ref="Q70" si="932">Q71</f>
        <v>0</v>
      </c>
      <c r="R70" s="142">
        <f t="shared" ref="R70" si="933">R71</f>
        <v>0</v>
      </c>
      <c r="S70" s="142">
        <f t="shared" ref="S70" si="934">S71</f>
        <v>0</v>
      </c>
      <c r="T70" s="142">
        <f t="shared" ref="T70" si="935">T71</f>
        <v>0</v>
      </c>
      <c r="U70" s="142">
        <f t="shared" ref="U70" si="936">U71</f>
        <v>0</v>
      </c>
      <c r="V70" s="142">
        <f t="shared" ref="V70" si="937">V71</f>
        <v>0</v>
      </c>
      <c r="W70" s="142">
        <f t="shared" ref="W70" si="938">W71</f>
        <v>0</v>
      </c>
      <c r="X70" s="142">
        <f t="shared" ref="X70" si="939">X71</f>
        <v>0</v>
      </c>
      <c r="Y70" s="142">
        <f t="shared" ref="Y70" si="940">Y71</f>
        <v>0</v>
      </c>
      <c r="Z70" s="142">
        <f t="shared" ref="Z70" si="941">Z71</f>
        <v>0</v>
      </c>
      <c r="AA70" s="12">
        <f t="shared" si="25"/>
        <v>3.6</v>
      </c>
      <c r="AB70" s="12">
        <f t="shared" si="23"/>
        <v>0</v>
      </c>
      <c r="AC70" s="107">
        <f t="shared" ref="AC70" si="942">AC71</f>
        <v>3.4</v>
      </c>
      <c r="AD70" s="107">
        <f t="shared" ref="AD70" si="943">AD71</f>
        <v>0</v>
      </c>
      <c r="AE70" s="107">
        <f t="shared" ref="AE70" si="944">AE71</f>
        <v>0.2</v>
      </c>
      <c r="AF70" s="107">
        <f t="shared" ref="AF70" si="945">AF71</f>
        <v>0</v>
      </c>
      <c r="AG70" s="107">
        <f t="shared" ref="AG70" si="946">AG71</f>
        <v>0</v>
      </c>
      <c r="AH70" s="107">
        <f t="shared" ref="AH70" si="947">AH71</f>
        <v>0</v>
      </c>
      <c r="AI70" s="107">
        <f t="shared" ref="AI70" si="948">AI71</f>
        <v>0</v>
      </c>
      <c r="AJ70" s="107">
        <f t="shared" ref="AJ70" si="949">AJ71</f>
        <v>0</v>
      </c>
      <c r="AK70" s="107">
        <f t="shared" ref="AK70" si="950">AK71</f>
        <v>0</v>
      </c>
      <c r="AL70" s="107">
        <f t="shared" ref="AL70" si="951">AL71</f>
        <v>0</v>
      </c>
      <c r="AN70" s="172">
        <f>AA70-'3 priedas_asignavimai'!Q197</f>
        <v>0</v>
      </c>
    </row>
    <row r="71" spans="1:40" x14ac:dyDescent="0.25">
      <c r="A71" s="32"/>
      <c r="B71" s="21" t="s">
        <v>59</v>
      </c>
      <c r="C71" s="162">
        <f t="shared" si="19"/>
        <v>3.6</v>
      </c>
      <c r="D71" s="162">
        <f t="shared" si="20"/>
        <v>0</v>
      </c>
      <c r="E71" s="7">
        <v>3.4</v>
      </c>
      <c r="F71" s="7"/>
      <c r="G71" s="7">
        <v>0.2</v>
      </c>
      <c r="H71" s="7"/>
      <c r="I71" s="7"/>
      <c r="J71" s="7"/>
      <c r="K71" s="7"/>
      <c r="L71" s="7"/>
      <c r="M71" s="7"/>
      <c r="N71" s="7"/>
      <c r="O71" s="162">
        <f t="shared" si="21"/>
        <v>0</v>
      </c>
      <c r="P71" s="162">
        <f t="shared" si="22"/>
        <v>0</v>
      </c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2">
        <f t="shared" si="25"/>
        <v>3.6</v>
      </c>
      <c r="AB71" s="12">
        <f t="shared" si="23"/>
        <v>0</v>
      </c>
      <c r="AC71" s="23">
        <f t="shared" ref="AC71" si="952">E71+Q71</f>
        <v>3.4</v>
      </c>
      <c r="AD71" s="23">
        <f t="shared" ref="AD71" si="953">F71+R71</f>
        <v>0</v>
      </c>
      <c r="AE71" s="23">
        <f t="shared" ref="AE71" si="954">G71+S71</f>
        <v>0.2</v>
      </c>
      <c r="AF71" s="23">
        <f t="shared" ref="AF71" si="955">H71+T71</f>
        <v>0</v>
      </c>
      <c r="AG71" s="23">
        <f t="shared" ref="AG71" si="956">I71+U71</f>
        <v>0</v>
      </c>
      <c r="AH71" s="23">
        <f t="shared" ref="AH71" si="957">J71+V71</f>
        <v>0</v>
      </c>
      <c r="AI71" s="23">
        <f t="shared" ref="AI71" si="958">K71+W71</f>
        <v>0</v>
      </c>
      <c r="AJ71" s="23">
        <f t="shared" ref="AJ71" si="959">L71+X71</f>
        <v>0</v>
      </c>
      <c r="AK71" s="23">
        <f t="shared" ref="AK71" si="960">M71+Y71</f>
        <v>0</v>
      </c>
      <c r="AL71" s="23">
        <f t="shared" ref="AL71" si="961">N71+Z71</f>
        <v>0</v>
      </c>
      <c r="AN71" s="172">
        <f>AA71-'3 priedas_asignavimai'!Q198</f>
        <v>0</v>
      </c>
    </row>
    <row r="72" spans="1:40" ht="15" customHeight="1" x14ac:dyDescent="0.25">
      <c r="A72" s="31" t="s">
        <v>31</v>
      </c>
      <c r="B72" s="122" t="s">
        <v>337</v>
      </c>
      <c r="C72" s="162">
        <f t="shared" si="19"/>
        <v>0.8</v>
      </c>
      <c r="D72" s="162">
        <f t="shared" si="20"/>
        <v>0</v>
      </c>
      <c r="E72" s="138">
        <f t="shared" ref="E72" si="962">E73</f>
        <v>0.8</v>
      </c>
      <c r="F72" s="138">
        <f t="shared" ref="F72" si="963">F73</f>
        <v>0</v>
      </c>
      <c r="G72" s="138">
        <f t="shared" ref="G72" si="964">G73</f>
        <v>0</v>
      </c>
      <c r="H72" s="138">
        <f t="shared" ref="H72" si="965">H73</f>
        <v>0</v>
      </c>
      <c r="I72" s="138">
        <f t="shared" ref="I72" si="966">I73</f>
        <v>0</v>
      </c>
      <c r="J72" s="138">
        <f t="shared" ref="J72" si="967">J73</f>
        <v>0</v>
      </c>
      <c r="K72" s="138">
        <f t="shared" ref="K72" si="968">K73</f>
        <v>0</v>
      </c>
      <c r="L72" s="138">
        <f t="shared" ref="L72" si="969">L73</f>
        <v>0</v>
      </c>
      <c r="M72" s="138">
        <f t="shared" ref="M72" si="970">M73</f>
        <v>0</v>
      </c>
      <c r="N72" s="138">
        <f t="shared" ref="N72" si="971">N73</f>
        <v>0</v>
      </c>
      <c r="O72" s="162">
        <f t="shared" si="21"/>
        <v>0</v>
      </c>
      <c r="P72" s="162">
        <f t="shared" si="22"/>
        <v>0</v>
      </c>
      <c r="Q72" s="142">
        <f t="shared" ref="Q72" si="972">Q73</f>
        <v>0</v>
      </c>
      <c r="R72" s="142">
        <f t="shared" ref="R72" si="973">R73</f>
        <v>0</v>
      </c>
      <c r="S72" s="142">
        <f t="shared" ref="S72" si="974">S73</f>
        <v>0</v>
      </c>
      <c r="T72" s="142">
        <f t="shared" ref="T72" si="975">T73</f>
        <v>0</v>
      </c>
      <c r="U72" s="142">
        <f t="shared" ref="U72" si="976">U73</f>
        <v>0</v>
      </c>
      <c r="V72" s="142">
        <f t="shared" ref="V72" si="977">V73</f>
        <v>0</v>
      </c>
      <c r="W72" s="142">
        <f t="shared" ref="W72" si="978">W73</f>
        <v>0</v>
      </c>
      <c r="X72" s="142">
        <f t="shared" ref="X72" si="979">X73</f>
        <v>0</v>
      </c>
      <c r="Y72" s="142">
        <f t="shared" ref="Y72" si="980">Y73</f>
        <v>0</v>
      </c>
      <c r="Z72" s="142">
        <f t="shared" ref="Z72" si="981">Z73</f>
        <v>0</v>
      </c>
      <c r="AA72" s="12">
        <f t="shared" si="25"/>
        <v>0.8</v>
      </c>
      <c r="AB72" s="12">
        <f t="shared" si="23"/>
        <v>0</v>
      </c>
      <c r="AC72" s="107">
        <f t="shared" ref="AC72" si="982">AC73</f>
        <v>0.8</v>
      </c>
      <c r="AD72" s="107">
        <f t="shared" ref="AD72" si="983">AD73</f>
        <v>0</v>
      </c>
      <c r="AE72" s="107">
        <f t="shared" ref="AE72" si="984">AE73</f>
        <v>0</v>
      </c>
      <c r="AF72" s="107">
        <f t="shared" ref="AF72" si="985">AF73</f>
        <v>0</v>
      </c>
      <c r="AG72" s="107">
        <f t="shared" ref="AG72" si="986">AG73</f>
        <v>0</v>
      </c>
      <c r="AH72" s="107">
        <f t="shared" ref="AH72" si="987">AH73</f>
        <v>0</v>
      </c>
      <c r="AI72" s="107">
        <f t="shared" ref="AI72" si="988">AI73</f>
        <v>0</v>
      </c>
      <c r="AJ72" s="107">
        <f t="shared" ref="AJ72" si="989">AJ73</f>
        <v>0</v>
      </c>
      <c r="AK72" s="107">
        <f t="shared" ref="AK72" si="990">AK73</f>
        <v>0</v>
      </c>
      <c r="AL72" s="107">
        <f t="shared" ref="AL72" si="991">AL73</f>
        <v>0</v>
      </c>
      <c r="AN72" s="172">
        <f>AA72-'3 priedas_asignavimai'!Q201</f>
        <v>0</v>
      </c>
    </row>
    <row r="73" spans="1:40" x14ac:dyDescent="0.25">
      <c r="A73" s="32"/>
      <c r="B73" s="21" t="s">
        <v>59</v>
      </c>
      <c r="C73" s="162">
        <f t="shared" si="19"/>
        <v>0.8</v>
      </c>
      <c r="D73" s="162">
        <f t="shared" si="20"/>
        <v>0</v>
      </c>
      <c r="E73" s="7">
        <v>0.8</v>
      </c>
      <c r="F73" s="7"/>
      <c r="G73" s="7"/>
      <c r="H73" s="7"/>
      <c r="I73" s="7"/>
      <c r="J73" s="7"/>
      <c r="K73" s="7"/>
      <c r="L73" s="7"/>
      <c r="M73" s="7"/>
      <c r="N73" s="7"/>
      <c r="O73" s="162">
        <f t="shared" si="21"/>
        <v>0</v>
      </c>
      <c r="P73" s="162">
        <f t="shared" si="22"/>
        <v>0</v>
      </c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2">
        <f t="shared" si="25"/>
        <v>0.8</v>
      </c>
      <c r="AB73" s="12">
        <f t="shared" si="23"/>
        <v>0</v>
      </c>
      <c r="AC73" s="23">
        <f t="shared" ref="AC73" si="992">E73+Q73</f>
        <v>0.8</v>
      </c>
      <c r="AD73" s="23">
        <f t="shared" ref="AD73" si="993">F73+R73</f>
        <v>0</v>
      </c>
      <c r="AE73" s="23">
        <f t="shared" ref="AE73" si="994">G73+S73</f>
        <v>0</v>
      </c>
      <c r="AF73" s="23">
        <f t="shared" ref="AF73" si="995">H73+T73</f>
        <v>0</v>
      </c>
      <c r="AG73" s="23">
        <f t="shared" ref="AG73" si="996">I73+U73</f>
        <v>0</v>
      </c>
      <c r="AH73" s="23">
        <f t="shared" ref="AH73" si="997">J73+V73</f>
        <v>0</v>
      </c>
      <c r="AI73" s="23">
        <f t="shared" ref="AI73" si="998">K73+W73</f>
        <v>0</v>
      </c>
      <c r="AJ73" s="23">
        <f t="shared" ref="AJ73" si="999">L73+X73</f>
        <v>0</v>
      </c>
      <c r="AK73" s="23">
        <f t="shared" ref="AK73" si="1000">M73+Y73</f>
        <v>0</v>
      </c>
      <c r="AL73" s="23">
        <f t="shared" ref="AL73" si="1001">N73+Z73</f>
        <v>0</v>
      </c>
      <c r="AN73" s="172">
        <f>AA73-'3 priedas_asignavimai'!Q202</f>
        <v>0</v>
      </c>
    </row>
    <row r="74" spans="1:40" ht="15" customHeight="1" x14ac:dyDescent="0.25">
      <c r="A74" s="31" t="s">
        <v>32</v>
      </c>
      <c r="B74" s="122" t="s">
        <v>336</v>
      </c>
      <c r="C74" s="162">
        <f t="shared" si="19"/>
        <v>5.9</v>
      </c>
      <c r="D74" s="162">
        <f t="shared" si="20"/>
        <v>0</v>
      </c>
      <c r="E74" s="138">
        <f t="shared" ref="E74" si="1002">E75</f>
        <v>5.5</v>
      </c>
      <c r="F74" s="138">
        <f t="shared" ref="F74" si="1003">F75</f>
        <v>0</v>
      </c>
      <c r="G74" s="138">
        <f t="shared" ref="G74" si="1004">G75</f>
        <v>0.4</v>
      </c>
      <c r="H74" s="138">
        <f t="shared" ref="H74" si="1005">H75</f>
        <v>0</v>
      </c>
      <c r="I74" s="138">
        <f t="shared" ref="I74" si="1006">I75</f>
        <v>0</v>
      </c>
      <c r="J74" s="138">
        <f t="shared" ref="J74" si="1007">J75</f>
        <v>0</v>
      </c>
      <c r="K74" s="138">
        <f t="shared" ref="K74" si="1008">K75</f>
        <v>0</v>
      </c>
      <c r="L74" s="138">
        <f t="shared" ref="L74" si="1009">L75</f>
        <v>0</v>
      </c>
      <c r="M74" s="138">
        <f t="shared" ref="M74" si="1010">M75</f>
        <v>0</v>
      </c>
      <c r="N74" s="138">
        <f t="shared" ref="N74" si="1011">N75</f>
        <v>0</v>
      </c>
      <c r="O74" s="162">
        <f t="shared" si="21"/>
        <v>0</v>
      </c>
      <c r="P74" s="162">
        <f t="shared" si="22"/>
        <v>0</v>
      </c>
      <c r="Q74" s="142">
        <f t="shared" ref="Q74" si="1012">Q75</f>
        <v>0</v>
      </c>
      <c r="R74" s="142">
        <f t="shared" ref="R74" si="1013">R75</f>
        <v>0</v>
      </c>
      <c r="S74" s="142">
        <f t="shared" ref="S74" si="1014">S75</f>
        <v>0</v>
      </c>
      <c r="T74" s="142">
        <f t="shared" ref="T74" si="1015">T75</f>
        <v>0</v>
      </c>
      <c r="U74" s="142">
        <f t="shared" ref="U74" si="1016">U75</f>
        <v>0</v>
      </c>
      <c r="V74" s="142">
        <f t="shared" ref="V74" si="1017">V75</f>
        <v>0</v>
      </c>
      <c r="W74" s="142">
        <f t="shared" ref="W74" si="1018">W75</f>
        <v>0</v>
      </c>
      <c r="X74" s="142">
        <f t="shared" ref="X74" si="1019">X75</f>
        <v>0</v>
      </c>
      <c r="Y74" s="142">
        <f t="shared" ref="Y74" si="1020">Y75</f>
        <v>0</v>
      </c>
      <c r="Z74" s="142">
        <f t="shared" ref="Z74" si="1021">Z75</f>
        <v>0</v>
      </c>
      <c r="AA74" s="12">
        <f t="shared" si="25"/>
        <v>5.9</v>
      </c>
      <c r="AB74" s="12">
        <f t="shared" si="23"/>
        <v>0</v>
      </c>
      <c r="AC74" s="107">
        <f t="shared" ref="AC74" si="1022">AC75</f>
        <v>5.5</v>
      </c>
      <c r="AD74" s="107">
        <f t="shared" ref="AD74" si="1023">AD75</f>
        <v>0</v>
      </c>
      <c r="AE74" s="107">
        <f t="shared" ref="AE74" si="1024">AE75</f>
        <v>0.4</v>
      </c>
      <c r="AF74" s="107">
        <f t="shared" ref="AF74" si="1025">AF75</f>
        <v>0</v>
      </c>
      <c r="AG74" s="107">
        <f t="shared" ref="AG74" si="1026">AG75</f>
        <v>0</v>
      </c>
      <c r="AH74" s="107">
        <f t="shared" ref="AH74" si="1027">AH75</f>
        <v>0</v>
      </c>
      <c r="AI74" s="107">
        <f t="shared" ref="AI74" si="1028">AI75</f>
        <v>0</v>
      </c>
      <c r="AJ74" s="107">
        <f t="shared" ref="AJ74" si="1029">AJ75</f>
        <v>0</v>
      </c>
      <c r="AK74" s="107">
        <f t="shared" ref="AK74" si="1030">AK75</f>
        <v>0</v>
      </c>
      <c r="AL74" s="107">
        <f t="shared" ref="AL74" si="1031">AL75</f>
        <v>0</v>
      </c>
      <c r="AN74" s="172">
        <f>AA74-'3 priedas_asignavimai'!Q205</f>
        <v>0</v>
      </c>
    </row>
    <row r="75" spans="1:40" x14ac:dyDescent="0.25">
      <c r="A75" s="32"/>
      <c r="B75" s="21" t="s">
        <v>59</v>
      </c>
      <c r="C75" s="162">
        <f t="shared" si="19"/>
        <v>5.9</v>
      </c>
      <c r="D75" s="162">
        <f t="shared" si="20"/>
        <v>0</v>
      </c>
      <c r="E75" s="7">
        <v>5.5</v>
      </c>
      <c r="F75" s="7"/>
      <c r="G75" s="7">
        <v>0.4</v>
      </c>
      <c r="H75" s="7"/>
      <c r="I75" s="7"/>
      <c r="J75" s="7"/>
      <c r="K75" s="7"/>
      <c r="L75" s="7"/>
      <c r="M75" s="7"/>
      <c r="N75" s="7"/>
      <c r="O75" s="162">
        <f t="shared" si="21"/>
        <v>0</v>
      </c>
      <c r="P75" s="162">
        <f t="shared" si="22"/>
        <v>0</v>
      </c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2">
        <f t="shared" si="25"/>
        <v>5.9</v>
      </c>
      <c r="AB75" s="12">
        <f t="shared" si="23"/>
        <v>0</v>
      </c>
      <c r="AC75" s="23">
        <f t="shared" ref="AC75" si="1032">E75+Q75</f>
        <v>5.5</v>
      </c>
      <c r="AD75" s="23">
        <f t="shared" ref="AD75" si="1033">F75+R75</f>
        <v>0</v>
      </c>
      <c r="AE75" s="23">
        <f t="shared" ref="AE75" si="1034">G75+S75</f>
        <v>0.4</v>
      </c>
      <c r="AF75" s="23">
        <f t="shared" ref="AF75" si="1035">H75+T75</f>
        <v>0</v>
      </c>
      <c r="AG75" s="23">
        <f t="shared" ref="AG75" si="1036">I75+U75</f>
        <v>0</v>
      </c>
      <c r="AH75" s="23">
        <f t="shared" ref="AH75" si="1037">J75+V75</f>
        <v>0</v>
      </c>
      <c r="AI75" s="23">
        <f t="shared" ref="AI75" si="1038">K75+W75</f>
        <v>0</v>
      </c>
      <c r="AJ75" s="23">
        <f t="shared" ref="AJ75" si="1039">L75+X75</f>
        <v>0</v>
      </c>
      <c r="AK75" s="23">
        <f t="shared" ref="AK75" si="1040">M75+Y75</f>
        <v>0</v>
      </c>
      <c r="AL75" s="23">
        <f t="shared" ref="AL75" si="1041">N75+Z75</f>
        <v>0</v>
      </c>
      <c r="AN75" s="172">
        <f>AA75-'3 priedas_asignavimai'!Q206</f>
        <v>0</v>
      </c>
    </row>
    <row r="76" spans="1:40" ht="15" customHeight="1" x14ac:dyDescent="0.25">
      <c r="A76" s="31" t="s">
        <v>33</v>
      </c>
      <c r="B76" s="122" t="s">
        <v>339</v>
      </c>
      <c r="C76" s="162">
        <f t="shared" si="19"/>
        <v>1.3</v>
      </c>
      <c r="D76" s="162">
        <f t="shared" si="20"/>
        <v>0</v>
      </c>
      <c r="E76" s="138">
        <f t="shared" ref="E76" si="1042">E77</f>
        <v>0.4</v>
      </c>
      <c r="F76" s="138">
        <f t="shared" ref="F76" si="1043">F77</f>
        <v>0</v>
      </c>
      <c r="G76" s="138">
        <f t="shared" ref="G76" si="1044">G77</f>
        <v>0.9</v>
      </c>
      <c r="H76" s="138">
        <f t="shared" ref="H76" si="1045">H77</f>
        <v>0</v>
      </c>
      <c r="I76" s="138">
        <f t="shared" ref="I76" si="1046">I77</f>
        <v>0</v>
      </c>
      <c r="J76" s="138">
        <f t="shared" ref="J76" si="1047">J77</f>
        <v>0</v>
      </c>
      <c r="K76" s="138">
        <f t="shared" ref="K76" si="1048">K77</f>
        <v>0</v>
      </c>
      <c r="L76" s="138">
        <f t="shared" ref="L76" si="1049">L77</f>
        <v>0</v>
      </c>
      <c r="M76" s="138">
        <f t="shared" ref="M76" si="1050">M77</f>
        <v>0</v>
      </c>
      <c r="N76" s="138">
        <f t="shared" ref="N76" si="1051">N77</f>
        <v>0</v>
      </c>
      <c r="O76" s="162">
        <f t="shared" si="21"/>
        <v>0</v>
      </c>
      <c r="P76" s="162">
        <f t="shared" si="22"/>
        <v>0</v>
      </c>
      <c r="Q76" s="142">
        <f t="shared" ref="Q76" si="1052">Q77</f>
        <v>0</v>
      </c>
      <c r="R76" s="142">
        <f t="shared" ref="R76" si="1053">R77</f>
        <v>0</v>
      </c>
      <c r="S76" s="142">
        <f t="shared" ref="S76" si="1054">S77</f>
        <v>0</v>
      </c>
      <c r="T76" s="142">
        <f t="shared" ref="T76" si="1055">T77</f>
        <v>0</v>
      </c>
      <c r="U76" s="142">
        <f t="shared" ref="U76" si="1056">U77</f>
        <v>0</v>
      </c>
      <c r="V76" s="142">
        <f t="shared" ref="V76" si="1057">V77</f>
        <v>0</v>
      </c>
      <c r="W76" s="142">
        <f t="shared" ref="W76" si="1058">W77</f>
        <v>0</v>
      </c>
      <c r="X76" s="142">
        <f t="shared" ref="X76" si="1059">X77</f>
        <v>0</v>
      </c>
      <c r="Y76" s="142">
        <f t="shared" ref="Y76" si="1060">Y77</f>
        <v>0</v>
      </c>
      <c r="Z76" s="142">
        <f t="shared" ref="Z76" si="1061">Z77</f>
        <v>0</v>
      </c>
      <c r="AA76" s="12">
        <f t="shared" si="25"/>
        <v>1.3</v>
      </c>
      <c r="AB76" s="12">
        <f t="shared" si="23"/>
        <v>0</v>
      </c>
      <c r="AC76" s="107">
        <f t="shared" ref="AC76" si="1062">AC77</f>
        <v>0.4</v>
      </c>
      <c r="AD76" s="107">
        <f t="shared" ref="AD76" si="1063">AD77</f>
        <v>0</v>
      </c>
      <c r="AE76" s="107">
        <f t="shared" ref="AE76" si="1064">AE77</f>
        <v>0.9</v>
      </c>
      <c r="AF76" s="107">
        <f t="shared" ref="AF76" si="1065">AF77</f>
        <v>0</v>
      </c>
      <c r="AG76" s="107">
        <f t="shared" ref="AG76" si="1066">AG77</f>
        <v>0</v>
      </c>
      <c r="AH76" s="107">
        <f t="shared" ref="AH76" si="1067">AH77</f>
        <v>0</v>
      </c>
      <c r="AI76" s="107">
        <f t="shared" ref="AI76" si="1068">AI77</f>
        <v>0</v>
      </c>
      <c r="AJ76" s="107">
        <f t="shared" ref="AJ76" si="1069">AJ77</f>
        <v>0</v>
      </c>
      <c r="AK76" s="107">
        <f t="shared" ref="AK76" si="1070">AK77</f>
        <v>0</v>
      </c>
      <c r="AL76" s="107">
        <f t="shared" ref="AL76" si="1071">AL77</f>
        <v>0</v>
      </c>
      <c r="AN76" s="172">
        <f>AA76-'3 priedas_asignavimai'!Q210</f>
        <v>0</v>
      </c>
    </row>
    <row r="77" spans="1:40" x14ac:dyDescent="0.25">
      <c r="A77" s="32"/>
      <c r="B77" s="21" t="s">
        <v>59</v>
      </c>
      <c r="C77" s="162">
        <f t="shared" si="19"/>
        <v>1.3</v>
      </c>
      <c r="D77" s="162">
        <f t="shared" si="20"/>
        <v>0</v>
      </c>
      <c r="E77" s="7">
        <v>0.4</v>
      </c>
      <c r="F77" s="7"/>
      <c r="G77" s="7">
        <v>0.9</v>
      </c>
      <c r="H77" s="7"/>
      <c r="I77" s="7"/>
      <c r="J77" s="7"/>
      <c r="K77" s="7"/>
      <c r="L77" s="7"/>
      <c r="M77" s="7"/>
      <c r="N77" s="7"/>
      <c r="O77" s="162">
        <f t="shared" si="21"/>
        <v>0</v>
      </c>
      <c r="P77" s="162">
        <f t="shared" si="22"/>
        <v>0</v>
      </c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2">
        <f t="shared" si="25"/>
        <v>1.3</v>
      </c>
      <c r="AB77" s="12">
        <f t="shared" si="23"/>
        <v>0</v>
      </c>
      <c r="AC77" s="23">
        <f t="shared" ref="AC77" si="1072">E77+Q77</f>
        <v>0.4</v>
      </c>
      <c r="AD77" s="23">
        <f t="shared" ref="AD77" si="1073">F77+R77</f>
        <v>0</v>
      </c>
      <c r="AE77" s="23">
        <f t="shared" ref="AE77" si="1074">G77+S77</f>
        <v>0.9</v>
      </c>
      <c r="AF77" s="23">
        <f t="shared" ref="AF77" si="1075">H77+T77</f>
        <v>0</v>
      </c>
      <c r="AG77" s="23">
        <f t="shared" ref="AG77" si="1076">I77+U77</f>
        <v>0</v>
      </c>
      <c r="AH77" s="23">
        <f t="shared" ref="AH77" si="1077">J77+V77</f>
        <v>0</v>
      </c>
      <c r="AI77" s="23">
        <f t="shared" ref="AI77" si="1078">K77+W77</f>
        <v>0</v>
      </c>
      <c r="AJ77" s="23">
        <f t="shared" ref="AJ77" si="1079">L77+X77</f>
        <v>0</v>
      </c>
      <c r="AK77" s="23">
        <f t="shared" ref="AK77" si="1080">M77+Y77</f>
        <v>0</v>
      </c>
      <c r="AL77" s="23">
        <f t="shared" ref="AL77" si="1081">N77+Z77</f>
        <v>0</v>
      </c>
      <c r="AN77" s="172">
        <f>AA77-'3 priedas_asignavimai'!Q211</f>
        <v>0</v>
      </c>
    </row>
    <row r="78" spans="1:40" ht="15" customHeight="1" x14ac:dyDescent="0.25">
      <c r="A78" s="31" t="s">
        <v>34</v>
      </c>
      <c r="B78" s="122" t="s">
        <v>340</v>
      </c>
      <c r="C78" s="162">
        <f t="shared" ref="C78:C112" si="1082">E78+G78+I78+K78+M78</f>
        <v>5.6</v>
      </c>
      <c r="D78" s="162">
        <f t="shared" ref="D78:D112" si="1083">F78+H78+J78+L78+N78</f>
        <v>0</v>
      </c>
      <c r="E78" s="138">
        <f t="shared" ref="E78" si="1084">E79</f>
        <v>4.5</v>
      </c>
      <c r="F78" s="138">
        <f t="shared" ref="F78" si="1085">F79</f>
        <v>0</v>
      </c>
      <c r="G78" s="138">
        <f t="shared" ref="G78" si="1086">G79</f>
        <v>1.1000000000000001</v>
      </c>
      <c r="H78" s="138">
        <f t="shared" ref="H78" si="1087">H79</f>
        <v>0</v>
      </c>
      <c r="I78" s="138">
        <f t="shared" ref="I78" si="1088">I79</f>
        <v>0</v>
      </c>
      <c r="J78" s="138">
        <f t="shared" ref="J78" si="1089">J79</f>
        <v>0</v>
      </c>
      <c r="K78" s="138">
        <f t="shared" ref="K78" si="1090">K79</f>
        <v>0</v>
      </c>
      <c r="L78" s="138">
        <f t="shared" ref="L78" si="1091">L79</f>
        <v>0</v>
      </c>
      <c r="M78" s="138">
        <f t="shared" ref="M78" si="1092">M79</f>
        <v>0</v>
      </c>
      <c r="N78" s="138">
        <f t="shared" ref="N78" si="1093">N79</f>
        <v>0</v>
      </c>
      <c r="O78" s="162">
        <f t="shared" ref="O78:O112" si="1094">Q78+S78+U78+W78+Y78</f>
        <v>0</v>
      </c>
      <c r="P78" s="162">
        <f t="shared" ref="P78:P112" si="1095">R78+T78+V78+X78+Z78</f>
        <v>0</v>
      </c>
      <c r="Q78" s="142">
        <f t="shared" ref="Q78" si="1096">Q79</f>
        <v>0</v>
      </c>
      <c r="R78" s="142">
        <f t="shared" ref="R78" si="1097">R79</f>
        <v>0</v>
      </c>
      <c r="S78" s="142">
        <f t="shared" ref="S78" si="1098">S79</f>
        <v>0</v>
      </c>
      <c r="T78" s="142">
        <f t="shared" ref="T78" si="1099">T79</f>
        <v>0</v>
      </c>
      <c r="U78" s="142">
        <f t="shared" ref="U78" si="1100">U79</f>
        <v>0</v>
      </c>
      <c r="V78" s="142">
        <f t="shared" ref="V78" si="1101">V79</f>
        <v>0</v>
      </c>
      <c r="W78" s="142">
        <f t="shared" ref="W78" si="1102">W79</f>
        <v>0</v>
      </c>
      <c r="X78" s="142">
        <f t="shared" ref="X78" si="1103">X79</f>
        <v>0</v>
      </c>
      <c r="Y78" s="142">
        <f t="shared" ref="Y78" si="1104">Y79</f>
        <v>0</v>
      </c>
      <c r="Z78" s="142">
        <f t="shared" ref="Z78" si="1105">Z79</f>
        <v>0</v>
      </c>
      <c r="AA78" s="12">
        <f t="shared" ref="AA78:AA112" si="1106">AC78+AE78+AG78+AI78+AK78</f>
        <v>5.6</v>
      </c>
      <c r="AB78" s="12">
        <f t="shared" ref="AB78:AB112" si="1107">AD78+AF78+AH78+AJ78+AL78</f>
        <v>0</v>
      </c>
      <c r="AC78" s="107">
        <f t="shared" ref="AC78" si="1108">AC79</f>
        <v>4.5</v>
      </c>
      <c r="AD78" s="107">
        <f t="shared" ref="AD78" si="1109">AD79</f>
        <v>0</v>
      </c>
      <c r="AE78" s="107">
        <f t="shared" ref="AE78" si="1110">AE79</f>
        <v>1.1000000000000001</v>
      </c>
      <c r="AF78" s="107">
        <f t="shared" ref="AF78" si="1111">AF79</f>
        <v>0</v>
      </c>
      <c r="AG78" s="107">
        <f t="shared" ref="AG78" si="1112">AG79</f>
        <v>0</v>
      </c>
      <c r="AH78" s="107">
        <f t="shared" ref="AH78" si="1113">AH79</f>
        <v>0</v>
      </c>
      <c r="AI78" s="107">
        <f t="shared" ref="AI78" si="1114">AI79</f>
        <v>0</v>
      </c>
      <c r="AJ78" s="107">
        <f t="shared" ref="AJ78" si="1115">AJ79</f>
        <v>0</v>
      </c>
      <c r="AK78" s="107">
        <f t="shared" ref="AK78" si="1116">AK79</f>
        <v>0</v>
      </c>
      <c r="AL78" s="107">
        <f t="shared" ref="AL78" si="1117">AL79</f>
        <v>0</v>
      </c>
      <c r="AN78" s="172">
        <f>AA78-'3 priedas_asignavimai'!Q214</f>
        <v>0</v>
      </c>
    </row>
    <row r="79" spans="1:40" x14ac:dyDescent="0.25">
      <c r="A79" s="32"/>
      <c r="B79" s="21" t="s">
        <v>59</v>
      </c>
      <c r="C79" s="162">
        <f t="shared" si="1082"/>
        <v>5.6</v>
      </c>
      <c r="D79" s="162">
        <f t="shared" si="1083"/>
        <v>0</v>
      </c>
      <c r="E79" s="7">
        <v>4.5</v>
      </c>
      <c r="F79" s="7"/>
      <c r="G79" s="7">
        <v>1.1000000000000001</v>
      </c>
      <c r="H79" s="7"/>
      <c r="I79" s="7"/>
      <c r="J79" s="7"/>
      <c r="K79" s="7"/>
      <c r="L79" s="7"/>
      <c r="M79" s="7"/>
      <c r="N79" s="7"/>
      <c r="O79" s="162">
        <f t="shared" si="1094"/>
        <v>0</v>
      </c>
      <c r="P79" s="162">
        <f t="shared" si="1095"/>
        <v>0</v>
      </c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2">
        <f t="shared" si="1106"/>
        <v>5.6</v>
      </c>
      <c r="AB79" s="12">
        <f t="shared" si="1107"/>
        <v>0</v>
      </c>
      <c r="AC79" s="23">
        <f t="shared" ref="AC79" si="1118">E79+Q79</f>
        <v>4.5</v>
      </c>
      <c r="AD79" s="23">
        <f t="shared" ref="AD79" si="1119">F79+R79</f>
        <v>0</v>
      </c>
      <c r="AE79" s="23">
        <f t="shared" ref="AE79" si="1120">G79+S79</f>
        <v>1.1000000000000001</v>
      </c>
      <c r="AF79" s="23">
        <f t="shared" ref="AF79" si="1121">H79+T79</f>
        <v>0</v>
      </c>
      <c r="AG79" s="23">
        <f t="shared" ref="AG79" si="1122">I79+U79</f>
        <v>0</v>
      </c>
      <c r="AH79" s="23">
        <f t="shared" ref="AH79" si="1123">J79+V79</f>
        <v>0</v>
      </c>
      <c r="AI79" s="23">
        <f t="shared" ref="AI79" si="1124">K79+W79</f>
        <v>0</v>
      </c>
      <c r="AJ79" s="23">
        <f t="shared" ref="AJ79" si="1125">L79+X79</f>
        <v>0</v>
      </c>
      <c r="AK79" s="23">
        <f t="shared" ref="AK79" si="1126">M79+Y79</f>
        <v>0</v>
      </c>
      <c r="AL79" s="23">
        <f t="shared" ref="AL79" si="1127">N79+Z79</f>
        <v>0</v>
      </c>
      <c r="AN79" s="172">
        <f>AA79-'3 priedas_asignavimai'!Q215</f>
        <v>0</v>
      </c>
    </row>
    <row r="80" spans="1:40" ht="15" customHeight="1" x14ac:dyDescent="0.25">
      <c r="A80" s="31" t="s">
        <v>35</v>
      </c>
      <c r="B80" s="122" t="s">
        <v>341</v>
      </c>
      <c r="C80" s="162">
        <f t="shared" si="1082"/>
        <v>5.6</v>
      </c>
      <c r="D80" s="162">
        <f t="shared" si="1083"/>
        <v>0</v>
      </c>
      <c r="E80" s="138">
        <f t="shared" ref="E80" si="1128">E81</f>
        <v>5.0999999999999996</v>
      </c>
      <c r="F80" s="138">
        <f t="shared" ref="F80" si="1129">F81</f>
        <v>0</v>
      </c>
      <c r="G80" s="138">
        <f t="shared" ref="G80" si="1130">G81</f>
        <v>0.5</v>
      </c>
      <c r="H80" s="138">
        <f t="shared" ref="H80" si="1131">H81</f>
        <v>0</v>
      </c>
      <c r="I80" s="138">
        <f t="shared" ref="I80" si="1132">I81</f>
        <v>0</v>
      </c>
      <c r="J80" s="138">
        <f t="shared" ref="J80" si="1133">J81</f>
        <v>0</v>
      </c>
      <c r="K80" s="138">
        <f t="shared" ref="K80" si="1134">K81</f>
        <v>0</v>
      </c>
      <c r="L80" s="138">
        <f t="shared" ref="L80" si="1135">L81</f>
        <v>0</v>
      </c>
      <c r="M80" s="138">
        <f t="shared" ref="M80" si="1136">M81</f>
        <v>0</v>
      </c>
      <c r="N80" s="138">
        <f t="shared" ref="N80" si="1137">N81</f>
        <v>0</v>
      </c>
      <c r="O80" s="162">
        <f t="shared" si="1094"/>
        <v>0</v>
      </c>
      <c r="P80" s="162">
        <f t="shared" si="1095"/>
        <v>0</v>
      </c>
      <c r="Q80" s="142">
        <f t="shared" ref="Q80" si="1138">Q81</f>
        <v>0</v>
      </c>
      <c r="R80" s="142">
        <f t="shared" ref="R80" si="1139">R81</f>
        <v>0</v>
      </c>
      <c r="S80" s="142">
        <f t="shared" ref="S80" si="1140">S81</f>
        <v>0</v>
      </c>
      <c r="T80" s="142">
        <f t="shared" ref="T80" si="1141">T81</f>
        <v>0</v>
      </c>
      <c r="U80" s="142">
        <f t="shared" ref="U80" si="1142">U81</f>
        <v>0</v>
      </c>
      <c r="V80" s="142">
        <f t="shared" ref="V80" si="1143">V81</f>
        <v>0</v>
      </c>
      <c r="W80" s="142">
        <f t="shared" ref="W80" si="1144">W81</f>
        <v>0</v>
      </c>
      <c r="X80" s="142">
        <f t="shared" ref="X80" si="1145">X81</f>
        <v>0</v>
      </c>
      <c r="Y80" s="142">
        <f t="shared" ref="Y80" si="1146">Y81</f>
        <v>0</v>
      </c>
      <c r="Z80" s="142">
        <f t="shared" ref="Z80" si="1147">Z81</f>
        <v>0</v>
      </c>
      <c r="AA80" s="12">
        <f t="shared" si="1106"/>
        <v>5.6</v>
      </c>
      <c r="AB80" s="12">
        <f t="shared" si="1107"/>
        <v>0</v>
      </c>
      <c r="AC80" s="107">
        <f t="shared" ref="AC80" si="1148">AC81</f>
        <v>5.0999999999999996</v>
      </c>
      <c r="AD80" s="107">
        <f t="shared" ref="AD80" si="1149">AD81</f>
        <v>0</v>
      </c>
      <c r="AE80" s="107">
        <f t="shared" ref="AE80" si="1150">AE81</f>
        <v>0.5</v>
      </c>
      <c r="AF80" s="107">
        <f t="shared" ref="AF80" si="1151">AF81</f>
        <v>0</v>
      </c>
      <c r="AG80" s="107">
        <f t="shared" ref="AG80" si="1152">AG81</f>
        <v>0</v>
      </c>
      <c r="AH80" s="107">
        <f t="shared" ref="AH80" si="1153">AH81</f>
        <v>0</v>
      </c>
      <c r="AI80" s="107">
        <f t="shared" ref="AI80" si="1154">AI81</f>
        <v>0</v>
      </c>
      <c r="AJ80" s="107">
        <f t="shared" ref="AJ80" si="1155">AJ81</f>
        <v>0</v>
      </c>
      <c r="AK80" s="107">
        <f t="shared" ref="AK80" si="1156">AK81</f>
        <v>0</v>
      </c>
      <c r="AL80" s="107">
        <f t="shared" ref="AL80" si="1157">AL81</f>
        <v>0</v>
      </c>
      <c r="AN80" s="172">
        <f>AA80-'3 priedas_asignavimai'!Q218</f>
        <v>0</v>
      </c>
    </row>
    <row r="81" spans="1:40" x14ac:dyDescent="0.25">
      <c r="A81" s="32"/>
      <c r="B81" s="21" t="s">
        <v>59</v>
      </c>
      <c r="C81" s="162">
        <f t="shared" si="1082"/>
        <v>5.6</v>
      </c>
      <c r="D81" s="162">
        <f t="shared" si="1083"/>
        <v>0</v>
      </c>
      <c r="E81" s="7">
        <v>5.0999999999999996</v>
      </c>
      <c r="F81" s="7"/>
      <c r="G81" s="7">
        <v>0.5</v>
      </c>
      <c r="H81" s="7"/>
      <c r="I81" s="7"/>
      <c r="J81" s="7"/>
      <c r="K81" s="7"/>
      <c r="L81" s="7"/>
      <c r="M81" s="7"/>
      <c r="N81" s="7"/>
      <c r="O81" s="162">
        <f t="shared" si="1094"/>
        <v>0</v>
      </c>
      <c r="P81" s="162">
        <f t="shared" si="1095"/>
        <v>0</v>
      </c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2">
        <f t="shared" si="1106"/>
        <v>5.6</v>
      </c>
      <c r="AB81" s="12">
        <f t="shared" si="1107"/>
        <v>0</v>
      </c>
      <c r="AC81" s="23">
        <f t="shared" ref="AC81" si="1158">E81+Q81</f>
        <v>5.0999999999999996</v>
      </c>
      <c r="AD81" s="23">
        <f t="shared" ref="AD81" si="1159">F81+R81</f>
        <v>0</v>
      </c>
      <c r="AE81" s="23">
        <f t="shared" ref="AE81" si="1160">G81+S81</f>
        <v>0.5</v>
      </c>
      <c r="AF81" s="23">
        <f t="shared" ref="AF81" si="1161">H81+T81</f>
        <v>0</v>
      </c>
      <c r="AG81" s="23">
        <f t="shared" ref="AG81" si="1162">I81+U81</f>
        <v>0</v>
      </c>
      <c r="AH81" s="23">
        <f t="shared" ref="AH81" si="1163">J81+V81</f>
        <v>0</v>
      </c>
      <c r="AI81" s="23">
        <f t="shared" ref="AI81" si="1164">K81+W81</f>
        <v>0</v>
      </c>
      <c r="AJ81" s="23">
        <f t="shared" ref="AJ81" si="1165">L81+X81</f>
        <v>0</v>
      </c>
      <c r="AK81" s="23">
        <f t="shared" ref="AK81" si="1166">M81+Y81</f>
        <v>0</v>
      </c>
      <c r="AL81" s="23">
        <f t="shared" ref="AL81" si="1167">N81+Z81</f>
        <v>0</v>
      </c>
      <c r="AN81" s="172">
        <f>AA81-'3 priedas_asignavimai'!Q219</f>
        <v>0</v>
      </c>
    </row>
    <row r="82" spans="1:40" ht="15" customHeight="1" x14ac:dyDescent="0.25">
      <c r="A82" s="31" t="s">
        <v>36</v>
      </c>
      <c r="B82" s="122" t="s">
        <v>342</v>
      </c>
      <c r="C82" s="162">
        <f t="shared" si="1082"/>
        <v>6</v>
      </c>
      <c r="D82" s="162">
        <f t="shared" si="1083"/>
        <v>0</v>
      </c>
      <c r="E82" s="138">
        <f t="shared" ref="E82" si="1168">E83</f>
        <v>5.7</v>
      </c>
      <c r="F82" s="138">
        <f t="shared" ref="F82" si="1169">F83</f>
        <v>0</v>
      </c>
      <c r="G82" s="138">
        <f t="shared" ref="G82" si="1170">G83</f>
        <v>0.3</v>
      </c>
      <c r="H82" s="138">
        <f t="shared" ref="H82" si="1171">H83</f>
        <v>0</v>
      </c>
      <c r="I82" s="138">
        <f t="shared" ref="I82" si="1172">I83</f>
        <v>0</v>
      </c>
      <c r="J82" s="138">
        <f t="shared" ref="J82" si="1173">J83</f>
        <v>0</v>
      </c>
      <c r="K82" s="138">
        <f t="shared" ref="K82" si="1174">K83</f>
        <v>0</v>
      </c>
      <c r="L82" s="138">
        <f t="shared" ref="L82" si="1175">L83</f>
        <v>0</v>
      </c>
      <c r="M82" s="138">
        <f t="shared" ref="M82" si="1176">M83</f>
        <v>0</v>
      </c>
      <c r="N82" s="138">
        <f t="shared" ref="N82" si="1177">N83</f>
        <v>0</v>
      </c>
      <c r="O82" s="162">
        <f t="shared" si="1094"/>
        <v>0</v>
      </c>
      <c r="P82" s="162">
        <f t="shared" si="1095"/>
        <v>0</v>
      </c>
      <c r="Q82" s="142">
        <f t="shared" ref="Q82" si="1178">Q83</f>
        <v>0</v>
      </c>
      <c r="R82" s="142">
        <f t="shared" ref="R82" si="1179">R83</f>
        <v>0</v>
      </c>
      <c r="S82" s="142">
        <f t="shared" ref="S82" si="1180">S83</f>
        <v>0</v>
      </c>
      <c r="T82" s="142">
        <f t="shared" ref="T82" si="1181">T83</f>
        <v>0</v>
      </c>
      <c r="U82" s="142">
        <f t="shared" ref="U82" si="1182">U83</f>
        <v>0</v>
      </c>
      <c r="V82" s="142">
        <f t="shared" ref="V82" si="1183">V83</f>
        <v>0</v>
      </c>
      <c r="W82" s="142">
        <f t="shared" ref="W82" si="1184">W83</f>
        <v>0</v>
      </c>
      <c r="X82" s="142">
        <f t="shared" ref="X82" si="1185">X83</f>
        <v>0</v>
      </c>
      <c r="Y82" s="142">
        <f t="shared" ref="Y82" si="1186">Y83</f>
        <v>0</v>
      </c>
      <c r="Z82" s="142">
        <f t="shared" ref="Z82" si="1187">Z83</f>
        <v>0</v>
      </c>
      <c r="AA82" s="12">
        <f t="shared" si="1106"/>
        <v>6</v>
      </c>
      <c r="AB82" s="12">
        <f t="shared" si="1107"/>
        <v>0</v>
      </c>
      <c r="AC82" s="107">
        <f t="shared" ref="AC82" si="1188">AC83</f>
        <v>5.7</v>
      </c>
      <c r="AD82" s="107">
        <f t="shared" ref="AD82" si="1189">AD83</f>
        <v>0</v>
      </c>
      <c r="AE82" s="107">
        <f t="shared" ref="AE82" si="1190">AE83</f>
        <v>0.3</v>
      </c>
      <c r="AF82" s="107">
        <f t="shared" ref="AF82" si="1191">AF83</f>
        <v>0</v>
      </c>
      <c r="AG82" s="107">
        <f t="shared" ref="AG82" si="1192">AG83</f>
        <v>0</v>
      </c>
      <c r="AH82" s="107">
        <f t="shared" ref="AH82" si="1193">AH83</f>
        <v>0</v>
      </c>
      <c r="AI82" s="107">
        <f t="shared" ref="AI82" si="1194">AI83</f>
        <v>0</v>
      </c>
      <c r="AJ82" s="107">
        <f t="shared" ref="AJ82" si="1195">AJ83</f>
        <v>0</v>
      </c>
      <c r="AK82" s="107">
        <f t="shared" ref="AK82" si="1196">AK83</f>
        <v>0</v>
      </c>
      <c r="AL82" s="107">
        <f t="shared" ref="AL82" si="1197">AL83</f>
        <v>0</v>
      </c>
      <c r="AN82" s="172">
        <f>AA82-'3 priedas_asignavimai'!Q223</f>
        <v>0</v>
      </c>
    </row>
    <row r="83" spans="1:40" x14ac:dyDescent="0.25">
      <c r="A83" s="32"/>
      <c r="B83" s="21" t="s">
        <v>59</v>
      </c>
      <c r="C83" s="162">
        <f t="shared" si="1082"/>
        <v>6</v>
      </c>
      <c r="D83" s="162">
        <f t="shared" si="1083"/>
        <v>0</v>
      </c>
      <c r="E83" s="7">
        <v>5.7</v>
      </c>
      <c r="F83" s="7"/>
      <c r="G83" s="7">
        <v>0.3</v>
      </c>
      <c r="H83" s="7"/>
      <c r="I83" s="7"/>
      <c r="J83" s="7"/>
      <c r="K83" s="7"/>
      <c r="L83" s="7"/>
      <c r="M83" s="7"/>
      <c r="N83" s="7"/>
      <c r="O83" s="162">
        <f t="shared" si="1094"/>
        <v>0</v>
      </c>
      <c r="P83" s="162">
        <f t="shared" si="1095"/>
        <v>0</v>
      </c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2">
        <f t="shared" si="1106"/>
        <v>6</v>
      </c>
      <c r="AB83" s="12">
        <f t="shared" si="1107"/>
        <v>0</v>
      </c>
      <c r="AC83" s="23">
        <f t="shared" ref="AC83" si="1198">E83+Q83</f>
        <v>5.7</v>
      </c>
      <c r="AD83" s="23">
        <f t="shared" ref="AD83" si="1199">F83+R83</f>
        <v>0</v>
      </c>
      <c r="AE83" s="23">
        <f t="shared" ref="AE83" si="1200">G83+S83</f>
        <v>0.3</v>
      </c>
      <c r="AF83" s="23">
        <f t="shared" ref="AF83" si="1201">H83+T83</f>
        <v>0</v>
      </c>
      <c r="AG83" s="23">
        <f t="shared" ref="AG83" si="1202">I83+U83</f>
        <v>0</v>
      </c>
      <c r="AH83" s="23">
        <f t="shared" ref="AH83" si="1203">J83+V83</f>
        <v>0</v>
      </c>
      <c r="AI83" s="23">
        <f t="shared" ref="AI83" si="1204">K83+W83</f>
        <v>0</v>
      </c>
      <c r="AJ83" s="23">
        <f t="shared" ref="AJ83" si="1205">L83+X83</f>
        <v>0</v>
      </c>
      <c r="AK83" s="23">
        <f t="shared" ref="AK83" si="1206">M83+Y83</f>
        <v>0</v>
      </c>
      <c r="AL83" s="23">
        <f t="shared" ref="AL83" si="1207">N83+Z83</f>
        <v>0</v>
      </c>
      <c r="AN83" s="172">
        <f>AA83-'3 priedas_asignavimai'!Q224</f>
        <v>0</v>
      </c>
    </row>
    <row r="84" spans="1:40" ht="15" customHeight="1" x14ac:dyDescent="0.25">
      <c r="A84" s="31" t="s">
        <v>37</v>
      </c>
      <c r="B84" s="122" t="s">
        <v>343</v>
      </c>
      <c r="C84" s="162">
        <f t="shared" si="1082"/>
        <v>11.399999999999999</v>
      </c>
      <c r="D84" s="162">
        <f t="shared" si="1083"/>
        <v>0</v>
      </c>
      <c r="E84" s="138">
        <f t="shared" ref="E84" si="1208">E85</f>
        <v>10.7</v>
      </c>
      <c r="F84" s="138">
        <f t="shared" ref="F84" si="1209">F85</f>
        <v>0</v>
      </c>
      <c r="G84" s="138">
        <f t="shared" ref="G84" si="1210">G85</f>
        <v>0.7</v>
      </c>
      <c r="H84" s="138">
        <f t="shared" ref="H84" si="1211">H85</f>
        <v>0</v>
      </c>
      <c r="I84" s="138">
        <f t="shared" ref="I84" si="1212">I85</f>
        <v>0</v>
      </c>
      <c r="J84" s="138">
        <f t="shared" ref="J84" si="1213">J85</f>
        <v>0</v>
      </c>
      <c r="K84" s="138">
        <f t="shared" ref="K84" si="1214">K85</f>
        <v>0</v>
      </c>
      <c r="L84" s="138">
        <f t="shared" ref="L84" si="1215">L85</f>
        <v>0</v>
      </c>
      <c r="M84" s="138">
        <f t="shared" ref="M84" si="1216">M85</f>
        <v>0</v>
      </c>
      <c r="N84" s="138">
        <f t="shared" ref="N84" si="1217">N85</f>
        <v>0</v>
      </c>
      <c r="O84" s="162">
        <f t="shared" si="1094"/>
        <v>0</v>
      </c>
      <c r="P84" s="162">
        <f t="shared" si="1095"/>
        <v>0</v>
      </c>
      <c r="Q84" s="142">
        <f t="shared" ref="Q84" si="1218">Q85</f>
        <v>0</v>
      </c>
      <c r="R84" s="142">
        <f t="shared" ref="R84" si="1219">R85</f>
        <v>0</v>
      </c>
      <c r="S84" s="142">
        <f t="shared" ref="S84" si="1220">S85</f>
        <v>0</v>
      </c>
      <c r="T84" s="142">
        <f t="shared" ref="T84" si="1221">T85</f>
        <v>0</v>
      </c>
      <c r="U84" s="142">
        <f t="shared" ref="U84" si="1222">U85</f>
        <v>0</v>
      </c>
      <c r="V84" s="142">
        <f t="shared" ref="V84" si="1223">V85</f>
        <v>0</v>
      </c>
      <c r="W84" s="142">
        <f t="shared" ref="W84" si="1224">W85</f>
        <v>0</v>
      </c>
      <c r="X84" s="142">
        <f t="shared" ref="X84" si="1225">X85</f>
        <v>0</v>
      </c>
      <c r="Y84" s="142">
        <f t="shared" ref="Y84" si="1226">Y85</f>
        <v>0</v>
      </c>
      <c r="Z84" s="142">
        <f t="shared" ref="Z84" si="1227">Z85</f>
        <v>0</v>
      </c>
      <c r="AA84" s="12">
        <f t="shared" si="1106"/>
        <v>11.399999999999999</v>
      </c>
      <c r="AB84" s="12">
        <f t="shared" si="1107"/>
        <v>0</v>
      </c>
      <c r="AC84" s="107">
        <f t="shared" ref="AC84" si="1228">AC85</f>
        <v>10.7</v>
      </c>
      <c r="AD84" s="107">
        <f t="shared" ref="AD84" si="1229">AD85</f>
        <v>0</v>
      </c>
      <c r="AE84" s="107">
        <f t="shared" ref="AE84" si="1230">AE85</f>
        <v>0.7</v>
      </c>
      <c r="AF84" s="107">
        <f t="shared" ref="AF84" si="1231">AF85</f>
        <v>0</v>
      </c>
      <c r="AG84" s="107">
        <f t="shared" ref="AG84" si="1232">AG85</f>
        <v>0</v>
      </c>
      <c r="AH84" s="107">
        <f t="shared" ref="AH84" si="1233">AH85</f>
        <v>0</v>
      </c>
      <c r="AI84" s="107">
        <f t="shared" ref="AI84" si="1234">AI85</f>
        <v>0</v>
      </c>
      <c r="AJ84" s="107">
        <f t="shared" ref="AJ84" si="1235">AJ85</f>
        <v>0</v>
      </c>
      <c r="AK84" s="107">
        <f t="shared" ref="AK84" si="1236">AK85</f>
        <v>0</v>
      </c>
      <c r="AL84" s="107">
        <f t="shared" ref="AL84" si="1237">AL85</f>
        <v>0</v>
      </c>
      <c r="AN84" s="172">
        <f>AA84-'3 priedas_asignavimai'!Q227</f>
        <v>0</v>
      </c>
    </row>
    <row r="85" spans="1:40" x14ac:dyDescent="0.25">
      <c r="A85" s="32"/>
      <c r="B85" s="21" t="s">
        <v>59</v>
      </c>
      <c r="C85" s="162">
        <f t="shared" si="1082"/>
        <v>11.399999999999999</v>
      </c>
      <c r="D85" s="162">
        <f t="shared" si="1083"/>
        <v>0</v>
      </c>
      <c r="E85" s="7">
        <v>10.7</v>
      </c>
      <c r="F85" s="7"/>
      <c r="G85" s="7">
        <v>0.7</v>
      </c>
      <c r="H85" s="7"/>
      <c r="I85" s="7"/>
      <c r="J85" s="7"/>
      <c r="K85" s="7"/>
      <c r="L85" s="7"/>
      <c r="M85" s="7"/>
      <c r="N85" s="7"/>
      <c r="O85" s="162">
        <f t="shared" si="1094"/>
        <v>0</v>
      </c>
      <c r="P85" s="162">
        <f t="shared" si="1095"/>
        <v>0</v>
      </c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2">
        <f t="shared" si="1106"/>
        <v>11.399999999999999</v>
      </c>
      <c r="AB85" s="12">
        <f t="shared" si="1107"/>
        <v>0</v>
      </c>
      <c r="AC85" s="23">
        <f t="shared" ref="AC85" si="1238">E85+Q85</f>
        <v>10.7</v>
      </c>
      <c r="AD85" s="23">
        <f t="shared" ref="AD85" si="1239">F85+R85</f>
        <v>0</v>
      </c>
      <c r="AE85" s="23">
        <f t="shared" ref="AE85" si="1240">G85+S85</f>
        <v>0.7</v>
      </c>
      <c r="AF85" s="23">
        <f t="shared" ref="AF85" si="1241">H85+T85</f>
        <v>0</v>
      </c>
      <c r="AG85" s="23">
        <f t="shared" ref="AG85" si="1242">I85+U85</f>
        <v>0</v>
      </c>
      <c r="AH85" s="23">
        <f t="shared" ref="AH85" si="1243">J85+V85</f>
        <v>0</v>
      </c>
      <c r="AI85" s="23">
        <f t="shared" ref="AI85" si="1244">K85+W85</f>
        <v>0</v>
      </c>
      <c r="AJ85" s="23">
        <f t="shared" ref="AJ85" si="1245">L85+X85</f>
        <v>0</v>
      </c>
      <c r="AK85" s="23">
        <f t="shared" ref="AK85" si="1246">M85+Y85</f>
        <v>0</v>
      </c>
      <c r="AL85" s="23">
        <f t="shared" ref="AL85" si="1247">N85+Z85</f>
        <v>0</v>
      </c>
      <c r="AN85" s="172">
        <f>AA85-'3 priedas_asignavimai'!Q228</f>
        <v>0</v>
      </c>
    </row>
    <row r="86" spans="1:40" ht="15" customHeight="1" x14ac:dyDescent="0.25">
      <c r="A86" s="31" t="s">
        <v>38</v>
      </c>
      <c r="B86" s="122" t="s">
        <v>344</v>
      </c>
      <c r="C86" s="162">
        <f t="shared" si="1082"/>
        <v>9.8000000000000007</v>
      </c>
      <c r="D86" s="162">
        <f t="shared" si="1083"/>
        <v>5.8</v>
      </c>
      <c r="E86" s="138">
        <f t="shared" ref="E86" si="1248">E87</f>
        <v>3.4</v>
      </c>
      <c r="F86" s="138">
        <f t="shared" ref="F86" si="1249">F87</f>
        <v>0</v>
      </c>
      <c r="G86" s="138">
        <f t="shared" ref="G86" si="1250">G87</f>
        <v>6.4</v>
      </c>
      <c r="H86" s="138">
        <f t="shared" ref="H86" si="1251">H87</f>
        <v>5.8</v>
      </c>
      <c r="I86" s="138">
        <f t="shared" ref="I86" si="1252">I87</f>
        <v>0</v>
      </c>
      <c r="J86" s="138">
        <f t="shared" ref="J86" si="1253">J87</f>
        <v>0</v>
      </c>
      <c r="K86" s="138">
        <f t="shared" ref="K86" si="1254">K87</f>
        <v>0</v>
      </c>
      <c r="L86" s="138">
        <f t="shared" ref="L86" si="1255">L87</f>
        <v>0</v>
      </c>
      <c r="M86" s="138">
        <f t="shared" ref="M86" si="1256">M87</f>
        <v>0</v>
      </c>
      <c r="N86" s="138">
        <f t="shared" ref="N86" si="1257">N87</f>
        <v>0</v>
      </c>
      <c r="O86" s="162">
        <f t="shared" si="1094"/>
        <v>0</v>
      </c>
      <c r="P86" s="162">
        <f t="shared" si="1095"/>
        <v>0</v>
      </c>
      <c r="Q86" s="142">
        <f t="shared" ref="Q86" si="1258">Q87</f>
        <v>0</v>
      </c>
      <c r="R86" s="142">
        <f t="shared" ref="R86" si="1259">R87</f>
        <v>0</v>
      </c>
      <c r="S86" s="142">
        <f t="shared" ref="S86" si="1260">S87</f>
        <v>0</v>
      </c>
      <c r="T86" s="142">
        <f t="shared" ref="T86" si="1261">T87</f>
        <v>0</v>
      </c>
      <c r="U86" s="142">
        <f t="shared" ref="U86" si="1262">U87</f>
        <v>0</v>
      </c>
      <c r="V86" s="142">
        <f t="shared" ref="V86" si="1263">V87</f>
        <v>0</v>
      </c>
      <c r="W86" s="142">
        <f t="shared" ref="W86" si="1264">W87</f>
        <v>0</v>
      </c>
      <c r="X86" s="142">
        <f t="shared" ref="X86" si="1265">X87</f>
        <v>0</v>
      </c>
      <c r="Y86" s="142">
        <f t="shared" ref="Y86" si="1266">Y87</f>
        <v>0</v>
      </c>
      <c r="Z86" s="142">
        <f t="shared" ref="Z86" si="1267">Z87</f>
        <v>0</v>
      </c>
      <c r="AA86" s="12">
        <f t="shared" si="1106"/>
        <v>9.8000000000000007</v>
      </c>
      <c r="AB86" s="12">
        <f t="shared" si="1107"/>
        <v>5.8</v>
      </c>
      <c r="AC86" s="107">
        <f t="shared" ref="AC86" si="1268">AC87</f>
        <v>3.4</v>
      </c>
      <c r="AD86" s="107">
        <f t="shared" ref="AD86" si="1269">AD87</f>
        <v>0</v>
      </c>
      <c r="AE86" s="107">
        <f t="shared" ref="AE86" si="1270">AE87</f>
        <v>6.4</v>
      </c>
      <c r="AF86" s="107">
        <f t="shared" ref="AF86" si="1271">AF87</f>
        <v>5.8</v>
      </c>
      <c r="AG86" s="107">
        <f t="shared" ref="AG86" si="1272">AG87</f>
        <v>0</v>
      </c>
      <c r="AH86" s="107">
        <f t="shared" ref="AH86" si="1273">AH87</f>
        <v>0</v>
      </c>
      <c r="AI86" s="107">
        <f t="shared" ref="AI86" si="1274">AI87</f>
        <v>0</v>
      </c>
      <c r="AJ86" s="107">
        <f t="shared" ref="AJ86" si="1275">AJ87</f>
        <v>0</v>
      </c>
      <c r="AK86" s="107">
        <f t="shared" ref="AK86" si="1276">AK87</f>
        <v>0</v>
      </c>
      <c r="AL86" s="107">
        <f t="shared" ref="AL86" si="1277">AL87</f>
        <v>0</v>
      </c>
      <c r="AN86" s="172">
        <f>AA86-'3 priedas_asignavimai'!Q232</f>
        <v>0</v>
      </c>
    </row>
    <row r="87" spans="1:40" x14ac:dyDescent="0.25">
      <c r="A87" s="32"/>
      <c r="B87" s="21" t="s">
        <v>59</v>
      </c>
      <c r="C87" s="162">
        <f t="shared" si="1082"/>
        <v>9.8000000000000007</v>
      </c>
      <c r="D87" s="162">
        <f t="shared" si="1083"/>
        <v>5.8</v>
      </c>
      <c r="E87" s="7">
        <v>3.4</v>
      </c>
      <c r="F87" s="7"/>
      <c r="G87" s="7">
        <v>6.4</v>
      </c>
      <c r="H87" s="7">
        <v>5.8</v>
      </c>
      <c r="I87" s="7"/>
      <c r="J87" s="7"/>
      <c r="K87" s="7"/>
      <c r="L87" s="7"/>
      <c r="M87" s="7"/>
      <c r="N87" s="7"/>
      <c r="O87" s="162">
        <f t="shared" si="1094"/>
        <v>0</v>
      </c>
      <c r="P87" s="162">
        <f t="shared" si="1095"/>
        <v>0</v>
      </c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2">
        <f t="shared" si="1106"/>
        <v>9.8000000000000007</v>
      </c>
      <c r="AB87" s="12">
        <f t="shared" si="1107"/>
        <v>5.8</v>
      </c>
      <c r="AC87" s="23">
        <f t="shared" ref="AC87" si="1278">E87+Q87</f>
        <v>3.4</v>
      </c>
      <c r="AD87" s="23">
        <f t="shared" ref="AD87" si="1279">F87+R87</f>
        <v>0</v>
      </c>
      <c r="AE87" s="23">
        <f t="shared" ref="AE87" si="1280">G87+S87</f>
        <v>6.4</v>
      </c>
      <c r="AF87" s="23">
        <f t="shared" ref="AF87" si="1281">H87+T87</f>
        <v>5.8</v>
      </c>
      <c r="AG87" s="23">
        <f t="shared" ref="AG87" si="1282">I87+U87</f>
        <v>0</v>
      </c>
      <c r="AH87" s="23">
        <f t="shared" ref="AH87" si="1283">J87+V87</f>
        <v>0</v>
      </c>
      <c r="AI87" s="23">
        <f t="shared" ref="AI87" si="1284">K87+W87</f>
        <v>0</v>
      </c>
      <c r="AJ87" s="23">
        <f t="shared" ref="AJ87" si="1285">L87+X87</f>
        <v>0</v>
      </c>
      <c r="AK87" s="23">
        <f t="shared" ref="AK87" si="1286">M87+Y87</f>
        <v>0</v>
      </c>
      <c r="AL87" s="23">
        <f t="shared" ref="AL87" si="1287">N87+Z87</f>
        <v>0</v>
      </c>
      <c r="AN87" s="172">
        <f>AA87-'3 priedas_asignavimai'!Q233</f>
        <v>0</v>
      </c>
    </row>
    <row r="88" spans="1:40" s="16" customFormat="1" ht="15" customHeight="1" x14ac:dyDescent="0.25">
      <c r="A88" s="77" t="s">
        <v>39</v>
      </c>
      <c r="B88" s="122" t="s">
        <v>345</v>
      </c>
      <c r="C88" s="162">
        <f t="shared" si="1082"/>
        <v>12.4</v>
      </c>
      <c r="D88" s="162">
        <f t="shared" si="1083"/>
        <v>0</v>
      </c>
      <c r="E88" s="138">
        <f t="shared" ref="E88" si="1288">E89</f>
        <v>9</v>
      </c>
      <c r="F88" s="138">
        <f t="shared" ref="F88" si="1289">F89</f>
        <v>0</v>
      </c>
      <c r="G88" s="138">
        <f t="shared" ref="G88" si="1290">G89</f>
        <v>3.4</v>
      </c>
      <c r="H88" s="138">
        <f t="shared" ref="H88" si="1291">H89</f>
        <v>0</v>
      </c>
      <c r="I88" s="138">
        <f t="shared" ref="I88" si="1292">I89</f>
        <v>0</v>
      </c>
      <c r="J88" s="138">
        <f t="shared" ref="J88" si="1293">J89</f>
        <v>0</v>
      </c>
      <c r="K88" s="138">
        <f t="shared" ref="K88" si="1294">K89</f>
        <v>0</v>
      </c>
      <c r="L88" s="138">
        <f t="shared" ref="L88" si="1295">L89</f>
        <v>0</v>
      </c>
      <c r="M88" s="138">
        <f t="shared" ref="M88" si="1296">M89</f>
        <v>0</v>
      </c>
      <c r="N88" s="138">
        <f t="shared" ref="N88" si="1297">N89</f>
        <v>0</v>
      </c>
      <c r="O88" s="162">
        <f t="shared" si="1094"/>
        <v>0</v>
      </c>
      <c r="P88" s="162">
        <f t="shared" si="1095"/>
        <v>0</v>
      </c>
      <c r="Q88" s="142">
        <f t="shared" ref="Q88" si="1298">Q89</f>
        <v>0</v>
      </c>
      <c r="R88" s="142">
        <f t="shared" ref="R88" si="1299">R89</f>
        <v>0</v>
      </c>
      <c r="S88" s="142">
        <f t="shared" ref="S88" si="1300">S89</f>
        <v>0</v>
      </c>
      <c r="T88" s="142">
        <f t="shared" ref="T88" si="1301">T89</f>
        <v>0</v>
      </c>
      <c r="U88" s="142">
        <f t="shared" ref="U88" si="1302">U89</f>
        <v>0</v>
      </c>
      <c r="V88" s="142">
        <f t="shared" ref="V88" si="1303">V89</f>
        <v>0</v>
      </c>
      <c r="W88" s="142">
        <f t="shared" ref="W88" si="1304">W89</f>
        <v>0</v>
      </c>
      <c r="X88" s="142">
        <f t="shared" ref="X88" si="1305">X89</f>
        <v>0</v>
      </c>
      <c r="Y88" s="142">
        <f t="shared" ref="Y88" si="1306">Y89</f>
        <v>0</v>
      </c>
      <c r="Z88" s="142">
        <f t="shared" ref="Z88" si="1307">Z89</f>
        <v>0</v>
      </c>
      <c r="AA88" s="12">
        <f t="shared" si="1106"/>
        <v>12.4</v>
      </c>
      <c r="AB88" s="12">
        <f t="shared" si="1107"/>
        <v>0</v>
      </c>
      <c r="AC88" s="107">
        <f t="shared" ref="AC88" si="1308">AC89</f>
        <v>9</v>
      </c>
      <c r="AD88" s="107">
        <f t="shared" ref="AD88" si="1309">AD89</f>
        <v>0</v>
      </c>
      <c r="AE88" s="107">
        <f t="shared" ref="AE88" si="1310">AE89</f>
        <v>3.4</v>
      </c>
      <c r="AF88" s="107">
        <f t="shared" ref="AF88" si="1311">AF89</f>
        <v>0</v>
      </c>
      <c r="AG88" s="107">
        <f t="shared" ref="AG88" si="1312">AG89</f>
        <v>0</v>
      </c>
      <c r="AH88" s="107">
        <f t="shared" ref="AH88" si="1313">AH89</f>
        <v>0</v>
      </c>
      <c r="AI88" s="107">
        <f t="shared" ref="AI88" si="1314">AI89</f>
        <v>0</v>
      </c>
      <c r="AJ88" s="107">
        <f t="shared" ref="AJ88" si="1315">AJ89</f>
        <v>0</v>
      </c>
      <c r="AK88" s="107">
        <f t="shared" ref="AK88" si="1316">AK89</f>
        <v>0</v>
      </c>
      <c r="AL88" s="107">
        <f t="shared" ref="AL88" si="1317">AL89</f>
        <v>0</v>
      </c>
      <c r="AN88" s="195">
        <f>AA88-'3 priedas_asignavimai'!Q235</f>
        <v>0</v>
      </c>
    </row>
    <row r="89" spans="1:40" x14ac:dyDescent="0.25">
      <c r="A89" s="32"/>
      <c r="B89" s="21" t="s">
        <v>59</v>
      </c>
      <c r="C89" s="162">
        <f t="shared" si="1082"/>
        <v>12.4</v>
      </c>
      <c r="D89" s="162">
        <f t="shared" si="1083"/>
        <v>0</v>
      </c>
      <c r="E89" s="7">
        <v>9</v>
      </c>
      <c r="F89" s="7"/>
      <c r="G89" s="7">
        <v>3.4</v>
      </c>
      <c r="H89" s="7"/>
      <c r="I89" s="7"/>
      <c r="J89" s="7"/>
      <c r="K89" s="7"/>
      <c r="L89" s="7"/>
      <c r="M89" s="7"/>
      <c r="N89" s="7"/>
      <c r="O89" s="162">
        <f t="shared" si="1094"/>
        <v>0</v>
      </c>
      <c r="P89" s="162">
        <f t="shared" si="1095"/>
        <v>0</v>
      </c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2">
        <f t="shared" si="1106"/>
        <v>12.4</v>
      </c>
      <c r="AB89" s="12">
        <f t="shared" si="1107"/>
        <v>0</v>
      </c>
      <c r="AC89" s="23">
        <f t="shared" ref="AC89" si="1318">E89+Q89</f>
        <v>9</v>
      </c>
      <c r="AD89" s="23">
        <f t="shared" ref="AD89" si="1319">F89+R89</f>
        <v>0</v>
      </c>
      <c r="AE89" s="23">
        <f t="shared" ref="AE89" si="1320">G89+S89</f>
        <v>3.4</v>
      </c>
      <c r="AF89" s="23">
        <f t="shared" ref="AF89" si="1321">H89+T89</f>
        <v>0</v>
      </c>
      <c r="AG89" s="23">
        <f t="shared" ref="AG89" si="1322">I89+U89</f>
        <v>0</v>
      </c>
      <c r="AH89" s="23">
        <f t="shared" ref="AH89" si="1323">J89+V89</f>
        <v>0</v>
      </c>
      <c r="AI89" s="23">
        <f t="shared" ref="AI89" si="1324">K89+W89</f>
        <v>0</v>
      </c>
      <c r="AJ89" s="23">
        <f t="shared" ref="AJ89" si="1325">L89+X89</f>
        <v>0</v>
      </c>
      <c r="AK89" s="23">
        <f t="shared" ref="AK89" si="1326">M89+Y89</f>
        <v>0</v>
      </c>
      <c r="AL89" s="23">
        <f t="shared" ref="AL89" si="1327">N89+Z89</f>
        <v>0</v>
      </c>
      <c r="AN89" s="195">
        <f>AA89-'3 priedas_asignavimai'!Q236</f>
        <v>0</v>
      </c>
    </row>
    <row r="90" spans="1:40" ht="15" customHeight="1" x14ac:dyDescent="0.25">
      <c r="A90" s="31" t="s">
        <v>40</v>
      </c>
      <c r="B90" s="122" t="s">
        <v>346</v>
      </c>
      <c r="C90" s="162">
        <f t="shared" si="1082"/>
        <v>8.5</v>
      </c>
      <c r="D90" s="162">
        <f t="shared" si="1083"/>
        <v>0</v>
      </c>
      <c r="E90" s="138">
        <f t="shared" ref="E90" si="1328">E91</f>
        <v>1.8</v>
      </c>
      <c r="F90" s="138">
        <f t="shared" ref="F90" si="1329">F91</f>
        <v>0</v>
      </c>
      <c r="G90" s="138">
        <f t="shared" ref="G90" si="1330">G91</f>
        <v>6.7</v>
      </c>
      <c r="H90" s="138">
        <f t="shared" ref="H90" si="1331">H91</f>
        <v>0</v>
      </c>
      <c r="I90" s="138">
        <f t="shared" ref="I90" si="1332">I91</f>
        <v>0</v>
      </c>
      <c r="J90" s="138">
        <f t="shared" ref="J90" si="1333">J91</f>
        <v>0</v>
      </c>
      <c r="K90" s="138">
        <f t="shared" ref="K90" si="1334">K91</f>
        <v>0</v>
      </c>
      <c r="L90" s="138">
        <f t="shared" ref="L90" si="1335">L91</f>
        <v>0</v>
      </c>
      <c r="M90" s="138">
        <f t="shared" ref="M90" si="1336">M91</f>
        <v>0</v>
      </c>
      <c r="N90" s="138">
        <f t="shared" ref="N90" si="1337">N91</f>
        <v>0</v>
      </c>
      <c r="O90" s="162">
        <f t="shared" si="1094"/>
        <v>0</v>
      </c>
      <c r="P90" s="162">
        <f t="shared" si="1095"/>
        <v>0</v>
      </c>
      <c r="Q90" s="143">
        <f t="shared" ref="Q90" si="1338">Q91</f>
        <v>0</v>
      </c>
      <c r="R90" s="142">
        <f t="shared" ref="R90" si="1339">R91</f>
        <v>0</v>
      </c>
      <c r="S90" s="142">
        <f t="shared" ref="S90" si="1340">S91</f>
        <v>0</v>
      </c>
      <c r="T90" s="142">
        <f t="shared" ref="T90" si="1341">T91</f>
        <v>0</v>
      </c>
      <c r="U90" s="142">
        <f t="shared" ref="U90" si="1342">U91</f>
        <v>0</v>
      </c>
      <c r="V90" s="142">
        <f t="shared" ref="V90" si="1343">V91</f>
        <v>0</v>
      </c>
      <c r="W90" s="142">
        <f t="shared" ref="W90" si="1344">W91</f>
        <v>0</v>
      </c>
      <c r="X90" s="142">
        <f t="shared" ref="X90" si="1345">X91</f>
        <v>0</v>
      </c>
      <c r="Y90" s="142">
        <f t="shared" ref="Y90" si="1346">Y91</f>
        <v>0</v>
      </c>
      <c r="Z90" s="142">
        <f t="shared" ref="Z90" si="1347">Z91</f>
        <v>0</v>
      </c>
      <c r="AA90" s="12">
        <f t="shared" si="1106"/>
        <v>8.5</v>
      </c>
      <c r="AB90" s="12">
        <f t="shared" si="1107"/>
        <v>0</v>
      </c>
      <c r="AC90" s="107">
        <f t="shared" ref="AC90" si="1348">AC91</f>
        <v>1.8</v>
      </c>
      <c r="AD90" s="107">
        <f t="shared" ref="AD90" si="1349">AD91</f>
        <v>0</v>
      </c>
      <c r="AE90" s="107">
        <f t="shared" ref="AE90" si="1350">AE91</f>
        <v>6.7</v>
      </c>
      <c r="AF90" s="107">
        <f t="shared" ref="AF90" si="1351">AF91</f>
        <v>0</v>
      </c>
      <c r="AG90" s="107">
        <f t="shared" ref="AG90" si="1352">AG91</f>
        <v>0</v>
      </c>
      <c r="AH90" s="107">
        <f t="shared" ref="AH90" si="1353">AH91</f>
        <v>0</v>
      </c>
      <c r="AI90" s="107">
        <f t="shared" ref="AI90" si="1354">AI91</f>
        <v>0</v>
      </c>
      <c r="AJ90" s="107">
        <f t="shared" ref="AJ90" si="1355">AJ91</f>
        <v>0</v>
      </c>
      <c r="AK90" s="107">
        <f t="shared" ref="AK90" si="1356">AK91</f>
        <v>0</v>
      </c>
      <c r="AL90" s="107">
        <f t="shared" ref="AL90" si="1357">AL91</f>
        <v>0</v>
      </c>
      <c r="AN90" s="172">
        <f>AA90-'3 priedas_asignavimai'!Q237</f>
        <v>0</v>
      </c>
    </row>
    <row r="91" spans="1:40" x14ac:dyDescent="0.25">
      <c r="A91" s="32"/>
      <c r="B91" s="21" t="s">
        <v>59</v>
      </c>
      <c r="C91" s="162">
        <f t="shared" si="1082"/>
        <v>8.5</v>
      </c>
      <c r="D91" s="162">
        <f t="shared" si="1083"/>
        <v>0</v>
      </c>
      <c r="E91" s="7">
        <v>1.8</v>
      </c>
      <c r="F91" s="7"/>
      <c r="G91" s="7">
        <v>6.7</v>
      </c>
      <c r="H91" s="7"/>
      <c r="I91" s="7"/>
      <c r="J91" s="7"/>
      <c r="K91" s="7"/>
      <c r="L91" s="7"/>
      <c r="M91" s="7"/>
      <c r="N91" s="7"/>
      <c r="O91" s="162">
        <f t="shared" si="1094"/>
        <v>0</v>
      </c>
      <c r="P91" s="162">
        <f t="shared" si="1095"/>
        <v>0</v>
      </c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2">
        <f t="shared" si="1106"/>
        <v>8.5</v>
      </c>
      <c r="AB91" s="12">
        <f t="shared" si="1107"/>
        <v>0</v>
      </c>
      <c r="AC91" s="23">
        <f t="shared" ref="AC91" si="1358">E91+Q91</f>
        <v>1.8</v>
      </c>
      <c r="AD91" s="23">
        <f t="shared" ref="AD91" si="1359">F91+R91</f>
        <v>0</v>
      </c>
      <c r="AE91" s="23">
        <f t="shared" ref="AE91" si="1360">G91+S91</f>
        <v>6.7</v>
      </c>
      <c r="AF91" s="23">
        <f t="shared" ref="AF91" si="1361">H91+T91</f>
        <v>0</v>
      </c>
      <c r="AG91" s="23">
        <f t="shared" ref="AG91" si="1362">I91+U91</f>
        <v>0</v>
      </c>
      <c r="AH91" s="23">
        <f t="shared" ref="AH91" si="1363">J91+V91</f>
        <v>0</v>
      </c>
      <c r="AI91" s="23">
        <f t="shared" ref="AI91" si="1364">K91+W91</f>
        <v>0</v>
      </c>
      <c r="AJ91" s="23">
        <f t="shared" ref="AJ91" si="1365">L91+X91</f>
        <v>0</v>
      </c>
      <c r="AK91" s="23">
        <f t="shared" ref="AK91" si="1366">M91+Y91</f>
        <v>0</v>
      </c>
      <c r="AL91" s="23">
        <f t="shared" ref="AL91" si="1367">N91+Z91</f>
        <v>0</v>
      </c>
      <c r="AN91" s="172">
        <f>AA91-'3 priedas_asignavimai'!Q238</f>
        <v>0</v>
      </c>
    </row>
    <row r="92" spans="1:40" ht="15.75" customHeight="1" x14ac:dyDescent="0.25">
      <c r="A92" s="77" t="s">
        <v>41</v>
      </c>
      <c r="B92" s="122" t="s">
        <v>347</v>
      </c>
      <c r="C92" s="162">
        <f t="shared" si="1082"/>
        <v>5.5</v>
      </c>
      <c r="D92" s="162">
        <f t="shared" si="1083"/>
        <v>0</v>
      </c>
      <c r="E92" s="138">
        <f t="shared" ref="E92" si="1368">E93</f>
        <v>4.8</v>
      </c>
      <c r="F92" s="138">
        <f t="shared" ref="F92" si="1369">F93</f>
        <v>0</v>
      </c>
      <c r="G92" s="138">
        <f t="shared" ref="G92" si="1370">G93</f>
        <v>0.7</v>
      </c>
      <c r="H92" s="138">
        <f t="shared" ref="H92" si="1371">H93</f>
        <v>0</v>
      </c>
      <c r="I92" s="138">
        <f t="shared" ref="I92" si="1372">I93</f>
        <v>0</v>
      </c>
      <c r="J92" s="138">
        <f t="shared" ref="J92" si="1373">J93</f>
        <v>0</v>
      </c>
      <c r="K92" s="138">
        <f t="shared" ref="K92" si="1374">K93</f>
        <v>0</v>
      </c>
      <c r="L92" s="138">
        <f t="shared" ref="L92" si="1375">L93</f>
        <v>0</v>
      </c>
      <c r="M92" s="138">
        <f t="shared" ref="M92" si="1376">M93</f>
        <v>0</v>
      </c>
      <c r="N92" s="138">
        <f t="shared" ref="N92" si="1377">N93</f>
        <v>0</v>
      </c>
      <c r="O92" s="162">
        <f t="shared" si="1094"/>
        <v>0</v>
      </c>
      <c r="P92" s="162">
        <f t="shared" si="1095"/>
        <v>0</v>
      </c>
      <c r="Q92" s="142">
        <f t="shared" ref="Q92" si="1378">Q93</f>
        <v>0</v>
      </c>
      <c r="R92" s="142">
        <f t="shared" ref="R92" si="1379">R93</f>
        <v>0</v>
      </c>
      <c r="S92" s="142">
        <f t="shared" ref="S92" si="1380">S93</f>
        <v>0</v>
      </c>
      <c r="T92" s="142">
        <f t="shared" ref="T92" si="1381">T93</f>
        <v>0</v>
      </c>
      <c r="U92" s="142">
        <f t="shared" ref="U92" si="1382">U93</f>
        <v>0</v>
      </c>
      <c r="V92" s="142">
        <f t="shared" ref="V92" si="1383">V93</f>
        <v>0</v>
      </c>
      <c r="W92" s="142">
        <f t="shared" ref="W92" si="1384">W93</f>
        <v>0</v>
      </c>
      <c r="X92" s="142">
        <f t="shared" ref="X92" si="1385">X93</f>
        <v>0</v>
      </c>
      <c r="Y92" s="142">
        <f t="shared" ref="Y92" si="1386">Y93</f>
        <v>0</v>
      </c>
      <c r="Z92" s="142">
        <f t="shared" ref="Z92" si="1387">Z93</f>
        <v>0</v>
      </c>
      <c r="AA92" s="12">
        <f t="shared" si="1106"/>
        <v>5.5</v>
      </c>
      <c r="AB92" s="12">
        <f t="shared" si="1107"/>
        <v>0</v>
      </c>
      <c r="AC92" s="107">
        <f t="shared" ref="AC92" si="1388">AC93</f>
        <v>4.8</v>
      </c>
      <c r="AD92" s="107">
        <f t="shared" ref="AD92" si="1389">AD93</f>
        <v>0</v>
      </c>
      <c r="AE92" s="107">
        <f t="shared" ref="AE92" si="1390">AE93</f>
        <v>0.7</v>
      </c>
      <c r="AF92" s="107">
        <f t="shared" ref="AF92" si="1391">AF93</f>
        <v>0</v>
      </c>
      <c r="AG92" s="107">
        <f t="shared" ref="AG92" si="1392">AG93</f>
        <v>0</v>
      </c>
      <c r="AH92" s="107">
        <f t="shared" ref="AH92" si="1393">AH93</f>
        <v>0</v>
      </c>
      <c r="AI92" s="107">
        <f t="shared" ref="AI92" si="1394">AI93</f>
        <v>0</v>
      </c>
      <c r="AJ92" s="107">
        <f t="shared" ref="AJ92" si="1395">AJ93</f>
        <v>0</v>
      </c>
      <c r="AK92" s="107">
        <f t="shared" ref="AK92" si="1396">AK93</f>
        <v>0</v>
      </c>
      <c r="AL92" s="107">
        <f t="shared" ref="AL92" si="1397">AL93</f>
        <v>0</v>
      </c>
      <c r="AN92" s="172">
        <f>AA92-'3 priedas_asignavimai'!Q240</f>
        <v>0</v>
      </c>
    </row>
    <row r="93" spans="1:40" ht="15.75" customHeight="1" x14ac:dyDescent="0.25">
      <c r="A93" s="32"/>
      <c r="B93" s="21" t="s">
        <v>7</v>
      </c>
      <c r="C93" s="162">
        <f t="shared" si="1082"/>
        <v>5.5</v>
      </c>
      <c r="D93" s="162">
        <f t="shared" si="1083"/>
        <v>0</v>
      </c>
      <c r="E93" s="7">
        <v>4.8</v>
      </c>
      <c r="F93" s="7"/>
      <c r="G93" s="7">
        <v>0.7</v>
      </c>
      <c r="H93" s="7"/>
      <c r="I93" s="7"/>
      <c r="J93" s="7"/>
      <c r="K93" s="7"/>
      <c r="L93" s="7"/>
      <c r="M93" s="7"/>
      <c r="N93" s="7"/>
      <c r="O93" s="162">
        <f t="shared" si="1094"/>
        <v>0</v>
      </c>
      <c r="P93" s="162">
        <f t="shared" si="1095"/>
        <v>0</v>
      </c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2">
        <f t="shared" si="1106"/>
        <v>5.5</v>
      </c>
      <c r="AB93" s="12">
        <f t="shared" si="1107"/>
        <v>0</v>
      </c>
      <c r="AC93" s="23">
        <f t="shared" ref="AC93" si="1398">E93+Q93</f>
        <v>4.8</v>
      </c>
      <c r="AD93" s="23">
        <f t="shared" ref="AD93" si="1399">F93+R93</f>
        <v>0</v>
      </c>
      <c r="AE93" s="23">
        <f t="shared" ref="AE93" si="1400">G93+S93</f>
        <v>0.7</v>
      </c>
      <c r="AF93" s="23">
        <f t="shared" ref="AF93" si="1401">H93+T93</f>
        <v>0</v>
      </c>
      <c r="AG93" s="23">
        <f t="shared" ref="AG93" si="1402">I93+U93</f>
        <v>0</v>
      </c>
      <c r="AH93" s="23">
        <f t="shared" ref="AH93" si="1403">J93+V93</f>
        <v>0</v>
      </c>
      <c r="AI93" s="23">
        <f t="shared" ref="AI93" si="1404">K93+W93</f>
        <v>0</v>
      </c>
      <c r="AJ93" s="23">
        <f t="shared" ref="AJ93" si="1405">L93+X93</f>
        <v>0</v>
      </c>
      <c r="AK93" s="23">
        <f t="shared" ref="AK93" si="1406">M93+Y93</f>
        <v>0</v>
      </c>
      <c r="AL93" s="23">
        <f t="shared" ref="AL93" si="1407">N93+Z93</f>
        <v>0</v>
      </c>
      <c r="AN93" s="172">
        <f>AA93-'3 priedas_asignavimai'!Q241</f>
        <v>0</v>
      </c>
    </row>
    <row r="94" spans="1:40" ht="15.75" customHeight="1" x14ac:dyDescent="0.25">
      <c r="A94" s="77" t="s">
        <v>42</v>
      </c>
      <c r="B94" s="122" t="s">
        <v>349</v>
      </c>
      <c r="C94" s="162">
        <f t="shared" si="1082"/>
        <v>1.2999999999999998</v>
      </c>
      <c r="D94" s="162">
        <f t="shared" si="1083"/>
        <v>0</v>
      </c>
      <c r="E94" s="138">
        <f t="shared" ref="E94" si="1408">E95</f>
        <v>0.7</v>
      </c>
      <c r="F94" s="138">
        <f t="shared" ref="F94" si="1409">F95</f>
        <v>0</v>
      </c>
      <c r="G94" s="138">
        <f t="shared" ref="G94" si="1410">G95</f>
        <v>0.6</v>
      </c>
      <c r="H94" s="138">
        <f t="shared" ref="H94" si="1411">H95</f>
        <v>0</v>
      </c>
      <c r="I94" s="138">
        <f t="shared" ref="I94" si="1412">I95</f>
        <v>0</v>
      </c>
      <c r="J94" s="138">
        <f t="shared" ref="J94" si="1413">J95</f>
        <v>0</v>
      </c>
      <c r="K94" s="138">
        <f t="shared" ref="K94" si="1414">K95</f>
        <v>0</v>
      </c>
      <c r="L94" s="138">
        <f t="shared" ref="L94" si="1415">L95</f>
        <v>0</v>
      </c>
      <c r="M94" s="138">
        <f t="shared" ref="M94" si="1416">M95</f>
        <v>0</v>
      </c>
      <c r="N94" s="138">
        <f t="shared" ref="N94" si="1417">N95</f>
        <v>0</v>
      </c>
      <c r="O94" s="162">
        <f t="shared" si="1094"/>
        <v>0</v>
      </c>
      <c r="P94" s="162">
        <f t="shared" si="1095"/>
        <v>0</v>
      </c>
      <c r="Q94" s="142">
        <f t="shared" ref="Q94" si="1418">Q95</f>
        <v>0</v>
      </c>
      <c r="R94" s="142">
        <f t="shared" ref="R94" si="1419">R95</f>
        <v>0</v>
      </c>
      <c r="S94" s="142">
        <f t="shared" ref="S94" si="1420">S95</f>
        <v>0</v>
      </c>
      <c r="T94" s="142">
        <f t="shared" ref="T94" si="1421">T95</f>
        <v>0</v>
      </c>
      <c r="U94" s="142">
        <f t="shared" ref="U94" si="1422">U95</f>
        <v>0</v>
      </c>
      <c r="V94" s="142">
        <f t="shared" ref="V94" si="1423">V95</f>
        <v>0</v>
      </c>
      <c r="W94" s="142">
        <f t="shared" ref="W94" si="1424">W95</f>
        <v>0</v>
      </c>
      <c r="X94" s="142">
        <f t="shared" ref="X94" si="1425">X95</f>
        <v>0</v>
      </c>
      <c r="Y94" s="142">
        <f t="shared" ref="Y94" si="1426">Y95</f>
        <v>0</v>
      </c>
      <c r="Z94" s="142">
        <f t="shared" ref="Z94" si="1427">Z95</f>
        <v>0</v>
      </c>
      <c r="AA94" s="12">
        <f t="shared" si="1106"/>
        <v>1.2999999999999998</v>
      </c>
      <c r="AB94" s="12">
        <f t="shared" si="1107"/>
        <v>0</v>
      </c>
      <c r="AC94" s="107">
        <f t="shared" ref="AC94" si="1428">AC95</f>
        <v>0.7</v>
      </c>
      <c r="AD94" s="107">
        <f t="shared" ref="AD94" si="1429">AD95</f>
        <v>0</v>
      </c>
      <c r="AE94" s="107">
        <f t="shared" ref="AE94" si="1430">AE95</f>
        <v>0.6</v>
      </c>
      <c r="AF94" s="107">
        <f t="shared" ref="AF94" si="1431">AF95</f>
        <v>0</v>
      </c>
      <c r="AG94" s="107">
        <f t="shared" ref="AG94" si="1432">AG95</f>
        <v>0</v>
      </c>
      <c r="AH94" s="107">
        <f t="shared" ref="AH94" si="1433">AH95</f>
        <v>0</v>
      </c>
      <c r="AI94" s="107">
        <f t="shared" ref="AI94" si="1434">AI95</f>
        <v>0</v>
      </c>
      <c r="AJ94" s="107">
        <f t="shared" ref="AJ94" si="1435">AJ95</f>
        <v>0</v>
      </c>
      <c r="AK94" s="107">
        <f t="shared" ref="AK94" si="1436">AK95</f>
        <v>0</v>
      </c>
      <c r="AL94" s="107">
        <f t="shared" ref="AL94" si="1437">AL95</f>
        <v>0</v>
      </c>
      <c r="AN94" s="172">
        <f>AA94-'3 priedas_asignavimai'!Q244</f>
        <v>0</v>
      </c>
    </row>
    <row r="95" spans="1:40" ht="15.75" customHeight="1" x14ac:dyDescent="0.25">
      <c r="A95" s="32"/>
      <c r="B95" s="21" t="s">
        <v>7</v>
      </c>
      <c r="C95" s="162">
        <f t="shared" si="1082"/>
        <v>1.2999999999999998</v>
      </c>
      <c r="D95" s="162">
        <f t="shared" si="1083"/>
        <v>0</v>
      </c>
      <c r="E95" s="7">
        <v>0.7</v>
      </c>
      <c r="F95" s="7"/>
      <c r="G95" s="7">
        <v>0.6</v>
      </c>
      <c r="H95" s="7"/>
      <c r="I95" s="7"/>
      <c r="J95" s="7"/>
      <c r="K95" s="7"/>
      <c r="L95" s="7"/>
      <c r="M95" s="7"/>
      <c r="N95" s="7"/>
      <c r="O95" s="162">
        <f t="shared" si="1094"/>
        <v>0</v>
      </c>
      <c r="P95" s="162">
        <f t="shared" si="1095"/>
        <v>0</v>
      </c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2">
        <f t="shared" si="1106"/>
        <v>1.2999999999999998</v>
      </c>
      <c r="AB95" s="12">
        <f t="shared" si="1107"/>
        <v>0</v>
      </c>
      <c r="AC95" s="23">
        <f t="shared" ref="AC95" si="1438">E95+Q95</f>
        <v>0.7</v>
      </c>
      <c r="AD95" s="23">
        <f t="shared" ref="AD95" si="1439">F95+R95</f>
        <v>0</v>
      </c>
      <c r="AE95" s="23">
        <f t="shared" ref="AE95" si="1440">G95+S95</f>
        <v>0.6</v>
      </c>
      <c r="AF95" s="23">
        <f t="shared" ref="AF95" si="1441">H95+T95</f>
        <v>0</v>
      </c>
      <c r="AG95" s="23">
        <f t="shared" ref="AG95" si="1442">I95+U95</f>
        <v>0</v>
      </c>
      <c r="AH95" s="23">
        <f t="shared" ref="AH95" si="1443">J95+V95</f>
        <v>0</v>
      </c>
      <c r="AI95" s="23">
        <f t="shared" ref="AI95" si="1444">K95+W95</f>
        <v>0</v>
      </c>
      <c r="AJ95" s="23">
        <f t="shared" ref="AJ95" si="1445">L95+X95</f>
        <v>0</v>
      </c>
      <c r="AK95" s="23">
        <f t="shared" ref="AK95" si="1446">M95+Y95</f>
        <v>0</v>
      </c>
      <c r="AL95" s="23">
        <f t="shared" ref="AL95" si="1447">N95+Z95</f>
        <v>0</v>
      </c>
      <c r="AN95" s="172">
        <f>AA95-'3 priedas_asignavimai'!Q245</f>
        <v>0</v>
      </c>
    </row>
    <row r="96" spans="1:40" ht="15.75" customHeight="1" x14ac:dyDescent="0.25">
      <c r="A96" s="77" t="s">
        <v>43</v>
      </c>
      <c r="B96" s="122" t="s">
        <v>350</v>
      </c>
      <c r="C96" s="162">
        <f t="shared" si="1082"/>
        <v>2.4</v>
      </c>
      <c r="D96" s="162">
        <f t="shared" si="1083"/>
        <v>0</v>
      </c>
      <c r="E96" s="138">
        <f t="shared" ref="E96" si="1448">E97</f>
        <v>2.4</v>
      </c>
      <c r="F96" s="138">
        <f t="shared" ref="F96" si="1449">F97</f>
        <v>0</v>
      </c>
      <c r="G96" s="138">
        <f t="shared" ref="G96" si="1450">G97</f>
        <v>0</v>
      </c>
      <c r="H96" s="138">
        <f t="shared" ref="H96" si="1451">H97</f>
        <v>0</v>
      </c>
      <c r="I96" s="138">
        <f t="shared" ref="I96" si="1452">I97</f>
        <v>0</v>
      </c>
      <c r="J96" s="138">
        <f t="shared" ref="J96" si="1453">J97</f>
        <v>0</v>
      </c>
      <c r="K96" s="138">
        <f t="shared" ref="K96" si="1454">K97</f>
        <v>0</v>
      </c>
      <c r="L96" s="138">
        <f t="shared" ref="L96" si="1455">L97</f>
        <v>0</v>
      </c>
      <c r="M96" s="138">
        <f t="shared" ref="M96" si="1456">M97</f>
        <v>0</v>
      </c>
      <c r="N96" s="138">
        <f t="shared" ref="N96" si="1457">N97</f>
        <v>0</v>
      </c>
      <c r="O96" s="162">
        <f t="shared" si="1094"/>
        <v>0</v>
      </c>
      <c r="P96" s="162">
        <f t="shared" si="1095"/>
        <v>0</v>
      </c>
      <c r="Q96" s="142">
        <f t="shared" ref="Q96" si="1458">Q97</f>
        <v>0</v>
      </c>
      <c r="R96" s="142">
        <f t="shared" ref="R96" si="1459">R97</f>
        <v>0</v>
      </c>
      <c r="S96" s="142">
        <f t="shared" ref="S96" si="1460">S97</f>
        <v>0</v>
      </c>
      <c r="T96" s="142">
        <f t="shared" ref="T96" si="1461">T97</f>
        <v>0</v>
      </c>
      <c r="U96" s="142">
        <f t="shared" ref="U96" si="1462">U97</f>
        <v>0</v>
      </c>
      <c r="V96" s="142">
        <f t="shared" ref="V96" si="1463">V97</f>
        <v>0</v>
      </c>
      <c r="W96" s="142">
        <f t="shared" ref="W96" si="1464">W97</f>
        <v>0</v>
      </c>
      <c r="X96" s="142">
        <f t="shared" ref="X96" si="1465">X97</f>
        <v>0</v>
      </c>
      <c r="Y96" s="142">
        <f t="shared" ref="Y96" si="1466">Y97</f>
        <v>0</v>
      </c>
      <c r="Z96" s="142">
        <f t="shared" ref="Z96" si="1467">Z97</f>
        <v>0</v>
      </c>
      <c r="AA96" s="12">
        <f t="shared" si="1106"/>
        <v>2.4</v>
      </c>
      <c r="AB96" s="12">
        <f t="shared" si="1107"/>
        <v>0</v>
      </c>
      <c r="AC96" s="107">
        <f t="shared" ref="AC96" si="1468">AC97</f>
        <v>2.4</v>
      </c>
      <c r="AD96" s="107">
        <f t="shared" ref="AD96" si="1469">AD97</f>
        <v>0</v>
      </c>
      <c r="AE96" s="107">
        <f t="shared" ref="AE96" si="1470">AE97</f>
        <v>0</v>
      </c>
      <c r="AF96" s="107">
        <f t="shared" ref="AF96" si="1471">AF97</f>
        <v>0</v>
      </c>
      <c r="AG96" s="107">
        <f t="shared" ref="AG96" si="1472">AG97</f>
        <v>0</v>
      </c>
      <c r="AH96" s="107">
        <f t="shared" ref="AH96" si="1473">AH97</f>
        <v>0</v>
      </c>
      <c r="AI96" s="107">
        <f t="shared" ref="AI96" si="1474">AI97</f>
        <v>0</v>
      </c>
      <c r="AJ96" s="107">
        <f t="shared" ref="AJ96" si="1475">AJ97</f>
        <v>0</v>
      </c>
      <c r="AK96" s="107">
        <f t="shared" ref="AK96" si="1476">AK97</f>
        <v>0</v>
      </c>
      <c r="AL96" s="107">
        <f t="shared" ref="AL96" si="1477">AL97</f>
        <v>0</v>
      </c>
      <c r="AN96" s="172">
        <f>AA96-'3 priedas_asignavimai'!Q246</f>
        <v>0</v>
      </c>
    </row>
    <row r="97" spans="1:41" ht="15.75" customHeight="1" x14ac:dyDescent="0.25">
      <c r="A97" s="32"/>
      <c r="B97" s="21" t="s">
        <v>7</v>
      </c>
      <c r="C97" s="162">
        <f t="shared" si="1082"/>
        <v>2.4</v>
      </c>
      <c r="D97" s="162">
        <f t="shared" si="1083"/>
        <v>0</v>
      </c>
      <c r="E97" s="7">
        <v>2.4</v>
      </c>
      <c r="F97" s="7"/>
      <c r="G97" s="7"/>
      <c r="H97" s="7"/>
      <c r="I97" s="7"/>
      <c r="J97" s="7"/>
      <c r="K97" s="7"/>
      <c r="L97" s="7"/>
      <c r="M97" s="7"/>
      <c r="N97" s="7"/>
      <c r="O97" s="162">
        <f t="shared" si="1094"/>
        <v>0</v>
      </c>
      <c r="P97" s="162">
        <f t="shared" si="1095"/>
        <v>0</v>
      </c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2">
        <f t="shared" si="1106"/>
        <v>2.4</v>
      </c>
      <c r="AB97" s="12">
        <f t="shared" si="1107"/>
        <v>0</v>
      </c>
      <c r="AC97" s="23">
        <f t="shared" ref="AC97" si="1478">E97+Q97</f>
        <v>2.4</v>
      </c>
      <c r="AD97" s="23">
        <f t="shared" ref="AD97" si="1479">F97+R97</f>
        <v>0</v>
      </c>
      <c r="AE97" s="23">
        <f t="shared" ref="AE97" si="1480">G97+S97</f>
        <v>0</v>
      </c>
      <c r="AF97" s="23">
        <f t="shared" ref="AF97" si="1481">H97+T97</f>
        <v>0</v>
      </c>
      <c r="AG97" s="23">
        <f t="shared" ref="AG97" si="1482">I97+U97</f>
        <v>0</v>
      </c>
      <c r="AH97" s="23">
        <f t="shared" ref="AH97" si="1483">J97+V97</f>
        <v>0</v>
      </c>
      <c r="AI97" s="23">
        <f t="shared" ref="AI97" si="1484">K97+W97</f>
        <v>0</v>
      </c>
      <c r="AJ97" s="23">
        <f t="shared" ref="AJ97" si="1485">L97+X97</f>
        <v>0</v>
      </c>
      <c r="AK97" s="23">
        <f t="shared" ref="AK97" si="1486">M97+Y97</f>
        <v>0</v>
      </c>
      <c r="AL97" s="23">
        <f t="shared" ref="AL97" si="1487">N97+Z97</f>
        <v>0</v>
      </c>
      <c r="AN97" s="172">
        <f>AA97-'3 priedas_asignavimai'!Q247</f>
        <v>0</v>
      </c>
    </row>
    <row r="98" spans="1:41" ht="15.75" customHeight="1" x14ac:dyDescent="0.25">
      <c r="A98" s="77" t="s">
        <v>44</v>
      </c>
      <c r="B98" s="122" t="s">
        <v>353</v>
      </c>
      <c r="C98" s="162">
        <f t="shared" si="1082"/>
        <v>0.8</v>
      </c>
      <c r="D98" s="162">
        <f t="shared" si="1083"/>
        <v>0</v>
      </c>
      <c r="E98" s="138">
        <f t="shared" ref="E98" si="1488">E99</f>
        <v>0.8</v>
      </c>
      <c r="F98" s="138">
        <f t="shared" ref="F98" si="1489">F99</f>
        <v>0</v>
      </c>
      <c r="G98" s="138">
        <f t="shared" ref="G98" si="1490">G99</f>
        <v>0</v>
      </c>
      <c r="H98" s="138">
        <f t="shared" ref="H98" si="1491">H99</f>
        <v>0</v>
      </c>
      <c r="I98" s="138">
        <f t="shared" ref="I98" si="1492">I99</f>
        <v>0</v>
      </c>
      <c r="J98" s="138">
        <f t="shared" ref="J98" si="1493">J99</f>
        <v>0</v>
      </c>
      <c r="K98" s="138">
        <f t="shared" ref="K98" si="1494">K99</f>
        <v>0</v>
      </c>
      <c r="L98" s="138">
        <f t="shared" ref="L98" si="1495">L99</f>
        <v>0</v>
      </c>
      <c r="M98" s="138">
        <f t="shared" ref="M98" si="1496">M99</f>
        <v>0</v>
      </c>
      <c r="N98" s="138">
        <f t="shared" ref="N98" si="1497">N99</f>
        <v>0</v>
      </c>
      <c r="O98" s="162">
        <f t="shared" si="1094"/>
        <v>0</v>
      </c>
      <c r="P98" s="162">
        <f t="shared" si="1095"/>
        <v>0</v>
      </c>
      <c r="Q98" s="142">
        <f t="shared" ref="Q98" si="1498">Q99</f>
        <v>0</v>
      </c>
      <c r="R98" s="142">
        <f t="shared" ref="R98" si="1499">R99</f>
        <v>0</v>
      </c>
      <c r="S98" s="142">
        <f t="shared" ref="S98" si="1500">S99</f>
        <v>0</v>
      </c>
      <c r="T98" s="142">
        <f t="shared" ref="T98" si="1501">T99</f>
        <v>0</v>
      </c>
      <c r="U98" s="142">
        <f t="shared" ref="U98" si="1502">U99</f>
        <v>0</v>
      </c>
      <c r="V98" s="142">
        <f t="shared" ref="V98" si="1503">V99</f>
        <v>0</v>
      </c>
      <c r="W98" s="142">
        <f t="shared" ref="W98" si="1504">W99</f>
        <v>0</v>
      </c>
      <c r="X98" s="142">
        <f t="shared" ref="X98" si="1505">X99</f>
        <v>0</v>
      </c>
      <c r="Y98" s="142">
        <f t="shared" ref="Y98" si="1506">Y99</f>
        <v>0</v>
      </c>
      <c r="Z98" s="142">
        <f t="shared" ref="Z98" si="1507">Z99</f>
        <v>0</v>
      </c>
      <c r="AA98" s="12">
        <f t="shared" si="1106"/>
        <v>0.8</v>
      </c>
      <c r="AB98" s="12">
        <f t="shared" si="1107"/>
        <v>0</v>
      </c>
      <c r="AC98" s="107">
        <f t="shared" ref="AC98" si="1508">AC99</f>
        <v>0.8</v>
      </c>
      <c r="AD98" s="107">
        <f t="shared" ref="AD98" si="1509">AD99</f>
        <v>0</v>
      </c>
      <c r="AE98" s="107">
        <f t="shared" ref="AE98" si="1510">AE99</f>
        <v>0</v>
      </c>
      <c r="AF98" s="107">
        <f t="shared" ref="AF98" si="1511">AF99</f>
        <v>0</v>
      </c>
      <c r="AG98" s="107">
        <f t="shared" ref="AG98" si="1512">AG99</f>
        <v>0</v>
      </c>
      <c r="AH98" s="107">
        <f t="shared" ref="AH98" si="1513">AH99</f>
        <v>0</v>
      </c>
      <c r="AI98" s="107">
        <f t="shared" ref="AI98" si="1514">AI99</f>
        <v>0</v>
      </c>
      <c r="AJ98" s="107">
        <f t="shared" ref="AJ98" si="1515">AJ99</f>
        <v>0</v>
      </c>
      <c r="AK98" s="107">
        <f t="shared" ref="AK98" si="1516">AK99</f>
        <v>0</v>
      </c>
      <c r="AL98" s="107">
        <f t="shared" ref="AL98" si="1517">AL99</f>
        <v>0</v>
      </c>
      <c r="AN98" s="172">
        <f>AA98-'3 priedas_asignavimai'!Q252</f>
        <v>0</v>
      </c>
    </row>
    <row r="99" spans="1:41" ht="15.75" customHeight="1" x14ac:dyDescent="0.25">
      <c r="A99" s="32"/>
      <c r="B99" s="21" t="s">
        <v>7</v>
      </c>
      <c r="C99" s="162">
        <f t="shared" si="1082"/>
        <v>0.8</v>
      </c>
      <c r="D99" s="162">
        <f t="shared" si="1083"/>
        <v>0</v>
      </c>
      <c r="E99" s="7">
        <v>0.8</v>
      </c>
      <c r="F99" s="7"/>
      <c r="G99" s="7"/>
      <c r="H99" s="7"/>
      <c r="I99" s="7"/>
      <c r="J99" s="7"/>
      <c r="K99" s="7"/>
      <c r="L99" s="7"/>
      <c r="M99" s="7"/>
      <c r="N99" s="7"/>
      <c r="O99" s="162">
        <f t="shared" si="1094"/>
        <v>0</v>
      </c>
      <c r="P99" s="162">
        <f t="shared" si="1095"/>
        <v>0</v>
      </c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2">
        <f t="shared" si="1106"/>
        <v>0.8</v>
      </c>
      <c r="AB99" s="12">
        <f t="shared" si="1107"/>
        <v>0</v>
      </c>
      <c r="AC99" s="23">
        <f t="shared" ref="AC99" si="1518">E99+Q99</f>
        <v>0.8</v>
      </c>
      <c r="AD99" s="23">
        <f t="shared" ref="AD99" si="1519">F99+R99</f>
        <v>0</v>
      </c>
      <c r="AE99" s="23">
        <f t="shared" ref="AE99" si="1520">G99+S99</f>
        <v>0</v>
      </c>
      <c r="AF99" s="23">
        <f t="shared" ref="AF99" si="1521">H99+T99</f>
        <v>0</v>
      </c>
      <c r="AG99" s="23">
        <f t="shared" ref="AG99" si="1522">I99+U99</f>
        <v>0</v>
      </c>
      <c r="AH99" s="23">
        <f t="shared" ref="AH99" si="1523">J99+V99</f>
        <v>0</v>
      </c>
      <c r="AI99" s="23">
        <f t="shared" ref="AI99" si="1524">K99+W99</f>
        <v>0</v>
      </c>
      <c r="AJ99" s="23">
        <f t="shared" ref="AJ99" si="1525">L99+X99</f>
        <v>0</v>
      </c>
      <c r="AK99" s="23">
        <f t="shared" ref="AK99" si="1526">M99+Y99</f>
        <v>0</v>
      </c>
      <c r="AL99" s="23">
        <f t="shared" ref="AL99" si="1527">N99+Z99</f>
        <v>0</v>
      </c>
      <c r="AN99" s="172">
        <f>AA99-'3 priedas_asignavimai'!Q253</f>
        <v>0</v>
      </c>
    </row>
    <row r="100" spans="1:41" ht="15.75" customHeight="1" x14ac:dyDescent="0.25">
      <c r="A100" s="77" t="s">
        <v>45</v>
      </c>
      <c r="B100" s="122" t="s">
        <v>355</v>
      </c>
      <c r="C100" s="162">
        <f t="shared" si="1082"/>
        <v>8.8000000000000007</v>
      </c>
      <c r="D100" s="162">
        <f t="shared" si="1083"/>
        <v>0</v>
      </c>
      <c r="E100" s="138">
        <f t="shared" ref="E100" si="1528">E101</f>
        <v>5.2</v>
      </c>
      <c r="F100" s="138">
        <f t="shared" ref="F100" si="1529">F101</f>
        <v>0</v>
      </c>
      <c r="G100" s="138">
        <f t="shared" ref="G100" si="1530">G101</f>
        <v>3.6</v>
      </c>
      <c r="H100" s="138">
        <f t="shared" ref="H100" si="1531">H101</f>
        <v>0</v>
      </c>
      <c r="I100" s="138">
        <f t="shared" ref="I100" si="1532">I101</f>
        <v>0</v>
      </c>
      <c r="J100" s="138">
        <f t="shared" ref="J100" si="1533">J101</f>
        <v>0</v>
      </c>
      <c r="K100" s="138">
        <f t="shared" ref="K100" si="1534">K101</f>
        <v>0</v>
      </c>
      <c r="L100" s="138">
        <f t="shared" ref="L100" si="1535">L101</f>
        <v>0</v>
      </c>
      <c r="M100" s="138">
        <f t="shared" ref="M100" si="1536">M101</f>
        <v>0</v>
      </c>
      <c r="N100" s="138">
        <f t="shared" ref="N100" si="1537">N101</f>
        <v>0</v>
      </c>
      <c r="O100" s="162">
        <f t="shared" si="1094"/>
        <v>0</v>
      </c>
      <c r="P100" s="162">
        <f t="shared" si="1095"/>
        <v>0</v>
      </c>
      <c r="Q100" s="142">
        <f t="shared" ref="Q100" si="1538">Q101</f>
        <v>0</v>
      </c>
      <c r="R100" s="142">
        <f t="shared" ref="R100" si="1539">R101</f>
        <v>0</v>
      </c>
      <c r="S100" s="142">
        <f t="shared" ref="S100" si="1540">S101</f>
        <v>0</v>
      </c>
      <c r="T100" s="142">
        <f t="shared" ref="T100" si="1541">T101</f>
        <v>0</v>
      </c>
      <c r="U100" s="142">
        <f t="shared" ref="U100" si="1542">U101</f>
        <v>0</v>
      </c>
      <c r="V100" s="142">
        <f t="shared" ref="V100" si="1543">V101</f>
        <v>0</v>
      </c>
      <c r="W100" s="142">
        <f t="shared" ref="W100" si="1544">W101</f>
        <v>0</v>
      </c>
      <c r="X100" s="142">
        <f t="shared" ref="X100" si="1545">X101</f>
        <v>0</v>
      </c>
      <c r="Y100" s="142">
        <f t="shared" ref="Y100" si="1546">Y101</f>
        <v>0</v>
      </c>
      <c r="Z100" s="142">
        <f t="shared" ref="Z100" si="1547">Z101</f>
        <v>0</v>
      </c>
      <c r="AA100" s="12">
        <f t="shared" si="1106"/>
        <v>5.2</v>
      </c>
      <c r="AB100" s="12">
        <f t="shared" si="1107"/>
        <v>0</v>
      </c>
      <c r="AC100" s="107">
        <f t="shared" ref="AC100" si="1548">AC101</f>
        <v>5.2</v>
      </c>
      <c r="AD100" s="107">
        <f t="shared" ref="AD100" si="1549">AD101</f>
        <v>0</v>
      </c>
      <c r="AE100" s="107">
        <f t="shared" ref="AE100" si="1550">AE101</f>
        <v>0</v>
      </c>
      <c r="AF100" s="107">
        <f t="shared" ref="AF100" si="1551">AF101</f>
        <v>0</v>
      </c>
      <c r="AG100" s="107">
        <f t="shared" ref="AG100" si="1552">AG101</f>
        <v>0</v>
      </c>
      <c r="AH100" s="107">
        <f t="shared" ref="AH100" si="1553">AH101</f>
        <v>0</v>
      </c>
      <c r="AI100" s="107">
        <f t="shared" ref="AI100" si="1554">AI101</f>
        <v>0</v>
      </c>
      <c r="AJ100" s="107">
        <f t="shared" ref="AJ100" si="1555">AJ101</f>
        <v>0</v>
      </c>
      <c r="AK100" s="107">
        <f t="shared" ref="AK100" si="1556">AK101</f>
        <v>0</v>
      </c>
      <c r="AL100" s="107">
        <f t="shared" ref="AL100" si="1557">AL101</f>
        <v>0</v>
      </c>
      <c r="AN100" s="172">
        <f>AA100-'3 priedas_asignavimai'!Q254</f>
        <v>0</v>
      </c>
    </row>
    <row r="101" spans="1:41" ht="15.75" customHeight="1" x14ac:dyDescent="0.25">
      <c r="A101" s="32"/>
      <c r="B101" s="21" t="s">
        <v>7</v>
      </c>
      <c r="C101" s="162">
        <f t="shared" si="1082"/>
        <v>8.8000000000000007</v>
      </c>
      <c r="D101" s="162">
        <f t="shared" si="1083"/>
        <v>0</v>
      </c>
      <c r="E101" s="7">
        <v>5.2</v>
      </c>
      <c r="F101" s="7"/>
      <c r="G101" s="7">
        <v>3.6</v>
      </c>
      <c r="H101" s="7"/>
      <c r="I101" s="7"/>
      <c r="J101" s="7"/>
      <c r="K101" s="7"/>
      <c r="L101" s="7"/>
      <c r="M101" s="7"/>
      <c r="N101" s="7"/>
      <c r="O101" s="162">
        <f t="shared" si="1094"/>
        <v>0</v>
      </c>
      <c r="P101" s="162">
        <f t="shared" si="1095"/>
        <v>0</v>
      </c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2">
        <f t="shared" si="1106"/>
        <v>5.2</v>
      </c>
      <c r="AB101" s="12">
        <f t="shared" si="1107"/>
        <v>0</v>
      </c>
      <c r="AC101" s="23">
        <f t="shared" ref="AC101" si="1558">E101+Q101</f>
        <v>5.2</v>
      </c>
      <c r="AD101" s="23">
        <f t="shared" ref="AD101" si="1559">F101+R101</f>
        <v>0</v>
      </c>
      <c r="AE101" s="23"/>
      <c r="AF101" s="23">
        <f t="shared" ref="AF101" si="1560">H101+T101</f>
        <v>0</v>
      </c>
      <c r="AG101" s="23">
        <f t="shared" ref="AG101" si="1561">I101+U101</f>
        <v>0</v>
      </c>
      <c r="AH101" s="23">
        <f t="shared" ref="AH101" si="1562">J101+V101</f>
        <v>0</v>
      </c>
      <c r="AI101" s="23">
        <f t="shared" ref="AI101" si="1563">K101+W101</f>
        <v>0</v>
      </c>
      <c r="AJ101" s="23">
        <f t="shared" ref="AJ101" si="1564">L101+X101</f>
        <v>0</v>
      </c>
      <c r="AK101" s="23">
        <f t="shared" ref="AK101" si="1565">M101+Y101</f>
        <v>0</v>
      </c>
      <c r="AL101" s="23">
        <f t="shared" ref="AL101" si="1566">N101+Z101</f>
        <v>0</v>
      </c>
      <c r="AN101" s="172">
        <f>AA101-'3 priedas_asignavimai'!Q255</f>
        <v>0</v>
      </c>
    </row>
    <row r="102" spans="1:41" ht="15.75" customHeight="1" x14ac:dyDescent="0.25">
      <c r="A102" s="77" t="s">
        <v>46</v>
      </c>
      <c r="B102" s="122" t="s">
        <v>354</v>
      </c>
      <c r="C102" s="162">
        <f t="shared" si="1082"/>
        <v>2.9</v>
      </c>
      <c r="D102" s="162">
        <f t="shared" si="1083"/>
        <v>0</v>
      </c>
      <c r="E102" s="138">
        <f t="shared" ref="E102" si="1567">E103</f>
        <v>2.9</v>
      </c>
      <c r="F102" s="138">
        <f t="shared" ref="F102" si="1568">F103</f>
        <v>0</v>
      </c>
      <c r="G102" s="138">
        <f t="shared" ref="G102" si="1569">G103</f>
        <v>0</v>
      </c>
      <c r="H102" s="138">
        <f t="shared" ref="H102" si="1570">H103</f>
        <v>0</v>
      </c>
      <c r="I102" s="138">
        <f t="shared" ref="I102" si="1571">I103</f>
        <v>0</v>
      </c>
      <c r="J102" s="138">
        <f t="shared" ref="J102" si="1572">J103</f>
        <v>0</v>
      </c>
      <c r="K102" s="138">
        <f t="shared" ref="K102" si="1573">K103</f>
        <v>0</v>
      </c>
      <c r="L102" s="138">
        <f t="shared" ref="L102" si="1574">L103</f>
        <v>0</v>
      </c>
      <c r="M102" s="138">
        <f t="shared" ref="M102" si="1575">M103</f>
        <v>0</v>
      </c>
      <c r="N102" s="138">
        <f t="shared" ref="N102" si="1576">N103</f>
        <v>0</v>
      </c>
      <c r="O102" s="162">
        <f t="shared" si="1094"/>
        <v>0</v>
      </c>
      <c r="P102" s="162">
        <f t="shared" si="1095"/>
        <v>0</v>
      </c>
      <c r="Q102" s="142">
        <f t="shared" ref="Q102" si="1577">Q103</f>
        <v>0</v>
      </c>
      <c r="R102" s="142">
        <f t="shared" ref="R102" si="1578">R103</f>
        <v>0</v>
      </c>
      <c r="S102" s="142">
        <f t="shared" ref="S102" si="1579">S103</f>
        <v>0</v>
      </c>
      <c r="T102" s="142">
        <f t="shared" ref="T102" si="1580">T103</f>
        <v>0</v>
      </c>
      <c r="U102" s="142">
        <f t="shared" ref="U102" si="1581">U103</f>
        <v>0</v>
      </c>
      <c r="V102" s="142">
        <f t="shared" ref="V102" si="1582">V103</f>
        <v>0</v>
      </c>
      <c r="W102" s="142">
        <f t="shared" ref="W102" si="1583">W103</f>
        <v>0</v>
      </c>
      <c r="X102" s="142">
        <f t="shared" ref="X102" si="1584">X103</f>
        <v>0</v>
      </c>
      <c r="Y102" s="142">
        <f t="shared" ref="Y102" si="1585">Y103</f>
        <v>0</v>
      </c>
      <c r="Z102" s="142">
        <f t="shared" ref="Z102" si="1586">Z103</f>
        <v>0</v>
      </c>
      <c r="AA102" s="12">
        <f t="shared" si="1106"/>
        <v>6.5</v>
      </c>
      <c r="AB102" s="12">
        <f t="shared" si="1107"/>
        <v>0</v>
      </c>
      <c r="AC102" s="107">
        <f t="shared" ref="AC102" si="1587">AC103</f>
        <v>2.9</v>
      </c>
      <c r="AD102" s="107">
        <f t="shared" ref="AD102" si="1588">AD103</f>
        <v>0</v>
      </c>
      <c r="AE102" s="107">
        <f t="shared" ref="AE102" si="1589">AE103</f>
        <v>3.6</v>
      </c>
      <c r="AF102" s="107">
        <f t="shared" ref="AF102" si="1590">AF103</f>
        <v>0</v>
      </c>
      <c r="AG102" s="107">
        <f t="shared" ref="AG102" si="1591">AG103</f>
        <v>0</v>
      </c>
      <c r="AH102" s="107">
        <f t="shared" ref="AH102" si="1592">AH103</f>
        <v>0</v>
      </c>
      <c r="AI102" s="107">
        <f t="shared" ref="AI102" si="1593">AI103</f>
        <v>0</v>
      </c>
      <c r="AJ102" s="107">
        <f t="shared" ref="AJ102" si="1594">AJ103</f>
        <v>0</v>
      </c>
      <c r="AK102" s="107">
        <f t="shared" ref="AK102" si="1595">AK103</f>
        <v>0</v>
      </c>
      <c r="AL102" s="107">
        <f t="shared" ref="AL102" si="1596">AL103</f>
        <v>0</v>
      </c>
      <c r="AN102" s="172">
        <f>AA102-'3 priedas_asignavimai'!Q257</f>
        <v>0</v>
      </c>
    </row>
    <row r="103" spans="1:41" ht="15.75" customHeight="1" x14ac:dyDescent="0.25">
      <c r="A103" s="32"/>
      <c r="B103" s="21" t="s">
        <v>7</v>
      </c>
      <c r="C103" s="162">
        <f t="shared" si="1082"/>
        <v>2.9</v>
      </c>
      <c r="D103" s="162">
        <f t="shared" si="1083"/>
        <v>0</v>
      </c>
      <c r="E103" s="7">
        <v>2.9</v>
      </c>
      <c r="F103" s="7"/>
      <c r="G103" s="7"/>
      <c r="H103" s="7"/>
      <c r="I103" s="7"/>
      <c r="J103" s="7"/>
      <c r="K103" s="7"/>
      <c r="L103" s="7"/>
      <c r="M103" s="7"/>
      <c r="N103" s="7"/>
      <c r="O103" s="162">
        <f t="shared" si="1094"/>
        <v>0</v>
      </c>
      <c r="P103" s="162">
        <f t="shared" si="1095"/>
        <v>0</v>
      </c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2">
        <f t="shared" si="1106"/>
        <v>6.5</v>
      </c>
      <c r="AB103" s="12">
        <f t="shared" si="1107"/>
        <v>0</v>
      </c>
      <c r="AC103" s="23">
        <f t="shared" ref="AC103" si="1597">E103+Q103</f>
        <v>2.9</v>
      </c>
      <c r="AD103" s="23">
        <f t="shared" ref="AD103" si="1598">F103+R103</f>
        <v>0</v>
      </c>
      <c r="AE103" s="23">
        <v>3.6</v>
      </c>
      <c r="AF103" s="23">
        <f t="shared" ref="AF103" si="1599">H103+T103</f>
        <v>0</v>
      </c>
      <c r="AG103" s="23">
        <f t="shared" ref="AG103" si="1600">I103+U103</f>
        <v>0</v>
      </c>
      <c r="AH103" s="23">
        <f t="shared" ref="AH103" si="1601">J103+V103</f>
        <v>0</v>
      </c>
      <c r="AI103" s="23">
        <f t="shared" ref="AI103" si="1602">K103+W103</f>
        <v>0</v>
      </c>
      <c r="AJ103" s="23">
        <f t="shared" ref="AJ103" si="1603">L103+X103</f>
        <v>0</v>
      </c>
      <c r="AK103" s="23">
        <f t="shared" ref="AK103" si="1604">M103+Y103</f>
        <v>0</v>
      </c>
      <c r="AL103" s="23">
        <f t="shared" ref="AL103" si="1605">N103+Z103</f>
        <v>0</v>
      </c>
      <c r="AN103" s="172">
        <f>AA103-'3 priedas_asignavimai'!Q258</f>
        <v>0</v>
      </c>
    </row>
    <row r="104" spans="1:41" ht="15.75" customHeight="1" x14ac:dyDescent="0.25">
      <c r="A104" s="77" t="s">
        <v>54</v>
      </c>
      <c r="B104" s="122" t="s">
        <v>358</v>
      </c>
      <c r="C104" s="162">
        <f t="shared" si="1082"/>
        <v>0.4</v>
      </c>
      <c r="D104" s="162">
        <f t="shared" si="1083"/>
        <v>0</v>
      </c>
      <c r="E104" s="138">
        <f t="shared" ref="E104" si="1606">E105</f>
        <v>0.4</v>
      </c>
      <c r="F104" s="138">
        <f t="shared" ref="F104" si="1607">F105</f>
        <v>0</v>
      </c>
      <c r="G104" s="138">
        <f t="shared" ref="G104" si="1608">G105</f>
        <v>0</v>
      </c>
      <c r="H104" s="138">
        <f t="shared" ref="H104" si="1609">H105</f>
        <v>0</v>
      </c>
      <c r="I104" s="138">
        <f t="shared" ref="I104" si="1610">I105</f>
        <v>0</v>
      </c>
      <c r="J104" s="138">
        <f t="shared" ref="J104" si="1611">J105</f>
        <v>0</v>
      </c>
      <c r="K104" s="138">
        <f t="shared" ref="K104" si="1612">K105</f>
        <v>0</v>
      </c>
      <c r="L104" s="138">
        <f t="shared" ref="L104" si="1613">L105</f>
        <v>0</v>
      </c>
      <c r="M104" s="138">
        <f t="shared" ref="M104" si="1614">M105</f>
        <v>0</v>
      </c>
      <c r="N104" s="138">
        <f t="shared" ref="N104" si="1615">N105</f>
        <v>0</v>
      </c>
      <c r="O104" s="162">
        <f t="shared" si="1094"/>
        <v>0</v>
      </c>
      <c r="P104" s="162">
        <f t="shared" si="1095"/>
        <v>0</v>
      </c>
      <c r="Q104" s="142">
        <f t="shared" ref="Q104" si="1616">Q105</f>
        <v>0</v>
      </c>
      <c r="R104" s="142">
        <f t="shared" ref="R104" si="1617">R105</f>
        <v>0</v>
      </c>
      <c r="S104" s="142">
        <f t="shared" ref="S104" si="1618">S105</f>
        <v>0</v>
      </c>
      <c r="T104" s="142">
        <f t="shared" ref="T104" si="1619">T105</f>
        <v>0</v>
      </c>
      <c r="U104" s="142">
        <f t="shared" ref="U104" si="1620">U105</f>
        <v>0</v>
      </c>
      <c r="V104" s="142">
        <f t="shared" ref="V104" si="1621">V105</f>
        <v>0</v>
      </c>
      <c r="W104" s="142">
        <f t="shared" ref="W104" si="1622">W105</f>
        <v>0</v>
      </c>
      <c r="X104" s="142">
        <f t="shared" ref="X104" si="1623">X105</f>
        <v>0</v>
      </c>
      <c r="Y104" s="142">
        <f t="shared" ref="Y104" si="1624">Y105</f>
        <v>0</v>
      </c>
      <c r="Z104" s="142">
        <f t="shared" ref="Z104" si="1625">Z105</f>
        <v>0</v>
      </c>
      <c r="AA104" s="12">
        <f t="shared" si="1106"/>
        <v>0.4</v>
      </c>
      <c r="AB104" s="12">
        <f t="shared" si="1107"/>
        <v>0</v>
      </c>
      <c r="AC104" s="107">
        <f t="shared" ref="AC104" si="1626">AC105</f>
        <v>0.4</v>
      </c>
      <c r="AD104" s="107">
        <f t="shared" ref="AD104" si="1627">AD105</f>
        <v>0</v>
      </c>
      <c r="AE104" s="107">
        <f t="shared" ref="AE104" si="1628">AE105</f>
        <v>0</v>
      </c>
      <c r="AF104" s="107">
        <f t="shared" ref="AF104" si="1629">AF105</f>
        <v>0</v>
      </c>
      <c r="AG104" s="107">
        <f t="shared" ref="AG104" si="1630">AG105</f>
        <v>0</v>
      </c>
      <c r="AH104" s="107">
        <f t="shared" ref="AH104" si="1631">AH105</f>
        <v>0</v>
      </c>
      <c r="AI104" s="107">
        <f t="shared" ref="AI104" si="1632">AI105</f>
        <v>0</v>
      </c>
      <c r="AJ104" s="107">
        <f t="shared" ref="AJ104" si="1633">AJ105</f>
        <v>0</v>
      </c>
      <c r="AK104" s="107">
        <f t="shared" ref="AK104" si="1634">AK105</f>
        <v>0</v>
      </c>
      <c r="AL104" s="107">
        <f t="shared" ref="AL104" si="1635">AL105</f>
        <v>0</v>
      </c>
      <c r="AN104" s="172">
        <f>AC104-'3 priedas_asignavimai'!Q259</f>
        <v>0</v>
      </c>
    </row>
    <row r="105" spans="1:41" ht="15.75" customHeight="1" x14ac:dyDescent="0.25">
      <c r="A105" s="32"/>
      <c r="B105" s="21" t="s">
        <v>8</v>
      </c>
      <c r="C105" s="162">
        <f t="shared" si="1082"/>
        <v>0.4</v>
      </c>
      <c r="D105" s="162">
        <f t="shared" si="1083"/>
        <v>0</v>
      </c>
      <c r="E105" s="7">
        <v>0.4</v>
      </c>
      <c r="F105" s="7"/>
      <c r="G105" s="7"/>
      <c r="H105" s="7"/>
      <c r="I105" s="7"/>
      <c r="J105" s="7"/>
      <c r="K105" s="7"/>
      <c r="L105" s="7"/>
      <c r="M105" s="7"/>
      <c r="N105" s="7"/>
      <c r="O105" s="162">
        <f t="shared" si="1094"/>
        <v>0</v>
      </c>
      <c r="P105" s="162">
        <f t="shared" si="1095"/>
        <v>0</v>
      </c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2">
        <f t="shared" si="1106"/>
        <v>0.4</v>
      </c>
      <c r="AB105" s="12">
        <f t="shared" si="1107"/>
        <v>0</v>
      </c>
      <c r="AC105" s="23">
        <f t="shared" ref="AC105" si="1636">E105+Q105</f>
        <v>0.4</v>
      </c>
      <c r="AD105" s="23">
        <f t="shared" ref="AD105" si="1637">F105+R105</f>
        <v>0</v>
      </c>
      <c r="AE105" s="23">
        <f t="shared" ref="AE105" si="1638">G105+S105</f>
        <v>0</v>
      </c>
      <c r="AF105" s="23">
        <f t="shared" ref="AF105" si="1639">H105+T105</f>
        <v>0</v>
      </c>
      <c r="AG105" s="23">
        <f t="shared" ref="AG105" si="1640">I105+U105</f>
        <v>0</v>
      </c>
      <c r="AH105" s="23">
        <f t="shared" ref="AH105" si="1641">J105+V105</f>
        <v>0</v>
      </c>
      <c r="AI105" s="23">
        <f t="shared" ref="AI105" si="1642">K105+W105</f>
        <v>0</v>
      </c>
      <c r="AJ105" s="23">
        <f t="shared" ref="AJ105" si="1643">L105+X105</f>
        <v>0</v>
      </c>
      <c r="AK105" s="23">
        <f t="shared" ref="AK105" si="1644">M105+Y105</f>
        <v>0</v>
      </c>
      <c r="AL105" s="23">
        <f t="shared" ref="AL105" si="1645">N105+Z105</f>
        <v>0</v>
      </c>
      <c r="AN105" s="172">
        <f>AC105-'3 priedas_asignavimai'!Q260</f>
        <v>0</v>
      </c>
    </row>
    <row r="106" spans="1:41" ht="15.75" customHeight="1" x14ac:dyDescent="0.25">
      <c r="A106" s="77" t="s">
        <v>55</v>
      </c>
      <c r="B106" s="122" t="s">
        <v>359</v>
      </c>
      <c r="C106" s="162">
        <f t="shared" si="1082"/>
        <v>6.8</v>
      </c>
      <c r="D106" s="162">
        <f t="shared" si="1083"/>
        <v>0</v>
      </c>
      <c r="E106" s="138">
        <f t="shared" ref="E106" si="1646">E107</f>
        <v>3</v>
      </c>
      <c r="F106" s="138">
        <f t="shared" ref="F106" si="1647">F107</f>
        <v>0</v>
      </c>
      <c r="G106" s="138">
        <f t="shared" ref="G106" si="1648">G107</f>
        <v>3.8</v>
      </c>
      <c r="H106" s="138">
        <f t="shared" ref="H106" si="1649">H107</f>
        <v>0</v>
      </c>
      <c r="I106" s="138">
        <f t="shared" ref="I106" si="1650">I107</f>
        <v>0</v>
      </c>
      <c r="J106" s="138">
        <f t="shared" ref="J106" si="1651">J107</f>
        <v>0</v>
      </c>
      <c r="K106" s="138">
        <f t="shared" ref="K106" si="1652">K107</f>
        <v>0</v>
      </c>
      <c r="L106" s="138">
        <f t="shared" ref="L106" si="1653">L107</f>
        <v>0</v>
      </c>
      <c r="M106" s="138">
        <f t="shared" ref="M106" si="1654">M107</f>
        <v>0</v>
      </c>
      <c r="N106" s="138">
        <f t="shared" ref="N106" si="1655">N107</f>
        <v>0</v>
      </c>
      <c r="O106" s="162">
        <f t="shared" si="1094"/>
        <v>0</v>
      </c>
      <c r="P106" s="162">
        <f t="shared" si="1095"/>
        <v>0</v>
      </c>
      <c r="Q106" s="142">
        <f t="shared" ref="Q106" si="1656">Q107</f>
        <v>0</v>
      </c>
      <c r="R106" s="142">
        <f t="shared" ref="R106" si="1657">R107</f>
        <v>0</v>
      </c>
      <c r="S106" s="142">
        <f t="shared" ref="S106" si="1658">S107</f>
        <v>0</v>
      </c>
      <c r="T106" s="142">
        <f t="shared" ref="T106" si="1659">T107</f>
        <v>0</v>
      </c>
      <c r="U106" s="142">
        <f t="shared" ref="U106" si="1660">U107</f>
        <v>0</v>
      </c>
      <c r="V106" s="142">
        <f t="shared" ref="V106" si="1661">V107</f>
        <v>0</v>
      </c>
      <c r="W106" s="142">
        <f t="shared" ref="W106" si="1662">W107</f>
        <v>0</v>
      </c>
      <c r="X106" s="142">
        <f t="shared" ref="X106" si="1663">X107</f>
        <v>0</v>
      </c>
      <c r="Y106" s="142">
        <f t="shared" ref="Y106" si="1664">Y107</f>
        <v>0</v>
      </c>
      <c r="Z106" s="142">
        <f t="shared" ref="Z106" si="1665">Z107</f>
        <v>0</v>
      </c>
      <c r="AA106" s="12">
        <f t="shared" si="1106"/>
        <v>6.8</v>
      </c>
      <c r="AB106" s="12">
        <f t="shared" si="1107"/>
        <v>0</v>
      </c>
      <c r="AC106" s="107">
        <f t="shared" ref="AC106" si="1666">AC107</f>
        <v>3</v>
      </c>
      <c r="AD106" s="107">
        <f t="shared" ref="AD106" si="1667">AD107</f>
        <v>0</v>
      </c>
      <c r="AE106" s="107">
        <f t="shared" ref="AE106" si="1668">AE107</f>
        <v>3.8</v>
      </c>
      <c r="AF106" s="107">
        <f t="shared" ref="AF106" si="1669">AF107</f>
        <v>0</v>
      </c>
      <c r="AG106" s="107">
        <f t="shared" ref="AG106" si="1670">AG107</f>
        <v>0</v>
      </c>
      <c r="AH106" s="107">
        <f t="shared" ref="AH106" si="1671">AH107</f>
        <v>0</v>
      </c>
      <c r="AI106" s="107">
        <f t="shared" ref="AI106" si="1672">AI107</f>
        <v>0</v>
      </c>
      <c r="AJ106" s="107">
        <f t="shared" ref="AJ106" si="1673">AJ107</f>
        <v>0</v>
      </c>
      <c r="AK106" s="107">
        <f t="shared" ref="AK106" si="1674">AK107</f>
        <v>0</v>
      </c>
      <c r="AL106" s="107">
        <f t="shared" ref="AL106" si="1675">AL107</f>
        <v>0</v>
      </c>
      <c r="AN106" s="172">
        <f>AA106-'3 priedas_asignavimai'!Q263</f>
        <v>0</v>
      </c>
    </row>
    <row r="107" spans="1:41" ht="15.75" customHeight="1" x14ac:dyDescent="0.25">
      <c r="A107" s="32"/>
      <c r="B107" s="21" t="s">
        <v>8</v>
      </c>
      <c r="C107" s="162">
        <f t="shared" si="1082"/>
        <v>6.8</v>
      </c>
      <c r="D107" s="162">
        <f t="shared" si="1083"/>
        <v>0</v>
      </c>
      <c r="E107" s="7">
        <v>3</v>
      </c>
      <c r="F107" s="7"/>
      <c r="G107" s="7">
        <v>3.8</v>
      </c>
      <c r="H107" s="7"/>
      <c r="I107" s="7"/>
      <c r="J107" s="7"/>
      <c r="K107" s="7"/>
      <c r="L107" s="7"/>
      <c r="M107" s="7"/>
      <c r="N107" s="7"/>
      <c r="O107" s="162">
        <f t="shared" si="1094"/>
        <v>0</v>
      </c>
      <c r="P107" s="162">
        <f t="shared" si="1095"/>
        <v>0</v>
      </c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2">
        <f t="shared" si="1106"/>
        <v>6.8</v>
      </c>
      <c r="AB107" s="12">
        <f t="shared" si="1107"/>
        <v>0</v>
      </c>
      <c r="AC107" s="23">
        <f t="shared" ref="AC107" si="1676">E107+Q107</f>
        <v>3</v>
      </c>
      <c r="AD107" s="23">
        <f t="shared" ref="AD107" si="1677">F107+R107</f>
        <v>0</v>
      </c>
      <c r="AE107" s="23">
        <f t="shared" ref="AE107" si="1678">G107+S107</f>
        <v>3.8</v>
      </c>
      <c r="AF107" s="23">
        <f t="shared" ref="AF107" si="1679">H107+T107</f>
        <v>0</v>
      </c>
      <c r="AG107" s="23">
        <f t="shared" ref="AG107" si="1680">I107+U107</f>
        <v>0</v>
      </c>
      <c r="AH107" s="23">
        <f t="shared" ref="AH107" si="1681">J107+V107</f>
        <v>0</v>
      </c>
      <c r="AI107" s="23">
        <f t="shared" ref="AI107" si="1682">K107+W107</f>
        <v>0</v>
      </c>
      <c r="AJ107" s="23">
        <f t="shared" ref="AJ107" si="1683">L107+X107</f>
        <v>0</v>
      </c>
      <c r="AK107" s="23">
        <f t="shared" ref="AK107" si="1684">M107+Y107</f>
        <v>0</v>
      </c>
      <c r="AL107" s="23">
        <f t="shared" ref="AL107" si="1685">N107+Z107</f>
        <v>0</v>
      </c>
      <c r="AN107" s="172">
        <f>AA107-'3 priedas_asignavimai'!Q264</f>
        <v>0</v>
      </c>
    </row>
    <row r="108" spans="1:41" ht="15.75" customHeight="1" x14ac:dyDescent="0.25">
      <c r="A108" s="77" t="s">
        <v>47</v>
      </c>
      <c r="B108" s="122" t="s">
        <v>361</v>
      </c>
      <c r="C108" s="162">
        <f t="shared" si="1082"/>
        <v>7.2</v>
      </c>
      <c r="D108" s="162">
        <f t="shared" si="1083"/>
        <v>0</v>
      </c>
      <c r="E108" s="138">
        <f t="shared" ref="E108" si="1686">E109</f>
        <v>6.3</v>
      </c>
      <c r="F108" s="138">
        <f t="shared" ref="F108" si="1687">F109</f>
        <v>0</v>
      </c>
      <c r="G108" s="138">
        <f t="shared" ref="G108" si="1688">G109</f>
        <v>0.9</v>
      </c>
      <c r="H108" s="138">
        <f t="shared" ref="H108" si="1689">H109</f>
        <v>0</v>
      </c>
      <c r="I108" s="138">
        <f t="shared" ref="I108" si="1690">I109</f>
        <v>0</v>
      </c>
      <c r="J108" s="138">
        <f t="shared" ref="J108" si="1691">J109</f>
        <v>0</v>
      </c>
      <c r="K108" s="138">
        <f t="shared" ref="K108" si="1692">K109</f>
        <v>0</v>
      </c>
      <c r="L108" s="138">
        <f t="shared" ref="L108" si="1693">L109</f>
        <v>0</v>
      </c>
      <c r="M108" s="138">
        <f t="shared" ref="M108" si="1694">M109</f>
        <v>0</v>
      </c>
      <c r="N108" s="138">
        <f t="shared" ref="N108" si="1695">N109</f>
        <v>0</v>
      </c>
      <c r="O108" s="162">
        <f t="shared" si="1094"/>
        <v>0</v>
      </c>
      <c r="P108" s="162">
        <f t="shared" si="1095"/>
        <v>0</v>
      </c>
      <c r="Q108" s="142">
        <f t="shared" ref="Q108" si="1696">Q109</f>
        <v>0</v>
      </c>
      <c r="R108" s="142">
        <f t="shared" ref="R108" si="1697">R109</f>
        <v>0</v>
      </c>
      <c r="S108" s="142">
        <f t="shared" ref="S108" si="1698">S109</f>
        <v>0</v>
      </c>
      <c r="T108" s="142">
        <f t="shared" ref="T108" si="1699">T109</f>
        <v>0</v>
      </c>
      <c r="U108" s="142">
        <f t="shared" ref="U108" si="1700">U109</f>
        <v>0</v>
      </c>
      <c r="V108" s="142">
        <f t="shared" ref="V108" si="1701">V109</f>
        <v>0</v>
      </c>
      <c r="W108" s="142">
        <f t="shared" ref="W108" si="1702">W109</f>
        <v>0</v>
      </c>
      <c r="X108" s="142">
        <f t="shared" ref="X108" si="1703">X109</f>
        <v>0</v>
      </c>
      <c r="Y108" s="142">
        <f t="shared" ref="Y108" si="1704">Y109</f>
        <v>0</v>
      </c>
      <c r="Z108" s="142">
        <f t="shared" ref="Z108" si="1705">Z109</f>
        <v>0</v>
      </c>
      <c r="AA108" s="12">
        <f t="shared" si="1106"/>
        <v>7.2</v>
      </c>
      <c r="AB108" s="12">
        <f t="shared" si="1107"/>
        <v>0</v>
      </c>
      <c r="AC108" s="107">
        <f t="shared" ref="AC108" si="1706">AC109</f>
        <v>6.3</v>
      </c>
      <c r="AD108" s="107">
        <f t="shared" ref="AD108" si="1707">AD109</f>
        <v>0</v>
      </c>
      <c r="AE108" s="107">
        <f t="shared" ref="AE108" si="1708">AE109</f>
        <v>0.9</v>
      </c>
      <c r="AF108" s="107">
        <f t="shared" ref="AF108" si="1709">AF109</f>
        <v>0</v>
      </c>
      <c r="AG108" s="107">
        <f t="shared" ref="AG108" si="1710">AG109</f>
        <v>0</v>
      </c>
      <c r="AH108" s="107">
        <f t="shared" ref="AH108" si="1711">AH109</f>
        <v>0</v>
      </c>
      <c r="AI108" s="107">
        <f t="shared" ref="AI108" si="1712">AI109</f>
        <v>0</v>
      </c>
      <c r="AJ108" s="107">
        <f t="shared" ref="AJ108" si="1713">AJ109</f>
        <v>0</v>
      </c>
      <c r="AK108" s="107">
        <f t="shared" ref="AK108" si="1714">AK109</f>
        <v>0</v>
      </c>
      <c r="AL108" s="107">
        <f t="shared" ref="AL108" si="1715">AL109</f>
        <v>0</v>
      </c>
      <c r="AN108" s="172">
        <f>AA108-'3 priedas_asignavimai'!Q266</f>
        <v>0</v>
      </c>
    </row>
    <row r="109" spans="1:41" ht="15.75" customHeight="1" x14ac:dyDescent="0.25">
      <c r="A109" s="32"/>
      <c r="B109" s="21" t="s">
        <v>8</v>
      </c>
      <c r="C109" s="162">
        <f t="shared" si="1082"/>
        <v>7.2</v>
      </c>
      <c r="D109" s="162">
        <f t="shared" si="1083"/>
        <v>0</v>
      </c>
      <c r="E109" s="7">
        <v>6.3</v>
      </c>
      <c r="F109" s="7"/>
      <c r="G109" s="7">
        <v>0.9</v>
      </c>
      <c r="H109" s="7"/>
      <c r="I109" s="7"/>
      <c r="J109" s="7"/>
      <c r="K109" s="7"/>
      <c r="L109" s="7"/>
      <c r="M109" s="7"/>
      <c r="N109" s="7"/>
      <c r="O109" s="162">
        <f t="shared" si="1094"/>
        <v>0</v>
      </c>
      <c r="P109" s="162">
        <f t="shared" si="1095"/>
        <v>0</v>
      </c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2">
        <f t="shared" si="1106"/>
        <v>7.2</v>
      </c>
      <c r="AB109" s="12">
        <f t="shared" si="1107"/>
        <v>0</v>
      </c>
      <c r="AC109" s="23">
        <f t="shared" ref="AC109" si="1716">E109+Q109</f>
        <v>6.3</v>
      </c>
      <c r="AD109" s="23">
        <f t="shared" ref="AD109" si="1717">F109+R109</f>
        <v>0</v>
      </c>
      <c r="AE109" s="23">
        <f t="shared" ref="AE109" si="1718">G109+S109</f>
        <v>0.9</v>
      </c>
      <c r="AF109" s="23">
        <f t="shared" ref="AF109" si="1719">H109+T109</f>
        <v>0</v>
      </c>
      <c r="AG109" s="23">
        <f t="shared" ref="AG109" si="1720">I109+U109</f>
        <v>0</v>
      </c>
      <c r="AH109" s="23">
        <f t="shared" ref="AH109" si="1721">J109+V109</f>
        <v>0</v>
      </c>
      <c r="AI109" s="23">
        <f t="shared" ref="AI109" si="1722">K109+W109</f>
        <v>0</v>
      </c>
      <c r="AJ109" s="23">
        <f t="shared" ref="AJ109" si="1723">L109+X109</f>
        <v>0</v>
      </c>
      <c r="AK109" s="23">
        <f t="shared" ref="AK109" si="1724">M109+Y109</f>
        <v>0</v>
      </c>
      <c r="AL109" s="23">
        <f t="shared" ref="AL109" si="1725">N109+Z109</f>
        <v>0</v>
      </c>
      <c r="AN109" s="172">
        <f>AA109-'3 priedas_asignavimai'!Q267</f>
        <v>0</v>
      </c>
    </row>
    <row r="110" spans="1:41" ht="15.75" customHeight="1" x14ac:dyDescent="0.25">
      <c r="A110" s="77" t="s">
        <v>56</v>
      </c>
      <c r="B110" s="122" t="s">
        <v>360</v>
      </c>
      <c r="C110" s="162">
        <f t="shared" si="1082"/>
        <v>36.4</v>
      </c>
      <c r="D110" s="162">
        <f t="shared" si="1083"/>
        <v>0</v>
      </c>
      <c r="E110" s="138">
        <f t="shared" ref="E110" si="1726">E111</f>
        <v>7.4</v>
      </c>
      <c r="F110" s="138">
        <f t="shared" ref="F110" si="1727">F111</f>
        <v>0</v>
      </c>
      <c r="G110" s="138">
        <f t="shared" ref="G110" si="1728">G111</f>
        <v>29</v>
      </c>
      <c r="H110" s="138">
        <f t="shared" ref="H110" si="1729">H111</f>
        <v>0</v>
      </c>
      <c r="I110" s="138">
        <f t="shared" ref="I110" si="1730">I111</f>
        <v>0</v>
      </c>
      <c r="J110" s="138">
        <f t="shared" ref="J110" si="1731">J111</f>
        <v>0</v>
      </c>
      <c r="K110" s="138">
        <f t="shared" ref="K110" si="1732">K111</f>
        <v>0</v>
      </c>
      <c r="L110" s="138">
        <f t="shared" ref="L110" si="1733">L111</f>
        <v>0</v>
      </c>
      <c r="M110" s="138">
        <f t="shared" ref="M110" si="1734">M111</f>
        <v>0</v>
      </c>
      <c r="N110" s="138">
        <f t="shared" ref="N110" si="1735">N111</f>
        <v>0</v>
      </c>
      <c r="O110" s="162">
        <f t="shared" si="1094"/>
        <v>0</v>
      </c>
      <c r="P110" s="162">
        <f t="shared" si="1095"/>
        <v>0</v>
      </c>
      <c r="Q110" s="142">
        <f t="shared" ref="Q110" si="1736">Q111</f>
        <v>0</v>
      </c>
      <c r="R110" s="142">
        <f t="shared" ref="R110" si="1737">R111</f>
        <v>0</v>
      </c>
      <c r="S110" s="142">
        <f t="shared" ref="S110" si="1738">S111</f>
        <v>0</v>
      </c>
      <c r="T110" s="142">
        <f t="shared" ref="T110" si="1739">T111</f>
        <v>0</v>
      </c>
      <c r="U110" s="142">
        <f t="shared" ref="U110" si="1740">U111</f>
        <v>0</v>
      </c>
      <c r="V110" s="142">
        <f t="shared" ref="V110" si="1741">V111</f>
        <v>0</v>
      </c>
      <c r="W110" s="142">
        <f t="shared" ref="W110" si="1742">W111</f>
        <v>0</v>
      </c>
      <c r="X110" s="142">
        <f t="shared" ref="X110" si="1743">X111</f>
        <v>0</v>
      </c>
      <c r="Y110" s="142">
        <f t="shared" ref="Y110" si="1744">Y111</f>
        <v>0</v>
      </c>
      <c r="Z110" s="142">
        <f t="shared" ref="Z110" si="1745">Z111</f>
        <v>0</v>
      </c>
      <c r="AA110" s="12">
        <f t="shared" si="1106"/>
        <v>36.4</v>
      </c>
      <c r="AB110" s="12">
        <f t="shared" si="1107"/>
        <v>0</v>
      </c>
      <c r="AC110" s="107">
        <f t="shared" ref="AC110" si="1746">AC111</f>
        <v>7.4</v>
      </c>
      <c r="AD110" s="107">
        <f t="shared" ref="AD110" si="1747">AD111</f>
        <v>0</v>
      </c>
      <c r="AE110" s="107">
        <f t="shared" ref="AE110" si="1748">AE111</f>
        <v>29</v>
      </c>
      <c r="AF110" s="107">
        <f t="shared" ref="AF110" si="1749">AF111</f>
        <v>0</v>
      </c>
      <c r="AG110" s="107">
        <f t="shared" ref="AG110" si="1750">AG111</f>
        <v>0</v>
      </c>
      <c r="AH110" s="107">
        <f t="shared" ref="AH110" si="1751">AH111</f>
        <v>0</v>
      </c>
      <c r="AI110" s="107">
        <f t="shared" ref="AI110" si="1752">AI111</f>
        <v>0</v>
      </c>
      <c r="AJ110" s="107">
        <f t="shared" ref="AJ110" si="1753">AJ111</f>
        <v>0</v>
      </c>
      <c r="AK110" s="107">
        <f t="shared" ref="AK110" si="1754">AK111</f>
        <v>0</v>
      </c>
      <c r="AL110" s="107">
        <f t="shared" ref="AL110" si="1755">AL111</f>
        <v>0</v>
      </c>
      <c r="AN110" s="172">
        <f>AA110-'3 priedas_asignavimai'!Q271</f>
        <v>0</v>
      </c>
    </row>
    <row r="111" spans="1:41" ht="15.75" customHeight="1" x14ac:dyDescent="0.25">
      <c r="A111" s="32"/>
      <c r="B111" s="5" t="s">
        <v>8</v>
      </c>
      <c r="C111" s="162">
        <f t="shared" si="1082"/>
        <v>36.4</v>
      </c>
      <c r="D111" s="162">
        <f t="shared" si="1083"/>
        <v>0</v>
      </c>
      <c r="E111" s="7">
        <v>7.4</v>
      </c>
      <c r="F111" s="7"/>
      <c r="G111" s="7">
        <v>29</v>
      </c>
      <c r="H111" s="7"/>
      <c r="I111" s="7"/>
      <c r="J111" s="7"/>
      <c r="K111" s="7"/>
      <c r="L111" s="7"/>
      <c r="M111" s="7"/>
      <c r="N111" s="7"/>
      <c r="O111" s="162">
        <f t="shared" si="1094"/>
        <v>0</v>
      </c>
      <c r="P111" s="162">
        <f t="shared" si="1095"/>
        <v>0</v>
      </c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2">
        <f t="shared" si="1106"/>
        <v>36.4</v>
      </c>
      <c r="AB111" s="12">
        <f t="shared" si="1107"/>
        <v>0</v>
      </c>
      <c r="AC111" s="23">
        <f t="shared" ref="AC111" si="1756">E111+Q111</f>
        <v>7.4</v>
      </c>
      <c r="AD111" s="23">
        <f t="shared" ref="AD111" si="1757">F111+R111</f>
        <v>0</v>
      </c>
      <c r="AE111" s="23">
        <f t="shared" ref="AE111" si="1758">G111+S111</f>
        <v>29</v>
      </c>
      <c r="AF111" s="23">
        <f t="shared" ref="AF111" si="1759">H111+T111</f>
        <v>0</v>
      </c>
      <c r="AG111" s="23">
        <f t="shared" ref="AG111" si="1760">I111+U111</f>
        <v>0</v>
      </c>
      <c r="AH111" s="23">
        <f t="shared" ref="AH111" si="1761">J111+V111</f>
        <v>0</v>
      </c>
      <c r="AI111" s="23">
        <f t="shared" ref="AI111" si="1762">K111+W111</f>
        <v>0</v>
      </c>
      <c r="AJ111" s="23">
        <f t="shared" ref="AJ111" si="1763">L111+X111</f>
        <v>0</v>
      </c>
      <c r="AK111" s="23">
        <f t="shared" ref="AK111" si="1764">M111+Y111</f>
        <v>0</v>
      </c>
      <c r="AL111" s="23">
        <f t="shared" ref="AL111" si="1765">N111+Z111</f>
        <v>0</v>
      </c>
      <c r="AN111" s="172">
        <f>AA111-'3 priedas_asignavimai'!Q272</f>
        <v>0</v>
      </c>
    </row>
    <row r="112" spans="1:41" s="26" customFormat="1" ht="15.95" customHeight="1" x14ac:dyDescent="0.2">
      <c r="A112" s="194" t="s">
        <v>57</v>
      </c>
      <c r="B112" s="18" t="s">
        <v>60</v>
      </c>
      <c r="C112" s="162">
        <f t="shared" si="1082"/>
        <v>4531.7999999999993</v>
      </c>
      <c r="D112" s="162">
        <f t="shared" si="1083"/>
        <v>6.4999999999999991</v>
      </c>
      <c r="E112" s="139">
        <f>E13+E20+E23+E25+E28+E31+E34+E36+E38+E40+E42+E44+E46+E48+E50+E52+E54+E56+E58+E60+E62+E64+E66+E68+E70+E72+E74+E76+E78+E80+E82+E84+E86+E88+E90+E92+E94+E96+E98+E100+E102+E104+E106+E108+E110</f>
        <v>4407.4999999999991</v>
      </c>
      <c r="F112" s="139">
        <f t="shared" ref="F112:N112" si="1766">F13+F20+F23+F25+F28+F31+F34+F36+F38+F40+F42+F44+F46+F48+F50+F52+F54+F56+F58+F60+F62+F64+F66+F68+F70+F72+F74+F76+F78+F80+F82+F84+F86+F88+F90+F92+F94+F96+F98+F100+F102+F104+F106+F108+F110</f>
        <v>0</v>
      </c>
      <c r="G112" s="139">
        <f t="shared" si="1766"/>
        <v>105.8</v>
      </c>
      <c r="H112" s="139">
        <f t="shared" si="1766"/>
        <v>6.3999999999999995</v>
      </c>
      <c r="I112" s="139">
        <f t="shared" si="1766"/>
        <v>18</v>
      </c>
      <c r="J112" s="139">
        <f t="shared" si="1766"/>
        <v>0</v>
      </c>
      <c r="K112" s="139">
        <f t="shared" si="1766"/>
        <v>0.3</v>
      </c>
      <c r="L112" s="139">
        <f t="shared" si="1766"/>
        <v>0</v>
      </c>
      <c r="M112" s="139">
        <f t="shared" si="1766"/>
        <v>0.2</v>
      </c>
      <c r="N112" s="139">
        <f t="shared" si="1766"/>
        <v>0.1</v>
      </c>
      <c r="O112" s="162">
        <f t="shared" si="1094"/>
        <v>0</v>
      </c>
      <c r="P112" s="162">
        <f t="shared" si="1095"/>
        <v>0</v>
      </c>
      <c r="Q112" s="139">
        <f>Q13+Q20+Q23+Q25+Q28+Q31+Q34+Q36+Q38+Q40+Q42+Q44+Q46+Q48+Q50+Q52+Q54+Q56+Q58+Q60+Q62+Q64+Q66+Q68+Q70+Q72+Q74+Q76+Q78+Q80+Q82+Q84+Q86+Q88+Q90+Q92+Q94+Q96+Q98+Q100+Q102+Q104+Q106+Q108+Q110</f>
        <v>0</v>
      </c>
      <c r="R112" s="139">
        <f t="shared" ref="R112:Z112" si="1767">R13+R20+R23+R25+R28+R31+R34+R36+R38+R40+R42+R44+R46+R48+R50+R52+R54+R56+R58+R60+R62+R64+R66+R68+R70+R72+R74+R76+R78+R80+R82+R84+R86+R88+R90+R92+R94+R96+R98+R100+R102+R104+R106+R108+R110</f>
        <v>0</v>
      </c>
      <c r="S112" s="139">
        <f t="shared" si="1767"/>
        <v>0</v>
      </c>
      <c r="T112" s="139">
        <f t="shared" si="1767"/>
        <v>0</v>
      </c>
      <c r="U112" s="139">
        <f t="shared" si="1767"/>
        <v>0</v>
      </c>
      <c r="V112" s="139">
        <f t="shared" si="1767"/>
        <v>0</v>
      </c>
      <c r="W112" s="139">
        <f t="shared" si="1767"/>
        <v>0</v>
      </c>
      <c r="X112" s="139">
        <f t="shared" si="1767"/>
        <v>0</v>
      </c>
      <c r="Y112" s="139">
        <f t="shared" si="1767"/>
        <v>0</v>
      </c>
      <c r="Z112" s="139">
        <f t="shared" si="1767"/>
        <v>0</v>
      </c>
      <c r="AA112" s="18">
        <f t="shared" si="1106"/>
        <v>4531.7999999999993</v>
      </c>
      <c r="AB112" s="18">
        <f t="shared" si="1107"/>
        <v>6.4999999999999991</v>
      </c>
      <c r="AC112" s="18">
        <f>AC13+AC20+AC23+AC25+AC28+AC31+AC34+AC36+AC38+AC40+AC42+AC44+AC46+AC48+AC50+AC52+AC54+AC56+AC58+AC60+AC62+AC64+AC66+AC68+AC70+AC72+AC74+AC76+AC78+AC80+AC82+AC84+AC86+AC88+AC90+AC92+AC94+AC96+AC98+AC100+AC102+AC104+AC106+AC108+AC110</f>
        <v>4407.4999999999991</v>
      </c>
      <c r="AD112" s="18">
        <f t="shared" ref="AD112:AL112" si="1768">AD13+AD20+AD23+AD25+AD28+AD31+AD34+AD36+AD38+AD40+AD42+AD44+AD46+AD48+AD50+AD52+AD54+AD56+AD58+AD60+AD62+AD64+AD66+AD68+AD70+AD72+AD74+AD76+AD78+AD80+AD82+AD84+AD86+AD88+AD90+AD92+AD94+AD96+AD98+AD100+AD102+AD104+AD106+AD108+AD110</f>
        <v>0</v>
      </c>
      <c r="AE112" s="18">
        <f t="shared" si="1768"/>
        <v>105.8</v>
      </c>
      <c r="AF112" s="18">
        <f t="shared" si="1768"/>
        <v>6.3999999999999995</v>
      </c>
      <c r="AG112" s="18">
        <f t="shared" si="1768"/>
        <v>18</v>
      </c>
      <c r="AH112" s="18">
        <f t="shared" si="1768"/>
        <v>0</v>
      </c>
      <c r="AI112" s="18">
        <f t="shared" si="1768"/>
        <v>0.3</v>
      </c>
      <c r="AJ112" s="18">
        <f t="shared" si="1768"/>
        <v>0</v>
      </c>
      <c r="AK112" s="18">
        <f t="shared" si="1768"/>
        <v>0.2</v>
      </c>
      <c r="AL112" s="18">
        <f t="shared" si="1768"/>
        <v>0.1</v>
      </c>
      <c r="AN112" s="173">
        <f>AA112-'3 priedas_asignavimai'!Q274</f>
        <v>0</v>
      </c>
      <c r="AO112" s="173">
        <f>AB112-'3 priedas_asignavimai'!R274</f>
        <v>0</v>
      </c>
    </row>
    <row r="113" spans="1:43" x14ac:dyDescent="0.25">
      <c r="A113" s="4"/>
      <c r="B113" s="4"/>
    </row>
    <row r="114" spans="1:43" x14ac:dyDescent="0.25">
      <c r="A114" s="4"/>
      <c r="B114" s="4"/>
    </row>
    <row r="115" spans="1:43" x14ac:dyDescent="0.25">
      <c r="A115" s="4"/>
      <c r="B115" s="4"/>
    </row>
    <row r="116" spans="1:43" x14ac:dyDescent="0.25">
      <c r="A116" s="4"/>
      <c r="B116" s="4"/>
    </row>
    <row r="117" spans="1:43" x14ac:dyDescent="0.25">
      <c r="A117" s="4"/>
      <c r="B117" s="4"/>
    </row>
    <row r="118" spans="1:43" s="26" customFormat="1" x14ac:dyDescent="0.25">
      <c r="A118" s="4"/>
      <c r="B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s="26" customFormat="1" x14ac:dyDescent="0.25">
      <c r="A119" s="4"/>
      <c r="B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s="26" customFormat="1" x14ac:dyDescent="0.25">
      <c r="A120" s="4"/>
      <c r="B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26" customFormat="1" x14ac:dyDescent="0.25">
      <c r="A121" s="4"/>
      <c r="B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26" customFormat="1" x14ac:dyDescent="0.25">
      <c r="A122" s="4"/>
      <c r="B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26" customFormat="1" x14ac:dyDescent="0.25">
      <c r="A123" s="4"/>
      <c r="B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26" customFormat="1" x14ac:dyDescent="0.25">
      <c r="A124" s="4"/>
      <c r="B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6" customFormat="1" x14ac:dyDescent="0.25">
      <c r="A125" s="4"/>
      <c r="B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6" customFormat="1" x14ac:dyDescent="0.25">
      <c r="A126" s="4"/>
      <c r="B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6" customFormat="1" x14ac:dyDescent="0.25">
      <c r="A127" s="4"/>
      <c r="B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6" customFormat="1" x14ac:dyDescent="0.25">
      <c r="A128" s="4"/>
      <c r="B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6" customFormat="1" x14ac:dyDescent="0.25">
      <c r="A129" s="4"/>
      <c r="B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6" customFormat="1" x14ac:dyDescent="0.25">
      <c r="A130" s="4"/>
      <c r="B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6" customFormat="1" x14ac:dyDescent="0.25">
      <c r="A131" s="4"/>
      <c r="B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6" customFormat="1" x14ac:dyDescent="0.25">
      <c r="A132" s="4"/>
      <c r="B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6" customFormat="1" x14ac:dyDescent="0.25">
      <c r="A133" s="4"/>
      <c r="B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6" customFormat="1" x14ac:dyDescent="0.25">
      <c r="A134" s="4"/>
      <c r="B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6" customFormat="1" x14ac:dyDescent="0.25">
      <c r="A135" s="4"/>
      <c r="B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6" customFormat="1" x14ac:dyDescent="0.25">
      <c r="A136" s="4"/>
      <c r="B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6" customFormat="1" x14ac:dyDescent="0.25">
      <c r="A137" s="4"/>
      <c r="B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6" customFormat="1" x14ac:dyDescent="0.25">
      <c r="A138" s="4"/>
      <c r="B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6" customFormat="1" x14ac:dyDescent="0.25">
      <c r="A139" s="4"/>
      <c r="B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6" customFormat="1" x14ac:dyDescent="0.25">
      <c r="A140" s="4"/>
      <c r="B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6" customFormat="1" x14ac:dyDescent="0.25">
      <c r="A141" s="4"/>
      <c r="B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6" customFormat="1" x14ac:dyDescent="0.25">
      <c r="A142" s="4"/>
      <c r="B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6" customFormat="1" x14ac:dyDescent="0.25">
      <c r="A143" s="4"/>
      <c r="B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6" customFormat="1" x14ac:dyDescent="0.25">
      <c r="A144" s="4"/>
      <c r="B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6" customFormat="1" x14ac:dyDescent="0.25">
      <c r="A145" s="4"/>
      <c r="B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6" customFormat="1" x14ac:dyDescent="0.25">
      <c r="A146" s="4"/>
      <c r="B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6" customFormat="1" x14ac:dyDescent="0.25">
      <c r="A147" s="4"/>
      <c r="B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6" customFormat="1" x14ac:dyDescent="0.25">
      <c r="A148" s="4"/>
      <c r="B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6" customFormat="1" x14ac:dyDescent="0.25">
      <c r="A149" s="4"/>
      <c r="B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6" customFormat="1" x14ac:dyDescent="0.25">
      <c r="A150" s="4"/>
      <c r="B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6" customFormat="1" x14ac:dyDescent="0.25">
      <c r="A151" s="4"/>
      <c r="B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6" customFormat="1" x14ac:dyDescent="0.25">
      <c r="A152" s="4"/>
      <c r="B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6" customFormat="1" x14ac:dyDescent="0.25">
      <c r="A153" s="4"/>
      <c r="B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6" customFormat="1" x14ac:dyDescent="0.25">
      <c r="A154" s="4"/>
      <c r="B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6" customFormat="1" x14ac:dyDescent="0.25">
      <c r="A155" s="4"/>
      <c r="B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6" customFormat="1" x14ac:dyDescent="0.25">
      <c r="A156" s="4"/>
      <c r="B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6" customFormat="1" x14ac:dyDescent="0.25">
      <c r="A157" s="4"/>
      <c r="B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6" customFormat="1" x14ac:dyDescent="0.25">
      <c r="A158" s="4"/>
      <c r="B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6" customFormat="1" x14ac:dyDescent="0.25">
      <c r="A159" s="4"/>
      <c r="B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6" customFormat="1" x14ac:dyDescent="0.25">
      <c r="A160" s="4"/>
      <c r="B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6" customFormat="1" x14ac:dyDescent="0.25">
      <c r="A161" s="4"/>
      <c r="B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6" customFormat="1" x14ac:dyDescent="0.25">
      <c r="A162" s="4"/>
      <c r="B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6" customFormat="1" x14ac:dyDescent="0.25">
      <c r="A163" s="4"/>
      <c r="B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6" customFormat="1" x14ac:dyDescent="0.25">
      <c r="A164" s="4"/>
      <c r="B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6" customFormat="1" x14ac:dyDescent="0.25">
      <c r="A165" s="4"/>
      <c r="B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6" customFormat="1" x14ac:dyDescent="0.25">
      <c r="A166" s="4"/>
      <c r="B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6" customFormat="1" x14ac:dyDescent="0.25">
      <c r="A167" s="4"/>
      <c r="B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6" customFormat="1" x14ac:dyDescent="0.25">
      <c r="A168" s="4"/>
      <c r="B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6" customFormat="1" x14ac:dyDescent="0.25">
      <c r="A169" s="4"/>
      <c r="B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6" customFormat="1" x14ac:dyDescent="0.25">
      <c r="A170" s="4"/>
      <c r="B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6" customFormat="1" x14ac:dyDescent="0.25">
      <c r="A171" s="4"/>
      <c r="B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6" customFormat="1" x14ac:dyDescent="0.25">
      <c r="A172" s="4"/>
      <c r="B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6" customFormat="1" x14ac:dyDescent="0.25">
      <c r="A173" s="4"/>
      <c r="B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6" customFormat="1" x14ac:dyDescent="0.25">
      <c r="A174" s="4"/>
      <c r="B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6" customFormat="1" x14ac:dyDescent="0.25">
      <c r="A175" s="4"/>
      <c r="B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6" customFormat="1" x14ac:dyDescent="0.25">
      <c r="A176" s="4"/>
      <c r="B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6" customFormat="1" x14ac:dyDescent="0.25">
      <c r="A177" s="4"/>
      <c r="B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6" customFormat="1" x14ac:dyDescent="0.25">
      <c r="A178" s="4"/>
      <c r="B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6" customFormat="1" x14ac:dyDescent="0.25">
      <c r="A179" s="4"/>
      <c r="B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6" customFormat="1" x14ac:dyDescent="0.25">
      <c r="A180" s="4"/>
      <c r="B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6" customFormat="1" x14ac:dyDescent="0.25">
      <c r="A181" s="4"/>
      <c r="B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6" customFormat="1" x14ac:dyDescent="0.25">
      <c r="A182" s="4"/>
      <c r="B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6" customFormat="1" x14ac:dyDescent="0.25">
      <c r="A183" s="4"/>
      <c r="B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6" customFormat="1" x14ac:dyDescent="0.25">
      <c r="A184" s="4"/>
      <c r="B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6" customFormat="1" x14ac:dyDescent="0.25">
      <c r="A185" s="4"/>
      <c r="B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6" customFormat="1" x14ac:dyDescent="0.25">
      <c r="A186" s="4"/>
      <c r="B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6" customFormat="1" x14ac:dyDescent="0.25">
      <c r="A187" s="4"/>
      <c r="B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6" customFormat="1" x14ac:dyDescent="0.25">
      <c r="A188" s="4"/>
      <c r="B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6" customFormat="1" x14ac:dyDescent="0.25">
      <c r="A189" s="4"/>
      <c r="B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6" customFormat="1" x14ac:dyDescent="0.25">
      <c r="A190" s="4"/>
      <c r="B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6" customFormat="1" x14ac:dyDescent="0.25">
      <c r="A191" s="4"/>
      <c r="B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6" customFormat="1" x14ac:dyDescent="0.25">
      <c r="A192" s="4"/>
      <c r="B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6" customFormat="1" x14ac:dyDescent="0.25">
      <c r="A193" s="4"/>
      <c r="B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6" customFormat="1" x14ac:dyDescent="0.25">
      <c r="A194" s="4"/>
      <c r="B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6" customFormat="1" x14ac:dyDescent="0.25">
      <c r="A195" s="4"/>
      <c r="B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6" customFormat="1" x14ac:dyDescent="0.25">
      <c r="A196" s="4"/>
      <c r="B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6" customFormat="1" x14ac:dyDescent="0.25">
      <c r="A197" s="4"/>
      <c r="B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6" customFormat="1" x14ac:dyDescent="0.25">
      <c r="A198" s="4"/>
      <c r="B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6" customFormat="1" x14ac:dyDescent="0.25">
      <c r="A199" s="4"/>
      <c r="B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6" customFormat="1" x14ac:dyDescent="0.25">
      <c r="A200" s="4"/>
      <c r="B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6" customFormat="1" x14ac:dyDescent="0.25">
      <c r="A201" s="4"/>
      <c r="B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6" customFormat="1" x14ac:dyDescent="0.25">
      <c r="A202" s="4"/>
      <c r="B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6" customFormat="1" x14ac:dyDescent="0.25">
      <c r="A203" s="4"/>
      <c r="B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6" customFormat="1" x14ac:dyDescent="0.25">
      <c r="A204" s="4"/>
      <c r="B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</sheetData>
  <mergeCells count="30">
    <mergeCell ref="K5:N5"/>
    <mergeCell ref="K6:N6"/>
    <mergeCell ref="C10:D11"/>
    <mergeCell ref="E10:N10"/>
    <mergeCell ref="E11:F11"/>
    <mergeCell ref="G11:H11"/>
    <mergeCell ref="I11:J11"/>
    <mergeCell ref="K11:L11"/>
    <mergeCell ref="M11:N11"/>
    <mergeCell ref="S11:T11"/>
    <mergeCell ref="U11:V11"/>
    <mergeCell ref="W11:X11"/>
    <mergeCell ref="Y11:Z11"/>
    <mergeCell ref="O10:P11"/>
    <mergeCell ref="AE11:AF11"/>
    <mergeCell ref="AG11:AH11"/>
    <mergeCell ref="AI11:AJ11"/>
    <mergeCell ref="AK11:AL11"/>
    <mergeCell ref="AI5:AL5"/>
    <mergeCell ref="AI6:AL6"/>
    <mergeCell ref="A8:AL8"/>
    <mergeCell ref="A10:A12"/>
    <mergeCell ref="B10:B12"/>
    <mergeCell ref="AA10:AB11"/>
    <mergeCell ref="AC10:AL10"/>
    <mergeCell ref="AC11:AD11"/>
    <mergeCell ref="W5:Z5"/>
    <mergeCell ref="W6:Z6"/>
    <mergeCell ref="Q10:Z10"/>
    <mergeCell ref="Q11:R11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96:AL100 AC13:AL95 AC102:AL102 AC101:AD101 AF101:AL101 AC104:AL112 AC103:AD103 AF103:AL10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13"/>
  <sheetViews>
    <sheetView showZeros="0" tabSelected="1" zoomScaleNormal="100" workbookViewId="0">
      <pane xSplit="1" ySplit="12" topLeftCell="B13" activePane="bottomRight" state="frozen"/>
      <selection activeCell="K62" sqref="K62"/>
      <selection pane="topRight" activeCell="K62" sqref="K62"/>
      <selection pane="bottomLeft" activeCell="K62" sqref="K62"/>
      <selection pane="bottomRight" activeCell="AJ32" sqref="AJ32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8" width="10.140625" style="1" hidden="1" customWidth="1"/>
    <col min="19" max="20" width="10.140625" style="26" hidden="1" customWidth="1"/>
    <col min="21" max="34" width="10.140625" style="1" hidden="1" customWidth="1"/>
    <col min="35" max="36" width="10.140625" style="26" customWidth="1"/>
    <col min="37" max="50" width="10.140625" style="1" customWidth="1"/>
    <col min="51" max="16384" width="9.140625" style="1"/>
  </cols>
  <sheetData>
    <row r="1" spans="1:53" s="40" customFormat="1" x14ac:dyDescent="0.25">
      <c r="O1" s="25"/>
      <c r="P1" s="25"/>
      <c r="Q1" s="25"/>
      <c r="R1" s="25"/>
      <c r="AE1" s="25"/>
      <c r="AF1" s="25"/>
      <c r="AG1" s="25"/>
      <c r="AH1" s="25"/>
      <c r="AU1" s="25" t="s">
        <v>137</v>
      </c>
      <c r="AV1" s="25"/>
      <c r="AW1" s="25"/>
      <c r="AX1" s="25"/>
    </row>
    <row r="2" spans="1:53" s="40" customFormat="1" x14ac:dyDescent="0.25">
      <c r="O2" s="25"/>
      <c r="P2" s="25"/>
      <c r="Q2" s="25"/>
      <c r="R2" s="25"/>
      <c r="AE2" s="25"/>
      <c r="AF2" s="25"/>
      <c r="AG2" s="25"/>
      <c r="AH2" s="25"/>
      <c r="AU2" s="25" t="s">
        <v>268</v>
      </c>
      <c r="AV2" s="25"/>
      <c r="AW2" s="25"/>
      <c r="AX2" s="25"/>
    </row>
    <row r="3" spans="1:53" s="40" customFormat="1" x14ac:dyDescent="0.25">
      <c r="O3" s="25"/>
      <c r="P3" s="25"/>
      <c r="Q3" s="25"/>
      <c r="R3" s="25"/>
      <c r="AE3" s="25"/>
      <c r="AF3" s="25"/>
      <c r="AG3" s="25"/>
      <c r="AH3" s="25"/>
      <c r="AU3" s="25" t="s">
        <v>412</v>
      </c>
      <c r="AV3" s="25"/>
      <c r="AW3" s="25"/>
      <c r="AX3" s="25"/>
    </row>
    <row r="4" spans="1:53" s="40" customFormat="1" x14ac:dyDescent="0.25">
      <c r="O4" s="25"/>
      <c r="P4" s="25"/>
      <c r="Q4" s="25"/>
      <c r="R4" s="25"/>
      <c r="AE4" s="25"/>
      <c r="AF4" s="25"/>
      <c r="AG4" s="25"/>
      <c r="AH4" s="25"/>
      <c r="AU4" s="25" t="s">
        <v>376</v>
      </c>
      <c r="AV4" s="25"/>
      <c r="AW4" s="25"/>
      <c r="AX4" s="25"/>
    </row>
    <row r="5" spans="1:53" s="40" customFormat="1" ht="15" hidden="1" customHeight="1" x14ac:dyDescent="0.25">
      <c r="O5" s="244" t="s">
        <v>269</v>
      </c>
      <c r="P5" s="244"/>
      <c r="Q5" s="244"/>
      <c r="R5" s="244"/>
      <c r="AE5" s="244" t="s">
        <v>269</v>
      </c>
      <c r="AF5" s="244"/>
      <c r="AG5" s="244"/>
      <c r="AH5" s="244"/>
      <c r="AU5" s="244" t="s">
        <v>269</v>
      </c>
      <c r="AV5" s="244"/>
      <c r="AW5" s="244"/>
      <c r="AX5" s="244"/>
    </row>
    <row r="6" spans="1:53" s="40" customFormat="1" ht="15" hidden="1" customHeight="1" x14ac:dyDescent="0.25">
      <c r="O6" s="244" t="s">
        <v>270</v>
      </c>
      <c r="P6" s="244"/>
      <c r="Q6" s="244"/>
      <c r="R6" s="244"/>
      <c r="AE6" s="244" t="s">
        <v>270</v>
      </c>
      <c r="AF6" s="244"/>
      <c r="AG6" s="244"/>
      <c r="AH6" s="244"/>
      <c r="AU6" s="244" t="s">
        <v>270</v>
      </c>
      <c r="AV6" s="244"/>
      <c r="AW6" s="244"/>
      <c r="AX6" s="244"/>
    </row>
    <row r="7" spans="1:53" s="40" customFormat="1" ht="12" customHeight="1" x14ac:dyDescent="0.25">
      <c r="B7" s="41"/>
      <c r="C7" s="41"/>
      <c r="D7" s="41"/>
      <c r="E7" s="41"/>
      <c r="S7" s="41"/>
      <c r="T7" s="41"/>
      <c r="U7" s="41"/>
      <c r="AI7" s="41"/>
      <c r="AJ7" s="41"/>
      <c r="AK7" s="41"/>
    </row>
    <row r="8" spans="1:53" ht="15" customHeight="1" x14ac:dyDescent="0.25">
      <c r="A8" s="223" t="s">
        <v>370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119"/>
    </row>
    <row r="9" spans="1:53" x14ac:dyDescent="0.25">
      <c r="D9" s="106"/>
      <c r="F9" s="2"/>
      <c r="H9" s="2"/>
      <c r="J9" s="2"/>
      <c r="L9" s="2"/>
      <c r="M9" s="2"/>
      <c r="N9" s="2"/>
      <c r="O9" s="2"/>
      <c r="P9" s="2"/>
      <c r="R9" s="2"/>
      <c r="T9" s="106"/>
      <c r="V9" s="2"/>
      <c r="X9" s="2"/>
      <c r="Z9" s="2"/>
      <c r="AB9" s="2"/>
      <c r="AC9" s="2"/>
      <c r="AD9" s="2"/>
      <c r="AE9" s="2"/>
      <c r="AF9" s="2"/>
      <c r="AH9" s="2"/>
      <c r="AJ9" s="106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53" x14ac:dyDescent="0.25">
      <c r="A10" s="224" t="s">
        <v>3</v>
      </c>
      <c r="B10" s="249" t="s">
        <v>83</v>
      </c>
      <c r="C10" s="251" t="s">
        <v>287</v>
      </c>
      <c r="D10" s="251"/>
      <c r="E10" s="252" t="s">
        <v>288</v>
      </c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1" t="s">
        <v>287</v>
      </c>
      <c r="T10" s="251"/>
      <c r="U10" s="255" t="s">
        <v>288</v>
      </c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0" t="s">
        <v>287</v>
      </c>
      <c r="AJ10" s="250"/>
      <c r="AK10" s="247" t="s">
        <v>288</v>
      </c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7"/>
      <c r="AW10" s="247"/>
      <c r="AX10" s="247"/>
    </row>
    <row r="11" spans="1:53" ht="52.5" customHeight="1" x14ac:dyDescent="0.25">
      <c r="A11" s="224"/>
      <c r="B11" s="258"/>
      <c r="C11" s="251"/>
      <c r="D11" s="251"/>
      <c r="E11" s="232" t="s">
        <v>293</v>
      </c>
      <c r="F11" s="232"/>
      <c r="G11" s="232" t="s">
        <v>295</v>
      </c>
      <c r="H11" s="232"/>
      <c r="I11" s="232" t="s">
        <v>294</v>
      </c>
      <c r="J11" s="232"/>
      <c r="K11" s="232" t="s">
        <v>296</v>
      </c>
      <c r="L11" s="232"/>
      <c r="M11" s="232" t="s">
        <v>396</v>
      </c>
      <c r="N11" s="232"/>
      <c r="O11" s="253" t="s">
        <v>298</v>
      </c>
      <c r="P11" s="253"/>
      <c r="Q11" s="232" t="s">
        <v>299</v>
      </c>
      <c r="R11" s="232"/>
      <c r="S11" s="251"/>
      <c r="T11" s="251"/>
      <c r="U11" s="256" t="s">
        <v>293</v>
      </c>
      <c r="V11" s="256"/>
      <c r="W11" s="256" t="s">
        <v>295</v>
      </c>
      <c r="X11" s="256"/>
      <c r="Y11" s="256" t="s">
        <v>294</v>
      </c>
      <c r="Z11" s="256"/>
      <c r="AA11" s="256" t="s">
        <v>296</v>
      </c>
      <c r="AB11" s="256"/>
      <c r="AC11" s="256" t="s">
        <v>297</v>
      </c>
      <c r="AD11" s="256"/>
      <c r="AE11" s="257" t="s">
        <v>298</v>
      </c>
      <c r="AF11" s="257"/>
      <c r="AG11" s="256" t="s">
        <v>299</v>
      </c>
      <c r="AH11" s="256"/>
      <c r="AI11" s="250"/>
      <c r="AJ11" s="250"/>
      <c r="AK11" s="246" t="s">
        <v>293</v>
      </c>
      <c r="AL11" s="246"/>
      <c r="AM11" s="246" t="s">
        <v>295</v>
      </c>
      <c r="AN11" s="246"/>
      <c r="AO11" s="246" t="s">
        <v>294</v>
      </c>
      <c r="AP11" s="246"/>
      <c r="AQ11" s="246" t="s">
        <v>296</v>
      </c>
      <c r="AR11" s="246"/>
      <c r="AS11" s="246" t="s">
        <v>396</v>
      </c>
      <c r="AT11" s="246"/>
      <c r="AU11" s="245" t="s">
        <v>298</v>
      </c>
      <c r="AV11" s="245"/>
      <c r="AW11" s="246" t="s">
        <v>299</v>
      </c>
      <c r="AX11" s="246"/>
    </row>
    <row r="12" spans="1:53" ht="23.25" customHeight="1" x14ac:dyDescent="0.25">
      <c r="A12" s="248"/>
      <c r="B12" s="259"/>
      <c r="C12" s="159" t="s">
        <v>1</v>
      </c>
      <c r="D12" s="160" t="s">
        <v>2</v>
      </c>
      <c r="E12" s="137" t="s">
        <v>1</v>
      </c>
      <c r="F12" s="133" t="s">
        <v>2</v>
      </c>
      <c r="G12" s="137" t="s">
        <v>1</v>
      </c>
      <c r="H12" s="133" t="s">
        <v>2</v>
      </c>
      <c r="I12" s="137" t="s">
        <v>1</v>
      </c>
      <c r="J12" s="133" t="s">
        <v>2</v>
      </c>
      <c r="K12" s="137" t="s">
        <v>1</v>
      </c>
      <c r="L12" s="133" t="s">
        <v>2</v>
      </c>
      <c r="M12" s="137" t="s">
        <v>1</v>
      </c>
      <c r="N12" s="133" t="s">
        <v>2</v>
      </c>
      <c r="O12" s="137" t="s">
        <v>1</v>
      </c>
      <c r="P12" s="133" t="s">
        <v>2</v>
      </c>
      <c r="Q12" s="137" t="s">
        <v>1</v>
      </c>
      <c r="R12" s="133" t="s">
        <v>2</v>
      </c>
      <c r="S12" s="159" t="s">
        <v>1</v>
      </c>
      <c r="T12" s="160" t="s">
        <v>2</v>
      </c>
      <c r="U12" s="140" t="s">
        <v>1</v>
      </c>
      <c r="V12" s="141" t="s">
        <v>2</v>
      </c>
      <c r="W12" s="140" t="s">
        <v>1</v>
      </c>
      <c r="X12" s="141" t="s">
        <v>2</v>
      </c>
      <c r="Y12" s="140" t="s">
        <v>1</v>
      </c>
      <c r="Z12" s="141" t="s">
        <v>2</v>
      </c>
      <c r="AA12" s="140" t="s">
        <v>1</v>
      </c>
      <c r="AB12" s="141" t="s">
        <v>2</v>
      </c>
      <c r="AC12" s="140" t="s">
        <v>1</v>
      </c>
      <c r="AD12" s="141" t="s">
        <v>2</v>
      </c>
      <c r="AE12" s="140" t="s">
        <v>1</v>
      </c>
      <c r="AF12" s="141" t="s">
        <v>2</v>
      </c>
      <c r="AG12" s="140" t="s">
        <v>1</v>
      </c>
      <c r="AH12" s="141" t="s">
        <v>2</v>
      </c>
      <c r="AI12" s="113" t="s">
        <v>1</v>
      </c>
      <c r="AJ12" s="114" t="s">
        <v>2</v>
      </c>
      <c r="AK12" s="125" t="s">
        <v>1</v>
      </c>
      <c r="AL12" s="126" t="s">
        <v>2</v>
      </c>
      <c r="AM12" s="125" t="s">
        <v>1</v>
      </c>
      <c r="AN12" s="126" t="s">
        <v>2</v>
      </c>
      <c r="AO12" s="125" t="s">
        <v>1</v>
      </c>
      <c r="AP12" s="126" t="s">
        <v>2</v>
      </c>
      <c r="AQ12" s="125" t="s">
        <v>1</v>
      </c>
      <c r="AR12" s="126" t="s">
        <v>2</v>
      </c>
      <c r="AS12" s="125" t="s">
        <v>1</v>
      </c>
      <c r="AT12" s="126" t="s">
        <v>2</v>
      </c>
      <c r="AU12" s="125" t="s">
        <v>1</v>
      </c>
      <c r="AV12" s="126" t="s">
        <v>2</v>
      </c>
      <c r="AW12" s="125" t="s">
        <v>1</v>
      </c>
      <c r="AX12" s="126" t="s">
        <v>2</v>
      </c>
    </row>
    <row r="13" spans="1:53" ht="15" customHeight="1" x14ac:dyDescent="0.25">
      <c r="A13" s="3" t="s">
        <v>9</v>
      </c>
      <c r="B13" s="15" t="s">
        <v>4</v>
      </c>
      <c r="C13" s="167">
        <f>E13+G13+I13+K13+M13+O13+Q13</f>
        <v>10758.7</v>
      </c>
      <c r="D13" s="167">
        <f>F13+H13+J13+L13+N13+P13+R13</f>
        <v>5730.4000000000015</v>
      </c>
      <c r="E13" s="7">
        <f>'3 priedas_asignavimai'!E14+'3 priedas_asignavimai'!E16+'3 priedas_asignavimai'!E66+'3 priedas_asignavimai'!E73+'3 priedas_asignavimai'!E80+'3 priedas_asignavimai'!E87+'3 priedas_asignavimai'!E94+'3 priedas_asignavimai'!E101+'3 priedas_asignavimai'!E108+'3 priedas_asignavimai'!E115+'3 priedas_asignavimai'!E122+'3 priedas_asignavimai'!E129+'3 priedas_asignavimai'!E136+'3 priedas_asignavimai'!E143+'3 priedas_asignavimai'!E145</f>
        <v>7986.4000000000015</v>
      </c>
      <c r="F13" s="7">
        <f>'3 priedas_asignavimai'!F14+'3 priedas_asignavimai'!F16+'3 priedas_asignavimai'!F66+'3 priedas_asignavimai'!F73+'3 priedas_asignavimai'!F80+'3 priedas_asignavimai'!F87+'3 priedas_asignavimai'!F94+'3 priedas_asignavimai'!F101+'3 priedas_asignavimai'!F108+'3 priedas_asignavimai'!F115+'3 priedas_asignavimai'!F122+'3 priedas_asignavimai'!F129+'3 priedas_asignavimai'!F136+'3 priedas_asignavimai'!F143+'3 priedas_asignavimai'!F145</f>
        <v>4686.1000000000004</v>
      </c>
      <c r="G13" s="7">
        <f>'3 priedas_asignavimai'!G14+'3 priedas_asignavimai'!G16+'3 priedas_asignavimai'!G66+'3 priedas_asignavimai'!G73+'3 priedas_asignavimai'!G80+'3 priedas_asignavimai'!G87+'3 priedas_asignavimai'!G94+'3 priedas_asignavimai'!G101+'3 priedas_asignavimai'!G108+'3 priedas_asignavimai'!G115+'3 priedas_asignavimai'!G122+'3 priedas_asignavimai'!G129+'3 priedas_asignavimai'!G136+'3 priedas_asignavimai'!G143+'3 priedas_asignavimai'!G145</f>
        <v>1116.5999999999999</v>
      </c>
      <c r="H13" s="7">
        <f>'3 priedas_asignavimai'!H14+'3 priedas_asignavimai'!H16+'3 priedas_asignavimai'!H66+'3 priedas_asignavimai'!H73+'3 priedas_asignavimai'!H80+'3 priedas_asignavimai'!H87+'3 priedas_asignavimai'!H94+'3 priedas_asignavimai'!H101+'3 priedas_asignavimai'!H108+'3 priedas_asignavimai'!H115+'3 priedas_asignavimai'!H122+'3 priedas_asignavimai'!H129+'3 priedas_asignavimai'!H136+'3 priedas_asignavimai'!H143+'3 priedas_asignavimai'!H145</f>
        <v>1010.5999999999999</v>
      </c>
      <c r="I13" s="7">
        <f>'3 priedas_asignavimai'!I14+'3 priedas_asignavimai'!I16+'3 priedas_asignavimai'!I66+'3 priedas_asignavimai'!I73+'3 priedas_asignavimai'!I80+'3 priedas_asignavimai'!I87+'3 priedas_asignavimai'!I94+'3 priedas_asignavimai'!I101+'3 priedas_asignavimai'!I108+'3 priedas_asignavimai'!I115+'3 priedas_asignavimai'!I122+'3 priedas_asignavimai'!I129+'3 priedas_asignavimai'!I136+'3 priedas_asignavimai'!I143+'3 priedas_asignavimai'!I145</f>
        <v>30.6</v>
      </c>
      <c r="J13" s="7">
        <f>'3 priedas_asignavimai'!J14+'3 priedas_asignavimai'!J16+'3 priedas_asignavimai'!J66+'3 priedas_asignavimai'!J73+'3 priedas_asignavimai'!J80+'3 priedas_asignavimai'!J87+'3 priedas_asignavimai'!J94+'3 priedas_asignavimai'!J101+'3 priedas_asignavimai'!J108+'3 priedas_asignavimai'!J115+'3 priedas_asignavimai'!J122+'3 priedas_asignavimai'!J129+'3 priedas_asignavimai'!J136+'3 priedas_asignavimai'!J143+'3 priedas_asignavimai'!J145</f>
        <v>30.1</v>
      </c>
      <c r="K13" s="7">
        <f>'3 priedas_asignavimai'!K14+'3 priedas_asignavimai'!K16+'3 priedas_asignavimai'!K66+'3 priedas_asignavimai'!K73+'3 priedas_asignavimai'!K80+'3 priedas_asignavimai'!K87+'3 priedas_asignavimai'!K94+'3 priedas_asignavimai'!K101+'3 priedas_asignavimai'!K108+'3 priedas_asignavimai'!K115+'3 priedas_asignavimai'!K122+'3 priedas_asignavimai'!K129+'3 priedas_asignavimai'!K136+'3 priedas_asignavimai'!K143+'3 priedas_asignavimai'!K145</f>
        <v>0</v>
      </c>
      <c r="L13" s="7">
        <f>'3 priedas_asignavimai'!L14+'3 priedas_asignavimai'!L16+'3 priedas_asignavimai'!L66+'3 priedas_asignavimai'!L73+'3 priedas_asignavimai'!L80+'3 priedas_asignavimai'!L87+'3 priedas_asignavimai'!L94+'3 priedas_asignavimai'!L101+'3 priedas_asignavimai'!L108+'3 priedas_asignavimai'!L115+'3 priedas_asignavimai'!L122+'3 priedas_asignavimai'!L129+'3 priedas_asignavimai'!L136+'3 priedas_asignavimai'!L143+'3 priedas_asignavimai'!L145</f>
        <v>0</v>
      </c>
      <c r="M13" s="7">
        <f>'3 priedas_asignavimai'!M14+'3 priedas_asignavimai'!M16+'3 priedas_asignavimai'!M66+'3 priedas_asignavimai'!M73+'3 priedas_asignavimai'!M80+'3 priedas_asignavimai'!M87+'3 priedas_asignavimai'!M94+'3 priedas_asignavimai'!M101+'3 priedas_asignavimai'!M108+'3 priedas_asignavimai'!M115+'3 priedas_asignavimai'!M122+'3 priedas_asignavimai'!M129+'3 priedas_asignavimai'!M136+'3 priedas_asignavimai'!M143+'3 priedas_asignavimai'!M145</f>
        <v>36.4</v>
      </c>
      <c r="N13" s="7">
        <f>'3 priedas_asignavimai'!N14+'3 priedas_asignavimai'!N16+'3 priedas_asignavimai'!N66+'3 priedas_asignavimai'!N73+'3 priedas_asignavimai'!N80+'3 priedas_asignavimai'!N87+'3 priedas_asignavimai'!N94+'3 priedas_asignavimai'!N101+'3 priedas_asignavimai'!N108+'3 priedas_asignavimai'!N115+'3 priedas_asignavimai'!N122+'3 priedas_asignavimai'!N129+'3 priedas_asignavimai'!N136+'3 priedas_asignavimai'!N143+'3 priedas_asignavimai'!N145</f>
        <v>3</v>
      </c>
      <c r="O13" s="7">
        <f>'3 priedas_asignavimai'!O14+'3 priedas_asignavimai'!O16+'3 priedas_asignavimai'!O66+'3 priedas_asignavimai'!O73+'3 priedas_asignavimai'!O80+'3 priedas_asignavimai'!O87+'3 priedas_asignavimai'!O94+'3 priedas_asignavimai'!O101+'3 priedas_asignavimai'!O108+'3 priedas_asignavimai'!O115+'3 priedas_asignavimai'!O122+'3 priedas_asignavimai'!O129+'3 priedas_asignavimai'!O136+'3 priedas_asignavimai'!O143+'3 priedas_asignavimai'!O145</f>
        <v>0</v>
      </c>
      <c r="P13" s="7">
        <f>'3 priedas_asignavimai'!P14+'3 priedas_asignavimai'!P16+'3 priedas_asignavimai'!P66+'3 priedas_asignavimai'!P73+'3 priedas_asignavimai'!P80+'3 priedas_asignavimai'!P87+'3 priedas_asignavimai'!P94+'3 priedas_asignavimai'!P101+'3 priedas_asignavimai'!P108+'3 priedas_asignavimai'!P115+'3 priedas_asignavimai'!P122+'3 priedas_asignavimai'!P129+'3 priedas_asignavimai'!P136+'3 priedas_asignavimai'!P143+'3 priedas_asignavimai'!P145</f>
        <v>0</v>
      </c>
      <c r="Q13" s="7">
        <f>'3 priedas_asignavimai'!Q14+'3 priedas_asignavimai'!Q16+'3 priedas_asignavimai'!Q66+'3 priedas_asignavimai'!Q73+'3 priedas_asignavimai'!Q80+'3 priedas_asignavimai'!Q87+'3 priedas_asignavimai'!Q94+'3 priedas_asignavimai'!Q101+'3 priedas_asignavimai'!Q108+'3 priedas_asignavimai'!Q115+'3 priedas_asignavimai'!Q122+'3 priedas_asignavimai'!Q129+'3 priedas_asignavimai'!Q136+'3 priedas_asignavimai'!Q143+'3 priedas_asignavimai'!Q145</f>
        <v>1588.6999999999998</v>
      </c>
      <c r="R13" s="7">
        <f>'3 priedas_asignavimai'!R14+'3 priedas_asignavimai'!R16+'3 priedas_asignavimai'!R66+'3 priedas_asignavimai'!R73+'3 priedas_asignavimai'!R80+'3 priedas_asignavimai'!R87+'3 priedas_asignavimai'!R94+'3 priedas_asignavimai'!R101+'3 priedas_asignavimai'!R108+'3 priedas_asignavimai'!R115+'3 priedas_asignavimai'!R122+'3 priedas_asignavimai'!R129+'3 priedas_asignavimai'!R136+'3 priedas_asignavimai'!R143+'3 priedas_asignavimai'!R145</f>
        <v>0.6</v>
      </c>
      <c r="S13" s="167">
        <f>U13+W13+Y13+AA13+AC13+AE13+AG13</f>
        <v>0</v>
      </c>
      <c r="T13" s="167">
        <f>V13+X13+Z13+AB13+AD13+AF13+AH13</f>
        <v>0</v>
      </c>
      <c r="U13" s="143">
        <f>'3 priedas_asignavimai'!U14+'3 priedas_asignavimai'!U16+'3 priedas_asignavimai'!U66+'3 priedas_asignavimai'!U73+'3 priedas_asignavimai'!U80+'3 priedas_asignavimai'!U87+'3 priedas_asignavimai'!U94+'3 priedas_asignavimai'!U101+'3 priedas_asignavimai'!U108+'3 priedas_asignavimai'!U115+'3 priedas_asignavimai'!U122+'3 priedas_asignavimai'!U129+'3 priedas_asignavimai'!U136+'3 priedas_asignavimai'!U143+'3 priedas_asignavimai'!U145</f>
        <v>0</v>
      </c>
      <c r="V13" s="143">
        <f>'3 priedas_asignavimai'!V14+'3 priedas_asignavimai'!V16+'3 priedas_asignavimai'!V66+'3 priedas_asignavimai'!V73+'3 priedas_asignavimai'!V80+'3 priedas_asignavimai'!V87+'3 priedas_asignavimai'!V94+'3 priedas_asignavimai'!V101+'3 priedas_asignavimai'!V108+'3 priedas_asignavimai'!V115+'3 priedas_asignavimai'!V122+'3 priedas_asignavimai'!V129+'3 priedas_asignavimai'!V136+'3 priedas_asignavimai'!V143+'3 priedas_asignavimai'!V145</f>
        <v>0</v>
      </c>
      <c r="W13" s="143">
        <f>'3 priedas_asignavimai'!W14+'3 priedas_asignavimai'!W16+'3 priedas_asignavimai'!W66+'3 priedas_asignavimai'!W73+'3 priedas_asignavimai'!W80+'3 priedas_asignavimai'!W87+'3 priedas_asignavimai'!W94+'3 priedas_asignavimai'!W101+'3 priedas_asignavimai'!W108+'3 priedas_asignavimai'!W115+'3 priedas_asignavimai'!W122+'3 priedas_asignavimai'!W129+'3 priedas_asignavimai'!W136+'3 priedas_asignavimai'!W143+'3 priedas_asignavimai'!W145</f>
        <v>0</v>
      </c>
      <c r="X13" s="143">
        <f>'3 priedas_asignavimai'!X14+'3 priedas_asignavimai'!X16+'3 priedas_asignavimai'!X66+'3 priedas_asignavimai'!X73+'3 priedas_asignavimai'!X80+'3 priedas_asignavimai'!X87+'3 priedas_asignavimai'!X94+'3 priedas_asignavimai'!X101+'3 priedas_asignavimai'!X108+'3 priedas_asignavimai'!X115+'3 priedas_asignavimai'!X122+'3 priedas_asignavimai'!X129+'3 priedas_asignavimai'!X136+'3 priedas_asignavimai'!X143+'3 priedas_asignavimai'!X145</f>
        <v>0</v>
      </c>
      <c r="Y13" s="143">
        <f>'3 priedas_asignavimai'!Y14+'3 priedas_asignavimai'!Y16+'3 priedas_asignavimai'!Y66+'3 priedas_asignavimai'!Y73+'3 priedas_asignavimai'!Y80+'3 priedas_asignavimai'!Y87+'3 priedas_asignavimai'!Y94+'3 priedas_asignavimai'!Y101+'3 priedas_asignavimai'!Y108+'3 priedas_asignavimai'!Y115+'3 priedas_asignavimai'!Y122+'3 priedas_asignavimai'!Y129+'3 priedas_asignavimai'!Y136+'3 priedas_asignavimai'!Y143+'3 priedas_asignavimai'!Y145</f>
        <v>0</v>
      </c>
      <c r="Z13" s="143">
        <f>'3 priedas_asignavimai'!Z14+'3 priedas_asignavimai'!Z16+'3 priedas_asignavimai'!Z66+'3 priedas_asignavimai'!Z73+'3 priedas_asignavimai'!Z80+'3 priedas_asignavimai'!Z87+'3 priedas_asignavimai'!Z94+'3 priedas_asignavimai'!Z101+'3 priedas_asignavimai'!Z108+'3 priedas_asignavimai'!Z115+'3 priedas_asignavimai'!Z122+'3 priedas_asignavimai'!Z129+'3 priedas_asignavimai'!Z136+'3 priedas_asignavimai'!Z143+'3 priedas_asignavimai'!Z145</f>
        <v>0</v>
      </c>
      <c r="AA13" s="143">
        <f>'3 priedas_asignavimai'!AA14+'3 priedas_asignavimai'!AA16+'3 priedas_asignavimai'!AA66+'3 priedas_asignavimai'!AA73+'3 priedas_asignavimai'!AA80+'3 priedas_asignavimai'!AA87+'3 priedas_asignavimai'!AA94+'3 priedas_asignavimai'!AA101+'3 priedas_asignavimai'!AA108+'3 priedas_asignavimai'!AA115+'3 priedas_asignavimai'!AA122+'3 priedas_asignavimai'!AA129+'3 priedas_asignavimai'!AA136+'3 priedas_asignavimai'!AA143+'3 priedas_asignavimai'!AA145</f>
        <v>0</v>
      </c>
      <c r="AB13" s="143">
        <f>'3 priedas_asignavimai'!AB14+'3 priedas_asignavimai'!AB16+'3 priedas_asignavimai'!AB66+'3 priedas_asignavimai'!AB73+'3 priedas_asignavimai'!AB80+'3 priedas_asignavimai'!AB87+'3 priedas_asignavimai'!AB94+'3 priedas_asignavimai'!AB101+'3 priedas_asignavimai'!AB108+'3 priedas_asignavimai'!AB115+'3 priedas_asignavimai'!AB122+'3 priedas_asignavimai'!AB129+'3 priedas_asignavimai'!AB136+'3 priedas_asignavimai'!AB143+'3 priedas_asignavimai'!AB145</f>
        <v>0</v>
      </c>
      <c r="AC13" s="143">
        <f>'3 priedas_asignavimai'!AC14+'3 priedas_asignavimai'!AC16+'3 priedas_asignavimai'!AC66+'3 priedas_asignavimai'!AC73+'3 priedas_asignavimai'!AC80+'3 priedas_asignavimai'!AC87+'3 priedas_asignavimai'!AC94+'3 priedas_asignavimai'!AC101+'3 priedas_asignavimai'!AC108+'3 priedas_asignavimai'!AC115+'3 priedas_asignavimai'!AC122+'3 priedas_asignavimai'!AC129+'3 priedas_asignavimai'!AC136+'3 priedas_asignavimai'!AC143+'3 priedas_asignavimai'!AC145</f>
        <v>0</v>
      </c>
      <c r="AD13" s="143">
        <f>'3 priedas_asignavimai'!AD14+'3 priedas_asignavimai'!AD16+'3 priedas_asignavimai'!AD66+'3 priedas_asignavimai'!AD73+'3 priedas_asignavimai'!AD80+'3 priedas_asignavimai'!AD87+'3 priedas_asignavimai'!AD94+'3 priedas_asignavimai'!AD101+'3 priedas_asignavimai'!AD108+'3 priedas_asignavimai'!AD115+'3 priedas_asignavimai'!AD122+'3 priedas_asignavimai'!AD129+'3 priedas_asignavimai'!AD136+'3 priedas_asignavimai'!AD143+'3 priedas_asignavimai'!AD145</f>
        <v>0</v>
      </c>
      <c r="AE13" s="143">
        <f>'3 priedas_asignavimai'!AE14+'3 priedas_asignavimai'!AE16+'3 priedas_asignavimai'!AE66+'3 priedas_asignavimai'!AE73+'3 priedas_asignavimai'!AE80+'3 priedas_asignavimai'!AE87+'3 priedas_asignavimai'!AE94+'3 priedas_asignavimai'!AE101+'3 priedas_asignavimai'!AE108+'3 priedas_asignavimai'!AE115+'3 priedas_asignavimai'!AE122+'3 priedas_asignavimai'!AE129+'3 priedas_asignavimai'!AE136+'3 priedas_asignavimai'!AE143+'3 priedas_asignavimai'!AE145</f>
        <v>0</v>
      </c>
      <c r="AF13" s="143">
        <f>'3 priedas_asignavimai'!AF14+'3 priedas_asignavimai'!AF16+'3 priedas_asignavimai'!AF66+'3 priedas_asignavimai'!AF73+'3 priedas_asignavimai'!AF80+'3 priedas_asignavimai'!AF87+'3 priedas_asignavimai'!AF94+'3 priedas_asignavimai'!AF101+'3 priedas_asignavimai'!AF108+'3 priedas_asignavimai'!AF115+'3 priedas_asignavimai'!AF122+'3 priedas_asignavimai'!AF129+'3 priedas_asignavimai'!AF136+'3 priedas_asignavimai'!AF143+'3 priedas_asignavimai'!AF145</f>
        <v>0</v>
      </c>
      <c r="AG13" s="143">
        <f>'3 priedas_asignavimai'!AG14+'3 priedas_asignavimai'!AG16+'3 priedas_asignavimai'!AG66+'3 priedas_asignavimai'!AG73+'3 priedas_asignavimai'!AG80+'3 priedas_asignavimai'!AG87+'3 priedas_asignavimai'!AG94+'3 priedas_asignavimai'!AG101+'3 priedas_asignavimai'!AG108+'3 priedas_asignavimai'!AG115+'3 priedas_asignavimai'!AG122+'3 priedas_asignavimai'!AG129+'3 priedas_asignavimai'!AG136+'3 priedas_asignavimai'!AG143+'3 priedas_asignavimai'!AG145</f>
        <v>0</v>
      </c>
      <c r="AH13" s="143">
        <f>'3 priedas_asignavimai'!AH14+'3 priedas_asignavimai'!AH16+'3 priedas_asignavimai'!AH66+'3 priedas_asignavimai'!AH73+'3 priedas_asignavimai'!AH80+'3 priedas_asignavimai'!AH87+'3 priedas_asignavimai'!AH94+'3 priedas_asignavimai'!AH101+'3 priedas_asignavimai'!AH108+'3 priedas_asignavimai'!AH115+'3 priedas_asignavimai'!AH122+'3 priedas_asignavimai'!AH129+'3 priedas_asignavimai'!AH136+'3 priedas_asignavimai'!AH143+'3 priedas_asignavimai'!AH145</f>
        <v>0</v>
      </c>
      <c r="AI13" s="19">
        <f>AK13+AM13+AO13+AQ13+AS13+AU13+AW13</f>
        <v>10758.7</v>
      </c>
      <c r="AJ13" s="19">
        <f>AL13+AN13+AP13+AR13+AT13+AV13+AX13</f>
        <v>5730.4000000000015</v>
      </c>
      <c r="AK13" s="23">
        <f>E13+U13</f>
        <v>7986.4000000000015</v>
      </c>
      <c r="AL13" s="23">
        <f t="shared" ref="AL13:AX13" si="0">F13+V13</f>
        <v>4686.1000000000004</v>
      </c>
      <c r="AM13" s="23">
        <f t="shared" si="0"/>
        <v>1116.5999999999999</v>
      </c>
      <c r="AN13" s="23">
        <f t="shared" si="0"/>
        <v>1010.5999999999999</v>
      </c>
      <c r="AO13" s="23">
        <f t="shared" si="0"/>
        <v>30.6</v>
      </c>
      <c r="AP13" s="23">
        <f t="shared" si="0"/>
        <v>30.1</v>
      </c>
      <c r="AQ13" s="23">
        <f t="shared" si="0"/>
        <v>0</v>
      </c>
      <c r="AR13" s="23">
        <f t="shared" si="0"/>
        <v>0</v>
      </c>
      <c r="AS13" s="23">
        <f t="shared" si="0"/>
        <v>36.4</v>
      </c>
      <c r="AT13" s="23">
        <f t="shared" si="0"/>
        <v>3</v>
      </c>
      <c r="AU13" s="23">
        <f t="shared" si="0"/>
        <v>0</v>
      </c>
      <c r="AV13" s="23">
        <f t="shared" si="0"/>
        <v>0</v>
      </c>
      <c r="AW13" s="23">
        <f t="shared" si="0"/>
        <v>1588.6999999999998</v>
      </c>
      <c r="AX13" s="23">
        <f t="shared" si="0"/>
        <v>0.6</v>
      </c>
    </row>
    <row r="14" spans="1:53" s="59" customFormat="1" x14ac:dyDescent="0.25">
      <c r="A14" s="3" t="s">
        <v>62</v>
      </c>
      <c r="B14" s="15" t="s">
        <v>5</v>
      </c>
      <c r="C14" s="167">
        <f t="shared" ref="C14:C19" si="1">E14+G14+I14+K14+M14+O14+Q14</f>
        <v>8066.9</v>
      </c>
      <c r="D14" s="167">
        <f t="shared" ref="D14:D19" si="2">F14+H14+J14+L14+N14+P14+R14</f>
        <v>12.200000000000001</v>
      </c>
      <c r="E14" s="7">
        <f>'3 priedas_asignavimai'!E36+'3 priedas_asignavimai'!E69+'3 priedas_asignavimai'!E76+'3 priedas_asignavimai'!E83+'3 priedas_asignavimai'!E90+'3 priedas_asignavimai'!E97+'3 priedas_asignavimai'!E104+'3 priedas_asignavimai'!E111+'3 priedas_asignavimai'!E118+'3 priedas_asignavimai'!E125+'3 priedas_asignavimai'!E132+'3 priedas_asignavimai'!E139</f>
        <v>4054.1999999999994</v>
      </c>
      <c r="F14" s="7">
        <f>'3 priedas_asignavimai'!F36+'3 priedas_asignavimai'!F69+'3 priedas_asignavimai'!F76+'3 priedas_asignavimai'!F83+'3 priedas_asignavimai'!F90+'3 priedas_asignavimai'!F97+'3 priedas_asignavimai'!F104+'3 priedas_asignavimai'!F111+'3 priedas_asignavimai'!F118+'3 priedas_asignavimai'!F125+'3 priedas_asignavimai'!F132+'3 priedas_asignavimai'!F139</f>
        <v>0</v>
      </c>
      <c r="G14" s="7">
        <f>'3 priedas_asignavimai'!G36+'3 priedas_asignavimai'!G69+'3 priedas_asignavimai'!G76+'3 priedas_asignavimai'!G83+'3 priedas_asignavimai'!G90+'3 priedas_asignavimai'!G97+'3 priedas_asignavimai'!G104+'3 priedas_asignavimai'!G111+'3 priedas_asignavimai'!G118+'3 priedas_asignavimai'!G125+'3 priedas_asignavimai'!G132+'3 priedas_asignavimai'!G139</f>
        <v>0</v>
      </c>
      <c r="H14" s="7">
        <f>'3 priedas_asignavimai'!H36+'3 priedas_asignavimai'!H69+'3 priedas_asignavimai'!H76+'3 priedas_asignavimai'!H83+'3 priedas_asignavimai'!H90+'3 priedas_asignavimai'!H97+'3 priedas_asignavimai'!H104+'3 priedas_asignavimai'!H111+'3 priedas_asignavimai'!H118+'3 priedas_asignavimai'!H125+'3 priedas_asignavimai'!H132+'3 priedas_asignavimai'!H139</f>
        <v>0</v>
      </c>
      <c r="I14" s="7">
        <f>'3 priedas_asignavimai'!I36+'3 priedas_asignavimai'!I69+'3 priedas_asignavimai'!I76+'3 priedas_asignavimai'!I83+'3 priedas_asignavimai'!I90+'3 priedas_asignavimai'!I97+'3 priedas_asignavimai'!I104+'3 priedas_asignavimai'!I111+'3 priedas_asignavimai'!I118+'3 priedas_asignavimai'!I125+'3 priedas_asignavimai'!I132+'3 priedas_asignavimai'!I139</f>
        <v>867.4</v>
      </c>
      <c r="J14" s="7">
        <f>'3 priedas_asignavimai'!J36+'3 priedas_asignavimai'!J69+'3 priedas_asignavimai'!J76+'3 priedas_asignavimai'!J83+'3 priedas_asignavimai'!J90+'3 priedas_asignavimai'!J97+'3 priedas_asignavimai'!J104+'3 priedas_asignavimai'!J111+'3 priedas_asignavimai'!J118+'3 priedas_asignavimai'!J125+'3 priedas_asignavimai'!J132+'3 priedas_asignavimai'!J139</f>
        <v>6.2</v>
      </c>
      <c r="K14" s="7">
        <f>'3 priedas_asignavimai'!K36+'3 priedas_asignavimai'!K69+'3 priedas_asignavimai'!K76+'3 priedas_asignavimai'!K83+'3 priedas_asignavimai'!K90+'3 priedas_asignavimai'!K97+'3 priedas_asignavimai'!K104+'3 priedas_asignavimai'!K111+'3 priedas_asignavimai'!K118+'3 priedas_asignavimai'!K125+'3 priedas_asignavimai'!K132+'3 priedas_asignavimai'!K139</f>
        <v>0</v>
      </c>
      <c r="L14" s="7">
        <f>'3 priedas_asignavimai'!L36+'3 priedas_asignavimai'!L69+'3 priedas_asignavimai'!L76+'3 priedas_asignavimai'!L83+'3 priedas_asignavimai'!L90+'3 priedas_asignavimai'!L97+'3 priedas_asignavimai'!L104+'3 priedas_asignavimai'!L111+'3 priedas_asignavimai'!L118+'3 priedas_asignavimai'!L125+'3 priedas_asignavimai'!L132+'3 priedas_asignavimai'!L139</f>
        <v>0</v>
      </c>
      <c r="M14" s="7">
        <f>'3 priedas_asignavimai'!M36+'3 priedas_asignavimai'!M69+'3 priedas_asignavimai'!M76+'3 priedas_asignavimai'!M83+'3 priedas_asignavimai'!M90+'3 priedas_asignavimai'!M97+'3 priedas_asignavimai'!M104+'3 priedas_asignavimai'!M111+'3 priedas_asignavimai'!M118+'3 priedas_asignavimai'!M125+'3 priedas_asignavimai'!M132+'3 priedas_asignavimai'!M139</f>
        <v>431.89999999999992</v>
      </c>
      <c r="N14" s="7">
        <f>'3 priedas_asignavimai'!N36+'3 priedas_asignavimai'!N69+'3 priedas_asignavimai'!N76+'3 priedas_asignavimai'!N83+'3 priedas_asignavimai'!N90+'3 priedas_asignavimai'!N97+'3 priedas_asignavimai'!N104+'3 priedas_asignavimai'!N111+'3 priedas_asignavimai'!N118+'3 priedas_asignavimai'!N125+'3 priedas_asignavimai'!N132+'3 priedas_asignavimai'!N139</f>
        <v>0</v>
      </c>
      <c r="O14" s="7">
        <f>'3 priedas_asignavimai'!O36+'3 priedas_asignavimai'!O69+'3 priedas_asignavimai'!O76+'3 priedas_asignavimai'!O83+'3 priedas_asignavimai'!O90+'3 priedas_asignavimai'!O97+'3 priedas_asignavimai'!O104+'3 priedas_asignavimai'!O111+'3 priedas_asignavimai'!O118+'3 priedas_asignavimai'!O125+'3 priedas_asignavimai'!O132+'3 priedas_asignavimai'!O139</f>
        <v>1035.4000000000001</v>
      </c>
      <c r="P14" s="7">
        <f>'3 priedas_asignavimai'!P36+'3 priedas_asignavimai'!P69+'3 priedas_asignavimai'!P76+'3 priedas_asignavimai'!P83+'3 priedas_asignavimai'!P90+'3 priedas_asignavimai'!P97+'3 priedas_asignavimai'!P104+'3 priedas_asignavimai'!P111+'3 priedas_asignavimai'!P118+'3 priedas_asignavimai'!P125+'3 priedas_asignavimai'!P132+'3 priedas_asignavimai'!P139</f>
        <v>5.9</v>
      </c>
      <c r="Q14" s="7">
        <f>'3 priedas_asignavimai'!Q36+'3 priedas_asignavimai'!Q69+'3 priedas_asignavimai'!Q76+'3 priedas_asignavimai'!Q83+'3 priedas_asignavimai'!Q90+'3 priedas_asignavimai'!Q97+'3 priedas_asignavimai'!Q104+'3 priedas_asignavimai'!Q111+'3 priedas_asignavimai'!Q118+'3 priedas_asignavimai'!Q125+'3 priedas_asignavimai'!Q132+'3 priedas_asignavimai'!Q139</f>
        <v>1677.9999999999998</v>
      </c>
      <c r="R14" s="7">
        <f>'3 priedas_asignavimai'!R36+'3 priedas_asignavimai'!R69+'3 priedas_asignavimai'!R76+'3 priedas_asignavimai'!R83+'3 priedas_asignavimai'!R90+'3 priedas_asignavimai'!R97+'3 priedas_asignavimai'!R104+'3 priedas_asignavimai'!R111+'3 priedas_asignavimai'!R118+'3 priedas_asignavimai'!R125+'3 priedas_asignavimai'!R132+'3 priedas_asignavimai'!R139</f>
        <v>0.1</v>
      </c>
      <c r="S14" s="167">
        <f t="shared" ref="S14:S19" si="3">U14+W14+Y14+AA14+AC14+AE14+AG14</f>
        <v>0</v>
      </c>
      <c r="T14" s="167">
        <f t="shared" ref="T14:T19" si="4">V14+X14+Z14+AB14+AD14+AF14+AH14</f>
        <v>0</v>
      </c>
      <c r="U14" s="143">
        <f>'3 priedas_asignavimai'!U36+'3 priedas_asignavimai'!U69+'3 priedas_asignavimai'!U76+'3 priedas_asignavimai'!U83+'3 priedas_asignavimai'!U90+'3 priedas_asignavimai'!U97+'3 priedas_asignavimai'!U104+'3 priedas_asignavimai'!U111+'3 priedas_asignavimai'!U118+'3 priedas_asignavimai'!U125+'3 priedas_asignavimai'!U132+'3 priedas_asignavimai'!U139</f>
        <v>0</v>
      </c>
      <c r="V14" s="143">
        <f>'3 priedas_asignavimai'!V36+'3 priedas_asignavimai'!V69+'3 priedas_asignavimai'!V76+'3 priedas_asignavimai'!V83+'3 priedas_asignavimai'!V90+'3 priedas_asignavimai'!V97+'3 priedas_asignavimai'!V104+'3 priedas_asignavimai'!V111+'3 priedas_asignavimai'!V118+'3 priedas_asignavimai'!V125+'3 priedas_asignavimai'!V132+'3 priedas_asignavimai'!V139</f>
        <v>0</v>
      </c>
      <c r="W14" s="143">
        <f>'3 priedas_asignavimai'!W36+'3 priedas_asignavimai'!W69+'3 priedas_asignavimai'!W76+'3 priedas_asignavimai'!W83+'3 priedas_asignavimai'!W90+'3 priedas_asignavimai'!W97+'3 priedas_asignavimai'!W104+'3 priedas_asignavimai'!W111+'3 priedas_asignavimai'!W118+'3 priedas_asignavimai'!W125+'3 priedas_asignavimai'!W132+'3 priedas_asignavimai'!W139</f>
        <v>0</v>
      </c>
      <c r="X14" s="143">
        <f>'3 priedas_asignavimai'!X36+'3 priedas_asignavimai'!X69+'3 priedas_asignavimai'!X76+'3 priedas_asignavimai'!X83+'3 priedas_asignavimai'!X90+'3 priedas_asignavimai'!X97+'3 priedas_asignavimai'!X104+'3 priedas_asignavimai'!X111+'3 priedas_asignavimai'!X118+'3 priedas_asignavimai'!X125+'3 priedas_asignavimai'!X132+'3 priedas_asignavimai'!X139</f>
        <v>0</v>
      </c>
      <c r="Y14" s="143">
        <f>'3 priedas_asignavimai'!Y36+'3 priedas_asignavimai'!Y69+'3 priedas_asignavimai'!Y76+'3 priedas_asignavimai'!Y83+'3 priedas_asignavimai'!Y90+'3 priedas_asignavimai'!Y97+'3 priedas_asignavimai'!Y104+'3 priedas_asignavimai'!Y111+'3 priedas_asignavimai'!Y118+'3 priedas_asignavimai'!Y125+'3 priedas_asignavimai'!Y132+'3 priedas_asignavimai'!Y139</f>
        <v>0</v>
      </c>
      <c r="Z14" s="143">
        <f>'3 priedas_asignavimai'!Z36+'3 priedas_asignavimai'!Z69+'3 priedas_asignavimai'!Z76+'3 priedas_asignavimai'!Z83+'3 priedas_asignavimai'!Z90+'3 priedas_asignavimai'!Z97+'3 priedas_asignavimai'!Z104+'3 priedas_asignavimai'!Z111+'3 priedas_asignavimai'!Z118+'3 priedas_asignavimai'!Z125+'3 priedas_asignavimai'!Z132+'3 priedas_asignavimai'!Z139</f>
        <v>0</v>
      </c>
      <c r="AA14" s="143">
        <f>'3 priedas_asignavimai'!AA36+'3 priedas_asignavimai'!AA69+'3 priedas_asignavimai'!AA76+'3 priedas_asignavimai'!AA83+'3 priedas_asignavimai'!AA90+'3 priedas_asignavimai'!AA97+'3 priedas_asignavimai'!AA104+'3 priedas_asignavimai'!AA111+'3 priedas_asignavimai'!AA118+'3 priedas_asignavimai'!AA125+'3 priedas_asignavimai'!AA132+'3 priedas_asignavimai'!AA139</f>
        <v>0</v>
      </c>
      <c r="AB14" s="143">
        <f>'3 priedas_asignavimai'!AB36+'3 priedas_asignavimai'!AB69+'3 priedas_asignavimai'!AB76+'3 priedas_asignavimai'!AB83+'3 priedas_asignavimai'!AB90+'3 priedas_asignavimai'!AB97+'3 priedas_asignavimai'!AB104+'3 priedas_asignavimai'!AB111+'3 priedas_asignavimai'!AB118+'3 priedas_asignavimai'!AB125+'3 priedas_asignavimai'!AB132+'3 priedas_asignavimai'!AB139</f>
        <v>0</v>
      </c>
      <c r="AC14" s="143">
        <f>'3 priedas_asignavimai'!AC36+'3 priedas_asignavimai'!AC69+'3 priedas_asignavimai'!AC76+'3 priedas_asignavimai'!AC83+'3 priedas_asignavimai'!AC90+'3 priedas_asignavimai'!AC97+'3 priedas_asignavimai'!AC104+'3 priedas_asignavimai'!AC111+'3 priedas_asignavimai'!AC118+'3 priedas_asignavimai'!AC125+'3 priedas_asignavimai'!AC132+'3 priedas_asignavimai'!AC139</f>
        <v>0</v>
      </c>
      <c r="AD14" s="143">
        <f>'3 priedas_asignavimai'!AD36+'3 priedas_asignavimai'!AD69+'3 priedas_asignavimai'!AD76+'3 priedas_asignavimai'!AD83+'3 priedas_asignavimai'!AD90+'3 priedas_asignavimai'!AD97+'3 priedas_asignavimai'!AD104+'3 priedas_asignavimai'!AD111+'3 priedas_asignavimai'!AD118+'3 priedas_asignavimai'!AD125+'3 priedas_asignavimai'!AD132+'3 priedas_asignavimai'!AD139</f>
        <v>0</v>
      </c>
      <c r="AE14" s="143">
        <f>'3 priedas_asignavimai'!AE36+'3 priedas_asignavimai'!AE69+'3 priedas_asignavimai'!AE76+'3 priedas_asignavimai'!AE83+'3 priedas_asignavimai'!AE90+'3 priedas_asignavimai'!AE97+'3 priedas_asignavimai'!AE104+'3 priedas_asignavimai'!AE111+'3 priedas_asignavimai'!AE118+'3 priedas_asignavimai'!AE125+'3 priedas_asignavimai'!AE132+'3 priedas_asignavimai'!AE139</f>
        <v>0</v>
      </c>
      <c r="AF14" s="143">
        <f>'3 priedas_asignavimai'!AF36+'3 priedas_asignavimai'!AF69+'3 priedas_asignavimai'!AF76+'3 priedas_asignavimai'!AF83+'3 priedas_asignavimai'!AF90+'3 priedas_asignavimai'!AF97+'3 priedas_asignavimai'!AF104+'3 priedas_asignavimai'!AF111+'3 priedas_asignavimai'!AF118+'3 priedas_asignavimai'!AF125+'3 priedas_asignavimai'!AF132+'3 priedas_asignavimai'!AF139</f>
        <v>0</v>
      </c>
      <c r="AG14" s="143">
        <f>'3 priedas_asignavimai'!AG36+'3 priedas_asignavimai'!AG69+'3 priedas_asignavimai'!AG76+'3 priedas_asignavimai'!AG83+'3 priedas_asignavimai'!AG90+'3 priedas_asignavimai'!AG97+'3 priedas_asignavimai'!AG104+'3 priedas_asignavimai'!AG111+'3 priedas_asignavimai'!AG118+'3 priedas_asignavimai'!AG125+'3 priedas_asignavimai'!AG132+'3 priedas_asignavimai'!AG139</f>
        <v>0</v>
      </c>
      <c r="AH14" s="143">
        <f>'3 priedas_asignavimai'!AH36+'3 priedas_asignavimai'!AH69+'3 priedas_asignavimai'!AH76+'3 priedas_asignavimai'!AH83+'3 priedas_asignavimai'!AH90+'3 priedas_asignavimai'!AH97+'3 priedas_asignavimai'!AH104+'3 priedas_asignavimai'!AH111+'3 priedas_asignavimai'!AH118+'3 priedas_asignavimai'!AH125+'3 priedas_asignavimai'!AH132+'3 priedas_asignavimai'!AH139</f>
        <v>0</v>
      </c>
      <c r="AI14" s="19">
        <f t="shared" ref="AI14:AI19" si="5">AK14+AM14+AO14+AQ14+AS14+AU14+AW14</f>
        <v>8066.9</v>
      </c>
      <c r="AJ14" s="19">
        <f t="shared" ref="AJ14:AJ19" si="6">AL14+AN14+AP14+AR14+AT14+AV14+AX14</f>
        <v>12.200000000000001</v>
      </c>
      <c r="AK14" s="23">
        <f t="shared" ref="AK14:AK19" si="7">E14+U14</f>
        <v>4054.1999999999994</v>
      </c>
      <c r="AL14" s="23">
        <f t="shared" ref="AL14:AL19" si="8">F14+V14</f>
        <v>0</v>
      </c>
      <c r="AM14" s="23">
        <f t="shared" ref="AM14:AM19" si="9">G14+W14</f>
        <v>0</v>
      </c>
      <c r="AN14" s="23">
        <f t="shared" ref="AN14:AN19" si="10">H14+X14</f>
        <v>0</v>
      </c>
      <c r="AO14" s="23">
        <f t="shared" ref="AO14:AO19" si="11">I14+Y14</f>
        <v>867.4</v>
      </c>
      <c r="AP14" s="23">
        <f t="shared" ref="AP14:AP19" si="12">J14+Z14</f>
        <v>6.2</v>
      </c>
      <c r="AQ14" s="23">
        <f t="shared" ref="AQ14:AQ19" si="13">K14+AA14</f>
        <v>0</v>
      </c>
      <c r="AR14" s="23">
        <f t="shared" ref="AR14:AR19" si="14">L14+AB14</f>
        <v>0</v>
      </c>
      <c r="AS14" s="23">
        <f t="shared" ref="AS14:AS19" si="15">M14+AC14</f>
        <v>431.89999999999992</v>
      </c>
      <c r="AT14" s="23">
        <f t="shared" ref="AT14:AT19" si="16">N14+AD14</f>
        <v>0</v>
      </c>
      <c r="AU14" s="23">
        <f t="shared" ref="AU14:AU19" si="17">O14+AE14</f>
        <v>1035.4000000000001</v>
      </c>
      <c r="AV14" s="23">
        <f t="shared" ref="AV14:AV19" si="18">P14+AF14</f>
        <v>5.9</v>
      </c>
      <c r="AW14" s="23">
        <f t="shared" ref="AW14:AW19" si="19">Q14+AG14</f>
        <v>1677.9999999999998</v>
      </c>
      <c r="AX14" s="23">
        <f t="shared" ref="AX14:AX19" si="20">R14+AH14</f>
        <v>0.1</v>
      </c>
      <c r="AZ14" s="1"/>
      <c r="BA14" s="1"/>
    </row>
    <row r="15" spans="1:53" s="59" customFormat="1" ht="15" customHeight="1" x14ac:dyDescent="0.25">
      <c r="A15" s="3" t="s">
        <v>10</v>
      </c>
      <c r="B15" s="15" t="s">
        <v>6</v>
      </c>
      <c r="C15" s="167">
        <f t="shared" si="1"/>
        <v>919.09999999999991</v>
      </c>
      <c r="D15" s="167">
        <f t="shared" si="2"/>
        <v>347.1</v>
      </c>
      <c r="E15" s="7">
        <f>'3 priedas_asignavimai'!E41+'3 priedas_asignavimai'!E148</f>
        <v>189.89999999999998</v>
      </c>
      <c r="F15" s="7">
        <f>'3 priedas_asignavimai'!F41+'3 priedas_asignavimai'!F148</f>
        <v>36.1</v>
      </c>
      <c r="G15" s="7">
        <f>'3 priedas_asignavimai'!G41+'3 priedas_asignavimai'!G148</f>
        <v>436.6</v>
      </c>
      <c r="H15" s="7">
        <f>'3 priedas_asignavimai'!H41+'3 priedas_asignavimai'!H148</f>
        <v>311</v>
      </c>
      <c r="I15" s="7">
        <f>'3 priedas_asignavimai'!I41+'3 priedas_asignavimai'!I148</f>
        <v>0</v>
      </c>
      <c r="J15" s="7">
        <f>'3 priedas_asignavimai'!J41+'3 priedas_asignavimai'!J148</f>
        <v>0</v>
      </c>
      <c r="K15" s="7">
        <f>'3 priedas_asignavimai'!K41+'3 priedas_asignavimai'!K148</f>
        <v>0</v>
      </c>
      <c r="L15" s="7">
        <f>'3 priedas_asignavimai'!L41+'3 priedas_asignavimai'!L148</f>
        <v>0</v>
      </c>
      <c r="M15" s="7">
        <f>'3 priedas_asignavimai'!M41+'3 priedas_asignavimai'!M148</f>
        <v>74.900000000000006</v>
      </c>
      <c r="N15" s="7">
        <f>'3 priedas_asignavimai'!N41+'3 priedas_asignavimai'!N148</f>
        <v>0</v>
      </c>
      <c r="O15" s="7">
        <f>'3 priedas_asignavimai'!O41+'3 priedas_asignavimai'!O148</f>
        <v>0</v>
      </c>
      <c r="P15" s="7">
        <f>'3 priedas_asignavimai'!P41+'3 priedas_asignavimai'!P148</f>
        <v>0</v>
      </c>
      <c r="Q15" s="7">
        <f>'3 priedas_asignavimai'!Q41+'3 priedas_asignavimai'!Q148</f>
        <v>217.7</v>
      </c>
      <c r="R15" s="7">
        <f>'3 priedas_asignavimai'!R41+'3 priedas_asignavimai'!R148</f>
        <v>0</v>
      </c>
      <c r="S15" s="167">
        <f t="shared" si="3"/>
        <v>0</v>
      </c>
      <c r="T15" s="167">
        <f t="shared" si="4"/>
        <v>0</v>
      </c>
      <c r="U15" s="143">
        <f>'3 priedas_asignavimai'!U41+'3 priedas_asignavimai'!U148</f>
        <v>0</v>
      </c>
      <c r="V15" s="143">
        <f>'3 priedas_asignavimai'!V41+'3 priedas_asignavimai'!V148</f>
        <v>0</v>
      </c>
      <c r="W15" s="143">
        <f>'3 priedas_asignavimai'!W41+'3 priedas_asignavimai'!W148</f>
        <v>0</v>
      </c>
      <c r="X15" s="143">
        <f>'3 priedas_asignavimai'!X41+'3 priedas_asignavimai'!X148</f>
        <v>0</v>
      </c>
      <c r="Y15" s="143">
        <f>'3 priedas_asignavimai'!Y41+'3 priedas_asignavimai'!Y148</f>
        <v>0</v>
      </c>
      <c r="Z15" s="143">
        <f>'3 priedas_asignavimai'!Z41+'3 priedas_asignavimai'!Z148</f>
        <v>0</v>
      </c>
      <c r="AA15" s="143">
        <f>'3 priedas_asignavimai'!AA41+'3 priedas_asignavimai'!AA148</f>
        <v>0</v>
      </c>
      <c r="AB15" s="143">
        <f>'3 priedas_asignavimai'!AB41+'3 priedas_asignavimai'!AB148</f>
        <v>0</v>
      </c>
      <c r="AC15" s="143">
        <f>'3 priedas_asignavimai'!AC41+'3 priedas_asignavimai'!AC148</f>
        <v>0</v>
      </c>
      <c r="AD15" s="143">
        <f>'3 priedas_asignavimai'!AD41+'3 priedas_asignavimai'!AD148</f>
        <v>0</v>
      </c>
      <c r="AE15" s="143">
        <f>'3 priedas_asignavimai'!AE41+'3 priedas_asignavimai'!AE148</f>
        <v>0</v>
      </c>
      <c r="AF15" s="143">
        <f>'3 priedas_asignavimai'!AF41+'3 priedas_asignavimai'!AF148</f>
        <v>0</v>
      </c>
      <c r="AG15" s="143">
        <f>'3 priedas_asignavimai'!AG41+'3 priedas_asignavimai'!AG148</f>
        <v>0</v>
      </c>
      <c r="AH15" s="143">
        <f>'3 priedas_asignavimai'!AH41+'3 priedas_asignavimai'!AH148</f>
        <v>0</v>
      </c>
      <c r="AI15" s="19">
        <f t="shared" si="5"/>
        <v>919.09999999999991</v>
      </c>
      <c r="AJ15" s="19">
        <f t="shared" si="6"/>
        <v>347.1</v>
      </c>
      <c r="AK15" s="23">
        <f t="shared" si="7"/>
        <v>189.89999999999998</v>
      </c>
      <c r="AL15" s="23">
        <f t="shared" si="8"/>
        <v>36.1</v>
      </c>
      <c r="AM15" s="23">
        <f t="shared" si="9"/>
        <v>436.6</v>
      </c>
      <c r="AN15" s="23">
        <f t="shared" si="10"/>
        <v>311</v>
      </c>
      <c r="AO15" s="23">
        <f t="shared" si="11"/>
        <v>0</v>
      </c>
      <c r="AP15" s="23">
        <f t="shared" si="12"/>
        <v>0</v>
      </c>
      <c r="AQ15" s="23">
        <f t="shared" si="13"/>
        <v>0</v>
      </c>
      <c r="AR15" s="23">
        <f t="shared" si="14"/>
        <v>0</v>
      </c>
      <c r="AS15" s="23">
        <f t="shared" si="15"/>
        <v>74.900000000000006</v>
      </c>
      <c r="AT15" s="23">
        <f t="shared" si="16"/>
        <v>0</v>
      </c>
      <c r="AU15" s="23">
        <f t="shared" si="17"/>
        <v>0</v>
      </c>
      <c r="AV15" s="23">
        <f t="shared" si="18"/>
        <v>0</v>
      </c>
      <c r="AW15" s="23">
        <f t="shared" si="19"/>
        <v>217.7</v>
      </c>
      <c r="AX15" s="23">
        <f t="shared" si="20"/>
        <v>0</v>
      </c>
      <c r="AZ15" s="1"/>
      <c r="BA15" s="1"/>
    </row>
    <row r="16" spans="1:53" s="59" customFormat="1" ht="15" customHeight="1" x14ac:dyDescent="0.25">
      <c r="A16" s="3" t="s">
        <v>11</v>
      </c>
      <c r="B16" s="15" t="s">
        <v>59</v>
      </c>
      <c r="C16" s="167">
        <f t="shared" si="1"/>
        <v>26628.199999999993</v>
      </c>
      <c r="D16" s="167">
        <f t="shared" si="2"/>
        <v>20152.899999999998</v>
      </c>
      <c r="E16" s="7">
        <f>'3 priedas_asignavimai'!E42+'3 priedas_asignavimai'!E152+'3 priedas_asignavimai'!E155+'3 priedas_asignavimai'!E160+'3 priedas_asignavimai'!E163+'3 priedas_asignavimai'!E169+'3 priedas_asignavimai'!E171+'3 priedas_asignavimai'!E175+'3 priedas_asignavimai'!E180+'3 priedas_asignavimai'!E184+'3 priedas_asignavimai'!E189+'3 priedas_asignavimai'!E194+'3 priedas_asignavimai'!E198+'3 priedas_asignavimai'!E202+'3 priedas_asignavimai'!E206+'3 priedas_asignavimai'!E211+'3 priedas_asignavimai'!E215+'3 priedas_asignavimai'!E219+'3 priedas_asignavimai'!E224+'3 priedas_asignavimai'!E228+'3 priedas_asignavimai'!E233+'3 priedas_asignavimai'!E236+'3 priedas_asignavimai'!E238</f>
        <v>9183.4</v>
      </c>
      <c r="F16" s="7">
        <f>'3 priedas_asignavimai'!F42+'3 priedas_asignavimai'!F152+'3 priedas_asignavimai'!F155+'3 priedas_asignavimai'!F160+'3 priedas_asignavimai'!F163+'3 priedas_asignavimai'!F169+'3 priedas_asignavimai'!F171+'3 priedas_asignavimai'!F175+'3 priedas_asignavimai'!F180+'3 priedas_asignavimai'!F184+'3 priedas_asignavimai'!F189+'3 priedas_asignavimai'!F194+'3 priedas_asignavimai'!F198+'3 priedas_asignavimai'!F202+'3 priedas_asignavimai'!F206+'3 priedas_asignavimai'!F211+'3 priedas_asignavimai'!F215+'3 priedas_asignavimai'!F219+'3 priedas_asignavimai'!F224+'3 priedas_asignavimai'!F228+'3 priedas_asignavimai'!F233+'3 priedas_asignavimai'!F236+'3 priedas_asignavimai'!F238</f>
        <v>6624.8</v>
      </c>
      <c r="G16" s="7">
        <f>'3 priedas_asignavimai'!G42+'3 priedas_asignavimai'!G152+'3 priedas_asignavimai'!G155+'3 priedas_asignavimai'!G160+'3 priedas_asignavimai'!G163+'3 priedas_asignavimai'!G169+'3 priedas_asignavimai'!G171+'3 priedas_asignavimai'!G175+'3 priedas_asignavimai'!G180+'3 priedas_asignavimai'!G184+'3 priedas_asignavimai'!G189+'3 priedas_asignavimai'!G194+'3 priedas_asignavimai'!G198+'3 priedas_asignavimai'!G202+'3 priedas_asignavimai'!G206+'3 priedas_asignavimai'!G211+'3 priedas_asignavimai'!G215+'3 priedas_asignavimai'!G219+'3 priedas_asignavimai'!G224+'3 priedas_asignavimai'!G228+'3 priedas_asignavimai'!G233+'3 priedas_asignavimai'!G236+'3 priedas_asignavimai'!G238</f>
        <v>0</v>
      </c>
      <c r="H16" s="7">
        <f>'3 priedas_asignavimai'!H42+'3 priedas_asignavimai'!H152+'3 priedas_asignavimai'!H155+'3 priedas_asignavimai'!H160+'3 priedas_asignavimai'!H163+'3 priedas_asignavimai'!H169+'3 priedas_asignavimai'!H171+'3 priedas_asignavimai'!H175+'3 priedas_asignavimai'!H180+'3 priedas_asignavimai'!H184+'3 priedas_asignavimai'!H189+'3 priedas_asignavimai'!H194+'3 priedas_asignavimai'!H198+'3 priedas_asignavimai'!H202+'3 priedas_asignavimai'!H206+'3 priedas_asignavimai'!H211+'3 priedas_asignavimai'!H215+'3 priedas_asignavimai'!H219+'3 priedas_asignavimai'!H224+'3 priedas_asignavimai'!H228+'3 priedas_asignavimai'!H233+'3 priedas_asignavimai'!H236+'3 priedas_asignavimai'!H238</f>
        <v>0</v>
      </c>
      <c r="I16" s="7">
        <f>'3 priedas_asignavimai'!I42+'3 priedas_asignavimai'!I152+'3 priedas_asignavimai'!I155+'3 priedas_asignavimai'!I160+'3 priedas_asignavimai'!I163+'3 priedas_asignavimai'!I169+'3 priedas_asignavimai'!I171+'3 priedas_asignavimai'!I175+'3 priedas_asignavimai'!I180+'3 priedas_asignavimai'!I184+'3 priedas_asignavimai'!I189+'3 priedas_asignavimai'!I194+'3 priedas_asignavimai'!I198+'3 priedas_asignavimai'!I202+'3 priedas_asignavimai'!I206+'3 priedas_asignavimai'!I211+'3 priedas_asignavimai'!I215+'3 priedas_asignavimai'!I219+'3 priedas_asignavimai'!I224+'3 priedas_asignavimai'!I228+'3 priedas_asignavimai'!I233+'3 priedas_asignavimai'!I236+'3 priedas_asignavimai'!I238</f>
        <v>2068.3000000000002</v>
      </c>
      <c r="J16" s="7">
        <f>'3 priedas_asignavimai'!J42+'3 priedas_asignavimai'!J152+'3 priedas_asignavimai'!J155+'3 priedas_asignavimai'!J160+'3 priedas_asignavimai'!J163+'3 priedas_asignavimai'!J169+'3 priedas_asignavimai'!J171+'3 priedas_asignavimai'!J175+'3 priedas_asignavimai'!J180+'3 priedas_asignavimai'!J184+'3 priedas_asignavimai'!J189+'3 priedas_asignavimai'!J194+'3 priedas_asignavimai'!J198+'3 priedas_asignavimai'!J202+'3 priedas_asignavimai'!J206+'3 priedas_asignavimai'!J211+'3 priedas_asignavimai'!J215+'3 priedas_asignavimai'!J219+'3 priedas_asignavimai'!J224+'3 priedas_asignavimai'!J228+'3 priedas_asignavimai'!J233+'3 priedas_asignavimai'!J236+'3 priedas_asignavimai'!J238</f>
        <v>682.40000000000009</v>
      </c>
      <c r="K16" s="7">
        <f>'3 priedas_asignavimai'!K42+'3 priedas_asignavimai'!K152+'3 priedas_asignavimai'!K155+'3 priedas_asignavimai'!K160+'3 priedas_asignavimai'!K163+'3 priedas_asignavimai'!K169+'3 priedas_asignavimai'!K171+'3 priedas_asignavimai'!K175+'3 priedas_asignavimai'!K180+'3 priedas_asignavimai'!K184+'3 priedas_asignavimai'!K189+'3 priedas_asignavimai'!K194+'3 priedas_asignavimai'!K198+'3 priedas_asignavimai'!K202+'3 priedas_asignavimai'!K206+'3 priedas_asignavimai'!K211+'3 priedas_asignavimai'!K215+'3 priedas_asignavimai'!K219+'3 priedas_asignavimai'!K224+'3 priedas_asignavimai'!K228+'3 priedas_asignavimai'!K233+'3 priedas_asignavimai'!K236+'3 priedas_asignavimai'!K238</f>
        <v>13456.199999999995</v>
      </c>
      <c r="L16" s="7">
        <f>'3 priedas_asignavimai'!L42+'3 priedas_asignavimai'!L152+'3 priedas_asignavimai'!L155+'3 priedas_asignavimai'!L160+'3 priedas_asignavimai'!L163+'3 priedas_asignavimai'!L169+'3 priedas_asignavimai'!L171+'3 priedas_asignavimai'!L175+'3 priedas_asignavimai'!L180+'3 priedas_asignavimai'!L184+'3 priedas_asignavimai'!L189+'3 priedas_asignavimai'!L194+'3 priedas_asignavimai'!L198+'3 priedas_asignavimai'!L202+'3 priedas_asignavimai'!L206+'3 priedas_asignavimai'!L211+'3 priedas_asignavimai'!L215+'3 priedas_asignavimai'!L219+'3 priedas_asignavimai'!L224+'3 priedas_asignavimai'!L228+'3 priedas_asignavimai'!L233+'3 priedas_asignavimai'!L236+'3 priedas_asignavimai'!L238</f>
        <v>12791.9</v>
      </c>
      <c r="M16" s="7">
        <f>'3 priedas_asignavimai'!M42+'3 priedas_asignavimai'!M152+'3 priedas_asignavimai'!M155+'3 priedas_asignavimai'!M160+'3 priedas_asignavimai'!M163+'3 priedas_asignavimai'!M169+'3 priedas_asignavimai'!M171+'3 priedas_asignavimai'!M175+'3 priedas_asignavimai'!M180+'3 priedas_asignavimai'!M184+'3 priedas_asignavimai'!M189+'3 priedas_asignavimai'!M194+'3 priedas_asignavimai'!M198+'3 priedas_asignavimai'!M202+'3 priedas_asignavimai'!M206+'3 priedas_asignavimai'!M211+'3 priedas_asignavimai'!M215+'3 priedas_asignavimai'!M219+'3 priedas_asignavimai'!M224+'3 priedas_asignavimai'!M228+'3 priedas_asignavimai'!M233+'3 priedas_asignavimai'!M236+'3 priedas_asignavimai'!M238</f>
        <v>650.49999999999989</v>
      </c>
      <c r="N16" s="7">
        <f>'3 priedas_asignavimai'!N42+'3 priedas_asignavimai'!N152+'3 priedas_asignavimai'!N155+'3 priedas_asignavimai'!N160+'3 priedas_asignavimai'!N163+'3 priedas_asignavimai'!N169+'3 priedas_asignavimai'!N171+'3 priedas_asignavimai'!N175+'3 priedas_asignavimai'!N180+'3 priedas_asignavimai'!N184+'3 priedas_asignavimai'!N189+'3 priedas_asignavimai'!N194+'3 priedas_asignavimai'!N198+'3 priedas_asignavimai'!N202+'3 priedas_asignavimai'!N206+'3 priedas_asignavimai'!N211+'3 priedas_asignavimai'!N215+'3 priedas_asignavimai'!N219+'3 priedas_asignavimai'!N224+'3 priedas_asignavimai'!N228+'3 priedas_asignavimai'!N233+'3 priedas_asignavimai'!N236+'3 priedas_asignavimai'!N238</f>
        <v>48</v>
      </c>
      <c r="O16" s="7">
        <f>'3 priedas_asignavimai'!O42+'3 priedas_asignavimai'!O152+'3 priedas_asignavimai'!O155+'3 priedas_asignavimai'!O160+'3 priedas_asignavimai'!O163+'3 priedas_asignavimai'!O169+'3 priedas_asignavimai'!O171+'3 priedas_asignavimai'!O175+'3 priedas_asignavimai'!O180+'3 priedas_asignavimai'!O184+'3 priedas_asignavimai'!O189+'3 priedas_asignavimai'!O194+'3 priedas_asignavimai'!O198+'3 priedas_asignavimai'!O202+'3 priedas_asignavimai'!O206+'3 priedas_asignavimai'!O211+'3 priedas_asignavimai'!O215+'3 priedas_asignavimai'!O219+'3 priedas_asignavimai'!O224+'3 priedas_asignavimai'!O228+'3 priedas_asignavimai'!O233+'3 priedas_asignavimai'!O236+'3 priedas_asignavimai'!O238</f>
        <v>797.3</v>
      </c>
      <c r="P16" s="7">
        <f>'3 priedas_asignavimai'!P42+'3 priedas_asignavimai'!P152+'3 priedas_asignavimai'!P155+'3 priedas_asignavimai'!P160+'3 priedas_asignavimai'!P163+'3 priedas_asignavimai'!P169+'3 priedas_asignavimai'!P171+'3 priedas_asignavimai'!P175+'3 priedas_asignavimai'!P180+'3 priedas_asignavimai'!P184+'3 priedas_asignavimai'!P189+'3 priedas_asignavimai'!P194+'3 priedas_asignavimai'!P198+'3 priedas_asignavimai'!P202+'3 priedas_asignavimai'!P206+'3 priedas_asignavimai'!P211+'3 priedas_asignavimai'!P215+'3 priedas_asignavimai'!P219+'3 priedas_asignavimai'!P224+'3 priedas_asignavimai'!P228+'3 priedas_asignavimai'!P233+'3 priedas_asignavimai'!P236+'3 priedas_asignavimai'!P238</f>
        <v>0</v>
      </c>
      <c r="Q16" s="7">
        <f>'3 priedas_asignavimai'!Q42+'3 priedas_asignavimai'!Q152+'3 priedas_asignavimai'!Q155+'3 priedas_asignavimai'!Q160+'3 priedas_asignavimai'!Q163+'3 priedas_asignavimai'!Q169+'3 priedas_asignavimai'!Q171+'3 priedas_asignavimai'!Q175+'3 priedas_asignavimai'!Q180+'3 priedas_asignavimai'!Q184+'3 priedas_asignavimai'!Q189+'3 priedas_asignavimai'!Q194+'3 priedas_asignavimai'!Q198+'3 priedas_asignavimai'!Q202+'3 priedas_asignavimai'!Q206+'3 priedas_asignavimai'!Q211+'3 priedas_asignavimai'!Q215+'3 priedas_asignavimai'!Q219+'3 priedas_asignavimai'!Q224+'3 priedas_asignavimai'!Q228+'3 priedas_asignavimai'!Q233+'3 priedas_asignavimai'!Q236+'3 priedas_asignavimai'!Q238</f>
        <v>472.50000000000006</v>
      </c>
      <c r="R16" s="7">
        <f>'3 priedas_asignavimai'!R42+'3 priedas_asignavimai'!R152+'3 priedas_asignavimai'!R155+'3 priedas_asignavimai'!R160+'3 priedas_asignavimai'!R163+'3 priedas_asignavimai'!R169+'3 priedas_asignavimai'!R171+'3 priedas_asignavimai'!R175+'3 priedas_asignavimai'!R180+'3 priedas_asignavimai'!R184+'3 priedas_asignavimai'!R189+'3 priedas_asignavimai'!R194+'3 priedas_asignavimai'!R198+'3 priedas_asignavimai'!R202+'3 priedas_asignavimai'!R206+'3 priedas_asignavimai'!R211+'3 priedas_asignavimai'!R215+'3 priedas_asignavimai'!R219+'3 priedas_asignavimai'!R224+'3 priedas_asignavimai'!R228+'3 priedas_asignavimai'!R233+'3 priedas_asignavimai'!R236+'3 priedas_asignavimai'!R238</f>
        <v>5.8</v>
      </c>
      <c r="S16" s="167">
        <f t="shared" si="3"/>
        <v>0</v>
      </c>
      <c r="T16" s="167">
        <f t="shared" si="4"/>
        <v>0</v>
      </c>
      <c r="U16" s="143">
        <f>'3 priedas_asignavimai'!U42+'3 priedas_asignavimai'!U152+'3 priedas_asignavimai'!U155+'3 priedas_asignavimai'!U160+'3 priedas_asignavimai'!U163+'3 priedas_asignavimai'!U169+'3 priedas_asignavimai'!U171+'3 priedas_asignavimai'!U175+'3 priedas_asignavimai'!U180+'3 priedas_asignavimai'!U184+'3 priedas_asignavimai'!U189+'3 priedas_asignavimai'!U194+'3 priedas_asignavimai'!U198+'3 priedas_asignavimai'!U202+'3 priedas_asignavimai'!U206+'3 priedas_asignavimai'!U211+'3 priedas_asignavimai'!U215+'3 priedas_asignavimai'!U219+'3 priedas_asignavimai'!U224+'3 priedas_asignavimai'!U228+'3 priedas_asignavimai'!U233+'3 priedas_asignavimai'!U236+'3 priedas_asignavimai'!U238</f>
        <v>0</v>
      </c>
      <c r="V16" s="143">
        <f>'3 priedas_asignavimai'!V42+'3 priedas_asignavimai'!V152+'3 priedas_asignavimai'!V155+'3 priedas_asignavimai'!V160+'3 priedas_asignavimai'!V163+'3 priedas_asignavimai'!V169+'3 priedas_asignavimai'!V171+'3 priedas_asignavimai'!V175+'3 priedas_asignavimai'!V180+'3 priedas_asignavimai'!V184+'3 priedas_asignavimai'!V189+'3 priedas_asignavimai'!V194+'3 priedas_asignavimai'!V198+'3 priedas_asignavimai'!V202+'3 priedas_asignavimai'!V206+'3 priedas_asignavimai'!V211+'3 priedas_asignavimai'!V215+'3 priedas_asignavimai'!V219+'3 priedas_asignavimai'!V224+'3 priedas_asignavimai'!V228+'3 priedas_asignavimai'!V233+'3 priedas_asignavimai'!V236+'3 priedas_asignavimai'!V238</f>
        <v>0</v>
      </c>
      <c r="W16" s="143">
        <f>'3 priedas_asignavimai'!W42+'3 priedas_asignavimai'!W152+'3 priedas_asignavimai'!W155+'3 priedas_asignavimai'!W160+'3 priedas_asignavimai'!W163+'3 priedas_asignavimai'!W169+'3 priedas_asignavimai'!W171+'3 priedas_asignavimai'!W175+'3 priedas_asignavimai'!W180+'3 priedas_asignavimai'!W184+'3 priedas_asignavimai'!W189+'3 priedas_asignavimai'!W194+'3 priedas_asignavimai'!W198+'3 priedas_asignavimai'!W202+'3 priedas_asignavimai'!W206+'3 priedas_asignavimai'!W211+'3 priedas_asignavimai'!W215+'3 priedas_asignavimai'!W219+'3 priedas_asignavimai'!W224+'3 priedas_asignavimai'!W228+'3 priedas_asignavimai'!W233+'3 priedas_asignavimai'!W236+'3 priedas_asignavimai'!W238</f>
        <v>0</v>
      </c>
      <c r="X16" s="143">
        <f>'3 priedas_asignavimai'!X42+'3 priedas_asignavimai'!X152+'3 priedas_asignavimai'!X155+'3 priedas_asignavimai'!X160+'3 priedas_asignavimai'!X163+'3 priedas_asignavimai'!X169+'3 priedas_asignavimai'!X171+'3 priedas_asignavimai'!X175+'3 priedas_asignavimai'!X180+'3 priedas_asignavimai'!X184+'3 priedas_asignavimai'!X189+'3 priedas_asignavimai'!X194+'3 priedas_asignavimai'!X198+'3 priedas_asignavimai'!X202+'3 priedas_asignavimai'!X206+'3 priedas_asignavimai'!X211+'3 priedas_asignavimai'!X215+'3 priedas_asignavimai'!X219+'3 priedas_asignavimai'!X224+'3 priedas_asignavimai'!X228+'3 priedas_asignavimai'!X233+'3 priedas_asignavimai'!X236+'3 priedas_asignavimai'!X238</f>
        <v>0</v>
      </c>
      <c r="Y16" s="143">
        <f>'3 priedas_asignavimai'!Y42+'3 priedas_asignavimai'!Y152+'3 priedas_asignavimai'!Y155+'3 priedas_asignavimai'!Y160+'3 priedas_asignavimai'!Y163+'3 priedas_asignavimai'!Y169+'3 priedas_asignavimai'!Y171+'3 priedas_asignavimai'!Y175+'3 priedas_asignavimai'!Y180+'3 priedas_asignavimai'!Y184+'3 priedas_asignavimai'!Y189+'3 priedas_asignavimai'!Y194+'3 priedas_asignavimai'!Y198+'3 priedas_asignavimai'!Y202+'3 priedas_asignavimai'!Y206+'3 priedas_asignavimai'!Y211+'3 priedas_asignavimai'!Y215+'3 priedas_asignavimai'!Y219+'3 priedas_asignavimai'!Y224+'3 priedas_asignavimai'!Y228+'3 priedas_asignavimai'!Y233+'3 priedas_asignavimai'!Y236+'3 priedas_asignavimai'!Y238</f>
        <v>0</v>
      </c>
      <c r="Z16" s="143">
        <f>'3 priedas_asignavimai'!Z42+'3 priedas_asignavimai'!Z152+'3 priedas_asignavimai'!Z155+'3 priedas_asignavimai'!Z160+'3 priedas_asignavimai'!Z163+'3 priedas_asignavimai'!Z169+'3 priedas_asignavimai'!Z171+'3 priedas_asignavimai'!Z175+'3 priedas_asignavimai'!Z180+'3 priedas_asignavimai'!Z184+'3 priedas_asignavimai'!Z189+'3 priedas_asignavimai'!Z194+'3 priedas_asignavimai'!Z198+'3 priedas_asignavimai'!Z202+'3 priedas_asignavimai'!Z206+'3 priedas_asignavimai'!Z211+'3 priedas_asignavimai'!Z215+'3 priedas_asignavimai'!Z219+'3 priedas_asignavimai'!Z224+'3 priedas_asignavimai'!Z228+'3 priedas_asignavimai'!Z233+'3 priedas_asignavimai'!Z236+'3 priedas_asignavimai'!Z238</f>
        <v>0</v>
      </c>
      <c r="AA16" s="143">
        <f>'3 priedas_asignavimai'!AA42+'3 priedas_asignavimai'!AA152+'3 priedas_asignavimai'!AA155+'3 priedas_asignavimai'!AA160+'3 priedas_asignavimai'!AA163+'3 priedas_asignavimai'!AA169+'3 priedas_asignavimai'!AA171+'3 priedas_asignavimai'!AA175+'3 priedas_asignavimai'!AA180+'3 priedas_asignavimai'!AA184+'3 priedas_asignavimai'!AA189+'3 priedas_asignavimai'!AA194+'3 priedas_asignavimai'!AA198+'3 priedas_asignavimai'!AA202+'3 priedas_asignavimai'!AA206+'3 priedas_asignavimai'!AA211+'3 priedas_asignavimai'!AA215+'3 priedas_asignavimai'!AA219+'3 priedas_asignavimai'!AA224+'3 priedas_asignavimai'!AA228+'3 priedas_asignavimai'!AA233+'3 priedas_asignavimai'!AA236+'3 priedas_asignavimai'!AA238</f>
        <v>0</v>
      </c>
      <c r="AB16" s="143">
        <f>'3 priedas_asignavimai'!AB42+'3 priedas_asignavimai'!AB152+'3 priedas_asignavimai'!AB155+'3 priedas_asignavimai'!AB160+'3 priedas_asignavimai'!AB163+'3 priedas_asignavimai'!AB169+'3 priedas_asignavimai'!AB171+'3 priedas_asignavimai'!AB175+'3 priedas_asignavimai'!AB180+'3 priedas_asignavimai'!AB184+'3 priedas_asignavimai'!AB189+'3 priedas_asignavimai'!AB194+'3 priedas_asignavimai'!AB198+'3 priedas_asignavimai'!AB202+'3 priedas_asignavimai'!AB206+'3 priedas_asignavimai'!AB211+'3 priedas_asignavimai'!AB215+'3 priedas_asignavimai'!AB219+'3 priedas_asignavimai'!AB224+'3 priedas_asignavimai'!AB228+'3 priedas_asignavimai'!AB233+'3 priedas_asignavimai'!AB236+'3 priedas_asignavimai'!AB238</f>
        <v>0</v>
      </c>
      <c r="AC16" s="143">
        <f>'3 priedas_asignavimai'!AC42+'3 priedas_asignavimai'!AC152+'3 priedas_asignavimai'!AC155+'3 priedas_asignavimai'!AC160+'3 priedas_asignavimai'!AC163+'3 priedas_asignavimai'!AC169+'3 priedas_asignavimai'!AC171+'3 priedas_asignavimai'!AC175+'3 priedas_asignavimai'!AC180+'3 priedas_asignavimai'!AC184+'3 priedas_asignavimai'!AC189+'3 priedas_asignavimai'!AC194+'3 priedas_asignavimai'!AC198+'3 priedas_asignavimai'!AC202+'3 priedas_asignavimai'!AC206+'3 priedas_asignavimai'!AC211+'3 priedas_asignavimai'!AC215+'3 priedas_asignavimai'!AC219+'3 priedas_asignavimai'!AC224+'3 priedas_asignavimai'!AC228+'3 priedas_asignavimai'!AC233+'3 priedas_asignavimai'!AC236+'3 priedas_asignavimai'!AC238</f>
        <v>0</v>
      </c>
      <c r="AD16" s="143">
        <f>'3 priedas_asignavimai'!AD42+'3 priedas_asignavimai'!AD152+'3 priedas_asignavimai'!AD155+'3 priedas_asignavimai'!AD160+'3 priedas_asignavimai'!AD163+'3 priedas_asignavimai'!AD169+'3 priedas_asignavimai'!AD171+'3 priedas_asignavimai'!AD175+'3 priedas_asignavimai'!AD180+'3 priedas_asignavimai'!AD184+'3 priedas_asignavimai'!AD189+'3 priedas_asignavimai'!AD194+'3 priedas_asignavimai'!AD198+'3 priedas_asignavimai'!AD202+'3 priedas_asignavimai'!AD206+'3 priedas_asignavimai'!AD211+'3 priedas_asignavimai'!AD215+'3 priedas_asignavimai'!AD219+'3 priedas_asignavimai'!AD224+'3 priedas_asignavimai'!AD228+'3 priedas_asignavimai'!AD233+'3 priedas_asignavimai'!AD236+'3 priedas_asignavimai'!AD238</f>
        <v>0</v>
      </c>
      <c r="AE16" s="143">
        <f>'3 priedas_asignavimai'!AE42+'3 priedas_asignavimai'!AE152+'3 priedas_asignavimai'!AE155+'3 priedas_asignavimai'!AE160+'3 priedas_asignavimai'!AE163+'3 priedas_asignavimai'!AE169+'3 priedas_asignavimai'!AE171+'3 priedas_asignavimai'!AE175+'3 priedas_asignavimai'!AE180+'3 priedas_asignavimai'!AE184+'3 priedas_asignavimai'!AE189+'3 priedas_asignavimai'!AE194+'3 priedas_asignavimai'!AE198+'3 priedas_asignavimai'!AE202+'3 priedas_asignavimai'!AE206+'3 priedas_asignavimai'!AE211+'3 priedas_asignavimai'!AE215+'3 priedas_asignavimai'!AE219+'3 priedas_asignavimai'!AE224+'3 priedas_asignavimai'!AE228+'3 priedas_asignavimai'!AE233+'3 priedas_asignavimai'!AE236+'3 priedas_asignavimai'!AE238</f>
        <v>0</v>
      </c>
      <c r="AF16" s="143">
        <f>'3 priedas_asignavimai'!AF42+'3 priedas_asignavimai'!AF152+'3 priedas_asignavimai'!AF155+'3 priedas_asignavimai'!AF160+'3 priedas_asignavimai'!AF163+'3 priedas_asignavimai'!AF169+'3 priedas_asignavimai'!AF171+'3 priedas_asignavimai'!AF175+'3 priedas_asignavimai'!AF180+'3 priedas_asignavimai'!AF184+'3 priedas_asignavimai'!AF189+'3 priedas_asignavimai'!AF194+'3 priedas_asignavimai'!AF198+'3 priedas_asignavimai'!AF202+'3 priedas_asignavimai'!AF206+'3 priedas_asignavimai'!AF211+'3 priedas_asignavimai'!AF215+'3 priedas_asignavimai'!AF219+'3 priedas_asignavimai'!AF224+'3 priedas_asignavimai'!AF228+'3 priedas_asignavimai'!AF233+'3 priedas_asignavimai'!AF236+'3 priedas_asignavimai'!AF238</f>
        <v>0</v>
      </c>
      <c r="AG16" s="143">
        <f>'3 priedas_asignavimai'!AG42+'3 priedas_asignavimai'!AG152+'3 priedas_asignavimai'!AG155+'3 priedas_asignavimai'!AG160+'3 priedas_asignavimai'!AG163+'3 priedas_asignavimai'!AG169+'3 priedas_asignavimai'!AG171+'3 priedas_asignavimai'!AG175+'3 priedas_asignavimai'!AG180+'3 priedas_asignavimai'!AG184+'3 priedas_asignavimai'!AG189+'3 priedas_asignavimai'!AG194+'3 priedas_asignavimai'!AG198+'3 priedas_asignavimai'!AG202+'3 priedas_asignavimai'!AG206+'3 priedas_asignavimai'!AG211+'3 priedas_asignavimai'!AG215+'3 priedas_asignavimai'!AG219+'3 priedas_asignavimai'!AG224+'3 priedas_asignavimai'!AG228+'3 priedas_asignavimai'!AG233+'3 priedas_asignavimai'!AG236+'3 priedas_asignavimai'!AG238</f>
        <v>0</v>
      </c>
      <c r="AH16" s="143">
        <f>'3 priedas_asignavimai'!AH42+'3 priedas_asignavimai'!AH152+'3 priedas_asignavimai'!AH155+'3 priedas_asignavimai'!AH160+'3 priedas_asignavimai'!AH163+'3 priedas_asignavimai'!AH169+'3 priedas_asignavimai'!AH171+'3 priedas_asignavimai'!AH175+'3 priedas_asignavimai'!AH180+'3 priedas_asignavimai'!AH184+'3 priedas_asignavimai'!AH189+'3 priedas_asignavimai'!AH194+'3 priedas_asignavimai'!AH198+'3 priedas_asignavimai'!AH202+'3 priedas_asignavimai'!AH206+'3 priedas_asignavimai'!AH211+'3 priedas_asignavimai'!AH215+'3 priedas_asignavimai'!AH219+'3 priedas_asignavimai'!AH224+'3 priedas_asignavimai'!AH228+'3 priedas_asignavimai'!AH233+'3 priedas_asignavimai'!AH236+'3 priedas_asignavimai'!AH238</f>
        <v>0</v>
      </c>
      <c r="AI16" s="19">
        <f t="shared" si="5"/>
        <v>26628.199999999993</v>
      </c>
      <c r="AJ16" s="19">
        <f t="shared" si="6"/>
        <v>20152.899999999998</v>
      </c>
      <c r="AK16" s="23">
        <f t="shared" si="7"/>
        <v>9183.4</v>
      </c>
      <c r="AL16" s="23">
        <f t="shared" si="8"/>
        <v>6624.8</v>
      </c>
      <c r="AM16" s="23">
        <f t="shared" si="9"/>
        <v>0</v>
      </c>
      <c r="AN16" s="23">
        <f t="shared" si="10"/>
        <v>0</v>
      </c>
      <c r="AO16" s="23">
        <f t="shared" si="11"/>
        <v>2068.3000000000002</v>
      </c>
      <c r="AP16" s="23">
        <f t="shared" si="12"/>
        <v>682.40000000000009</v>
      </c>
      <c r="AQ16" s="23">
        <f t="shared" si="13"/>
        <v>13456.199999999995</v>
      </c>
      <c r="AR16" s="23">
        <f t="shared" si="14"/>
        <v>12791.9</v>
      </c>
      <c r="AS16" s="23">
        <f t="shared" si="15"/>
        <v>650.49999999999989</v>
      </c>
      <c r="AT16" s="23">
        <f t="shared" si="16"/>
        <v>48</v>
      </c>
      <c r="AU16" s="23">
        <f t="shared" si="17"/>
        <v>797.3</v>
      </c>
      <c r="AV16" s="23">
        <f t="shared" si="18"/>
        <v>0</v>
      </c>
      <c r="AW16" s="23">
        <f t="shared" si="19"/>
        <v>472.50000000000006</v>
      </c>
      <c r="AX16" s="23">
        <f t="shared" si="20"/>
        <v>5.8</v>
      </c>
      <c r="AZ16" s="1"/>
      <c r="BA16" s="1"/>
    </row>
    <row r="17" spans="1:53" s="59" customFormat="1" x14ac:dyDescent="0.25">
      <c r="A17" s="3" t="s">
        <v>12</v>
      </c>
      <c r="B17" s="15" t="s">
        <v>61</v>
      </c>
      <c r="C17" s="167">
        <f t="shared" si="1"/>
        <v>1016.3000000000001</v>
      </c>
      <c r="D17" s="167">
        <f t="shared" si="2"/>
        <v>319.7</v>
      </c>
      <c r="E17" s="7">
        <f>'3 priedas_asignavimai'!E48+'3 priedas_asignavimai'!E70+'3 priedas_asignavimai'!E77+'3 priedas_asignavimai'!E84+'3 priedas_asignavimai'!E91+'3 priedas_asignavimai'!E98+'3 priedas_asignavimai'!E105+'3 priedas_asignavimai'!E112+'3 priedas_asignavimai'!E119+'3 priedas_asignavimai'!E126+'3 priedas_asignavimai'!E133+'3 priedas_asignavimai'!E140</f>
        <v>475.1</v>
      </c>
      <c r="F17" s="7">
        <f>'3 priedas_asignavimai'!F48+'3 priedas_asignavimai'!F70+'3 priedas_asignavimai'!F77+'3 priedas_asignavimai'!F84+'3 priedas_asignavimai'!F91+'3 priedas_asignavimai'!F98+'3 priedas_asignavimai'!F105+'3 priedas_asignavimai'!F112+'3 priedas_asignavimai'!F119+'3 priedas_asignavimai'!F126+'3 priedas_asignavimai'!F133+'3 priedas_asignavimai'!F140</f>
        <v>239.2</v>
      </c>
      <c r="G17" s="7">
        <f>'3 priedas_asignavimai'!G48+'3 priedas_asignavimai'!G70+'3 priedas_asignavimai'!G77+'3 priedas_asignavimai'!G84+'3 priedas_asignavimai'!G91+'3 priedas_asignavimai'!G98+'3 priedas_asignavimai'!G105+'3 priedas_asignavimai'!G112+'3 priedas_asignavimai'!G119+'3 priedas_asignavimai'!G126+'3 priedas_asignavimai'!G133+'3 priedas_asignavimai'!G140</f>
        <v>326.3</v>
      </c>
      <c r="H17" s="7">
        <f>'3 priedas_asignavimai'!H48+'3 priedas_asignavimai'!H70+'3 priedas_asignavimai'!H77+'3 priedas_asignavimai'!H84+'3 priedas_asignavimai'!H91+'3 priedas_asignavimai'!H98+'3 priedas_asignavimai'!H105+'3 priedas_asignavimai'!H112+'3 priedas_asignavimai'!H119+'3 priedas_asignavimai'!H126+'3 priedas_asignavimai'!H133+'3 priedas_asignavimai'!H140</f>
        <v>79.5</v>
      </c>
      <c r="I17" s="7">
        <f>'3 priedas_asignavimai'!I48+'3 priedas_asignavimai'!I70+'3 priedas_asignavimai'!I77+'3 priedas_asignavimai'!I84+'3 priedas_asignavimai'!I91+'3 priedas_asignavimai'!I98+'3 priedas_asignavimai'!I105+'3 priedas_asignavimai'!I112+'3 priedas_asignavimai'!I119+'3 priedas_asignavimai'!I126+'3 priedas_asignavimai'!I133+'3 priedas_asignavimai'!I140</f>
        <v>0</v>
      </c>
      <c r="J17" s="7">
        <f>'3 priedas_asignavimai'!J48+'3 priedas_asignavimai'!J70+'3 priedas_asignavimai'!J77+'3 priedas_asignavimai'!J84+'3 priedas_asignavimai'!J91+'3 priedas_asignavimai'!J98+'3 priedas_asignavimai'!J105+'3 priedas_asignavimai'!J112+'3 priedas_asignavimai'!J119+'3 priedas_asignavimai'!J126+'3 priedas_asignavimai'!J133+'3 priedas_asignavimai'!J140</f>
        <v>0</v>
      </c>
      <c r="K17" s="7">
        <f>'3 priedas_asignavimai'!K48+'3 priedas_asignavimai'!K70+'3 priedas_asignavimai'!K77+'3 priedas_asignavimai'!K84+'3 priedas_asignavimai'!K91+'3 priedas_asignavimai'!K98+'3 priedas_asignavimai'!K105+'3 priedas_asignavimai'!K112+'3 priedas_asignavimai'!K119+'3 priedas_asignavimai'!K126+'3 priedas_asignavimai'!K133+'3 priedas_asignavimai'!K140</f>
        <v>0</v>
      </c>
      <c r="L17" s="7">
        <f>'3 priedas_asignavimai'!L48+'3 priedas_asignavimai'!L70+'3 priedas_asignavimai'!L77+'3 priedas_asignavimai'!L84+'3 priedas_asignavimai'!L91+'3 priedas_asignavimai'!L98+'3 priedas_asignavimai'!L105+'3 priedas_asignavimai'!L112+'3 priedas_asignavimai'!L119+'3 priedas_asignavimai'!L126+'3 priedas_asignavimai'!L133+'3 priedas_asignavimai'!L140</f>
        <v>0</v>
      </c>
      <c r="M17" s="7">
        <f>'3 priedas_asignavimai'!M48+'3 priedas_asignavimai'!M70+'3 priedas_asignavimai'!M77+'3 priedas_asignavimai'!M84+'3 priedas_asignavimai'!M91+'3 priedas_asignavimai'!M98+'3 priedas_asignavimai'!M105+'3 priedas_asignavimai'!M112+'3 priedas_asignavimai'!M119+'3 priedas_asignavimai'!M126+'3 priedas_asignavimai'!M133+'3 priedas_asignavimai'!M140</f>
        <v>0</v>
      </c>
      <c r="N17" s="7">
        <f>'3 priedas_asignavimai'!N48+'3 priedas_asignavimai'!N70+'3 priedas_asignavimai'!N77+'3 priedas_asignavimai'!N84+'3 priedas_asignavimai'!N91+'3 priedas_asignavimai'!N98+'3 priedas_asignavimai'!N105+'3 priedas_asignavimai'!N112+'3 priedas_asignavimai'!N119+'3 priedas_asignavimai'!N126+'3 priedas_asignavimai'!N133+'3 priedas_asignavimai'!N140</f>
        <v>0</v>
      </c>
      <c r="O17" s="7">
        <f>'3 priedas_asignavimai'!O48+'3 priedas_asignavimai'!O70+'3 priedas_asignavimai'!O77+'3 priedas_asignavimai'!O84+'3 priedas_asignavimai'!O91+'3 priedas_asignavimai'!O98+'3 priedas_asignavimai'!O105+'3 priedas_asignavimai'!O112+'3 priedas_asignavimai'!O119+'3 priedas_asignavimai'!O126+'3 priedas_asignavimai'!O133+'3 priedas_asignavimai'!O140</f>
        <v>214.9</v>
      </c>
      <c r="P17" s="7">
        <f>'3 priedas_asignavimai'!P48+'3 priedas_asignavimai'!P70+'3 priedas_asignavimai'!P77+'3 priedas_asignavimai'!P84+'3 priedas_asignavimai'!P91+'3 priedas_asignavimai'!P98+'3 priedas_asignavimai'!P105+'3 priedas_asignavimai'!P112+'3 priedas_asignavimai'!P119+'3 priedas_asignavimai'!P126+'3 priedas_asignavimai'!P133+'3 priedas_asignavimai'!P140</f>
        <v>1</v>
      </c>
      <c r="Q17" s="7">
        <f>'3 priedas_asignavimai'!Q48+'3 priedas_asignavimai'!Q70+'3 priedas_asignavimai'!Q77+'3 priedas_asignavimai'!Q84+'3 priedas_asignavimai'!Q91+'3 priedas_asignavimai'!Q98+'3 priedas_asignavimai'!Q105+'3 priedas_asignavimai'!Q112+'3 priedas_asignavimai'!Q119+'3 priedas_asignavimai'!Q126+'3 priedas_asignavimai'!Q133+'3 priedas_asignavimai'!Q140</f>
        <v>0</v>
      </c>
      <c r="R17" s="7">
        <f>'3 priedas_asignavimai'!R48+'3 priedas_asignavimai'!R70+'3 priedas_asignavimai'!R77+'3 priedas_asignavimai'!R84+'3 priedas_asignavimai'!R91+'3 priedas_asignavimai'!R98+'3 priedas_asignavimai'!R105+'3 priedas_asignavimai'!R112+'3 priedas_asignavimai'!R119+'3 priedas_asignavimai'!R126+'3 priedas_asignavimai'!R133+'3 priedas_asignavimai'!R140</f>
        <v>0</v>
      </c>
      <c r="S17" s="167">
        <f t="shared" si="3"/>
        <v>0</v>
      </c>
      <c r="T17" s="167">
        <f t="shared" si="4"/>
        <v>0</v>
      </c>
      <c r="U17" s="143">
        <f>'3 priedas_asignavimai'!U48+'3 priedas_asignavimai'!U70+'3 priedas_asignavimai'!U77+'3 priedas_asignavimai'!U84+'3 priedas_asignavimai'!U91+'3 priedas_asignavimai'!U98+'3 priedas_asignavimai'!U105+'3 priedas_asignavimai'!U112+'3 priedas_asignavimai'!U119+'3 priedas_asignavimai'!U126+'3 priedas_asignavimai'!U133+'3 priedas_asignavimai'!U140</f>
        <v>0</v>
      </c>
      <c r="V17" s="143">
        <f>'3 priedas_asignavimai'!V48+'3 priedas_asignavimai'!V70+'3 priedas_asignavimai'!V77+'3 priedas_asignavimai'!V84+'3 priedas_asignavimai'!V91+'3 priedas_asignavimai'!V98+'3 priedas_asignavimai'!V105+'3 priedas_asignavimai'!V112+'3 priedas_asignavimai'!V119+'3 priedas_asignavimai'!V126+'3 priedas_asignavimai'!V133+'3 priedas_asignavimai'!V140</f>
        <v>0</v>
      </c>
      <c r="W17" s="143">
        <f>'3 priedas_asignavimai'!W48+'3 priedas_asignavimai'!W70+'3 priedas_asignavimai'!W77+'3 priedas_asignavimai'!W84+'3 priedas_asignavimai'!W91+'3 priedas_asignavimai'!W98+'3 priedas_asignavimai'!W105+'3 priedas_asignavimai'!W112+'3 priedas_asignavimai'!W119+'3 priedas_asignavimai'!W126+'3 priedas_asignavimai'!W133+'3 priedas_asignavimai'!W140</f>
        <v>0</v>
      </c>
      <c r="X17" s="143">
        <f>'3 priedas_asignavimai'!X48+'3 priedas_asignavimai'!X70+'3 priedas_asignavimai'!X77+'3 priedas_asignavimai'!X84+'3 priedas_asignavimai'!X91+'3 priedas_asignavimai'!X98+'3 priedas_asignavimai'!X105+'3 priedas_asignavimai'!X112+'3 priedas_asignavimai'!X119+'3 priedas_asignavimai'!X126+'3 priedas_asignavimai'!X133+'3 priedas_asignavimai'!X140</f>
        <v>0</v>
      </c>
      <c r="Y17" s="143">
        <f>'3 priedas_asignavimai'!Y48+'3 priedas_asignavimai'!Y70+'3 priedas_asignavimai'!Y77+'3 priedas_asignavimai'!Y84+'3 priedas_asignavimai'!Y91+'3 priedas_asignavimai'!Y98+'3 priedas_asignavimai'!Y105+'3 priedas_asignavimai'!Y112+'3 priedas_asignavimai'!Y119+'3 priedas_asignavimai'!Y126+'3 priedas_asignavimai'!Y133+'3 priedas_asignavimai'!Y140</f>
        <v>0</v>
      </c>
      <c r="Z17" s="143">
        <f>'3 priedas_asignavimai'!Z48+'3 priedas_asignavimai'!Z70+'3 priedas_asignavimai'!Z77+'3 priedas_asignavimai'!Z84+'3 priedas_asignavimai'!Z91+'3 priedas_asignavimai'!Z98+'3 priedas_asignavimai'!Z105+'3 priedas_asignavimai'!Z112+'3 priedas_asignavimai'!Z119+'3 priedas_asignavimai'!Z126+'3 priedas_asignavimai'!Z133+'3 priedas_asignavimai'!Z140</f>
        <v>0</v>
      </c>
      <c r="AA17" s="143">
        <f>'3 priedas_asignavimai'!AA48+'3 priedas_asignavimai'!AA70+'3 priedas_asignavimai'!AA77+'3 priedas_asignavimai'!AA84+'3 priedas_asignavimai'!AA91+'3 priedas_asignavimai'!AA98+'3 priedas_asignavimai'!AA105+'3 priedas_asignavimai'!AA112+'3 priedas_asignavimai'!AA119+'3 priedas_asignavimai'!AA126+'3 priedas_asignavimai'!AA133+'3 priedas_asignavimai'!AA140</f>
        <v>0</v>
      </c>
      <c r="AB17" s="143">
        <f>'3 priedas_asignavimai'!AB48+'3 priedas_asignavimai'!AB70+'3 priedas_asignavimai'!AB77+'3 priedas_asignavimai'!AB84+'3 priedas_asignavimai'!AB91+'3 priedas_asignavimai'!AB98+'3 priedas_asignavimai'!AB105+'3 priedas_asignavimai'!AB112+'3 priedas_asignavimai'!AB119+'3 priedas_asignavimai'!AB126+'3 priedas_asignavimai'!AB133+'3 priedas_asignavimai'!AB140</f>
        <v>0</v>
      </c>
      <c r="AC17" s="143">
        <f>'3 priedas_asignavimai'!AC48+'3 priedas_asignavimai'!AC70+'3 priedas_asignavimai'!AC77+'3 priedas_asignavimai'!AC84+'3 priedas_asignavimai'!AC91+'3 priedas_asignavimai'!AC98+'3 priedas_asignavimai'!AC105+'3 priedas_asignavimai'!AC112+'3 priedas_asignavimai'!AC119+'3 priedas_asignavimai'!AC126+'3 priedas_asignavimai'!AC133+'3 priedas_asignavimai'!AC140</f>
        <v>0</v>
      </c>
      <c r="AD17" s="143">
        <f>'3 priedas_asignavimai'!AD48+'3 priedas_asignavimai'!AD70+'3 priedas_asignavimai'!AD77+'3 priedas_asignavimai'!AD84+'3 priedas_asignavimai'!AD91+'3 priedas_asignavimai'!AD98+'3 priedas_asignavimai'!AD105+'3 priedas_asignavimai'!AD112+'3 priedas_asignavimai'!AD119+'3 priedas_asignavimai'!AD126+'3 priedas_asignavimai'!AD133+'3 priedas_asignavimai'!AD140</f>
        <v>0</v>
      </c>
      <c r="AE17" s="143">
        <f>'3 priedas_asignavimai'!AE48+'3 priedas_asignavimai'!AE70+'3 priedas_asignavimai'!AE77+'3 priedas_asignavimai'!AE84+'3 priedas_asignavimai'!AE91+'3 priedas_asignavimai'!AE98+'3 priedas_asignavimai'!AE105+'3 priedas_asignavimai'!AE112+'3 priedas_asignavimai'!AE119+'3 priedas_asignavimai'!AE126+'3 priedas_asignavimai'!AE133+'3 priedas_asignavimai'!AE140</f>
        <v>0</v>
      </c>
      <c r="AF17" s="143">
        <f>'3 priedas_asignavimai'!AF48+'3 priedas_asignavimai'!AF70+'3 priedas_asignavimai'!AF77+'3 priedas_asignavimai'!AF84+'3 priedas_asignavimai'!AF91+'3 priedas_asignavimai'!AF98+'3 priedas_asignavimai'!AF105+'3 priedas_asignavimai'!AF112+'3 priedas_asignavimai'!AF119+'3 priedas_asignavimai'!AF126+'3 priedas_asignavimai'!AF133+'3 priedas_asignavimai'!AF140</f>
        <v>0</v>
      </c>
      <c r="AG17" s="143">
        <f>'3 priedas_asignavimai'!AG48+'3 priedas_asignavimai'!AG70+'3 priedas_asignavimai'!AG77+'3 priedas_asignavimai'!AG84+'3 priedas_asignavimai'!AG91+'3 priedas_asignavimai'!AG98+'3 priedas_asignavimai'!AG105+'3 priedas_asignavimai'!AG112+'3 priedas_asignavimai'!AG119+'3 priedas_asignavimai'!AG126+'3 priedas_asignavimai'!AG133+'3 priedas_asignavimai'!AG140</f>
        <v>0</v>
      </c>
      <c r="AH17" s="143">
        <f>'3 priedas_asignavimai'!AH48+'3 priedas_asignavimai'!AH70+'3 priedas_asignavimai'!AH77+'3 priedas_asignavimai'!AH84+'3 priedas_asignavimai'!AH91+'3 priedas_asignavimai'!AH98+'3 priedas_asignavimai'!AH105+'3 priedas_asignavimai'!AH112+'3 priedas_asignavimai'!AH119+'3 priedas_asignavimai'!AH126+'3 priedas_asignavimai'!AH133+'3 priedas_asignavimai'!AH140</f>
        <v>0</v>
      </c>
      <c r="AI17" s="19">
        <f t="shared" si="5"/>
        <v>1016.3000000000001</v>
      </c>
      <c r="AJ17" s="19">
        <f t="shared" si="6"/>
        <v>319.7</v>
      </c>
      <c r="AK17" s="23">
        <f t="shared" si="7"/>
        <v>475.1</v>
      </c>
      <c r="AL17" s="23">
        <f t="shared" si="8"/>
        <v>239.2</v>
      </c>
      <c r="AM17" s="23">
        <f t="shared" si="9"/>
        <v>326.3</v>
      </c>
      <c r="AN17" s="23">
        <f t="shared" si="10"/>
        <v>79.5</v>
      </c>
      <c r="AO17" s="23">
        <f t="shared" si="11"/>
        <v>0</v>
      </c>
      <c r="AP17" s="23">
        <f t="shared" si="12"/>
        <v>0</v>
      </c>
      <c r="AQ17" s="23">
        <f t="shared" si="13"/>
        <v>0</v>
      </c>
      <c r="AR17" s="23">
        <f t="shared" si="14"/>
        <v>0</v>
      </c>
      <c r="AS17" s="23">
        <f t="shared" si="15"/>
        <v>0</v>
      </c>
      <c r="AT17" s="23">
        <f t="shared" si="16"/>
        <v>0</v>
      </c>
      <c r="AU17" s="23">
        <f t="shared" si="17"/>
        <v>214.9</v>
      </c>
      <c r="AV17" s="23">
        <f t="shared" si="18"/>
        <v>1</v>
      </c>
      <c r="AW17" s="23">
        <f t="shared" si="19"/>
        <v>0</v>
      </c>
      <c r="AX17" s="23">
        <f t="shared" si="20"/>
        <v>0</v>
      </c>
      <c r="AZ17" s="1"/>
      <c r="BA17" s="1"/>
    </row>
    <row r="18" spans="1:53" s="59" customFormat="1" ht="15" customHeight="1" x14ac:dyDescent="0.25">
      <c r="A18" s="3" t="s">
        <v>13</v>
      </c>
      <c r="B18" s="15" t="s">
        <v>7</v>
      </c>
      <c r="C18" s="167">
        <f t="shared" si="1"/>
        <v>4811.3</v>
      </c>
      <c r="D18" s="167">
        <f t="shared" si="2"/>
        <v>2140.5999999999995</v>
      </c>
      <c r="E18" s="7">
        <f>'3 priedas_asignavimai'!E50+'3 priedas_asignavimai'!E241+'3 priedas_asignavimai'!E243+'3 priedas_asignavimai'!E245+'3 priedas_asignavimai'!E247+'3 priedas_asignavimai'!E249+'3 priedas_asignavimai'!E251+'3 priedas_asignavimai'!E253+'3 priedas_asignavimai'!E255+'3 priedas_asignavimai'!E258</f>
        <v>3833.0000000000005</v>
      </c>
      <c r="F18" s="7">
        <f>'3 priedas_asignavimai'!F50+'3 priedas_asignavimai'!F241+'3 priedas_asignavimai'!F243+'3 priedas_asignavimai'!F245+'3 priedas_asignavimai'!F247+'3 priedas_asignavimai'!F249+'3 priedas_asignavimai'!F251+'3 priedas_asignavimai'!F253+'3 priedas_asignavimai'!F255+'3 priedas_asignavimai'!F258</f>
        <v>2126.8999999999996</v>
      </c>
      <c r="G18" s="7">
        <f>'3 priedas_asignavimai'!G50+'3 priedas_asignavimai'!G241+'3 priedas_asignavimai'!G243+'3 priedas_asignavimai'!G245+'3 priedas_asignavimai'!G247+'3 priedas_asignavimai'!G249+'3 priedas_asignavimai'!G251+'3 priedas_asignavimai'!G253+'3 priedas_asignavimai'!G255+'3 priedas_asignavimai'!G258</f>
        <v>0</v>
      </c>
      <c r="H18" s="7">
        <f>'3 priedas_asignavimai'!H50+'3 priedas_asignavimai'!H241+'3 priedas_asignavimai'!H243+'3 priedas_asignavimai'!H245+'3 priedas_asignavimai'!H247+'3 priedas_asignavimai'!H249+'3 priedas_asignavimai'!H251+'3 priedas_asignavimai'!H253+'3 priedas_asignavimai'!H255+'3 priedas_asignavimai'!H258</f>
        <v>0</v>
      </c>
      <c r="I18" s="7">
        <f>'3 priedas_asignavimai'!I50+'3 priedas_asignavimai'!I241+'3 priedas_asignavimai'!I243+'3 priedas_asignavimai'!I245+'3 priedas_asignavimai'!I247+'3 priedas_asignavimai'!I249+'3 priedas_asignavimai'!I251+'3 priedas_asignavimai'!I253+'3 priedas_asignavimai'!I255+'3 priedas_asignavimai'!I258</f>
        <v>748</v>
      </c>
      <c r="J18" s="7">
        <f>'3 priedas_asignavimai'!J50+'3 priedas_asignavimai'!J241+'3 priedas_asignavimai'!J243+'3 priedas_asignavimai'!J245+'3 priedas_asignavimai'!J247+'3 priedas_asignavimai'!J249+'3 priedas_asignavimai'!J251+'3 priedas_asignavimai'!J253+'3 priedas_asignavimai'!J255+'3 priedas_asignavimai'!J258</f>
        <v>0</v>
      </c>
      <c r="K18" s="7">
        <f>'3 priedas_asignavimai'!K50+'3 priedas_asignavimai'!K241+'3 priedas_asignavimai'!K243+'3 priedas_asignavimai'!K245+'3 priedas_asignavimai'!K247+'3 priedas_asignavimai'!K249+'3 priedas_asignavimai'!K251+'3 priedas_asignavimai'!K253+'3 priedas_asignavimai'!K255+'3 priedas_asignavimai'!K258</f>
        <v>0</v>
      </c>
      <c r="L18" s="7">
        <f>'3 priedas_asignavimai'!L50+'3 priedas_asignavimai'!L241+'3 priedas_asignavimai'!L243+'3 priedas_asignavimai'!L245+'3 priedas_asignavimai'!L247+'3 priedas_asignavimai'!L249+'3 priedas_asignavimai'!L251+'3 priedas_asignavimai'!L253+'3 priedas_asignavimai'!L255+'3 priedas_asignavimai'!L258</f>
        <v>0</v>
      </c>
      <c r="M18" s="7">
        <f>'3 priedas_asignavimai'!M50+'3 priedas_asignavimai'!M241+'3 priedas_asignavimai'!M243+'3 priedas_asignavimai'!M245+'3 priedas_asignavimai'!M247+'3 priedas_asignavimai'!M249+'3 priedas_asignavimai'!M251+'3 priedas_asignavimai'!M253+'3 priedas_asignavimai'!M255+'3 priedas_asignavimai'!M258</f>
        <v>56.1</v>
      </c>
      <c r="N18" s="7">
        <f>'3 priedas_asignavimai'!N50+'3 priedas_asignavimai'!N241+'3 priedas_asignavimai'!N243+'3 priedas_asignavimai'!N245+'3 priedas_asignavimai'!N247+'3 priedas_asignavimai'!N249+'3 priedas_asignavimai'!N251+'3 priedas_asignavimai'!N253+'3 priedas_asignavimai'!N255+'3 priedas_asignavimai'!N258</f>
        <v>0</v>
      </c>
      <c r="O18" s="7">
        <f>'3 priedas_asignavimai'!O50+'3 priedas_asignavimai'!O241+'3 priedas_asignavimai'!O243+'3 priedas_asignavimai'!O245+'3 priedas_asignavimai'!O247+'3 priedas_asignavimai'!O249+'3 priedas_asignavimai'!O251+'3 priedas_asignavimai'!O253+'3 priedas_asignavimai'!O255+'3 priedas_asignavimai'!O258</f>
        <v>140.5</v>
      </c>
      <c r="P18" s="7">
        <f>'3 priedas_asignavimai'!P50+'3 priedas_asignavimai'!P241+'3 priedas_asignavimai'!P243+'3 priedas_asignavimai'!P245+'3 priedas_asignavimai'!P247+'3 priedas_asignavimai'!P249+'3 priedas_asignavimai'!P251+'3 priedas_asignavimai'!P253+'3 priedas_asignavimai'!P255+'3 priedas_asignavimai'!P258</f>
        <v>13.7</v>
      </c>
      <c r="Q18" s="7">
        <f>'3 priedas_asignavimai'!Q50+'3 priedas_asignavimai'!Q241+'3 priedas_asignavimai'!Q243+'3 priedas_asignavimai'!Q245+'3 priedas_asignavimai'!Q247+'3 priedas_asignavimai'!Q249+'3 priedas_asignavimai'!Q251+'3 priedas_asignavimai'!Q253+'3 priedas_asignavimai'!Q255+'3 priedas_asignavimai'!Q258</f>
        <v>33.700000000000003</v>
      </c>
      <c r="R18" s="7">
        <f>'3 priedas_asignavimai'!R50+'3 priedas_asignavimai'!R241+'3 priedas_asignavimai'!R243+'3 priedas_asignavimai'!R245+'3 priedas_asignavimai'!R247+'3 priedas_asignavimai'!R249+'3 priedas_asignavimai'!R251+'3 priedas_asignavimai'!R253+'3 priedas_asignavimai'!R255+'3 priedas_asignavimai'!R258</f>
        <v>0</v>
      </c>
      <c r="S18" s="167">
        <f t="shared" si="3"/>
        <v>0</v>
      </c>
      <c r="T18" s="167">
        <f t="shared" si="4"/>
        <v>0</v>
      </c>
      <c r="U18" s="143">
        <f>'3 priedas_asignavimai'!U50+'3 priedas_asignavimai'!U241+'3 priedas_asignavimai'!U243+'3 priedas_asignavimai'!U245+'3 priedas_asignavimai'!U247+'3 priedas_asignavimai'!U249+'3 priedas_asignavimai'!U251+'3 priedas_asignavimai'!U253+'3 priedas_asignavimai'!U255+'3 priedas_asignavimai'!U258</f>
        <v>0</v>
      </c>
      <c r="V18" s="143">
        <f>'3 priedas_asignavimai'!V50+'3 priedas_asignavimai'!V241+'3 priedas_asignavimai'!V243+'3 priedas_asignavimai'!V245+'3 priedas_asignavimai'!V247+'3 priedas_asignavimai'!V249+'3 priedas_asignavimai'!V251+'3 priedas_asignavimai'!V253+'3 priedas_asignavimai'!V255+'3 priedas_asignavimai'!V258</f>
        <v>0</v>
      </c>
      <c r="W18" s="143">
        <f>'3 priedas_asignavimai'!W50+'3 priedas_asignavimai'!W241+'3 priedas_asignavimai'!W243+'3 priedas_asignavimai'!W245+'3 priedas_asignavimai'!W247+'3 priedas_asignavimai'!W249+'3 priedas_asignavimai'!W251+'3 priedas_asignavimai'!W253+'3 priedas_asignavimai'!W255+'3 priedas_asignavimai'!W258</f>
        <v>0</v>
      </c>
      <c r="X18" s="143">
        <f>'3 priedas_asignavimai'!X50+'3 priedas_asignavimai'!X241+'3 priedas_asignavimai'!X243+'3 priedas_asignavimai'!X245+'3 priedas_asignavimai'!X247+'3 priedas_asignavimai'!X249+'3 priedas_asignavimai'!X251+'3 priedas_asignavimai'!X253+'3 priedas_asignavimai'!X255+'3 priedas_asignavimai'!X258</f>
        <v>0</v>
      </c>
      <c r="Y18" s="143">
        <f>'3 priedas_asignavimai'!Y50+'3 priedas_asignavimai'!Y241+'3 priedas_asignavimai'!Y243+'3 priedas_asignavimai'!Y245+'3 priedas_asignavimai'!Y247+'3 priedas_asignavimai'!Y249+'3 priedas_asignavimai'!Y251+'3 priedas_asignavimai'!Y253+'3 priedas_asignavimai'!Y255+'3 priedas_asignavimai'!Y258</f>
        <v>0</v>
      </c>
      <c r="Z18" s="143">
        <f>'3 priedas_asignavimai'!Z50+'3 priedas_asignavimai'!Z241+'3 priedas_asignavimai'!Z243+'3 priedas_asignavimai'!Z245+'3 priedas_asignavimai'!Z247+'3 priedas_asignavimai'!Z249+'3 priedas_asignavimai'!Z251+'3 priedas_asignavimai'!Z253+'3 priedas_asignavimai'!Z255+'3 priedas_asignavimai'!Z258</f>
        <v>0</v>
      </c>
      <c r="AA18" s="143">
        <f>'3 priedas_asignavimai'!AA50+'3 priedas_asignavimai'!AA241+'3 priedas_asignavimai'!AA243+'3 priedas_asignavimai'!AA245+'3 priedas_asignavimai'!AA247+'3 priedas_asignavimai'!AA249+'3 priedas_asignavimai'!AA251+'3 priedas_asignavimai'!AA253+'3 priedas_asignavimai'!AA255+'3 priedas_asignavimai'!AA258</f>
        <v>0</v>
      </c>
      <c r="AB18" s="143">
        <f>'3 priedas_asignavimai'!AB50+'3 priedas_asignavimai'!AB241+'3 priedas_asignavimai'!AB243+'3 priedas_asignavimai'!AB245+'3 priedas_asignavimai'!AB247+'3 priedas_asignavimai'!AB249+'3 priedas_asignavimai'!AB251+'3 priedas_asignavimai'!AB253+'3 priedas_asignavimai'!AB255+'3 priedas_asignavimai'!AB258</f>
        <v>0</v>
      </c>
      <c r="AC18" s="143">
        <f>'3 priedas_asignavimai'!AC50+'3 priedas_asignavimai'!AC241+'3 priedas_asignavimai'!AC243+'3 priedas_asignavimai'!AC245+'3 priedas_asignavimai'!AC247+'3 priedas_asignavimai'!AC249+'3 priedas_asignavimai'!AC251+'3 priedas_asignavimai'!AC253+'3 priedas_asignavimai'!AC255+'3 priedas_asignavimai'!AC258</f>
        <v>0</v>
      </c>
      <c r="AD18" s="143">
        <f>'3 priedas_asignavimai'!AD50+'3 priedas_asignavimai'!AD241+'3 priedas_asignavimai'!AD243+'3 priedas_asignavimai'!AD245+'3 priedas_asignavimai'!AD247+'3 priedas_asignavimai'!AD249+'3 priedas_asignavimai'!AD251+'3 priedas_asignavimai'!AD253+'3 priedas_asignavimai'!AD255+'3 priedas_asignavimai'!AD258</f>
        <v>0</v>
      </c>
      <c r="AE18" s="143">
        <f>'3 priedas_asignavimai'!AE50+'3 priedas_asignavimai'!AE241+'3 priedas_asignavimai'!AE243+'3 priedas_asignavimai'!AE245+'3 priedas_asignavimai'!AE247+'3 priedas_asignavimai'!AE249+'3 priedas_asignavimai'!AE251+'3 priedas_asignavimai'!AE253+'3 priedas_asignavimai'!AE255+'3 priedas_asignavimai'!AE258</f>
        <v>0</v>
      </c>
      <c r="AF18" s="143">
        <f>'3 priedas_asignavimai'!AF50+'3 priedas_asignavimai'!AF241+'3 priedas_asignavimai'!AF243+'3 priedas_asignavimai'!AF245+'3 priedas_asignavimai'!AF247+'3 priedas_asignavimai'!AF249+'3 priedas_asignavimai'!AF251+'3 priedas_asignavimai'!AF253+'3 priedas_asignavimai'!AF255+'3 priedas_asignavimai'!AF258</f>
        <v>0</v>
      </c>
      <c r="AG18" s="143">
        <f>'3 priedas_asignavimai'!AG50+'3 priedas_asignavimai'!AG241+'3 priedas_asignavimai'!AG243+'3 priedas_asignavimai'!AG245+'3 priedas_asignavimai'!AG247+'3 priedas_asignavimai'!AG249+'3 priedas_asignavimai'!AG251+'3 priedas_asignavimai'!AG253+'3 priedas_asignavimai'!AG255+'3 priedas_asignavimai'!AG258</f>
        <v>0</v>
      </c>
      <c r="AH18" s="143">
        <f>'3 priedas_asignavimai'!AH50+'3 priedas_asignavimai'!AH241+'3 priedas_asignavimai'!AH243+'3 priedas_asignavimai'!AH245+'3 priedas_asignavimai'!AH247+'3 priedas_asignavimai'!AH249+'3 priedas_asignavimai'!AH251+'3 priedas_asignavimai'!AH253+'3 priedas_asignavimai'!AH255+'3 priedas_asignavimai'!AH258</f>
        <v>0</v>
      </c>
      <c r="AI18" s="19">
        <f t="shared" si="5"/>
        <v>4811.3</v>
      </c>
      <c r="AJ18" s="19">
        <f t="shared" si="6"/>
        <v>2140.5999999999995</v>
      </c>
      <c r="AK18" s="23">
        <f t="shared" si="7"/>
        <v>3833.0000000000005</v>
      </c>
      <c r="AL18" s="23">
        <f t="shared" si="8"/>
        <v>2126.8999999999996</v>
      </c>
      <c r="AM18" s="23">
        <f t="shared" si="9"/>
        <v>0</v>
      </c>
      <c r="AN18" s="23">
        <f t="shared" si="10"/>
        <v>0</v>
      </c>
      <c r="AO18" s="23">
        <f t="shared" si="11"/>
        <v>748</v>
      </c>
      <c r="AP18" s="23">
        <f t="shared" si="12"/>
        <v>0</v>
      </c>
      <c r="AQ18" s="23">
        <f t="shared" si="13"/>
        <v>0</v>
      </c>
      <c r="AR18" s="23">
        <f t="shared" si="14"/>
        <v>0</v>
      </c>
      <c r="AS18" s="23">
        <f t="shared" si="15"/>
        <v>56.1</v>
      </c>
      <c r="AT18" s="23">
        <f t="shared" si="16"/>
        <v>0</v>
      </c>
      <c r="AU18" s="23">
        <f t="shared" si="17"/>
        <v>140.5</v>
      </c>
      <c r="AV18" s="23">
        <f t="shared" si="18"/>
        <v>13.7</v>
      </c>
      <c r="AW18" s="23">
        <f t="shared" si="19"/>
        <v>33.700000000000003</v>
      </c>
      <c r="AX18" s="23">
        <f t="shared" si="20"/>
        <v>0</v>
      </c>
      <c r="AZ18" s="1"/>
      <c r="BA18" s="1"/>
    </row>
    <row r="19" spans="1:53" s="59" customFormat="1" x14ac:dyDescent="0.25">
      <c r="A19" s="3" t="s">
        <v>14</v>
      </c>
      <c r="B19" s="15" t="s">
        <v>8</v>
      </c>
      <c r="C19" s="167">
        <f t="shared" si="1"/>
        <v>11062.100000000002</v>
      </c>
      <c r="D19" s="167">
        <f t="shared" si="2"/>
        <v>3291.3</v>
      </c>
      <c r="E19" s="7">
        <f>'3 priedas_asignavimai'!E52+'3 priedas_asignavimai'!E260+'3 priedas_asignavimai'!E264+'3 priedas_asignavimai'!E267+'3 priedas_asignavimai'!E272</f>
        <v>6346</v>
      </c>
      <c r="F19" s="7">
        <f>'3 priedas_asignavimai'!F52+'3 priedas_asignavimai'!F260+'3 priedas_asignavimai'!F264+'3 priedas_asignavimai'!F267+'3 priedas_asignavimai'!F272</f>
        <v>2255.7000000000003</v>
      </c>
      <c r="G19" s="7">
        <f>'3 priedas_asignavimai'!G52+'3 priedas_asignavimai'!G260+'3 priedas_asignavimai'!G264+'3 priedas_asignavimai'!G267+'3 priedas_asignavimai'!G272</f>
        <v>2295.1000000000004</v>
      </c>
      <c r="H19" s="7">
        <f>'3 priedas_asignavimai'!H52+'3 priedas_asignavimai'!H260+'3 priedas_asignavimai'!H264+'3 priedas_asignavimai'!H267+'3 priedas_asignavimai'!H272</f>
        <v>548</v>
      </c>
      <c r="I19" s="7">
        <f>'3 priedas_asignavimai'!I52+'3 priedas_asignavimai'!I260+'3 priedas_asignavimai'!I264+'3 priedas_asignavimai'!I267+'3 priedas_asignavimai'!I272</f>
        <v>1236.5</v>
      </c>
      <c r="J19" s="7">
        <f>'3 priedas_asignavimai'!J52+'3 priedas_asignavimai'!J260+'3 priedas_asignavimai'!J264+'3 priedas_asignavimai'!J267+'3 priedas_asignavimai'!J272</f>
        <v>302.29999999999995</v>
      </c>
      <c r="K19" s="7">
        <f>'3 priedas_asignavimai'!K52+'3 priedas_asignavimai'!K260+'3 priedas_asignavimai'!K264+'3 priedas_asignavimai'!K267+'3 priedas_asignavimai'!K272</f>
        <v>0</v>
      </c>
      <c r="L19" s="7">
        <f>'3 priedas_asignavimai'!L52+'3 priedas_asignavimai'!L260+'3 priedas_asignavimai'!L264+'3 priedas_asignavimai'!L267+'3 priedas_asignavimai'!L272</f>
        <v>0</v>
      </c>
      <c r="M19" s="7">
        <f>'3 priedas_asignavimai'!M52+'3 priedas_asignavimai'!M260+'3 priedas_asignavimai'!M264+'3 priedas_asignavimai'!M267+'3 priedas_asignavimai'!M272</f>
        <v>391.7</v>
      </c>
      <c r="N19" s="7">
        <f>'3 priedas_asignavimai'!N52+'3 priedas_asignavimai'!N260+'3 priedas_asignavimai'!N264+'3 priedas_asignavimai'!N267+'3 priedas_asignavimai'!N272</f>
        <v>176.3</v>
      </c>
      <c r="O19" s="7">
        <f>'3 priedas_asignavimai'!O52+'3 priedas_asignavimai'!O260+'3 priedas_asignavimai'!O264+'3 priedas_asignavimai'!O267+'3 priedas_asignavimai'!O272</f>
        <v>251.6</v>
      </c>
      <c r="P19" s="7">
        <f>'3 priedas_asignavimai'!P52+'3 priedas_asignavimai'!P260+'3 priedas_asignavimai'!P264+'3 priedas_asignavimai'!P267+'3 priedas_asignavimai'!P272</f>
        <v>9</v>
      </c>
      <c r="Q19" s="7">
        <f>'3 priedas_asignavimai'!Q52+'3 priedas_asignavimai'!Q260+'3 priedas_asignavimai'!Q264+'3 priedas_asignavimai'!Q267+'3 priedas_asignavimai'!Q272</f>
        <v>541.19999999999993</v>
      </c>
      <c r="R19" s="7">
        <f>'3 priedas_asignavimai'!R52+'3 priedas_asignavimai'!R260+'3 priedas_asignavimai'!R264+'3 priedas_asignavimai'!R267+'3 priedas_asignavimai'!R272</f>
        <v>0</v>
      </c>
      <c r="S19" s="167">
        <f t="shared" si="3"/>
        <v>0</v>
      </c>
      <c r="T19" s="167">
        <f t="shared" si="4"/>
        <v>0</v>
      </c>
      <c r="U19" s="143">
        <f>'3 priedas_asignavimai'!U52+'3 priedas_asignavimai'!U260+'3 priedas_asignavimai'!U264+'3 priedas_asignavimai'!U267+'3 priedas_asignavimai'!U272</f>
        <v>0</v>
      </c>
      <c r="V19" s="143">
        <f>'3 priedas_asignavimai'!V52+'3 priedas_asignavimai'!V260+'3 priedas_asignavimai'!V264+'3 priedas_asignavimai'!V267+'3 priedas_asignavimai'!V272</f>
        <v>0</v>
      </c>
      <c r="W19" s="143">
        <f>'3 priedas_asignavimai'!W52+'3 priedas_asignavimai'!W260+'3 priedas_asignavimai'!W264+'3 priedas_asignavimai'!W267+'3 priedas_asignavimai'!W272</f>
        <v>0</v>
      </c>
      <c r="X19" s="143">
        <f>'3 priedas_asignavimai'!X52+'3 priedas_asignavimai'!X260+'3 priedas_asignavimai'!X264+'3 priedas_asignavimai'!X267+'3 priedas_asignavimai'!X272</f>
        <v>0</v>
      </c>
      <c r="Y19" s="143">
        <f>'3 priedas_asignavimai'!Y52+'3 priedas_asignavimai'!Y260+'3 priedas_asignavimai'!Y264+'3 priedas_asignavimai'!Y267+'3 priedas_asignavimai'!Y272</f>
        <v>0</v>
      </c>
      <c r="Z19" s="143">
        <f>'3 priedas_asignavimai'!Z52+'3 priedas_asignavimai'!Z260+'3 priedas_asignavimai'!Z264+'3 priedas_asignavimai'!Z267+'3 priedas_asignavimai'!Z272</f>
        <v>0</v>
      </c>
      <c r="AA19" s="143">
        <f>'3 priedas_asignavimai'!AA52+'3 priedas_asignavimai'!AA260+'3 priedas_asignavimai'!AA264+'3 priedas_asignavimai'!AA267+'3 priedas_asignavimai'!AA272</f>
        <v>0</v>
      </c>
      <c r="AB19" s="143">
        <f>'3 priedas_asignavimai'!AB52+'3 priedas_asignavimai'!AB260+'3 priedas_asignavimai'!AB264+'3 priedas_asignavimai'!AB267+'3 priedas_asignavimai'!AB272</f>
        <v>0</v>
      </c>
      <c r="AC19" s="143">
        <f>'3 priedas_asignavimai'!AC52+'3 priedas_asignavimai'!AC260+'3 priedas_asignavimai'!AC264+'3 priedas_asignavimai'!AC267+'3 priedas_asignavimai'!AC272</f>
        <v>0</v>
      </c>
      <c r="AD19" s="143">
        <f>'3 priedas_asignavimai'!AD52+'3 priedas_asignavimai'!AD260+'3 priedas_asignavimai'!AD264+'3 priedas_asignavimai'!AD267+'3 priedas_asignavimai'!AD272</f>
        <v>0</v>
      </c>
      <c r="AE19" s="143">
        <f>'3 priedas_asignavimai'!AE52+'3 priedas_asignavimai'!AE260+'3 priedas_asignavimai'!AE264+'3 priedas_asignavimai'!AE267+'3 priedas_asignavimai'!AE272</f>
        <v>0</v>
      </c>
      <c r="AF19" s="143">
        <f>'3 priedas_asignavimai'!AF52+'3 priedas_asignavimai'!AF260+'3 priedas_asignavimai'!AF264+'3 priedas_asignavimai'!AF267+'3 priedas_asignavimai'!AF272</f>
        <v>0</v>
      </c>
      <c r="AG19" s="143">
        <f>'3 priedas_asignavimai'!AG52+'3 priedas_asignavimai'!AG260+'3 priedas_asignavimai'!AG264+'3 priedas_asignavimai'!AG267+'3 priedas_asignavimai'!AG272</f>
        <v>0</v>
      </c>
      <c r="AH19" s="143">
        <f>'3 priedas_asignavimai'!AH52+'3 priedas_asignavimai'!AH260+'3 priedas_asignavimai'!AH264+'3 priedas_asignavimai'!AH267+'3 priedas_asignavimai'!AH272</f>
        <v>0</v>
      </c>
      <c r="AI19" s="19">
        <f t="shared" si="5"/>
        <v>11062.100000000002</v>
      </c>
      <c r="AJ19" s="19">
        <f t="shared" si="6"/>
        <v>3291.3</v>
      </c>
      <c r="AK19" s="23">
        <f t="shared" si="7"/>
        <v>6346</v>
      </c>
      <c r="AL19" s="23">
        <f t="shared" si="8"/>
        <v>2255.7000000000003</v>
      </c>
      <c r="AM19" s="23">
        <f t="shared" si="9"/>
        <v>2295.1000000000004</v>
      </c>
      <c r="AN19" s="23">
        <f t="shared" si="10"/>
        <v>548</v>
      </c>
      <c r="AO19" s="23">
        <f t="shared" si="11"/>
        <v>1236.5</v>
      </c>
      <c r="AP19" s="23">
        <f t="shared" si="12"/>
        <v>302.29999999999995</v>
      </c>
      <c r="AQ19" s="23">
        <f t="shared" si="13"/>
        <v>0</v>
      </c>
      <c r="AR19" s="23">
        <f t="shared" si="14"/>
        <v>0</v>
      </c>
      <c r="AS19" s="23">
        <f t="shared" si="15"/>
        <v>391.7</v>
      </c>
      <c r="AT19" s="23">
        <f t="shared" si="16"/>
        <v>176.3</v>
      </c>
      <c r="AU19" s="23">
        <f t="shared" si="17"/>
        <v>251.6</v>
      </c>
      <c r="AV19" s="23">
        <f t="shared" si="18"/>
        <v>9</v>
      </c>
      <c r="AW19" s="23">
        <f t="shared" si="19"/>
        <v>541.19999999999993</v>
      </c>
      <c r="AX19" s="23">
        <f t="shared" si="20"/>
        <v>0</v>
      </c>
      <c r="AZ19" s="1"/>
      <c r="BA19" s="1"/>
    </row>
    <row r="20" spans="1:53" ht="15.95" customHeight="1" x14ac:dyDescent="0.25">
      <c r="A20" s="11" t="s">
        <v>369</v>
      </c>
      <c r="B20" s="18" t="s">
        <v>60</v>
      </c>
      <c r="C20" s="167">
        <f>E20+G20+I20+K20+M20+O20+Q20</f>
        <v>63262.599999999991</v>
      </c>
      <c r="D20" s="167">
        <f>F20+H20+J20+L20+N20+P20+R20</f>
        <v>31994.2</v>
      </c>
      <c r="E20" s="139">
        <f t="shared" ref="E20" si="21">E13+E14+E15+E16+E17+E18+E19</f>
        <v>32068</v>
      </c>
      <c r="F20" s="139">
        <f t="shared" ref="F20" si="22">F13+F14+F15+F16+F17+F18+F19</f>
        <v>15968.800000000001</v>
      </c>
      <c r="G20" s="139">
        <f t="shared" ref="G20" si="23">G13+G14+G15+G16+G17+G18+G19</f>
        <v>4174.6000000000004</v>
      </c>
      <c r="H20" s="139">
        <f t="shared" ref="H20" si="24">H13+H14+H15+H16+H17+H18+H19</f>
        <v>1949.1</v>
      </c>
      <c r="I20" s="139">
        <f t="shared" ref="I20" si="25">I13+I14+I15+I16+I17+I18+I19</f>
        <v>4950.8</v>
      </c>
      <c r="J20" s="139">
        <f t="shared" ref="J20" si="26">J13+J14+J15+J16+J17+J18+J19</f>
        <v>1021</v>
      </c>
      <c r="K20" s="139">
        <f t="shared" ref="K20" si="27">K13+K14+K15+K16+K17+K18+K19</f>
        <v>13456.199999999995</v>
      </c>
      <c r="L20" s="139">
        <f t="shared" ref="L20" si="28">L13+L14+L15+L16+L17+L18+L19</f>
        <v>12791.9</v>
      </c>
      <c r="M20" s="139">
        <f t="shared" ref="M20" si="29">M13+M14+M15+M16+M17+M18+M19</f>
        <v>1641.4999999999998</v>
      </c>
      <c r="N20" s="139">
        <f t="shared" ref="N20" si="30">N13+N14+N15+N16+N17+N18+N19</f>
        <v>227.3</v>
      </c>
      <c r="O20" s="139">
        <f t="shared" ref="O20" si="31">O13+O14+O15+O16+O17+O18+O19</f>
        <v>2439.7000000000003</v>
      </c>
      <c r="P20" s="139">
        <f t="shared" ref="P20" si="32">P13+P14+P15+P16+P17+P18+P19</f>
        <v>29.6</v>
      </c>
      <c r="Q20" s="139">
        <f t="shared" ref="Q20" si="33">Q13+Q14+Q15+Q16+Q17+Q18+Q19</f>
        <v>4531.7999999999993</v>
      </c>
      <c r="R20" s="139">
        <f t="shared" ref="R20" si="34">R13+R14+R15+R16+R17+R18+R19</f>
        <v>6.5</v>
      </c>
      <c r="S20" s="167">
        <f>U20+W20+Y20+AA20+AC20+AE20+AG20</f>
        <v>0</v>
      </c>
      <c r="T20" s="167">
        <f>V20+X20+Z20+AB20+AD20+AF20+AH20</f>
        <v>0</v>
      </c>
      <c r="U20" s="144">
        <f t="shared" ref="U20" si="35">U13+U14+U15+U16+U17+U18+U19</f>
        <v>0</v>
      </c>
      <c r="V20" s="144">
        <f t="shared" ref="V20" si="36">V13+V14+V15+V16+V17+V18+V19</f>
        <v>0</v>
      </c>
      <c r="W20" s="144">
        <f t="shared" ref="W20" si="37">W13+W14+W15+W16+W17+W18+W19</f>
        <v>0</v>
      </c>
      <c r="X20" s="144">
        <f t="shared" ref="X20" si="38">X13+X14+X15+X16+X17+X18+X19</f>
        <v>0</v>
      </c>
      <c r="Y20" s="144">
        <f t="shared" ref="Y20" si="39">Y13+Y14+Y15+Y16+Y17+Y18+Y19</f>
        <v>0</v>
      </c>
      <c r="Z20" s="144">
        <f t="shared" ref="Z20" si="40">Z13+Z14+Z15+Z16+Z17+Z18+Z19</f>
        <v>0</v>
      </c>
      <c r="AA20" s="144">
        <f t="shared" ref="AA20" si="41">AA13+AA14+AA15+AA16+AA17+AA18+AA19</f>
        <v>0</v>
      </c>
      <c r="AB20" s="144">
        <f t="shared" ref="AB20" si="42">AB13+AB14+AB15+AB16+AB17+AB18+AB19</f>
        <v>0</v>
      </c>
      <c r="AC20" s="144">
        <f t="shared" ref="AC20" si="43">AC13+AC14+AC15+AC16+AC17+AC18+AC19</f>
        <v>0</v>
      </c>
      <c r="AD20" s="144">
        <f t="shared" ref="AD20" si="44">AD13+AD14+AD15+AD16+AD17+AD18+AD19</f>
        <v>0</v>
      </c>
      <c r="AE20" s="144">
        <f t="shared" ref="AE20" si="45">AE13+AE14+AE15+AE16+AE17+AE18+AE19</f>
        <v>0</v>
      </c>
      <c r="AF20" s="144">
        <f t="shared" ref="AF20" si="46">AF13+AF14+AF15+AF16+AF17+AF18+AF19</f>
        <v>0</v>
      </c>
      <c r="AG20" s="144">
        <f t="shared" ref="AG20" si="47">AG13+AG14+AG15+AG16+AG17+AG18+AG19</f>
        <v>0</v>
      </c>
      <c r="AH20" s="144">
        <f t="shared" ref="AH20" si="48">AH13+AH14+AH15+AH16+AH17+AH18+AH19</f>
        <v>0</v>
      </c>
      <c r="AI20" s="19">
        <f>AK20+AM20+AO20+AQ20+AS20+AU20+AW20</f>
        <v>63262.599999999991</v>
      </c>
      <c r="AJ20" s="19">
        <f>AL20+AN20+AP20+AR20+AT20+AV20+AX20</f>
        <v>31994.2</v>
      </c>
      <c r="AK20" s="19">
        <f t="shared" ref="AK20:AX20" si="49">AK13+AK14+AK15+AK16+AK17+AK18+AK19</f>
        <v>32068</v>
      </c>
      <c r="AL20" s="19">
        <f t="shared" si="49"/>
        <v>15968.800000000001</v>
      </c>
      <c r="AM20" s="19">
        <f t="shared" si="49"/>
        <v>4174.6000000000004</v>
      </c>
      <c r="AN20" s="19">
        <f t="shared" si="49"/>
        <v>1949.1</v>
      </c>
      <c r="AO20" s="19">
        <f t="shared" si="49"/>
        <v>4950.8</v>
      </c>
      <c r="AP20" s="19">
        <f t="shared" si="49"/>
        <v>1021</v>
      </c>
      <c r="AQ20" s="19">
        <f t="shared" si="49"/>
        <v>13456.199999999995</v>
      </c>
      <c r="AR20" s="19">
        <f t="shared" si="49"/>
        <v>12791.9</v>
      </c>
      <c r="AS20" s="19">
        <f t="shared" si="49"/>
        <v>1641.4999999999998</v>
      </c>
      <c r="AT20" s="19">
        <f t="shared" si="49"/>
        <v>227.3</v>
      </c>
      <c r="AU20" s="19">
        <f t="shared" si="49"/>
        <v>2439.7000000000003</v>
      </c>
      <c r="AV20" s="19">
        <f t="shared" si="49"/>
        <v>29.6</v>
      </c>
      <c r="AW20" s="19">
        <f t="shared" si="49"/>
        <v>4531.7999999999993</v>
      </c>
      <c r="AX20" s="19">
        <f t="shared" si="49"/>
        <v>6.5</v>
      </c>
    </row>
    <row r="21" spans="1:53" x14ac:dyDescent="0.25">
      <c r="A21" s="4"/>
      <c r="B21" s="20"/>
      <c r="C21" s="108"/>
      <c r="D21" s="108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108"/>
      <c r="T21" s="108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108"/>
      <c r="AJ21" s="108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</row>
    <row r="22" spans="1:53" x14ac:dyDescent="0.25">
      <c r="A22" s="4"/>
      <c r="B22" s="4"/>
    </row>
    <row r="23" spans="1:53" s="172" customFormat="1" hidden="1" x14ac:dyDescent="0.25">
      <c r="A23" s="200"/>
      <c r="B23" s="200" t="s">
        <v>378</v>
      </c>
      <c r="C23" s="173">
        <f>C20-'3 priedas_asignavimai'!C274</f>
        <v>0</v>
      </c>
      <c r="D23" s="173">
        <f>D20-'3 priedas_asignavimai'!D274</f>
        <v>0</v>
      </c>
      <c r="E23" s="173">
        <f>E20-'3 priedas_asignavimai'!E274</f>
        <v>0</v>
      </c>
      <c r="F23" s="173">
        <f>F20-'3 priedas_asignavimai'!F274</f>
        <v>0</v>
      </c>
      <c r="G23" s="173">
        <f>G20-'3 priedas_asignavimai'!G274</f>
        <v>0</v>
      </c>
      <c r="H23" s="173">
        <f>H20-'3 priedas_asignavimai'!H274</f>
        <v>0</v>
      </c>
      <c r="I23" s="173">
        <f>I20-'3 priedas_asignavimai'!I274</f>
        <v>0</v>
      </c>
      <c r="J23" s="173">
        <f>J20-'3 priedas_asignavimai'!J274</f>
        <v>0</v>
      </c>
      <c r="K23" s="173">
        <f>K20-'3 priedas_asignavimai'!K274</f>
        <v>0</v>
      </c>
      <c r="L23" s="173">
        <f>L20-'3 priedas_asignavimai'!L274</f>
        <v>0</v>
      </c>
      <c r="M23" s="173">
        <f>M20-'3 priedas_asignavimai'!M274</f>
        <v>0</v>
      </c>
      <c r="N23" s="173">
        <f>N20-'3 priedas_asignavimai'!N274</f>
        <v>0</v>
      </c>
      <c r="O23" s="173">
        <f>O20-'3 priedas_asignavimai'!O274</f>
        <v>0</v>
      </c>
      <c r="P23" s="173">
        <f>P20-'3 priedas_asignavimai'!P274</f>
        <v>0</v>
      </c>
      <c r="Q23" s="173">
        <f>Q20-'3 priedas_asignavimai'!Q274</f>
        <v>0</v>
      </c>
      <c r="R23" s="173">
        <f>R20-'3 priedas_asignavimai'!R274</f>
        <v>0</v>
      </c>
      <c r="S23" s="173">
        <f>S20-'3 priedas_asignavimai'!S274</f>
        <v>0</v>
      </c>
      <c r="T23" s="173">
        <f>T20-'3 priedas_asignavimai'!T274</f>
        <v>0</v>
      </c>
      <c r="U23" s="173">
        <f>U20-'3 priedas_asignavimai'!U274</f>
        <v>0</v>
      </c>
      <c r="V23" s="173">
        <f>V20-'3 priedas_asignavimai'!V274</f>
        <v>0</v>
      </c>
      <c r="W23" s="173">
        <f>W20-'3 priedas_asignavimai'!W274</f>
        <v>0</v>
      </c>
      <c r="X23" s="173">
        <f>X20-'3 priedas_asignavimai'!X274</f>
        <v>0</v>
      </c>
      <c r="Y23" s="173">
        <f>Y20-'3 priedas_asignavimai'!Y274</f>
        <v>0</v>
      </c>
      <c r="Z23" s="173">
        <f>Z20-'3 priedas_asignavimai'!Z274</f>
        <v>0</v>
      </c>
      <c r="AA23" s="173">
        <f>AA20-'3 priedas_asignavimai'!AA274</f>
        <v>0</v>
      </c>
      <c r="AB23" s="173">
        <f>AB20-'3 priedas_asignavimai'!AB274</f>
        <v>0</v>
      </c>
      <c r="AC23" s="173">
        <f>AC20-'3 priedas_asignavimai'!AC274</f>
        <v>0</v>
      </c>
      <c r="AD23" s="173">
        <f>AD20-'3 priedas_asignavimai'!AD274</f>
        <v>0</v>
      </c>
      <c r="AE23" s="173">
        <f>AE20-'3 priedas_asignavimai'!AE274</f>
        <v>0</v>
      </c>
      <c r="AF23" s="173">
        <f>AF20-'3 priedas_asignavimai'!AF274</f>
        <v>0</v>
      </c>
      <c r="AG23" s="173">
        <f>AG20-'3 priedas_asignavimai'!AG274</f>
        <v>0</v>
      </c>
      <c r="AH23" s="173">
        <f>AH20-'3 priedas_asignavimai'!AH274</f>
        <v>0</v>
      </c>
      <c r="AI23" s="173">
        <f>AI20-'3 priedas_asignavimai'!AI274</f>
        <v>0</v>
      </c>
      <c r="AJ23" s="173">
        <f>AJ20-'3 priedas_asignavimai'!AJ274</f>
        <v>0</v>
      </c>
      <c r="AK23" s="173">
        <f>AK20-'3 priedas_asignavimai'!AK274</f>
        <v>0</v>
      </c>
      <c r="AL23" s="173">
        <f>AL20-'3 priedas_asignavimai'!AL274</f>
        <v>0</v>
      </c>
      <c r="AM23" s="173">
        <f>AM20-'3 priedas_asignavimai'!AM274</f>
        <v>0</v>
      </c>
      <c r="AN23" s="173">
        <f>AN20-'3 priedas_asignavimai'!AN274</f>
        <v>0</v>
      </c>
      <c r="AO23" s="173">
        <f>AO20-'3 priedas_asignavimai'!AO274</f>
        <v>0</v>
      </c>
      <c r="AP23" s="173">
        <f>AP20-'3 priedas_asignavimai'!AP274</f>
        <v>0</v>
      </c>
      <c r="AQ23" s="173">
        <f>AQ20-'3 priedas_asignavimai'!AQ274</f>
        <v>0</v>
      </c>
      <c r="AR23" s="173">
        <f>AR20-'3 priedas_asignavimai'!AR274</f>
        <v>0</v>
      </c>
      <c r="AS23" s="173">
        <f>AS20-'3 priedas_asignavimai'!AS274</f>
        <v>0</v>
      </c>
      <c r="AT23" s="173">
        <f>AT20-'3 priedas_asignavimai'!AT274</f>
        <v>0</v>
      </c>
      <c r="AU23" s="173">
        <f>AU20-'3 priedas_asignavimai'!AU274</f>
        <v>0</v>
      </c>
      <c r="AV23" s="173">
        <f>AV20-'3 priedas_asignavimai'!AV274</f>
        <v>0</v>
      </c>
      <c r="AW23" s="173">
        <f>AW20-'3 priedas_asignavimai'!AW274</f>
        <v>0</v>
      </c>
      <c r="AX23" s="173">
        <f>AX20-'3 priedas_asignavimai'!AX274</f>
        <v>0</v>
      </c>
    </row>
    <row r="24" spans="1:53" x14ac:dyDescent="0.25">
      <c r="A24" s="4"/>
      <c r="B24" s="4"/>
    </row>
    <row r="25" spans="1:53" x14ac:dyDescent="0.25">
      <c r="A25" s="4"/>
      <c r="B25" s="4"/>
    </row>
    <row r="26" spans="1:53" x14ac:dyDescent="0.25">
      <c r="A26" s="4"/>
      <c r="B26" s="4"/>
    </row>
    <row r="27" spans="1:53" s="26" customFormat="1" x14ac:dyDescent="0.25">
      <c r="A27" s="4"/>
      <c r="B27" s="4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53" s="26" customFormat="1" x14ac:dyDescent="0.25">
      <c r="A28" s="4"/>
      <c r="B28" s="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</row>
    <row r="29" spans="1:53" s="26" customFormat="1" x14ac:dyDescent="0.25">
      <c r="A29" s="4"/>
      <c r="B29" s="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3" s="26" customFormat="1" x14ac:dyDescent="0.25">
      <c r="A30" s="4"/>
      <c r="B30" s="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3" s="26" customFormat="1" x14ac:dyDescent="0.25">
      <c r="A31" s="4"/>
      <c r="B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6" customFormat="1" x14ac:dyDescent="0.25">
      <c r="A32" s="4"/>
      <c r="B32" s="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6" customFormat="1" x14ac:dyDescent="0.25">
      <c r="A33" s="4"/>
      <c r="B33" s="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6" customFormat="1" x14ac:dyDescent="0.25">
      <c r="A34" s="4"/>
      <c r="B34" s="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6" customFormat="1" x14ac:dyDescent="0.25">
      <c r="A35" s="4"/>
      <c r="B35" s="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6" customFormat="1" x14ac:dyDescent="0.25">
      <c r="A36" s="4"/>
      <c r="B36" s="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6" customFormat="1" x14ac:dyDescent="0.25">
      <c r="A37" s="4"/>
      <c r="B37" s="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6" customFormat="1" x14ac:dyDescent="0.25">
      <c r="A38" s="4"/>
      <c r="B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6" customFormat="1" x14ac:dyDescent="0.25">
      <c r="A39" s="4"/>
      <c r="B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6" customFormat="1" x14ac:dyDescent="0.25">
      <c r="A40" s="4"/>
      <c r="B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6" customFormat="1" x14ac:dyDescent="0.25">
      <c r="A41" s="4"/>
      <c r="B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6" customFormat="1" x14ac:dyDescent="0.25">
      <c r="A42" s="4"/>
      <c r="B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6" customFormat="1" x14ac:dyDescent="0.25">
      <c r="A43" s="4"/>
      <c r="B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6" customFormat="1" x14ac:dyDescent="0.25">
      <c r="A44" s="4"/>
      <c r="B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6" customFormat="1" x14ac:dyDescent="0.25">
      <c r="A45" s="4"/>
      <c r="B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6" customFormat="1" x14ac:dyDescent="0.25">
      <c r="A46" s="4"/>
      <c r="B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6" customFormat="1" x14ac:dyDescent="0.25">
      <c r="A47" s="4"/>
      <c r="B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6" customFormat="1" x14ac:dyDescent="0.25">
      <c r="A48" s="4"/>
      <c r="B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6" customFormat="1" x14ac:dyDescent="0.25">
      <c r="A49" s="4"/>
      <c r="B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6" customFormat="1" x14ac:dyDescent="0.25">
      <c r="A50" s="4"/>
      <c r="B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6" customFormat="1" x14ac:dyDescent="0.25">
      <c r="A51" s="4"/>
      <c r="B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6" customFormat="1" x14ac:dyDescent="0.25">
      <c r="A52" s="4"/>
      <c r="B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6" customFormat="1" x14ac:dyDescent="0.25">
      <c r="A53" s="4"/>
      <c r="B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6" customFormat="1" x14ac:dyDescent="0.25">
      <c r="A54" s="4"/>
      <c r="B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6" customFormat="1" x14ac:dyDescent="0.25">
      <c r="A55" s="4"/>
      <c r="B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6" customFormat="1" x14ac:dyDescent="0.25">
      <c r="A56" s="4"/>
      <c r="B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6" customFormat="1" x14ac:dyDescent="0.25">
      <c r="A57" s="4"/>
      <c r="B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6" customFormat="1" x14ac:dyDescent="0.25">
      <c r="A58" s="4"/>
      <c r="B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6" customFormat="1" x14ac:dyDescent="0.25">
      <c r="A59" s="4"/>
      <c r="B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6" customFormat="1" x14ac:dyDescent="0.25">
      <c r="A60" s="4"/>
      <c r="B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6" customFormat="1" x14ac:dyDescent="0.25">
      <c r="A61" s="4"/>
      <c r="B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6" customFormat="1" x14ac:dyDescent="0.25">
      <c r="A62" s="4"/>
      <c r="B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6" customFormat="1" x14ac:dyDescent="0.25">
      <c r="A63" s="4"/>
      <c r="B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6" customFormat="1" x14ac:dyDescent="0.25">
      <c r="A64" s="4"/>
      <c r="B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6" customFormat="1" x14ac:dyDescent="0.25">
      <c r="A65" s="4"/>
      <c r="B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6" customFormat="1" x14ac:dyDescent="0.25">
      <c r="A66" s="4"/>
      <c r="B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6" customFormat="1" x14ac:dyDescent="0.25">
      <c r="A67" s="4"/>
      <c r="B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6" customFormat="1" x14ac:dyDescent="0.25">
      <c r="A68" s="4"/>
      <c r="B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6" customFormat="1" x14ac:dyDescent="0.25">
      <c r="A69" s="4"/>
      <c r="B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6" customFormat="1" x14ac:dyDescent="0.25">
      <c r="A70" s="4"/>
      <c r="B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6" customFormat="1" x14ac:dyDescent="0.25">
      <c r="A71" s="4"/>
      <c r="B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6" customFormat="1" x14ac:dyDescent="0.25">
      <c r="A72" s="4"/>
      <c r="B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6" customFormat="1" x14ac:dyDescent="0.25">
      <c r="A73" s="4"/>
      <c r="B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6" customFormat="1" x14ac:dyDescent="0.25">
      <c r="A74" s="4"/>
      <c r="B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6" customFormat="1" x14ac:dyDescent="0.25">
      <c r="A75" s="4"/>
      <c r="B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6" customFormat="1" x14ac:dyDescent="0.25">
      <c r="A76" s="4"/>
      <c r="B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6" customFormat="1" x14ac:dyDescent="0.25">
      <c r="A77" s="4"/>
      <c r="B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6" customFormat="1" x14ac:dyDescent="0.25">
      <c r="A78" s="4"/>
      <c r="B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6" customFormat="1" x14ac:dyDescent="0.25">
      <c r="A79" s="4"/>
      <c r="B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6" customFormat="1" x14ac:dyDescent="0.25">
      <c r="A80" s="4"/>
      <c r="B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6" customFormat="1" x14ac:dyDescent="0.25">
      <c r="A81" s="4"/>
      <c r="B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6" customFormat="1" x14ac:dyDescent="0.25">
      <c r="A82" s="4"/>
      <c r="B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6" customFormat="1" x14ac:dyDescent="0.25">
      <c r="A83" s="4"/>
      <c r="B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6" customFormat="1" x14ac:dyDescent="0.25">
      <c r="A84" s="4"/>
      <c r="B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6" customFormat="1" x14ac:dyDescent="0.25">
      <c r="A85" s="4"/>
      <c r="B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6" customFormat="1" x14ac:dyDescent="0.25">
      <c r="A86" s="4"/>
      <c r="B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6" customFormat="1" x14ac:dyDescent="0.25">
      <c r="A87" s="4"/>
      <c r="B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6" customFormat="1" x14ac:dyDescent="0.25">
      <c r="A88" s="4"/>
      <c r="B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6" customFormat="1" x14ac:dyDescent="0.25">
      <c r="A89" s="4"/>
      <c r="B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6" customFormat="1" x14ac:dyDescent="0.25">
      <c r="A90" s="4"/>
      <c r="B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6" customFormat="1" x14ac:dyDescent="0.25">
      <c r="A91" s="4"/>
      <c r="B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6" customFormat="1" x14ac:dyDescent="0.25">
      <c r="A92" s="4"/>
      <c r="B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6" customFormat="1" x14ac:dyDescent="0.25">
      <c r="A93" s="4"/>
      <c r="B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6" customFormat="1" x14ac:dyDescent="0.25">
      <c r="A94" s="4"/>
      <c r="B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6" customFormat="1" x14ac:dyDescent="0.25">
      <c r="A95" s="4"/>
      <c r="B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6" customFormat="1" x14ac:dyDescent="0.25">
      <c r="A96" s="4"/>
      <c r="B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6" customFormat="1" x14ac:dyDescent="0.25">
      <c r="A97" s="4"/>
      <c r="B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6" customFormat="1" x14ac:dyDescent="0.25">
      <c r="A98" s="4"/>
      <c r="B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6" customFormat="1" x14ac:dyDescent="0.25">
      <c r="A99" s="4"/>
      <c r="B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6" customFormat="1" x14ac:dyDescent="0.25">
      <c r="A100" s="4"/>
      <c r="B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6" customFormat="1" x14ac:dyDescent="0.25">
      <c r="A101" s="4"/>
      <c r="B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6" customFormat="1" x14ac:dyDescent="0.25">
      <c r="A102" s="4"/>
      <c r="B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6" customFormat="1" x14ac:dyDescent="0.25">
      <c r="A103" s="4"/>
      <c r="B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6" customFormat="1" x14ac:dyDescent="0.25">
      <c r="A104" s="4"/>
      <c r="B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6" customFormat="1" x14ac:dyDescent="0.25">
      <c r="A105" s="4"/>
      <c r="B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6" customFormat="1" x14ac:dyDescent="0.25">
      <c r="A106" s="4"/>
      <c r="B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6" customFormat="1" x14ac:dyDescent="0.25">
      <c r="A107" s="4"/>
      <c r="B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6" customFormat="1" x14ac:dyDescent="0.25">
      <c r="A108" s="4"/>
      <c r="B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6" customFormat="1" x14ac:dyDescent="0.25">
      <c r="A109" s="4"/>
      <c r="B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6" customFormat="1" x14ac:dyDescent="0.25">
      <c r="A110" s="4"/>
      <c r="B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6" customFormat="1" x14ac:dyDescent="0.25">
      <c r="A111" s="4"/>
      <c r="B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6" customFormat="1" x14ac:dyDescent="0.25">
      <c r="A112" s="4"/>
      <c r="B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6" customFormat="1" x14ac:dyDescent="0.25">
      <c r="A113" s="4"/>
      <c r="B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</sheetData>
  <mergeCells count="36">
    <mergeCell ref="O5:R5"/>
    <mergeCell ref="O6:R6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  <mergeCell ref="AQ11:AR11"/>
    <mergeCell ref="AS11:AT11"/>
    <mergeCell ref="AU11:AV11"/>
    <mergeCell ref="AW11:AX11"/>
    <mergeCell ref="AU5:AX5"/>
    <mergeCell ref="AU6:AX6"/>
    <mergeCell ref="A8:AX8"/>
    <mergeCell ref="A10:A12"/>
    <mergeCell ref="B10:B12"/>
    <mergeCell ref="AI10:AJ11"/>
    <mergeCell ref="AK10:AX10"/>
    <mergeCell ref="AK11:AL11"/>
    <mergeCell ref="AM11:AN11"/>
    <mergeCell ref="AO11:AP11"/>
    <mergeCell ref="AE5:AH5"/>
    <mergeCell ref="AE6:AH6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J49"/>
  <sheetViews>
    <sheetView topLeftCell="A16" workbookViewId="0">
      <selection activeCell="I41" sqref="I41"/>
    </sheetView>
  </sheetViews>
  <sheetFormatPr defaultRowHeight="12.75" x14ac:dyDescent="0.2"/>
  <cols>
    <col min="1" max="1" width="88.42578125" customWidth="1"/>
  </cols>
  <sheetData>
    <row r="2" spans="1:5" x14ac:dyDescent="0.2">
      <c r="B2" s="175" t="s">
        <v>380</v>
      </c>
      <c r="C2" s="260" t="s">
        <v>381</v>
      </c>
      <c r="D2" s="261"/>
      <c r="E2" s="175" t="s">
        <v>382</v>
      </c>
    </row>
    <row r="3" spans="1:5" x14ac:dyDescent="0.2">
      <c r="B3" s="175" t="s">
        <v>387</v>
      </c>
      <c r="C3" s="184" t="s">
        <v>387</v>
      </c>
      <c r="D3" s="185" t="s">
        <v>386</v>
      </c>
      <c r="E3" s="175"/>
    </row>
    <row r="4" spans="1:5" ht="28.5" x14ac:dyDescent="0.2">
      <c r="A4" s="178" t="s">
        <v>197</v>
      </c>
      <c r="B4" s="177">
        <f>'1 priedas_pajamos'!E46</f>
        <v>4174.5999999999995</v>
      </c>
      <c r="C4" s="177">
        <f>SUM(C5:C27)</f>
        <v>4174.5999999999995</v>
      </c>
      <c r="D4" s="177">
        <f>SUM(D5:D27)</f>
        <v>1949.0999999999997</v>
      </c>
      <c r="E4" s="177">
        <f>B4-C4</f>
        <v>0</v>
      </c>
    </row>
    <row r="5" spans="1:5" x14ac:dyDescent="0.2">
      <c r="A5" s="103" t="s">
        <v>274</v>
      </c>
      <c r="B5" s="174">
        <f>'1 priedas_pajamos'!E47</f>
        <v>0.7</v>
      </c>
      <c r="C5" s="174">
        <f>'3 priedas_asignavimai'!G17</f>
        <v>0.7</v>
      </c>
      <c r="D5" s="174">
        <f>'3 priedas_asignavimai'!H17</f>
        <v>0.7</v>
      </c>
      <c r="E5" s="174">
        <f t="shared" ref="E5:E27" si="0">B5-C5</f>
        <v>0</v>
      </c>
    </row>
    <row r="6" spans="1:5" x14ac:dyDescent="0.2">
      <c r="A6" s="103" t="s">
        <v>65</v>
      </c>
      <c r="B6" s="174">
        <f>'1 priedas_pajamos'!E48</f>
        <v>26.8</v>
      </c>
      <c r="C6" s="174">
        <f>'3 priedas_asignavimai'!G18</f>
        <v>26.8</v>
      </c>
      <c r="D6" s="174">
        <f>'3 priedas_asignavimai'!H18</f>
        <v>23.6</v>
      </c>
      <c r="E6" s="174">
        <f t="shared" si="0"/>
        <v>0</v>
      </c>
    </row>
    <row r="7" spans="1:5" x14ac:dyDescent="0.2">
      <c r="A7" s="103" t="s">
        <v>72</v>
      </c>
      <c r="B7" s="174">
        <f>'1 priedas_pajamos'!E49</f>
        <v>8.4</v>
      </c>
      <c r="C7" s="174">
        <f>'3 priedas_asignavimai'!G19</f>
        <v>8.4</v>
      </c>
      <c r="D7" s="174">
        <f>'3 priedas_asignavimai'!H19</f>
        <v>8.3000000000000007</v>
      </c>
      <c r="E7" s="174">
        <f t="shared" si="0"/>
        <v>0</v>
      </c>
    </row>
    <row r="8" spans="1:5" x14ac:dyDescent="0.2">
      <c r="A8" s="103" t="s">
        <v>66</v>
      </c>
      <c r="B8" s="174">
        <f>'1 priedas_pajamos'!E50</f>
        <v>278.10000000000002</v>
      </c>
      <c r="C8" s="174">
        <f>'3 priedas_asignavimai'!G20+'3 priedas_asignavimai'!G61</f>
        <v>278.10000000000002</v>
      </c>
      <c r="D8" s="174">
        <f>'3 priedas_asignavimai'!H20+'3 priedas_asignavimai'!H61</f>
        <v>0</v>
      </c>
      <c r="E8" s="174">
        <f t="shared" si="0"/>
        <v>0</v>
      </c>
    </row>
    <row r="9" spans="1:5" x14ac:dyDescent="0.2">
      <c r="A9" s="103" t="s">
        <v>236</v>
      </c>
      <c r="B9" s="174">
        <f>'1 priedas_pajamos'!E51</f>
        <v>598.70000000000005</v>
      </c>
      <c r="C9" s="174">
        <f>'3 priedas_asignavimai'!G21+'3 priedas_asignavimai'!G62</f>
        <v>598.70000000000005</v>
      </c>
      <c r="D9" s="174">
        <f>'3 priedas_asignavimai'!H21+'3 priedas_asignavimai'!H62</f>
        <v>19.8</v>
      </c>
      <c r="E9" s="174">
        <f t="shared" si="0"/>
        <v>0</v>
      </c>
    </row>
    <row r="10" spans="1:5" x14ac:dyDescent="0.2">
      <c r="A10" s="103" t="s">
        <v>82</v>
      </c>
      <c r="B10" s="174">
        <f>'1 priedas_pajamos'!E52</f>
        <v>1460.6</v>
      </c>
      <c r="C10" s="174">
        <f>'3 priedas_asignavimai'!AM63+'3 priedas_asignavimai'!G22+'3 priedas_asignavimai'!G64+'3 priedas_asignavimai'!G268</f>
        <v>1460.6</v>
      </c>
      <c r="D10" s="174">
        <f>'3 priedas_asignavimai'!H22+'3 priedas_asignavimai'!H64+'3 priedas_asignavimai'!H268</f>
        <v>558.19999999999993</v>
      </c>
      <c r="E10" s="174">
        <f t="shared" si="0"/>
        <v>0</v>
      </c>
    </row>
    <row r="11" spans="1:5" x14ac:dyDescent="0.2">
      <c r="A11" s="103" t="s">
        <v>73</v>
      </c>
      <c r="B11" s="174">
        <f>'1 priedas_pajamos'!E53</f>
        <v>18.399999999999999</v>
      </c>
      <c r="C11" s="174">
        <f>'3 priedas_asignavimai'!G23</f>
        <v>18.399999999999999</v>
      </c>
      <c r="D11" s="174">
        <f>'3 priedas_asignavimai'!H23</f>
        <v>17.3</v>
      </c>
      <c r="E11" s="174">
        <f t="shared" si="0"/>
        <v>0</v>
      </c>
    </row>
    <row r="12" spans="1:5" x14ac:dyDescent="0.2">
      <c r="A12" s="103" t="s">
        <v>171</v>
      </c>
      <c r="B12" s="174">
        <f>'1 priedas_pajamos'!E54</f>
        <v>111.6</v>
      </c>
      <c r="C12" s="174">
        <f>'3 priedas_asignavimai'!G68+'3 priedas_asignavimai'!G71+'3 priedas_asignavimai'!G75+'3 priedas_asignavimai'!G78+'3 priedas_asignavimai'!G82+'3 priedas_asignavimai'!G85+'3 priedas_asignavimai'!G89+'3 priedas_asignavimai'!G92+'3 priedas_asignavimai'!G96+'3 priedas_asignavimai'!G99+'3 priedas_asignavimai'!G103+'3 priedas_asignavimai'!G106+'3 priedas_asignavimai'!G110+'3 priedas_asignavimai'!G113+'3 priedas_asignavimai'!G117+'3 priedas_asignavimai'!G120+'3 priedas_asignavimai'!G124+'3 priedas_asignavimai'!G127+'3 priedas_asignavimai'!G131+'3 priedas_asignavimai'!G134+'3 priedas_asignavimai'!G138+'3 priedas_asignavimai'!G141</f>
        <v>111.6</v>
      </c>
      <c r="D12" s="174">
        <f>'3 priedas_asignavimai'!H68+'3 priedas_asignavimai'!H71+'3 priedas_asignavimai'!H75+'3 priedas_asignavimai'!H78+'3 priedas_asignavimai'!H82+'3 priedas_asignavimai'!H85+'3 priedas_asignavimai'!H89+'3 priedas_asignavimai'!H92+'3 priedas_asignavimai'!H96+'3 priedas_asignavimai'!H99+'3 priedas_asignavimai'!H103+'3 priedas_asignavimai'!H106+'3 priedas_asignavimai'!H110+'3 priedas_asignavimai'!H113+'3 priedas_asignavimai'!H117+'3 priedas_asignavimai'!H120+'3 priedas_asignavimai'!H124+'3 priedas_asignavimai'!H127+'3 priedas_asignavimai'!H131+'3 priedas_asignavimai'!H134+'3 priedas_asignavimai'!H138+'3 priedas_asignavimai'!H141</f>
        <v>79.5</v>
      </c>
      <c r="E12" s="174">
        <f t="shared" si="0"/>
        <v>0</v>
      </c>
    </row>
    <row r="13" spans="1:5" ht="25.5" x14ac:dyDescent="0.2">
      <c r="A13" s="103" t="s">
        <v>275</v>
      </c>
      <c r="B13" s="174">
        <f>'1 priedas_pajamos'!E55</f>
        <v>357.8</v>
      </c>
      <c r="C13" s="174">
        <f>'3 priedas_asignavimai'!G149</f>
        <v>357.8</v>
      </c>
      <c r="D13" s="174">
        <f>'3 priedas_asignavimai'!H149</f>
        <v>288</v>
      </c>
      <c r="E13" s="174">
        <f t="shared" si="0"/>
        <v>0</v>
      </c>
    </row>
    <row r="14" spans="1:5" ht="25.5" x14ac:dyDescent="0.2">
      <c r="A14" s="103" t="s">
        <v>234</v>
      </c>
      <c r="B14" s="174">
        <f>'1 priedas_pajamos'!E56</f>
        <v>78.8</v>
      </c>
      <c r="C14" s="174">
        <f>'3 priedas_asignavimai'!G150</f>
        <v>78.8</v>
      </c>
      <c r="D14" s="174">
        <f>'3 priedas_asignavimai'!H150</f>
        <v>23</v>
      </c>
      <c r="E14" s="174">
        <f t="shared" si="0"/>
        <v>0</v>
      </c>
    </row>
    <row r="15" spans="1:5" x14ac:dyDescent="0.2">
      <c r="A15" s="103" t="s">
        <v>67</v>
      </c>
      <c r="B15" s="174">
        <f>'1 priedas_pajamos'!E57</f>
        <v>30.6</v>
      </c>
      <c r="C15" s="174">
        <f>'3 priedas_asignavimai'!G24</f>
        <v>30.6</v>
      </c>
      <c r="D15" s="174">
        <f>'3 priedas_asignavimai'!H24</f>
        <v>30.1</v>
      </c>
      <c r="E15" s="174">
        <f t="shared" si="0"/>
        <v>0</v>
      </c>
    </row>
    <row r="16" spans="1:5" x14ac:dyDescent="0.2">
      <c r="A16" s="103" t="s">
        <v>68</v>
      </c>
      <c r="B16" s="174">
        <f>'1 priedas_pajamos'!E58</f>
        <v>6.5</v>
      </c>
      <c r="C16" s="174">
        <f>'3 priedas_asignavimai'!G25</f>
        <v>6.5</v>
      </c>
      <c r="D16" s="174">
        <f>'3 priedas_asignavimai'!H25</f>
        <v>6.4</v>
      </c>
      <c r="E16" s="174">
        <f t="shared" si="0"/>
        <v>0</v>
      </c>
    </row>
    <row r="17" spans="1:5" x14ac:dyDescent="0.2">
      <c r="A17" s="103" t="s">
        <v>70</v>
      </c>
      <c r="B17" s="174">
        <f>'1 priedas_pajamos'!E59</f>
        <v>0.7</v>
      </c>
      <c r="C17" s="174">
        <f>'3 priedas_asignavimai'!G26</f>
        <v>0.7</v>
      </c>
      <c r="D17" s="174">
        <f>'3 priedas_asignavimai'!H26</f>
        <v>0.7</v>
      </c>
      <c r="E17" s="174">
        <f t="shared" si="0"/>
        <v>0</v>
      </c>
    </row>
    <row r="18" spans="1:5" x14ac:dyDescent="0.2">
      <c r="A18" s="103" t="s">
        <v>71</v>
      </c>
      <c r="B18" s="174">
        <f>'1 priedas_pajamos'!E60</f>
        <v>20.9</v>
      </c>
      <c r="C18" s="174">
        <f>'3 priedas_asignavimai'!G27</f>
        <v>20.9</v>
      </c>
      <c r="D18" s="174">
        <f>'3 priedas_asignavimai'!H27</f>
        <v>18</v>
      </c>
      <c r="E18" s="174">
        <f t="shared" si="0"/>
        <v>0</v>
      </c>
    </row>
    <row r="19" spans="1:5" x14ac:dyDescent="0.2">
      <c r="A19" s="103" t="s">
        <v>78</v>
      </c>
      <c r="B19" s="174">
        <f>'1 priedas_pajamos'!E61</f>
        <v>672.4</v>
      </c>
      <c r="C19" s="174">
        <f>'3 priedas_asignavimai'!G146</f>
        <v>672.4</v>
      </c>
      <c r="D19" s="174">
        <f>'3 priedas_asignavimai'!H146</f>
        <v>630.79999999999995</v>
      </c>
      <c r="E19" s="174">
        <f t="shared" si="0"/>
        <v>0</v>
      </c>
    </row>
    <row r="20" spans="1:5" ht="25.5" x14ac:dyDescent="0.2">
      <c r="A20" s="103" t="s">
        <v>238</v>
      </c>
      <c r="B20" s="176">
        <f>'1 priedas_pajamos'!E62</f>
        <v>6</v>
      </c>
      <c r="C20" s="176">
        <f>'3 priedas_asignavimai'!G28+'3 priedas_asignavimai'!G137</f>
        <v>6</v>
      </c>
      <c r="D20" s="176">
        <f>'3 priedas_asignavimai'!H28+'3 priedas_asignavimai'!H137</f>
        <v>5.9</v>
      </c>
      <c r="E20" s="174">
        <f t="shared" si="0"/>
        <v>0</v>
      </c>
    </row>
    <row r="21" spans="1:5" x14ac:dyDescent="0.2">
      <c r="A21" s="103" t="s">
        <v>225</v>
      </c>
      <c r="B21" s="174">
        <f>'1 priedas_pajamos'!E63</f>
        <v>216.9</v>
      </c>
      <c r="C21" s="174">
        <f>'3 priedas_asignavimai'!G29+'3 priedas_asignavimai'!G67+'3 priedas_asignavimai'!G74+'3 priedas_asignavimai'!G81+'3 priedas_asignavimai'!G88+'3 priedas_asignavimai'!G95+'3 priedas_asignavimai'!G102+'3 priedas_asignavimai'!G109+'3 priedas_asignavimai'!G116+'3 priedas_asignavimai'!G123+'3 priedas_asignavimai'!G130</f>
        <v>216.89999999999998</v>
      </c>
      <c r="D21" s="174">
        <f>'3 priedas_asignavimai'!H29+'3 priedas_asignavimai'!H67+'3 priedas_asignavimai'!H74+'3 priedas_asignavimai'!H81+'3 priedas_asignavimai'!H88+'3 priedas_asignavimai'!H95+'3 priedas_asignavimai'!H102+'3 priedas_asignavimai'!H109+'3 priedas_asignavimai'!H116+'3 priedas_asignavimai'!H123+'3 priedas_asignavimai'!H130</f>
        <v>194.80000000000004</v>
      </c>
      <c r="E21" s="174">
        <f t="shared" si="0"/>
        <v>0</v>
      </c>
    </row>
    <row r="22" spans="1:5" ht="25.5" x14ac:dyDescent="0.2">
      <c r="A22" s="103" t="s">
        <v>276</v>
      </c>
      <c r="B22" s="174">
        <f>'1 priedas_pajamos'!E64</f>
        <v>0.2</v>
      </c>
      <c r="C22" s="174">
        <f>'3 priedas_asignavimai'!G30</f>
        <v>0.2</v>
      </c>
      <c r="D22" s="174">
        <f>'3 priedas_asignavimai'!H30</f>
        <v>0</v>
      </c>
      <c r="E22" s="174">
        <f t="shared" si="0"/>
        <v>0</v>
      </c>
    </row>
    <row r="23" spans="1:5" ht="25.5" x14ac:dyDescent="0.2">
      <c r="A23" s="91" t="s">
        <v>79</v>
      </c>
      <c r="B23" s="174">
        <f>'1 priedas_pajamos'!E65</f>
        <v>219</v>
      </c>
      <c r="C23" s="174">
        <f>'3 priedas_asignavimai'!G49</f>
        <v>219</v>
      </c>
      <c r="D23" s="174">
        <f>'3 priedas_asignavimai'!H49</f>
        <v>0</v>
      </c>
      <c r="E23" s="174">
        <f t="shared" si="0"/>
        <v>0</v>
      </c>
    </row>
    <row r="24" spans="1:5" x14ac:dyDescent="0.2">
      <c r="A24" s="103" t="s">
        <v>69</v>
      </c>
      <c r="B24" s="187">
        <f>'1 priedas_pajamos'!E66</f>
        <v>29.9</v>
      </c>
      <c r="C24" s="187">
        <f>'3 priedas_asignavimai'!G31</f>
        <v>29.9</v>
      </c>
      <c r="D24" s="187">
        <f>'3 priedas_asignavimai'!H31</f>
        <v>24.6</v>
      </c>
      <c r="E24" s="187">
        <f t="shared" si="0"/>
        <v>0</v>
      </c>
    </row>
    <row r="25" spans="1:5" x14ac:dyDescent="0.2">
      <c r="A25" s="103" t="s">
        <v>80</v>
      </c>
      <c r="B25" s="187">
        <f>'1 priedas_pajamos'!E67</f>
        <v>7.7</v>
      </c>
      <c r="C25" s="187">
        <f>'3 priedas_asignavimai'!G60+'3 priedas_asignavimai'!G32</f>
        <v>7.7</v>
      </c>
      <c r="D25" s="187">
        <f>'3 priedas_asignavimai'!H60+'3 priedas_asignavimai'!H32</f>
        <v>0.3</v>
      </c>
      <c r="E25" s="187">
        <f t="shared" si="0"/>
        <v>0</v>
      </c>
    </row>
    <row r="26" spans="1:5" x14ac:dyDescent="0.2">
      <c r="A26" s="103" t="s">
        <v>163</v>
      </c>
      <c r="B26" s="187">
        <f>'1 priedas_pajamos'!E68</f>
        <v>6.2</v>
      </c>
      <c r="C26" s="187">
        <f>'3 priedas_asignavimai'!G59</f>
        <v>6.2</v>
      </c>
      <c r="D26" s="187">
        <f>'3 priedas_asignavimai'!H59</f>
        <v>5.6</v>
      </c>
      <c r="E26" s="187">
        <f t="shared" si="0"/>
        <v>0</v>
      </c>
    </row>
    <row r="27" spans="1:5" x14ac:dyDescent="0.2">
      <c r="A27" s="103" t="s">
        <v>180</v>
      </c>
      <c r="B27" s="187">
        <f>'1 priedas_pajamos'!E69</f>
        <v>17.7</v>
      </c>
      <c r="C27" s="187">
        <f>'3 priedas_asignavimai'!G33</f>
        <v>17.7</v>
      </c>
      <c r="D27" s="187">
        <f>'3 priedas_asignavimai'!H33</f>
        <v>13.5</v>
      </c>
      <c r="E27" s="187">
        <f t="shared" si="0"/>
        <v>0</v>
      </c>
    </row>
    <row r="28" spans="1:5" x14ac:dyDescent="0.2">
      <c r="B28" s="188"/>
      <c r="C28" s="188"/>
      <c r="D28" s="188"/>
      <c r="E28" s="188"/>
    </row>
    <row r="29" spans="1:5" ht="14.25" x14ac:dyDescent="0.2">
      <c r="A29" s="178" t="s">
        <v>183</v>
      </c>
      <c r="B29" s="189">
        <f>'1 priedas_pajamos'!E71</f>
        <v>3585.1000000000004</v>
      </c>
      <c r="C29" s="190">
        <f>SUM(C30:C44)</f>
        <v>3585.1000000000004</v>
      </c>
      <c r="D29" s="190">
        <f t="shared" ref="D29:E29" si="1">SUM(D30:D44)</f>
        <v>924.6</v>
      </c>
      <c r="E29" s="190">
        <f t="shared" si="1"/>
        <v>0</v>
      </c>
    </row>
    <row r="30" spans="1:5" s="179" customFormat="1" ht="15" x14ac:dyDescent="0.25">
      <c r="A30" s="180" t="s">
        <v>383</v>
      </c>
      <c r="B30" s="23">
        <f>'1 priedas_pajamos'!E72</f>
        <v>1409</v>
      </c>
      <c r="C30" s="23">
        <f>'3 priedas_asignavimai'!I43+'3 priedas_asignavimai'!I51</f>
        <v>1409</v>
      </c>
      <c r="D30" s="23">
        <f>'3 priedas_asignavimai'!J43+'3 priedas_asignavimai'!J51</f>
        <v>0</v>
      </c>
      <c r="E30" s="187">
        <f t="shared" ref="E30:E37" si="2">B30-C30</f>
        <v>0</v>
      </c>
    </row>
    <row r="31" spans="1:5" s="179" customFormat="1" ht="15" x14ac:dyDescent="0.25">
      <c r="A31" s="88" t="s">
        <v>384</v>
      </c>
      <c r="B31" s="23">
        <f>'1 priedas_pajamos'!E80</f>
        <v>546.1</v>
      </c>
      <c r="C31" s="23">
        <f>'3 priedas_asignavimai'!I164</f>
        <v>546.1</v>
      </c>
      <c r="D31" s="23">
        <f>'3 priedas_asignavimai'!J164</f>
        <v>368.9</v>
      </c>
      <c r="E31" s="187">
        <f t="shared" si="2"/>
        <v>0</v>
      </c>
    </row>
    <row r="32" spans="1:5" s="179" customFormat="1" ht="15" x14ac:dyDescent="0.25">
      <c r="A32" s="181" t="s">
        <v>150</v>
      </c>
      <c r="B32" s="23">
        <f>'1 priedas_pajamos'!E81</f>
        <v>16.899999999999999</v>
      </c>
      <c r="C32" s="23">
        <f>'3 priedas_asignavimai'!I262</f>
        <v>16.899999999999999</v>
      </c>
      <c r="D32" s="23">
        <f>'3 priedas_asignavimai'!J262</f>
        <v>14.1</v>
      </c>
      <c r="E32" s="187">
        <f t="shared" si="2"/>
        <v>0</v>
      </c>
    </row>
    <row r="33" spans="1:10" s="179" customFormat="1" ht="15" x14ac:dyDescent="0.25">
      <c r="A33" s="182" t="s">
        <v>239</v>
      </c>
      <c r="B33" s="23">
        <f>'1 priedas_pajamos'!E82</f>
        <v>48</v>
      </c>
      <c r="C33" s="23">
        <f>'3 priedas_asignavimai'!I256</f>
        <v>48</v>
      </c>
      <c r="D33" s="23">
        <f>'3 priedas_asignavimai'!J256</f>
        <v>0</v>
      </c>
      <c r="E33" s="187">
        <f t="shared" si="2"/>
        <v>0</v>
      </c>
    </row>
    <row r="34" spans="1:10" s="179" customFormat="1" ht="15" x14ac:dyDescent="0.25">
      <c r="A34" s="182" t="s">
        <v>240</v>
      </c>
      <c r="B34" s="23">
        <f>'1 priedas_pajamos'!E83</f>
        <v>255.4</v>
      </c>
      <c r="C34" s="23">
        <f>'3 priedas_asignavimai'!I34+'3 priedas_asignavimai'!I54</f>
        <v>255.4</v>
      </c>
      <c r="D34" s="23">
        <f>'3 priedas_asignavimai'!J34+'3 priedas_asignavimai'!J54</f>
        <v>32.1</v>
      </c>
      <c r="E34" s="187">
        <f t="shared" si="2"/>
        <v>0</v>
      </c>
      <c r="G34" s="262" t="s">
        <v>394</v>
      </c>
      <c r="H34" s="262"/>
      <c r="I34" s="262"/>
      <c r="J34" s="262"/>
    </row>
    <row r="35" spans="1:10" s="179" customFormat="1" ht="30" x14ac:dyDescent="0.25">
      <c r="A35" s="182" t="s">
        <v>272</v>
      </c>
      <c r="B35" s="23">
        <f>'1 priedas_pajamos'!E84</f>
        <v>27</v>
      </c>
      <c r="C35" s="23">
        <f>'3 priedas_asignavimai'!I35</f>
        <v>27</v>
      </c>
      <c r="D35" s="23">
        <f>'3 priedas_asignavimai'!J35</f>
        <v>26.6</v>
      </c>
      <c r="E35" s="187">
        <f t="shared" si="2"/>
        <v>0</v>
      </c>
      <c r="G35" s="179">
        <f>B29+B45+B46+B47</f>
        <v>4950.8</v>
      </c>
      <c r="H35" s="179">
        <f>C29+C45+C46+C47</f>
        <v>4950.8</v>
      </c>
      <c r="I35" s="214">
        <f>D29+D45+D46+D47</f>
        <v>1021</v>
      </c>
      <c r="J35" s="179">
        <f>E29+E45+E46+E47</f>
        <v>0</v>
      </c>
    </row>
    <row r="36" spans="1:10" s="179" customFormat="1" ht="15" x14ac:dyDescent="0.25">
      <c r="A36" s="182" t="s">
        <v>251</v>
      </c>
      <c r="B36" s="23">
        <f>'1 priedas_pajamos'!E85</f>
        <v>233.7</v>
      </c>
      <c r="C36" s="23">
        <f>'3 priedas_asignavimai'!I47</f>
        <v>233.7</v>
      </c>
      <c r="D36" s="23">
        <f>'3 priedas_asignavimai'!J47</f>
        <v>11</v>
      </c>
      <c r="E36" s="187">
        <f t="shared" si="2"/>
        <v>0</v>
      </c>
    </row>
    <row r="37" spans="1:10" s="179" customFormat="1" ht="30" x14ac:dyDescent="0.25">
      <c r="A37" s="182" t="s">
        <v>277</v>
      </c>
      <c r="B37" s="23">
        <f>'1 priedas_pajamos'!E86</f>
        <v>50</v>
      </c>
      <c r="C37" s="191">
        <f>'3 priedas_asignavimai'!I153+'3 priedas_asignavimai'!I158+'3 priedas_asignavimai'!I167+'3 priedas_asignavimai'!I173+'3 priedas_asignavimai'!I178+'3 priedas_asignavimai'!I187+'3 priedas_asignavimai'!I192+'3 priedas_asignavimai'!I196+'3 priedas_asignavimai'!I200+'3 priedas_asignavimai'!I204+'3 priedas_asignavimai'!I209+'3 priedas_asignavimai'!I213+'3 priedas_asignavimai'!I217+'3 priedas_asignavimai'!I222+'3 priedas_asignavimai'!I231</f>
        <v>50.000000000000007</v>
      </c>
      <c r="D37" s="192">
        <f>'3 priedas_asignavimai'!J153+'3 priedas_asignavimai'!J158+'3 priedas_asignavimai'!J167+'3 priedas_asignavimai'!J173+'3 priedas_asignavimai'!J178+'3 priedas_asignavimai'!J187+'3 priedas_asignavimai'!J192+'3 priedas_asignavimai'!J196+'3 priedas_asignavimai'!J200+'3 priedas_asignavimai'!J204+'3 priedas_asignavimai'!J209+'3 priedas_asignavimai'!J213+'3 priedas_asignavimai'!J217+'3 priedas_asignavimai'!J222+'3 priedas_asignavimai'!J231</f>
        <v>49.3</v>
      </c>
      <c r="E37" s="187">
        <f t="shared" si="2"/>
        <v>0</v>
      </c>
    </row>
    <row r="38" spans="1:10" s="179" customFormat="1" ht="30" x14ac:dyDescent="0.25">
      <c r="A38" s="183" t="s">
        <v>278</v>
      </c>
      <c r="B38" s="23">
        <f>'1 priedas_pajamos'!E87</f>
        <v>253.7</v>
      </c>
      <c r="C38" s="23">
        <f>'3 priedas_asignavimai'!I55</f>
        <v>253.7</v>
      </c>
      <c r="D38" s="23"/>
      <c r="E38" s="187"/>
    </row>
    <row r="39" spans="1:10" ht="30" x14ac:dyDescent="0.25">
      <c r="A39" s="183" t="s">
        <v>265</v>
      </c>
      <c r="B39" s="23">
        <f>'1 priedas_pajamos'!E88</f>
        <v>64.400000000000006</v>
      </c>
      <c r="C39" s="193">
        <f>'3 priedas_asignavimai'!I46+'3 priedas_asignavimai'!I156+'3 priedas_asignavimai'!I165+'3 priedas_asignavimai'!I176+'3 priedas_asignavimai'!I181+'3 priedas_asignavimai'!I185+'3 priedas_asignavimai'!I190+'3 priedas_asignavimai'!I207+'3 priedas_asignavimai'!I220+'3 priedas_asignavimai'!I225+'3 priedas_asignavimai'!I229</f>
        <v>64.400000000000006</v>
      </c>
      <c r="D39" s="193">
        <f>'3 priedas_asignavimai'!J46+'3 priedas_asignavimai'!J156+'3 priedas_asignavimai'!J165+'3 priedas_asignavimai'!J176+'3 priedas_asignavimai'!J181+'3 priedas_asignavimai'!J185+'3 priedas_asignavimai'!J190+'3 priedas_asignavimai'!J207+'3 priedas_asignavimai'!J220+'3 priedas_asignavimai'!J225+'3 priedas_asignavimai'!J229</f>
        <v>28.8</v>
      </c>
      <c r="E39" s="193">
        <f>B39-C39</f>
        <v>0</v>
      </c>
    </row>
    <row r="40" spans="1:10" ht="15" x14ac:dyDescent="0.25">
      <c r="A40" s="186" t="s">
        <v>279</v>
      </c>
      <c r="B40" s="23">
        <f>'1 priedas_pajamos'!E89</f>
        <v>226</v>
      </c>
      <c r="C40" s="23">
        <f>'3 priedas_asignavimai'!I157+'3 priedas_asignavimai'!I161+'3 priedas_asignavimai'!I166+'3 priedas_asignavimai'!I172+'3 priedas_asignavimai'!I177+'3 priedas_asignavimai'!I182+'3 priedas_asignavimai'!I186+'3 priedas_asignavimai'!I191+'3 priedas_asignavimai'!I195+'3 priedas_asignavimai'!I199+'3 priedas_asignavimai'!I203+'3 priedas_asignavimai'!I208+'3 priedas_asignavimai'!I212+'3 priedas_asignavimai'!I216+'3 priedas_asignavimai'!I221+'3 priedas_asignavimai'!I226+'3 priedas_asignavimai'!I230+'3 priedas_asignavimai'!I234+'3 priedas_asignavimai'!I239</f>
        <v>226</v>
      </c>
      <c r="D40" s="23">
        <f>'3 priedas_asignavimai'!J157+'3 priedas_asignavimai'!J161+'3 priedas_asignavimai'!J166+'3 priedas_asignavimai'!J172+'3 priedas_asignavimai'!J177+'3 priedas_asignavimai'!J182+'3 priedas_asignavimai'!J186+'3 priedas_asignavimai'!J191+'3 priedas_asignavimai'!J195+'3 priedas_asignavimai'!J199+'3 priedas_asignavimai'!J203+'3 priedas_asignavimai'!J208+'3 priedas_asignavimai'!J212+'3 priedas_asignavimai'!J216+'3 priedas_asignavimai'!J221+'3 priedas_asignavimai'!J226+'3 priedas_asignavimai'!J230+'3 priedas_asignavimai'!J234+'3 priedas_asignavimai'!J239</f>
        <v>222.7</v>
      </c>
      <c r="E40" s="193">
        <f>B40-C40</f>
        <v>0</v>
      </c>
    </row>
    <row r="41" spans="1:10" ht="15" x14ac:dyDescent="0.25">
      <c r="A41" s="186" t="s">
        <v>401</v>
      </c>
      <c r="B41" s="23">
        <f>'1 priedas_pajamos'!E90</f>
        <v>107.3</v>
      </c>
      <c r="C41" s="23">
        <f>'3 priedas_asignavimai'!AO56</f>
        <v>107.3</v>
      </c>
      <c r="D41" s="23">
        <f>'3 priedas_asignavimai'!AP56</f>
        <v>3.3</v>
      </c>
      <c r="E41" s="193">
        <f t="shared" ref="E41:E44" si="3">B41-C41</f>
        <v>0</v>
      </c>
    </row>
    <row r="42" spans="1:10" ht="15" x14ac:dyDescent="0.25">
      <c r="A42" s="198" t="s">
        <v>402</v>
      </c>
      <c r="B42" s="23">
        <f>'1 priedas_pajamos'!E91</f>
        <v>73.400000000000006</v>
      </c>
      <c r="C42" s="23">
        <f>'3 priedas_asignavimai'!AO57</f>
        <v>73.400000000000006</v>
      </c>
      <c r="D42" s="23">
        <f>'3 priedas_asignavimai'!AP57</f>
        <v>3.1</v>
      </c>
      <c r="E42" s="193">
        <f t="shared" si="3"/>
        <v>0</v>
      </c>
    </row>
    <row r="43" spans="1:10" ht="30" x14ac:dyDescent="0.25">
      <c r="A43" s="198" t="s">
        <v>409</v>
      </c>
      <c r="B43" s="23">
        <f>'1 priedas_pajamos'!E93</f>
        <v>112.9</v>
      </c>
      <c r="C43" s="23">
        <f>'3 priedas_asignavimai'!I261+'3 priedas_asignavimai'!I265+'3 priedas_asignavimai'!I269+'3 priedas_asignavimai'!I273</f>
        <v>112.89999999999999</v>
      </c>
      <c r="D43" s="23">
        <f>'3 priedas_asignavimai'!J261+'3 priedas_asignavimai'!J265+'3 priedas_asignavimai'!J269+'3 priedas_asignavimai'!J273</f>
        <v>111.30000000000001</v>
      </c>
      <c r="E43" s="193">
        <f t="shared" si="3"/>
        <v>0</v>
      </c>
    </row>
    <row r="44" spans="1:10" ht="15" x14ac:dyDescent="0.25">
      <c r="A44" s="186" t="s">
        <v>403</v>
      </c>
      <c r="B44" s="23">
        <f>'1 priedas_pajamos'!E92</f>
        <v>161.30000000000001</v>
      </c>
      <c r="C44" s="23">
        <f>'3 priedas_asignavimai'!AO58</f>
        <v>161.30000000000001</v>
      </c>
      <c r="D44" s="23">
        <f>'3 priedas_asignavimai'!AP58</f>
        <v>53.4</v>
      </c>
      <c r="E44" s="193">
        <f t="shared" si="3"/>
        <v>0</v>
      </c>
    </row>
    <row r="45" spans="1:10" ht="28.5" x14ac:dyDescent="0.2">
      <c r="A45" s="178" t="s">
        <v>388</v>
      </c>
      <c r="B45" s="189">
        <f>'1 priedas_pajamos'!E95</f>
        <v>15.3</v>
      </c>
      <c r="C45" s="190">
        <f>'3 priedas_asignavimai'!I37</f>
        <v>15.3</v>
      </c>
      <c r="D45" s="190">
        <f>'3 priedas_asignavimai'!J37</f>
        <v>0.1</v>
      </c>
      <c r="E45" s="190">
        <f>B45-C45</f>
        <v>0</v>
      </c>
    </row>
    <row r="46" spans="1:10" ht="14.25" x14ac:dyDescent="0.2">
      <c r="A46" s="178" t="s">
        <v>162</v>
      </c>
      <c r="B46" s="189">
        <f>'1 priedas_pajamos'!E99</f>
        <v>1295.2000000000003</v>
      </c>
      <c r="C46" s="190">
        <f>'3 priedas_asignavimai'!I38+'3 priedas_asignavimai'!I44+'3 priedas_asignavimai'!I53+'3 priedas_asignavimai'!I270</f>
        <v>1295.2</v>
      </c>
      <c r="D46" s="190">
        <f>'3 priedas_asignavimai'!J38+'3 priedas_asignavimai'!J44+'3 priedas_asignavimai'!J53+'3 priedas_asignavimai'!J270</f>
        <v>95.5</v>
      </c>
      <c r="E46" s="190">
        <f t="shared" ref="E46:E48" si="4">B46-C46</f>
        <v>0</v>
      </c>
    </row>
    <row r="47" spans="1:10" ht="28.5" x14ac:dyDescent="0.2">
      <c r="A47" s="178" t="s">
        <v>389</v>
      </c>
      <c r="B47" s="189">
        <f>'1 priedas_pajamos'!E110</f>
        <v>55.2</v>
      </c>
      <c r="C47" s="190">
        <f>'3 priedas_asignavimai'!I39+'3 priedas_asignavimai'!I45</f>
        <v>55.2</v>
      </c>
      <c r="D47" s="190">
        <f>'3 priedas_asignavimai'!J39+'3 priedas_asignavimai'!J45</f>
        <v>0.8</v>
      </c>
      <c r="E47" s="190">
        <f t="shared" si="4"/>
        <v>0</v>
      </c>
    </row>
    <row r="48" spans="1:10" ht="14.25" x14ac:dyDescent="0.2">
      <c r="A48" s="178" t="s">
        <v>273</v>
      </c>
      <c r="B48" s="189">
        <f>'1 priedas_pajamos'!E70</f>
        <v>13456.2</v>
      </c>
      <c r="C48" s="190">
        <f>'3 priedas_asignavimai'!K42+'3 priedas_asignavimai'!K155+'3 priedas_asignavimai'!K152+'3 priedas_asignavimai'!K160+'3 priedas_asignavimai'!K163+'3 priedas_asignavimai'!K169+'3 priedas_asignavimai'!K171+'3 priedas_asignavimai'!K175+'3 priedas_asignavimai'!K180+'3 priedas_asignavimai'!K184+'3 priedas_asignavimai'!K189+'3 priedas_asignavimai'!K194+'3 priedas_asignavimai'!K198+'3 priedas_asignavimai'!K202+'3 priedas_asignavimai'!K206+'3 priedas_asignavimai'!K211+'3 priedas_asignavimai'!K215+'3 priedas_asignavimai'!K219+'3 priedas_asignavimai'!K224+'3 priedas_asignavimai'!K228+'3 priedas_asignavimai'!K233+'3 priedas_asignavimai'!K236+'3 priedas_asignavimai'!K238</f>
        <v>13456.199999999995</v>
      </c>
      <c r="D48" s="190">
        <f>'3 priedas_asignavimai'!L42+'3 priedas_asignavimai'!L155+'3 priedas_asignavimai'!L152+'3 priedas_asignavimai'!L160+'3 priedas_asignavimai'!L163+'3 priedas_asignavimai'!L169+'3 priedas_asignavimai'!L171+'3 priedas_asignavimai'!L175+'3 priedas_asignavimai'!L180+'3 priedas_asignavimai'!L184+'3 priedas_asignavimai'!L189+'3 priedas_asignavimai'!L194+'3 priedas_asignavimai'!L198+'3 priedas_asignavimai'!L202+'3 priedas_asignavimai'!L206+'3 priedas_asignavimai'!L211+'3 priedas_asignavimai'!L215+'3 priedas_asignavimai'!L219+'3 priedas_asignavimai'!L224+'3 priedas_asignavimai'!L228+'3 priedas_asignavimai'!L233+'3 priedas_asignavimai'!L236+'3 priedas_asignavimai'!L238</f>
        <v>12791.9</v>
      </c>
      <c r="E48" s="190">
        <f t="shared" si="4"/>
        <v>0</v>
      </c>
    </row>
    <row r="49" spans="1:5" ht="14.25" x14ac:dyDescent="0.2">
      <c r="A49" s="178" t="s">
        <v>392</v>
      </c>
      <c r="B49" s="196">
        <f>'1 priedas_pajamos'!E13+'1 priedas_pajamos'!E15+'1 priedas_pajamos'!E23+'1 priedas_pajamos'!E32+'1 priedas_pajamos'!E33+'1 priedas_pajamos'!E34+'1 priedas_pajamos'!E36+'1 priedas_pajamos'!E38</f>
        <v>32068</v>
      </c>
      <c r="C49" s="196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priedas_asignavimai'!AK254+'3 priedas_asignavimai'!AK257+'3 priedas_asignavimai'!AK259+'3 priedas_asignavimai'!AK263+'3 priedas_asignavimai'!AK266+'3 priedas_asignavimai'!AK271</f>
        <v>32068.000000000011</v>
      </c>
      <c r="D49" s="196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priedas_asignavimai'!AL254+'3 priedas_asignavimai'!AK257+'3 priedas_asignavimai'!AK259+'3 priedas_asignavimai'!AK263+'3 priedas_asignavimai'!AK266+'3 priedas_asignavimai'!AK271</f>
        <v>31959.900000000009</v>
      </c>
      <c r="E49" s="196">
        <f t="shared" ref="E49" si="5">B49-C49</f>
        <v>0</v>
      </c>
    </row>
  </sheetData>
  <mergeCells count="2">
    <mergeCell ref="C2:D2"/>
    <mergeCell ref="G34:J3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Lapas1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2022-02-17T13:51:28Z</cp:lastPrinted>
  <dcterms:created xsi:type="dcterms:W3CDTF">2007-01-10T08:42:24Z</dcterms:created>
  <dcterms:modified xsi:type="dcterms:W3CDTF">2022-02-28T07:18:28Z</dcterms:modified>
</cp:coreProperties>
</file>