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0" yWindow="-110" windowWidth="19420" windowHeight="11020"/>
  </bookViews>
  <sheets>
    <sheet name="deleguotos" sheetId="1" r:id="rId1"/>
  </sheets>
  <definedNames>
    <definedName name="_xlnm.Print_Titles" localSheetId="0">deleguotos!$8:$14</definedName>
  </definedNames>
  <calcPr calcId="145621"/>
</workbook>
</file>

<file path=xl/calcChain.xml><?xml version="1.0" encoding="utf-8"?>
<calcChain xmlns="http://schemas.openxmlformats.org/spreadsheetml/2006/main">
  <c r="G348" i="1" l="1"/>
  <c r="F348" i="1"/>
  <c r="D348" i="1"/>
  <c r="G69" i="1"/>
  <c r="G65" i="1"/>
  <c r="F65" i="1"/>
  <c r="G68" i="1"/>
  <c r="F68" i="1"/>
  <c r="F69" i="1" s="1"/>
  <c r="D68" i="1"/>
  <c r="E68" i="1" s="1"/>
  <c r="E67" i="1"/>
  <c r="G64" i="1"/>
  <c r="F64" i="1"/>
  <c r="D64" i="1"/>
  <c r="E64" i="1" s="1"/>
  <c r="E63" i="1"/>
  <c r="G40" i="1"/>
  <c r="F40" i="1"/>
  <c r="D40" i="1"/>
  <c r="E39" i="1"/>
  <c r="G320" i="1"/>
  <c r="F320" i="1"/>
  <c r="D320" i="1"/>
  <c r="E319" i="1"/>
  <c r="G299" i="1"/>
  <c r="F299" i="1"/>
  <c r="D299" i="1"/>
  <c r="E298" i="1"/>
  <c r="E299" i="1" l="1"/>
  <c r="E320" i="1"/>
  <c r="D69" i="1"/>
  <c r="E69" i="1" s="1"/>
  <c r="D65" i="1"/>
  <c r="E65" i="1" s="1"/>
  <c r="E40" i="1"/>
  <c r="D297" i="1" l="1"/>
  <c r="F255" i="1"/>
  <c r="D255" i="1"/>
  <c r="G174" i="1"/>
  <c r="G332" i="1" l="1"/>
  <c r="F332" i="1"/>
  <c r="D332" i="1"/>
  <c r="E331" i="1"/>
  <c r="G330" i="1"/>
  <c r="F330" i="1"/>
  <c r="D330" i="1"/>
  <c r="G36" i="1"/>
  <c r="F36" i="1"/>
  <c r="D36" i="1"/>
  <c r="G177" i="1"/>
  <c r="G194" i="1"/>
  <c r="F194" i="1"/>
  <c r="D194" i="1"/>
  <c r="E194" i="1" s="1"/>
  <c r="E193" i="1"/>
  <c r="G184" i="1"/>
  <c r="F184" i="1"/>
  <c r="D184" i="1"/>
  <c r="E183" i="1"/>
  <c r="G180" i="1"/>
  <c r="G181" i="1" s="1"/>
  <c r="F180" i="1"/>
  <c r="F181" i="1" s="1"/>
  <c r="D180" i="1"/>
  <c r="E179" i="1"/>
  <c r="G176" i="1"/>
  <c r="F176" i="1"/>
  <c r="D176" i="1"/>
  <c r="E175" i="1"/>
  <c r="G185" i="1"/>
  <c r="F185" i="1"/>
  <c r="D181" i="1"/>
  <c r="E330" i="1" l="1"/>
  <c r="E332" i="1"/>
  <c r="E36" i="1"/>
  <c r="E176" i="1"/>
  <c r="E180" i="1"/>
  <c r="E184" i="1"/>
  <c r="D185" i="1"/>
  <c r="E185" i="1" s="1"/>
  <c r="E181" i="1"/>
  <c r="G281" i="1"/>
  <c r="F281" i="1"/>
  <c r="D281" i="1"/>
  <c r="E348" i="1"/>
  <c r="D336" i="1"/>
  <c r="F336" i="1"/>
  <c r="G336" i="1"/>
  <c r="E335" i="1"/>
  <c r="E280" i="1"/>
  <c r="G272" i="1"/>
  <c r="F272" i="1"/>
  <c r="D272" i="1"/>
  <c r="E271" i="1"/>
  <c r="G263" i="1"/>
  <c r="F263" i="1"/>
  <c r="D263" i="1"/>
  <c r="E262" i="1"/>
  <c r="G255" i="1"/>
  <c r="E255" i="1" s="1"/>
  <c r="E254" i="1"/>
  <c r="G246" i="1"/>
  <c r="F246" i="1"/>
  <c r="D246" i="1"/>
  <c r="E245" i="1"/>
  <c r="G237" i="1"/>
  <c r="F237" i="1"/>
  <c r="D237" i="1"/>
  <c r="E236" i="1"/>
  <c r="G225" i="1"/>
  <c r="F225" i="1"/>
  <c r="D225" i="1"/>
  <c r="E224" i="1"/>
  <c r="G216" i="1"/>
  <c r="F216" i="1"/>
  <c r="D216" i="1"/>
  <c r="E215" i="1"/>
  <c r="E173" i="1"/>
  <c r="E336" i="1" l="1"/>
  <c r="E263" i="1"/>
  <c r="E272" i="1"/>
  <c r="E216" i="1"/>
  <c r="E237" i="1"/>
  <c r="E246" i="1"/>
  <c r="E281" i="1"/>
  <c r="E225" i="1"/>
  <c r="G346" i="1"/>
  <c r="F346" i="1"/>
  <c r="D346" i="1"/>
  <c r="G54" i="1"/>
  <c r="F54" i="1"/>
  <c r="D54" i="1"/>
  <c r="E53" i="1"/>
  <c r="E54" i="1" l="1"/>
  <c r="E346" i="1"/>
  <c r="G349" i="1"/>
  <c r="F349" i="1"/>
  <c r="D349" i="1"/>
  <c r="G347" i="1"/>
  <c r="F347" i="1"/>
  <c r="D347" i="1"/>
  <c r="G345" i="1"/>
  <c r="F345" i="1"/>
  <c r="D345" i="1"/>
  <c r="G344" i="1"/>
  <c r="F344" i="1"/>
  <c r="D344" i="1"/>
  <c r="G334" i="1"/>
  <c r="F334" i="1"/>
  <c r="D334" i="1"/>
  <c r="E333" i="1"/>
  <c r="G279" i="1"/>
  <c r="F279" i="1"/>
  <c r="D279" i="1"/>
  <c r="E278" i="1"/>
  <c r="G270" i="1"/>
  <c r="F270" i="1"/>
  <c r="D270" i="1"/>
  <c r="E269" i="1"/>
  <c r="G261" i="1"/>
  <c r="F261" i="1"/>
  <c r="D261" i="1"/>
  <c r="E260" i="1"/>
  <c r="G253" i="1"/>
  <c r="F253" i="1"/>
  <c r="D253" i="1"/>
  <c r="E252" i="1"/>
  <c r="G244" i="1"/>
  <c r="F244" i="1"/>
  <c r="D244" i="1"/>
  <c r="E243" i="1"/>
  <c r="G235" i="1"/>
  <c r="F235" i="1"/>
  <c r="D235" i="1"/>
  <c r="E234" i="1"/>
  <c r="G223" i="1"/>
  <c r="F223" i="1"/>
  <c r="D223" i="1"/>
  <c r="E222" i="1"/>
  <c r="E213" i="1"/>
  <c r="G214" i="1"/>
  <c r="F214" i="1"/>
  <c r="D214" i="1"/>
  <c r="E57" i="1"/>
  <c r="G58" i="1"/>
  <c r="F58" i="1"/>
  <c r="D58" i="1"/>
  <c r="E345" i="1" l="1"/>
  <c r="E344" i="1"/>
  <c r="E244" i="1"/>
  <c r="E349" i="1"/>
  <c r="E253" i="1"/>
  <c r="E279" i="1"/>
  <c r="E347" i="1"/>
  <c r="E235" i="1"/>
  <c r="E270" i="1"/>
  <c r="E214" i="1"/>
  <c r="E223" i="1"/>
  <c r="E261" i="1"/>
  <c r="E334" i="1"/>
  <c r="E58" i="1"/>
  <c r="G38" i="1" l="1"/>
  <c r="F38" i="1"/>
  <c r="D38" i="1"/>
  <c r="E35" i="1"/>
  <c r="G48" i="1"/>
  <c r="F48" i="1"/>
  <c r="D48" i="1"/>
  <c r="E47" i="1"/>
  <c r="E37" i="1"/>
  <c r="E48" i="1" l="1"/>
  <c r="E38" i="1"/>
  <c r="E16" i="1" l="1"/>
  <c r="F268" i="1" l="1"/>
  <c r="F273" i="1" s="1"/>
  <c r="D268" i="1"/>
  <c r="D273" i="1" s="1"/>
  <c r="E267" i="1"/>
  <c r="G221" i="1"/>
  <c r="G226" i="1" s="1"/>
  <c r="F221" i="1"/>
  <c r="F226" i="1" s="1"/>
  <c r="D221" i="1"/>
  <c r="D226" i="1" s="1"/>
  <c r="E220" i="1"/>
  <c r="G82" i="1" l="1"/>
  <c r="F82" i="1"/>
  <c r="F83" i="1" s="1"/>
  <c r="D82" i="1"/>
  <c r="E81" i="1"/>
  <c r="E80" i="1"/>
  <c r="G83" i="1"/>
  <c r="G74" i="1"/>
  <c r="E82" i="1" l="1"/>
  <c r="D83" i="1"/>
  <c r="E83" i="1" s="1"/>
  <c r="G233" i="1"/>
  <c r="G277" i="1"/>
  <c r="G282" i="1" s="1"/>
  <c r="G251" i="1"/>
  <c r="G256" i="1" s="1"/>
  <c r="F277" i="1"/>
  <c r="F282" i="1" s="1"/>
  <c r="D277" i="1"/>
  <c r="D282" i="1" s="1"/>
  <c r="E276" i="1"/>
  <c r="E275" i="1"/>
  <c r="F251" i="1"/>
  <c r="F256" i="1" s="1"/>
  <c r="D251" i="1"/>
  <c r="D256" i="1" s="1"/>
  <c r="E250" i="1"/>
  <c r="E249" i="1"/>
  <c r="E251" i="1" l="1"/>
  <c r="E277" i="1"/>
  <c r="G46" i="1"/>
  <c r="G49" i="1" s="1"/>
  <c r="F46" i="1"/>
  <c r="F49" i="1" s="1"/>
  <c r="D46" i="1"/>
  <c r="E45" i="1"/>
  <c r="E44" i="1"/>
  <c r="E43" i="1"/>
  <c r="D49" i="1" l="1"/>
  <c r="E46" i="1"/>
  <c r="F74" i="1"/>
  <c r="E49" i="1" l="1"/>
  <c r="E23" i="1"/>
  <c r="F242" i="1" l="1"/>
  <c r="F247" i="1" s="1"/>
  <c r="D242" i="1"/>
  <c r="D247" i="1" s="1"/>
  <c r="E241" i="1"/>
  <c r="F233" i="1"/>
  <c r="D233" i="1"/>
  <c r="E232" i="1"/>
  <c r="E28" i="1" l="1"/>
  <c r="G192" i="1" l="1"/>
  <c r="F192" i="1"/>
  <c r="D192" i="1"/>
  <c r="E191" i="1"/>
  <c r="E329" i="1" l="1"/>
  <c r="F139" i="1" l="1"/>
  <c r="D212" i="1" l="1"/>
  <c r="D217" i="1" s="1"/>
  <c r="E29" i="1" l="1"/>
  <c r="F103" i="1"/>
  <c r="D103" i="1"/>
  <c r="D170" i="1"/>
  <c r="D340" i="1"/>
  <c r="F340" i="1"/>
  <c r="F201" i="1"/>
  <c r="D188" i="1"/>
  <c r="D195" i="1" s="1"/>
  <c r="D145" i="1"/>
  <c r="D148" i="1"/>
  <c r="D163" i="1"/>
  <c r="D166" i="1"/>
  <c r="D34" i="1"/>
  <c r="D41" i="1" s="1"/>
  <c r="D74" i="1"/>
  <c r="D77" i="1"/>
  <c r="D85" i="1"/>
  <c r="D91" i="1"/>
  <c r="D94" i="1"/>
  <c r="D100" i="1"/>
  <c r="D109" i="1"/>
  <c r="D112" i="1"/>
  <c r="D118" i="1"/>
  <c r="D121" i="1"/>
  <c r="D127" i="1"/>
  <c r="D130" i="1"/>
  <c r="D136" i="1"/>
  <c r="D139" i="1"/>
  <c r="D154" i="1"/>
  <c r="D157" i="1"/>
  <c r="D174" i="1"/>
  <c r="D177" i="1" s="1"/>
  <c r="D198" i="1"/>
  <c r="D201" i="1"/>
  <c r="D209" i="1"/>
  <c r="D229" i="1"/>
  <c r="D238" i="1" s="1"/>
  <c r="D285" i="1"/>
  <c r="D289" i="1"/>
  <c r="D293" i="1"/>
  <c r="D300" i="1" s="1"/>
  <c r="D303" i="1"/>
  <c r="D307" i="1"/>
  <c r="D315" i="1"/>
  <c r="D321" i="1" s="1"/>
  <c r="D318" i="1"/>
  <c r="D327" i="1"/>
  <c r="D61" i="1"/>
  <c r="E302" i="1"/>
  <c r="G303" i="1"/>
  <c r="F303" i="1"/>
  <c r="G212" i="1"/>
  <c r="G217" i="1" s="1"/>
  <c r="G34" i="1"/>
  <c r="G41" i="1" s="1"/>
  <c r="G70" i="1" s="1"/>
  <c r="G61" i="1"/>
  <c r="G77" i="1"/>
  <c r="E84" i="1"/>
  <c r="E85" i="1" s="1"/>
  <c r="G91" i="1"/>
  <c r="G94" i="1"/>
  <c r="G100" i="1"/>
  <c r="G103" i="1"/>
  <c r="G109" i="1"/>
  <c r="G112" i="1"/>
  <c r="G118" i="1"/>
  <c r="G121" i="1"/>
  <c r="G127" i="1"/>
  <c r="G130" i="1"/>
  <c r="G136" i="1"/>
  <c r="G139" i="1"/>
  <c r="G145" i="1"/>
  <c r="G148" i="1"/>
  <c r="G154" i="1"/>
  <c r="G157" i="1"/>
  <c r="G163" i="1"/>
  <c r="G166" i="1"/>
  <c r="G170" i="1"/>
  <c r="G171" i="1" s="1"/>
  <c r="G188" i="1"/>
  <c r="G195" i="1" s="1"/>
  <c r="G198" i="1"/>
  <c r="G201" i="1"/>
  <c r="G209" i="1"/>
  <c r="G229" i="1"/>
  <c r="G238" i="1" s="1"/>
  <c r="G285" i="1"/>
  <c r="G293" i="1"/>
  <c r="G315" i="1"/>
  <c r="E323" i="1"/>
  <c r="G327" i="1"/>
  <c r="G340" i="1"/>
  <c r="F34" i="1"/>
  <c r="F41" i="1" s="1"/>
  <c r="F77" i="1"/>
  <c r="F78" i="1" s="1"/>
  <c r="F85" i="1"/>
  <c r="F91" i="1"/>
  <c r="F94" i="1"/>
  <c r="F100" i="1"/>
  <c r="F109" i="1"/>
  <c r="F112" i="1"/>
  <c r="F118" i="1"/>
  <c r="F121" i="1"/>
  <c r="F127" i="1"/>
  <c r="F130" i="1"/>
  <c r="F136" i="1"/>
  <c r="F145" i="1"/>
  <c r="F148" i="1"/>
  <c r="F154" i="1"/>
  <c r="F157" i="1"/>
  <c r="F163" i="1"/>
  <c r="F166" i="1"/>
  <c r="F170" i="1"/>
  <c r="F171" i="1" s="1"/>
  <c r="F188" i="1"/>
  <c r="F195" i="1" s="1"/>
  <c r="F198" i="1"/>
  <c r="F327" i="1"/>
  <c r="F61" i="1"/>
  <c r="F174" i="1"/>
  <c r="F177" i="1" s="1"/>
  <c r="F209" i="1"/>
  <c r="F212" i="1"/>
  <c r="F217" i="1" s="1"/>
  <c r="F229" i="1"/>
  <c r="F238" i="1" s="1"/>
  <c r="F285" i="1"/>
  <c r="F289" i="1"/>
  <c r="F293" i="1"/>
  <c r="F315" i="1"/>
  <c r="G52" i="1"/>
  <c r="G55" i="1" s="1"/>
  <c r="G242" i="1"/>
  <c r="G247" i="1" s="1"/>
  <c r="G268" i="1"/>
  <c r="G273" i="1" s="1"/>
  <c r="G205" i="1"/>
  <c r="G206" i="1" s="1"/>
  <c r="D205" i="1"/>
  <c r="D206" i="1" s="1"/>
  <c r="G259" i="1"/>
  <c r="G264" i="1" s="1"/>
  <c r="G289" i="1"/>
  <c r="G297" i="1"/>
  <c r="G307" i="1"/>
  <c r="G308" i="1" s="1"/>
  <c r="G311" i="1"/>
  <c r="G312" i="1" s="1"/>
  <c r="G318" i="1"/>
  <c r="F205" i="1"/>
  <c r="F206" i="1" s="1"/>
  <c r="F259" i="1"/>
  <c r="F264" i="1" s="1"/>
  <c r="F297" i="1"/>
  <c r="F307" i="1"/>
  <c r="F308" i="1" s="1"/>
  <c r="F311" i="1"/>
  <c r="F312" i="1" s="1"/>
  <c r="F318" i="1"/>
  <c r="F321" i="1" s="1"/>
  <c r="F52" i="1"/>
  <c r="F55" i="1" s="1"/>
  <c r="D52" i="1"/>
  <c r="D55" i="1" s="1"/>
  <c r="E55" i="1" s="1"/>
  <c r="D259" i="1"/>
  <c r="D264" i="1" s="1"/>
  <c r="D311" i="1"/>
  <c r="G85" i="1"/>
  <c r="G86" i="1" s="1"/>
  <c r="G324" i="1"/>
  <c r="D324" i="1"/>
  <c r="F324" i="1"/>
  <c r="E339" i="1"/>
  <c r="E326" i="1"/>
  <c r="E73" i="1"/>
  <c r="E51" i="1"/>
  <c r="G350" i="1"/>
  <c r="F350" i="1"/>
  <c r="D350" i="1"/>
  <c r="E306" i="1"/>
  <c r="E305" i="1"/>
  <c r="E296" i="1"/>
  <c r="E295" i="1"/>
  <c r="E288" i="1"/>
  <c r="E287" i="1"/>
  <c r="E310" i="1"/>
  <c r="E266" i="1"/>
  <c r="E317" i="1"/>
  <c r="E258" i="1"/>
  <c r="E240" i="1"/>
  <c r="E231" i="1"/>
  <c r="E314" i="1"/>
  <c r="E292" i="1"/>
  <c r="E284" i="1"/>
  <c r="E228" i="1"/>
  <c r="E211" i="1"/>
  <c r="E208" i="1"/>
  <c r="E200" i="1"/>
  <c r="E197" i="1"/>
  <c r="E219" i="1"/>
  <c r="E204" i="1"/>
  <c r="E190" i="1"/>
  <c r="E187" i="1"/>
  <c r="E169" i="1"/>
  <c r="E165" i="1"/>
  <c r="E161" i="1"/>
  <c r="E162" i="1"/>
  <c r="E160" i="1"/>
  <c r="E156" i="1"/>
  <c r="E152" i="1"/>
  <c r="E153" i="1"/>
  <c r="E151" i="1"/>
  <c r="E147" i="1"/>
  <c r="E143" i="1"/>
  <c r="E144" i="1"/>
  <c r="E142" i="1"/>
  <c r="E138" i="1"/>
  <c r="E134" i="1"/>
  <c r="E135" i="1"/>
  <c r="E133" i="1"/>
  <c r="E129" i="1"/>
  <c r="E125" i="1"/>
  <c r="E126" i="1"/>
  <c r="E124" i="1"/>
  <c r="E120" i="1"/>
  <c r="E116" i="1"/>
  <c r="E117" i="1"/>
  <c r="E115" i="1"/>
  <c r="E111" i="1"/>
  <c r="E107" i="1"/>
  <c r="E108" i="1"/>
  <c r="E106" i="1"/>
  <c r="E102" i="1"/>
  <c r="E98" i="1"/>
  <c r="E99" i="1"/>
  <c r="E97" i="1"/>
  <c r="E93" i="1"/>
  <c r="E88" i="1"/>
  <c r="E89" i="1"/>
  <c r="E90" i="1"/>
  <c r="E76" i="1"/>
  <c r="E72" i="1"/>
  <c r="E60" i="1"/>
  <c r="E17" i="1"/>
  <c r="E18" i="1"/>
  <c r="E19" i="1"/>
  <c r="E20" i="1"/>
  <c r="E21" i="1"/>
  <c r="E22" i="1"/>
  <c r="E24" i="1"/>
  <c r="E25" i="1"/>
  <c r="E26" i="1"/>
  <c r="E27" i="1"/>
  <c r="E30" i="1"/>
  <c r="E31" i="1"/>
  <c r="E32" i="1"/>
  <c r="E33" i="1"/>
  <c r="E192" i="1"/>
  <c r="F300" i="1" l="1"/>
  <c r="F70" i="1"/>
  <c r="G321" i="1"/>
  <c r="G300" i="1"/>
  <c r="D70" i="1"/>
  <c r="D337" i="1"/>
  <c r="F337" i="1"/>
  <c r="G337" i="1"/>
  <c r="E350" i="1"/>
  <c r="F290" i="1"/>
  <c r="D290" i="1"/>
  <c r="G290" i="1"/>
  <c r="G343" i="1"/>
  <c r="D343" i="1"/>
  <c r="F343" i="1"/>
  <c r="E311" i="1"/>
  <c r="E209" i="1"/>
  <c r="E303" i="1"/>
  <c r="D308" i="1"/>
  <c r="E308" i="1" s="1"/>
  <c r="G78" i="1"/>
  <c r="E61" i="1"/>
  <c r="E34" i="1"/>
  <c r="E145" i="1"/>
  <c r="G149" i="1"/>
  <c r="E103" i="1"/>
  <c r="G122" i="1"/>
  <c r="E282" i="1"/>
  <c r="E195" i="1"/>
  <c r="E315" i="1"/>
  <c r="E121" i="1"/>
  <c r="E139" i="1"/>
  <c r="F86" i="1"/>
  <c r="G140" i="1"/>
  <c r="G104" i="1"/>
  <c r="E188" i="1"/>
  <c r="E324" i="1"/>
  <c r="E221" i="1"/>
  <c r="E206" i="1"/>
  <c r="F131" i="1"/>
  <c r="E163" i="1"/>
  <c r="E201" i="1"/>
  <c r="E127" i="1"/>
  <c r="E109" i="1"/>
  <c r="E238" i="1"/>
  <c r="E233" i="1"/>
  <c r="E273" i="1"/>
  <c r="D312" i="1"/>
  <c r="E312" i="1" s="1"/>
  <c r="E264" i="1"/>
  <c r="E297" i="1"/>
  <c r="G131" i="1"/>
  <c r="G113" i="1"/>
  <c r="G95" i="1"/>
  <c r="E136" i="1"/>
  <c r="E118" i="1"/>
  <c r="E94" i="1"/>
  <c r="D78" i="1"/>
  <c r="E166" i="1"/>
  <c r="F202" i="1"/>
  <c r="E170" i="1"/>
  <c r="G202" i="1"/>
  <c r="G158" i="1"/>
  <c r="E289" i="1"/>
  <c r="E157" i="1"/>
  <c r="E130" i="1"/>
  <c r="E285" i="1"/>
  <c r="E154" i="1"/>
  <c r="E148" i="1"/>
  <c r="F104" i="1"/>
  <c r="E327" i="1"/>
  <c r="E229" i="1"/>
  <c r="E100" i="1"/>
  <c r="E340" i="1"/>
  <c r="E247" i="1"/>
  <c r="E226" i="1"/>
  <c r="D202" i="1"/>
  <c r="E293" i="1"/>
  <c r="E268" i="1"/>
  <c r="E259" i="1"/>
  <c r="E212" i="1"/>
  <c r="E174" i="1"/>
  <c r="F167" i="1"/>
  <c r="D149" i="1"/>
  <c r="F140" i="1"/>
  <c r="D95" i="1"/>
  <c r="D86" i="1"/>
  <c r="E77" i="1"/>
  <c r="E256" i="1"/>
  <c r="E242" i="1"/>
  <c r="E205" i="1"/>
  <c r="E198" i="1"/>
  <c r="D167" i="1"/>
  <c r="F158" i="1"/>
  <c r="D158" i="1"/>
  <c r="F149" i="1"/>
  <c r="D131" i="1"/>
  <c r="F122" i="1"/>
  <c r="D122" i="1"/>
  <c r="F113" i="1"/>
  <c r="E112" i="1"/>
  <c r="D113" i="1"/>
  <c r="F95" i="1"/>
  <c r="E86" i="1"/>
  <c r="E52" i="1"/>
  <c r="G167" i="1"/>
  <c r="E318" i="1"/>
  <c r="E217" i="1"/>
  <c r="D140" i="1"/>
  <c r="D104" i="1"/>
  <c r="E91" i="1"/>
  <c r="E74" i="1"/>
  <c r="D171" i="1"/>
  <c r="E171" i="1" s="1"/>
  <c r="E307" i="1"/>
  <c r="G342" i="1" l="1"/>
  <c r="E343" i="1"/>
  <c r="F342" i="1"/>
  <c r="D342" i="1"/>
  <c r="G341" i="1"/>
  <c r="D341" i="1"/>
  <c r="F341" i="1"/>
  <c r="E290" i="1"/>
  <c r="E41" i="1"/>
  <c r="E177" i="1"/>
  <c r="E131" i="1"/>
  <c r="E149" i="1"/>
  <c r="E78" i="1"/>
  <c r="E104" i="1"/>
  <c r="E122" i="1"/>
  <c r="E140" i="1"/>
  <c r="E95" i="1"/>
  <c r="E113" i="1"/>
  <c r="E321" i="1"/>
  <c r="E158" i="1"/>
  <c r="E202" i="1"/>
  <c r="E337" i="1"/>
  <c r="E167" i="1"/>
  <c r="E300" i="1"/>
  <c r="E342" i="1" l="1"/>
  <c r="E70" i="1"/>
  <c r="E341" i="1" s="1"/>
</calcChain>
</file>

<file path=xl/sharedStrings.xml><?xml version="1.0" encoding="utf-8"?>
<sst xmlns="http://schemas.openxmlformats.org/spreadsheetml/2006/main" count="470" uniqueCount="133">
  <si>
    <t>Kodas
pagal 
valstybės
funkcijas</t>
  </si>
  <si>
    <t>Asignavimai</t>
  </si>
  <si>
    <t>Iš viso</t>
  </si>
  <si>
    <t>iš jų</t>
  </si>
  <si>
    <t>išlaidoms</t>
  </si>
  <si>
    <t>iš jų darbo
 užmokes-
čiui</t>
  </si>
  <si>
    <t>turtui 
įsigyti</t>
  </si>
  <si>
    <t xml:space="preserve">O1  Savivaldybės funkcijų įgyvendinimo ir valdymo programa </t>
  </si>
  <si>
    <t>Gyventojų registro tvarkymas ir duomenų valsty-
bės registrui teikimas</t>
  </si>
  <si>
    <t>Archyvinių dokumentų tvarkymas</t>
  </si>
  <si>
    <t>Duomenų teikimas valstybės suteiktos pagalbos
registrui</t>
  </si>
  <si>
    <t>Civilinės būklės aktų registravimas</t>
  </si>
  <si>
    <t>Gyvenamosios vietos deklaravimas</t>
  </si>
  <si>
    <t>Pirminė teisinė pagalba</t>
  </si>
  <si>
    <t>Mobilizacijos administravimas</t>
  </si>
  <si>
    <t>Darbo rinkos politikos rengimas ir įgyvendinimas</t>
  </si>
  <si>
    <t>Žemės ūkio funkcijų vykdymas</t>
  </si>
  <si>
    <t>Socialinės paramos mokiniams administravimas</t>
  </si>
  <si>
    <t>Iš viso:</t>
  </si>
  <si>
    <t>O3 Ugdymo proceso ir kokybiškos ugdymosi aplinkos užtikrinimo programa</t>
  </si>
  <si>
    <t>O9</t>
  </si>
  <si>
    <t>Melioracijai</t>
  </si>
  <si>
    <t>Socialinių išmokų ir kompensacijų skaičiavimas
 ir mokėjimas</t>
  </si>
  <si>
    <t>Socialinės paramos teikimas mokiniams</t>
  </si>
  <si>
    <t>Priešgaisrinių tarnybų organizavimas</t>
  </si>
  <si>
    <t>Socialinės globos paslaugų teikimui</t>
  </si>
  <si>
    <t>Socialinės priežiūros paslaugų teikimui</t>
  </si>
  <si>
    <t>Speciali tikslinė dotacija įstaigai išlaikyti</t>
  </si>
  <si>
    <t>Asignavimai iš valstybės biudžeto dotacijų iš viso, iš jų;</t>
  </si>
  <si>
    <t xml:space="preserve">Valstybinėms (perduotoms savivaldybėms) funkcijoms finansuoti </t>
  </si>
  <si>
    <t>Speciali tikslinė dotacija</t>
  </si>
  <si>
    <t xml:space="preserve">Valstybės biudžeto lėšų valstybinėms
(perduotoms savivaldybėms) pavadinimas </t>
  </si>
  <si>
    <t>Valstybinės kalbos vartojimo ir taisyklingumo kontrolė</t>
  </si>
  <si>
    <t xml:space="preserve">Priešgaisrinė 
tarnyba
</t>
  </si>
  <si>
    <t xml:space="preserve">Sutrikusio intelekto žmonių užimtumo centras "Viltis"
</t>
  </si>
  <si>
    <t>Jaunimo teisių apsauga</t>
  </si>
  <si>
    <t xml:space="preserve">Savivaldybės
administracija
 </t>
  </si>
  <si>
    <t>Pasvalio 
visuomenės sveikatos biuras</t>
  </si>
  <si>
    <t>Visuomenės sveikatos priežiūros funkcijai vykdyti</t>
  </si>
  <si>
    <t xml:space="preserve">O9
</t>
  </si>
  <si>
    <t xml:space="preserve">O4
</t>
  </si>
  <si>
    <t xml:space="preserve">10
</t>
  </si>
  <si>
    <t xml:space="preserve">O2
</t>
  </si>
  <si>
    <t xml:space="preserve">10
</t>
  </si>
  <si>
    <t xml:space="preserve">O3 
</t>
  </si>
  <si>
    <t xml:space="preserve">O9
</t>
  </si>
  <si>
    <t xml:space="preserve">07
</t>
  </si>
  <si>
    <t xml:space="preserve">Būsto nuomos ar išperkamosios būsto nuomos 
mokesčių dalies kompensacijoms mokėti </t>
  </si>
  <si>
    <t>tūkst. Eur</t>
  </si>
  <si>
    <t>Civilinės saugos administravimas</t>
  </si>
  <si>
    <t>Socialinių paslaugų administravimas</t>
  </si>
  <si>
    <t>O6 Aplinkos apsaugos ir žemės ūkio plėtros programa</t>
  </si>
  <si>
    <t>O2 Socialinės paramos politikos įgyvendinimo  programa</t>
  </si>
  <si>
    <t>O2 Socialinės paramos politikos įgyvendinimo programa</t>
  </si>
  <si>
    <t>09 Sveikatos apsaugos politikos įgyvendinimo ir sporto programa</t>
  </si>
  <si>
    <t>O7</t>
  </si>
  <si>
    <t>Neveiksnių asmenų būklės peržiūrėjimui</t>
  </si>
  <si>
    <t xml:space="preserve">Asignavimų
valdytojas </t>
  </si>
  <si>
    <t xml:space="preserve">  </t>
  </si>
  <si>
    <t>Socialinių išmokų ir kompensacijų skaičiavimo
 ir mokėjimo administravimas</t>
  </si>
  <si>
    <t>Geodezijos ir kartografijos duomenų tvarkymas</t>
  </si>
  <si>
    <t xml:space="preserve">Pasvalio miesto
seniūnija
</t>
  </si>
  <si>
    <t xml:space="preserve">Joniškėlio miesto
seniūnija
</t>
  </si>
  <si>
    <t xml:space="preserve">Pasvalio apylinkių
seniūnija
</t>
  </si>
  <si>
    <t xml:space="preserve">Joniškėlio apylinkių
seniūnija
</t>
  </si>
  <si>
    <t xml:space="preserve">Saločių
seniūnija
</t>
  </si>
  <si>
    <t xml:space="preserve">Vaškų
seniūnija
</t>
  </si>
  <si>
    <t xml:space="preserve">Krinčino
seniūnija
</t>
  </si>
  <si>
    <t xml:space="preserve">Pumpėnų
seniūnija
</t>
  </si>
  <si>
    <t xml:space="preserve">Pušaloto
seniūnija
</t>
  </si>
  <si>
    <t xml:space="preserve">Daujėnų
seniūnija
</t>
  </si>
  <si>
    <t xml:space="preserve">Namišių
seniūnija
</t>
  </si>
  <si>
    <t xml:space="preserve">Pasvalio socialinių paslaugų centras
</t>
  </si>
  <si>
    <t>Mokymo lėšoms finansuoti</t>
  </si>
  <si>
    <t>Mokymo lėšoms finansuoti (bendrajam ugdymui)</t>
  </si>
  <si>
    <t>Mokymo lėšoms finansuoti (ikimokykliniam ugdymui)</t>
  </si>
  <si>
    <t>Mokymo lėšoms finansuoti  (ikimokykliniam ugdymui)</t>
  </si>
  <si>
    <t>01</t>
  </si>
  <si>
    <t>04</t>
  </si>
  <si>
    <t>Švietimo
pagalbos tarnyba</t>
  </si>
  <si>
    <t xml:space="preserve">Pasvalio lopšelis-darželis "Liepaitė"
</t>
  </si>
  <si>
    <t xml:space="preserve">Pasvalio lopšelis-darželis"Žilvitis"
</t>
  </si>
  <si>
    <t>Pasvalio muzikos mokykla</t>
  </si>
  <si>
    <t>Valstybės biudžeto lėšos akredituotai vaikų 
dienos socialinei priežiūrai administruoti</t>
  </si>
  <si>
    <t>Iš viso 01:</t>
  </si>
  <si>
    <t>Valstybės biudžeto lėšos akredituotai vaikų 
dienos socialinei priežiūrai organizuoti ir teikti</t>
  </si>
  <si>
    <t>Iš viso 02:</t>
  </si>
  <si>
    <t>Lėšos tarpinstitucinio bendradarbiavimo
koordinatoriui finansuoti</t>
  </si>
  <si>
    <t>05 Infrastruktūros objektų priežiūros ir plėtros programa</t>
  </si>
  <si>
    <t>Ekonomikos skatinimo ir koronaviruso (COVID-19)
plitimo sukeltų pasekmių mažinimo priemonėms
finansuoti</t>
  </si>
  <si>
    <t xml:space="preserve">O4  Savivaldybės funkcijų įgyvendinimo ir valdymo programa </t>
  </si>
  <si>
    <t>LR valstybės biudžeto lėšos bibliotekų fondams papildyti</t>
  </si>
  <si>
    <t>LR valstybės biudžeto lėšos bibliotekų fondams
 papildyti</t>
  </si>
  <si>
    <t xml:space="preserve">Pasvalio sporto mokykla
</t>
  </si>
  <si>
    <t xml:space="preserve">Pasvalio "Riešuto" mokykla
</t>
  </si>
  <si>
    <t>Lėšos tarpinstitucinio bendradarbiavimo koordinatoriui finansuoti</t>
  </si>
  <si>
    <t>Valstybės biudžeto lėšos akredituotai vaikų dienos socialinei priežiūrai organizuoti,teikti ir administruoti</t>
  </si>
  <si>
    <t>Ekonomikos skatinimo ir koronaviruso (COVID-19) plitimo sukeltų paskemių
mažinimo priemonėms finansuoti</t>
  </si>
  <si>
    <t>Lėšos neformaliajam vaikų švietimui</t>
  </si>
  <si>
    <t>Iš viso 03:</t>
  </si>
  <si>
    <t xml:space="preserve">Lėšos neformaliajam vaikų švietimui </t>
  </si>
  <si>
    <t>Valstybės biudžeto lėšos</t>
  </si>
  <si>
    <t xml:space="preserve">Valstybės biudžeto lėšos </t>
  </si>
  <si>
    <t xml:space="preserve">Pasvalio Mariaus
 Katiliškio viešoji biblioteka
</t>
  </si>
  <si>
    <t>Pasvalio krašto
muziejus</t>
  </si>
  <si>
    <t>Pasvalio kultūros
centras</t>
  </si>
  <si>
    <t xml:space="preserve">O8
</t>
  </si>
  <si>
    <t xml:space="preserve">Pasvalio Petro Vileišio gimnazija
</t>
  </si>
  <si>
    <t xml:space="preserve">Joniškėlio Gabrielės Petkevičaitės-Bitės gimnazija
</t>
  </si>
  <si>
    <t xml:space="preserve">Vaškų gimnazija
</t>
  </si>
  <si>
    <t xml:space="preserve">Pumpėnų gimnazija
</t>
  </si>
  <si>
    <t xml:space="preserve">Saločių Antano Poškos pagrindinė mokykla
</t>
  </si>
  <si>
    <t xml:space="preserve"> Pasvalio Lėvens pagrindinė mokykla
</t>
  </si>
  <si>
    <t xml:space="preserve">Pasvalio Svalios 
progimnazija
</t>
  </si>
  <si>
    <t xml:space="preserve">Krinčino Antano Vienažindžio pagrindinė mokykla
</t>
  </si>
  <si>
    <t xml:space="preserve">Pasvalio lopšelis-darželis "Eglutė"
</t>
  </si>
  <si>
    <t xml:space="preserve">09
</t>
  </si>
  <si>
    <t xml:space="preserve">O1 
</t>
  </si>
  <si>
    <t xml:space="preserve">O4
</t>
  </si>
  <si>
    <t xml:space="preserve">10
</t>
  </si>
  <si>
    <t xml:space="preserve">09
</t>
  </si>
  <si>
    <t xml:space="preserve">10
</t>
  </si>
  <si>
    <t xml:space="preserve">04
</t>
  </si>
  <si>
    <t xml:space="preserve">O8
</t>
  </si>
  <si>
    <t xml:space="preserve">O9
</t>
  </si>
  <si>
    <t xml:space="preserve">PASVALIO RAJONO SAVIVALDYBĖS 2021 METŲ BIUDŽETO ASIGNAVIMAI IŠ  TIKSLINIŲ DOTACIJŲ </t>
  </si>
  <si>
    <t xml:space="preserve">O1
</t>
  </si>
  <si>
    <t>O8 Bendruomeninės veiklos ir jaunimo rėmimo programa</t>
  </si>
  <si>
    <t>O9 Sveikatos apsaugos politikos įgyvendinimo ir sporto programa</t>
  </si>
  <si>
    <t>Iš viso 08:</t>
  </si>
  <si>
    <t xml:space="preserve">O7
</t>
  </si>
  <si>
    <t>Iš viso 09:</t>
  </si>
  <si>
    <t>Pasvalio rajono savivaldybės tarybos
2021 m. birželio 23 d. sprendimo Nr. T1-119
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</si>
</sst>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NumberFormat="1" applyFont="1" applyFill="1" applyBorder="1"/>
    <xf numFmtId="0" fontId="4" fillId="0" borderId="5" xfId="0" applyFont="1" applyBorder="1"/>
    <xf numFmtId="0" fontId="4" fillId="2" borderId="6" xfId="0" applyNumberFormat="1" applyFont="1" applyFill="1" applyBorder="1"/>
    <xf numFmtId="0" fontId="4" fillId="2" borderId="7" xfId="0" applyNumberFormat="1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0" fontId="4" fillId="2" borderId="1" xfId="0" applyFont="1" applyFill="1" applyBorder="1"/>
    <xf numFmtId="0" fontId="4" fillId="2" borderId="10" xfId="0" applyFont="1" applyFill="1" applyBorder="1"/>
    <xf numFmtId="0" fontId="3" fillId="2" borderId="2" xfId="0" applyFont="1" applyFill="1" applyBorder="1"/>
    <xf numFmtId="0" fontId="4" fillId="2" borderId="4" xfId="0" applyFont="1" applyFill="1" applyBorder="1"/>
    <xf numFmtId="164" fontId="4" fillId="2" borderId="5" xfId="0" applyNumberFormat="1" applyFont="1" applyFill="1" applyBorder="1"/>
    <xf numFmtId="0" fontId="4" fillId="2" borderId="32" xfId="0" applyFont="1" applyFill="1" applyBorder="1"/>
    <xf numFmtId="0" fontId="4" fillId="2" borderId="5" xfId="0" applyFont="1" applyFill="1" applyBorder="1"/>
    <xf numFmtId="0" fontId="3" fillId="2" borderId="3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20" xfId="0" applyNumberFormat="1" applyFont="1" applyFill="1" applyBorder="1"/>
    <xf numFmtId="0" fontId="4" fillId="2" borderId="44" xfId="0" applyNumberFormat="1" applyFont="1" applyFill="1" applyBorder="1"/>
    <xf numFmtId="0" fontId="4" fillId="2" borderId="13" xfId="0" applyNumberFormat="1" applyFont="1" applyFill="1" applyBorder="1"/>
    <xf numFmtId="0" fontId="3" fillId="0" borderId="0" xfId="0" applyFont="1"/>
    <xf numFmtId="0" fontId="4" fillId="2" borderId="16" xfId="0" applyNumberFormat="1" applyFont="1" applyFill="1" applyBorder="1"/>
    <xf numFmtId="0" fontId="4" fillId="2" borderId="33" xfId="0" applyNumberFormat="1" applyFont="1" applyFill="1" applyBorder="1"/>
    <xf numFmtId="49" fontId="3" fillId="2" borderId="18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46" xfId="0" applyFont="1" applyBorder="1"/>
    <xf numFmtId="0" fontId="4" fillId="0" borderId="1" xfId="0" applyFont="1" applyBorder="1"/>
    <xf numFmtId="164" fontId="3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/>
    <xf numFmtId="0" fontId="3" fillId="3" borderId="10" xfId="0" applyNumberFormat="1" applyFont="1" applyFill="1" applyBorder="1"/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0" xfId="0" applyFont="1" applyFill="1" applyBorder="1"/>
    <xf numFmtId="0" fontId="3" fillId="3" borderId="2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32" xfId="0" applyFont="1" applyFill="1" applyBorder="1"/>
    <xf numFmtId="164" fontId="4" fillId="3" borderId="1" xfId="0" applyNumberFormat="1" applyFont="1" applyFill="1" applyBorder="1"/>
    <xf numFmtId="0" fontId="4" fillId="3" borderId="1" xfId="0" applyNumberFormat="1" applyFont="1" applyFill="1" applyBorder="1"/>
    <xf numFmtId="0" fontId="4" fillId="3" borderId="10" xfId="0" applyNumberFormat="1" applyFont="1" applyFill="1" applyBorder="1"/>
    <xf numFmtId="164" fontId="4" fillId="3" borderId="5" xfId="0" applyNumberFormat="1" applyFont="1" applyFill="1" applyBorder="1"/>
    <xf numFmtId="0" fontId="4" fillId="3" borderId="5" xfId="0" applyNumberFormat="1" applyFont="1" applyFill="1" applyBorder="1"/>
    <xf numFmtId="0" fontId="4" fillId="3" borderId="32" xfId="0" applyNumberFormat="1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4" fillId="3" borderId="1" xfId="0" applyFont="1" applyFill="1" applyBorder="1"/>
    <xf numFmtId="0" fontId="4" fillId="3" borderId="10" xfId="0" applyFont="1" applyFill="1" applyBorder="1"/>
    <xf numFmtId="0" fontId="3" fillId="3" borderId="3" xfId="0" applyFont="1" applyFill="1" applyBorder="1"/>
    <xf numFmtId="0" fontId="3" fillId="3" borderId="5" xfId="0" applyFont="1" applyFill="1" applyBorder="1"/>
    <xf numFmtId="0" fontId="3" fillId="3" borderId="32" xfId="0" applyFont="1" applyFill="1" applyBorder="1"/>
    <xf numFmtId="0" fontId="4" fillId="3" borderId="14" xfId="0" applyNumberFormat="1" applyFont="1" applyFill="1" applyBorder="1"/>
    <xf numFmtId="0" fontId="4" fillId="3" borderId="39" xfId="0" applyNumberFormat="1" applyFont="1" applyFill="1" applyBorder="1"/>
    <xf numFmtId="164" fontId="3" fillId="7" borderId="1" xfId="0" applyNumberFormat="1" applyFont="1" applyFill="1" applyBorder="1"/>
    <xf numFmtId="0" fontId="3" fillId="7" borderId="1" xfId="0" applyNumberFormat="1" applyFont="1" applyFill="1" applyBorder="1"/>
    <xf numFmtId="0" fontId="3" fillId="7" borderId="10" xfId="0" applyNumberFormat="1" applyFont="1" applyFill="1" applyBorder="1"/>
    <xf numFmtId="164" fontId="4" fillId="7" borderId="1" xfId="0" applyNumberFormat="1" applyFont="1" applyFill="1" applyBorder="1"/>
    <xf numFmtId="0" fontId="4" fillId="7" borderId="1" xfId="0" applyNumberFormat="1" applyFont="1" applyFill="1" applyBorder="1"/>
    <xf numFmtId="0" fontId="4" fillId="7" borderId="10" xfId="0" applyNumberFormat="1" applyFont="1" applyFill="1" applyBorder="1"/>
    <xf numFmtId="0" fontId="3" fillId="7" borderId="5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0" xfId="0" applyFont="1" applyFill="1" applyBorder="1"/>
    <xf numFmtId="0" fontId="3" fillId="7" borderId="9" xfId="0" applyFont="1" applyFill="1" applyBorder="1" applyAlignment="1"/>
    <xf numFmtId="0" fontId="4" fillId="7" borderId="5" xfId="0" applyFont="1" applyFill="1" applyBorder="1"/>
    <xf numFmtId="0" fontId="4" fillId="7" borderId="32" xfId="0" applyFont="1" applyFill="1" applyBorder="1"/>
    <xf numFmtId="0" fontId="4" fillId="7" borderId="5" xfId="0" applyNumberFormat="1" applyFont="1" applyFill="1" applyBorder="1"/>
    <xf numFmtId="0" fontId="4" fillId="7" borderId="32" xfId="0" applyNumberFormat="1" applyFont="1" applyFill="1" applyBorder="1"/>
    <xf numFmtId="0" fontId="3" fillId="7" borderId="5" xfId="0" applyFont="1" applyFill="1" applyBorder="1"/>
    <xf numFmtId="0" fontId="3" fillId="7" borderId="32" xfId="0" applyFont="1" applyFill="1" applyBorder="1"/>
    <xf numFmtId="0" fontId="3" fillId="7" borderId="5" xfId="0" applyNumberFormat="1" applyFont="1" applyFill="1" applyBorder="1"/>
    <xf numFmtId="0" fontId="3" fillId="7" borderId="32" xfId="0" applyNumberFormat="1" applyFont="1" applyFill="1" applyBorder="1"/>
    <xf numFmtId="0" fontId="4" fillId="7" borderId="1" xfId="0" applyFont="1" applyFill="1" applyBorder="1"/>
    <xf numFmtId="164" fontId="3" fillId="8" borderId="1" xfId="0" applyNumberFormat="1" applyFont="1" applyFill="1" applyBorder="1" applyAlignment="1">
      <alignment wrapText="1"/>
    </xf>
    <xf numFmtId="0" fontId="3" fillId="8" borderId="1" xfId="0" applyNumberFormat="1" applyFont="1" applyFill="1" applyBorder="1"/>
    <xf numFmtId="0" fontId="3" fillId="8" borderId="33" xfId="0" applyNumberFormat="1" applyFont="1" applyFill="1" applyBorder="1"/>
    <xf numFmtId="0" fontId="4" fillId="8" borderId="5" xfId="0" applyNumberFormat="1" applyFont="1" applyFill="1" applyBorder="1"/>
    <xf numFmtId="0" fontId="4" fillId="8" borderId="1" xfId="0" applyNumberFormat="1" applyFont="1" applyFill="1" applyBorder="1"/>
    <xf numFmtId="0" fontId="4" fillId="9" borderId="5" xfId="0" applyNumberFormat="1" applyFont="1" applyFill="1" applyBorder="1"/>
    <xf numFmtId="0" fontId="4" fillId="9" borderId="1" xfId="0" applyNumberFormat="1" applyFont="1" applyFill="1" applyBorder="1"/>
    <xf numFmtId="164" fontId="3" fillId="9" borderId="1" xfId="0" applyNumberFormat="1" applyFont="1" applyFill="1" applyBorder="1" applyAlignment="1">
      <alignment wrapText="1"/>
    </xf>
    <xf numFmtId="0" fontId="4" fillId="9" borderId="5" xfId="0" applyFont="1" applyFill="1" applyBorder="1"/>
    <xf numFmtId="0" fontId="3" fillId="9" borderId="5" xfId="0" applyFont="1" applyFill="1" applyBorder="1"/>
    <xf numFmtId="0" fontId="4" fillId="9" borderId="46" xfId="0" applyFont="1" applyFill="1" applyBorder="1"/>
    <xf numFmtId="164" fontId="4" fillId="9" borderId="19" xfId="0" applyNumberFormat="1" applyFont="1" applyFill="1" applyBorder="1"/>
    <xf numFmtId="0" fontId="4" fillId="9" borderId="1" xfId="0" applyFont="1" applyFill="1" applyBorder="1"/>
    <xf numFmtId="0" fontId="3" fillId="9" borderId="1" xfId="0" applyNumberFormat="1" applyFont="1" applyFill="1" applyBorder="1"/>
    <xf numFmtId="0" fontId="3" fillId="9" borderId="33" xfId="0" applyNumberFormat="1" applyFont="1" applyFill="1" applyBorder="1"/>
    <xf numFmtId="0" fontId="4" fillId="9" borderId="19" xfId="0" applyNumberFormat="1" applyFont="1" applyFill="1" applyBorder="1"/>
    <xf numFmtId="0" fontId="4" fillId="9" borderId="33" xfId="0" applyNumberFormat="1" applyFont="1" applyFill="1" applyBorder="1"/>
    <xf numFmtId="164" fontId="3" fillId="5" borderId="1" xfId="0" applyNumberFormat="1" applyFont="1" applyFill="1" applyBorder="1" applyAlignment="1">
      <alignment wrapText="1"/>
    </xf>
    <xf numFmtId="0" fontId="3" fillId="5" borderId="1" xfId="0" applyNumberFormat="1" applyFont="1" applyFill="1" applyBorder="1"/>
    <xf numFmtId="0" fontId="3" fillId="5" borderId="30" xfId="0" applyNumberFormat="1" applyFont="1" applyFill="1" applyBorder="1"/>
    <xf numFmtId="164" fontId="4" fillId="5" borderId="1" xfId="0" applyNumberFormat="1" applyFont="1" applyFill="1" applyBorder="1"/>
    <xf numFmtId="0" fontId="4" fillId="5" borderId="1" xfId="0" applyNumberFormat="1" applyFont="1" applyFill="1" applyBorder="1"/>
    <xf numFmtId="0" fontId="4" fillId="5" borderId="10" xfId="0" applyNumberFormat="1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5" borderId="10" xfId="0" applyFont="1" applyFill="1" applyBorder="1"/>
    <xf numFmtId="0" fontId="4" fillId="5" borderId="5" xfId="0" applyNumberFormat="1" applyFont="1" applyFill="1" applyBorder="1"/>
    <xf numFmtId="0" fontId="4" fillId="4" borderId="5" xfId="0" applyNumberFormat="1" applyFont="1" applyFill="1" applyBorder="1"/>
    <xf numFmtId="0" fontId="4" fillId="4" borderId="1" xfId="0" applyNumberFormat="1" applyFont="1" applyFill="1" applyBorder="1"/>
    <xf numFmtId="0" fontId="3" fillId="4" borderId="3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10" xfId="0" applyFont="1" applyFill="1" applyBorder="1"/>
    <xf numFmtId="0" fontId="4" fillId="4" borderId="1" xfId="0" applyFont="1" applyFill="1" applyBorder="1"/>
    <xf numFmtId="164" fontId="3" fillId="10" borderId="1" xfId="0" applyNumberFormat="1" applyFont="1" applyFill="1" applyBorder="1" applyAlignment="1">
      <alignment horizontal="left"/>
    </xf>
    <xf numFmtId="0" fontId="3" fillId="10" borderId="1" xfId="0" applyNumberFormat="1" applyFont="1" applyFill="1" applyBorder="1"/>
    <xf numFmtId="0" fontId="3" fillId="10" borderId="10" xfId="0" applyNumberFormat="1" applyFont="1" applyFill="1" applyBorder="1"/>
    <xf numFmtId="0" fontId="4" fillId="10" borderId="11" xfId="0" applyNumberFormat="1" applyFont="1" applyFill="1" applyBorder="1"/>
    <xf numFmtId="0" fontId="4" fillId="10" borderId="12" xfId="0" applyNumberFormat="1" applyFont="1" applyFill="1" applyBorder="1"/>
    <xf numFmtId="164" fontId="3" fillId="11" borderId="1" xfId="0" applyNumberFormat="1" applyFont="1" applyFill="1" applyBorder="1" applyAlignment="1">
      <alignment wrapText="1"/>
    </xf>
    <xf numFmtId="0" fontId="4" fillId="11" borderId="5" xfId="0" applyFont="1" applyFill="1" applyBorder="1"/>
    <xf numFmtId="0" fontId="3" fillId="11" borderId="5" xfId="0" applyFont="1" applyFill="1" applyBorder="1"/>
    <xf numFmtId="0" fontId="4" fillId="11" borderId="46" xfId="0" applyFont="1" applyFill="1" applyBorder="1"/>
    <xf numFmtId="164" fontId="4" fillId="11" borderId="19" xfId="0" applyNumberFormat="1" applyFont="1" applyFill="1" applyBorder="1"/>
    <xf numFmtId="0" fontId="4" fillId="11" borderId="1" xfId="0" applyFont="1" applyFill="1" applyBorder="1"/>
    <xf numFmtId="164" fontId="3" fillId="12" borderId="18" xfId="0" applyNumberFormat="1" applyFont="1" applyFill="1" applyBorder="1" applyAlignment="1">
      <alignment horizontal="center"/>
    </xf>
    <xf numFmtId="164" fontId="4" fillId="12" borderId="1" xfId="0" applyNumberFormat="1" applyFont="1" applyFill="1" applyBorder="1"/>
    <xf numFmtId="0" fontId="4" fillId="12" borderId="1" xfId="0" applyNumberFormat="1" applyFont="1" applyFill="1" applyBorder="1"/>
    <xf numFmtId="0" fontId="4" fillId="11" borderId="5" xfId="0" applyNumberFormat="1" applyFont="1" applyFill="1" applyBorder="1"/>
    <xf numFmtId="0" fontId="4" fillId="11" borderId="1" xfId="0" applyNumberFormat="1" applyFont="1" applyFill="1" applyBorder="1"/>
    <xf numFmtId="0" fontId="4" fillId="13" borderId="1" xfId="0" applyNumberFormat="1" applyFont="1" applyFill="1" applyBorder="1"/>
    <xf numFmtId="0" fontId="4" fillId="13" borderId="11" xfId="0" applyFont="1" applyFill="1" applyBorder="1"/>
    <xf numFmtId="0" fontId="4" fillId="13" borderId="11" xfId="0" applyNumberFormat="1" applyFont="1" applyFill="1" applyBorder="1"/>
    <xf numFmtId="0" fontId="4" fillId="13" borderId="12" xfId="0" applyNumberFormat="1" applyFont="1" applyFill="1" applyBorder="1"/>
    <xf numFmtId="0" fontId="4" fillId="13" borderId="5" xfId="0" applyNumberFormat="1" applyFont="1" applyFill="1" applyBorder="1"/>
    <xf numFmtId="0" fontId="3" fillId="2" borderId="31" xfId="0" applyFont="1" applyFill="1" applyBorder="1" applyAlignment="1">
      <alignment horizontal="center" wrapText="1"/>
    </xf>
    <xf numFmtId="0" fontId="3" fillId="13" borderId="19" xfId="0" applyFont="1" applyFill="1" applyBorder="1" applyAlignment="1">
      <alignment wrapText="1"/>
    </xf>
    <xf numFmtId="0" fontId="4" fillId="13" borderId="19" xfId="0" applyNumberFormat="1" applyFont="1" applyFill="1" applyBorder="1"/>
    <xf numFmtId="0" fontId="3" fillId="13" borderId="19" xfId="0" applyNumberFormat="1" applyFont="1" applyFill="1" applyBorder="1"/>
    <xf numFmtId="0" fontId="4" fillId="13" borderId="35" xfId="0" applyNumberFormat="1" applyFont="1" applyFill="1" applyBorder="1"/>
    <xf numFmtId="0" fontId="4" fillId="5" borderId="1" xfId="0" applyFont="1" applyFill="1" applyBorder="1"/>
    <xf numFmtId="0" fontId="4" fillId="5" borderId="10" xfId="0" applyFont="1" applyFill="1" applyBorder="1"/>
    <xf numFmtId="0" fontId="4" fillId="8" borderId="32" xfId="0" applyNumberFormat="1" applyFont="1" applyFill="1" applyBorder="1"/>
    <xf numFmtId="0" fontId="4" fillId="9" borderId="32" xfId="0" applyNumberFormat="1" applyFont="1" applyFill="1" applyBorder="1"/>
    <xf numFmtId="0" fontId="4" fillId="11" borderId="32" xfId="0" applyNumberFormat="1" applyFont="1" applyFill="1" applyBorder="1"/>
    <xf numFmtId="0" fontId="4" fillId="5" borderId="32" xfId="0" applyNumberFormat="1" applyFont="1" applyFill="1" applyBorder="1"/>
    <xf numFmtId="0" fontId="4" fillId="13" borderId="32" xfId="0" applyNumberFormat="1" applyFont="1" applyFill="1" applyBorder="1"/>
    <xf numFmtId="0" fontId="4" fillId="4" borderId="32" xfId="0" applyNumberFormat="1" applyFont="1" applyFill="1" applyBorder="1"/>
    <xf numFmtId="164" fontId="4" fillId="8" borderId="1" xfId="0" applyNumberFormat="1" applyFont="1" applyFill="1" applyBorder="1" applyAlignment="1">
      <alignment wrapText="1"/>
    </xf>
    <xf numFmtId="0" fontId="4" fillId="8" borderId="10" xfId="0" applyNumberFormat="1" applyFont="1" applyFill="1" applyBorder="1"/>
    <xf numFmtId="0" fontId="4" fillId="13" borderId="5" xfId="0" applyFont="1" applyFill="1" applyBorder="1"/>
    <xf numFmtId="0" fontId="4" fillId="2" borderId="49" xfId="0" applyNumberFormat="1" applyFont="1" applyFill="1" applyBorder="1"/>
    <xf numFmtId="0" fontId="4" fillId="2" borderId="20" xfId="0" applyFont="1" applyFill="1" applyBorder="1"/>
    <xf numFmtId="0" fontId="4" fillId="2" borderId="44" xfId="0" applyFont="1" applyFill="1" applyBorder="1"/>
    <xf numFmtId="0" fontId="3" fillId="13" borderId="1" xfId="0" applyNumberFormat="1" applyFont="1" applyFill="1" applyBorder="1"/>
    <xf numFmtId="0" fontId="4" fillId="13" borderId="10" xfId="0" applyNumberFormat="1" applyFont="1" applyFill="1" applyBorder="1"/>
    <xf numFmtId="0" fontId="3" fillId="13" borderId="35" xfId="0" applyNumberFormat="1" applyFont="1" applyFill="1" applyBorder="1"/>
    <xf numFmtId="164" fontId="4" fillId="12" borderId="19" xfId="0" applyNumberFormat="1" applyFont="1" applyFill="1" applyBorder="1"/>
    <xf numFmtId="0" fontId="4" fillId="12" borderId="19" xfId="0" applyNumberFormat="1" applyFont="1" applyFill="1" applyBorder="1"/>
    <xf numFmtId="0" fontId="4" fillId="0" borderId="9" xfId="0" applyFont="1" applyBorder="1"/>
    <xf numFmtId="0" fontId="4" fillId="0" borderId="51" xfId="0" applyFont="1" applyBorder="1"/>
    <xf numFmtId="0" fontId="3" fillId="13" borderId="1" xfId="0" applyFont="1" applyFill="1" applyBorder="1" applyAlignment="1">
      <alignment wrapText="1"/>
    </xf>
    <xf numFmtId="0" fontId="3" fillId="13" borderId="10" xfId="0" applyNumberFormat="1" applyFont="1" applyFill="1" applyBorder="1"/>
    <xf numFmtId="0" fontId="4" fillId="13" borderId="1" xfId="0" applyFont="1" applyFill="1" applyBorder="1"/>
    <xf numFmtId="0" fontId="3" fillId="2" borderId="5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wrapText="1"/>
    </xf>
    <xf numFmtId="0" fontId="3" fillId="13" borderId="19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center" wrapText="1"/>
    </xf>
    <xf numFmtId="164" fontId="3" fillId="3" borderId="9" xfId="0" applyNumberFormat="1" applyFont="1" applyFill="1" applyBorder="1" applyAlignment="1">
      <alignment horizontal="center" wrapText="1"/>
    </xf>
    <xf numFmtId="164" fontId="3" fillId="3" borderId="19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9" borderId="5" xfId="0" applyNumberFormat="1" applyFont="1" applyFill="1" applyBorder="1" applyAlignment="1">
      <alignment horizontal="center" wrapText="1"/>
    </xf>
    <xf numFmtId="49" fontId="3" fillId="9" borderId="19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13" borderId="5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/>
    </xf>
    <xf numFmtId="164" fontId="3" fillId="6" borderId="30" xfId="0" applyNumberFormat="1" applyFont="1" applyFill="1" applyBorder="1" applyAlignment="1">
      <alignment horizontal="center"/>
    </xf>
    <xf numFmtId="0" fontId="3" fillId="8" borderId="4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11" borderId="48" xfId="0" applyFont="1" applyFill="1" applyBorder="1" applyAlignment="1">
      <alignment horizontal="center" wrapText="1"/>
    </xf>
    <xf numFmtId="0" fontId="3" fillId="11" borderId="8" xfId="0" applyFont="1" applyFill="1" applyBorder="1" applyAlignment="1">
      <alignment horizontal="center" wrapText="1"/>
    </xf>
    <xf numFmtId="0" fontId="3" fillId="11" borderId="3" xfId="0" applyFont="1" applyFill="1" applyBorder="1" applyAlignment="1">
      <alignment horizontal="center" wrapText="1"/>
    </xf>
    <xf numFmtId="0" fontId="3" fillId="13" borderId="48" xfId="0" applyFont="1" applyFill="1" applyBorder="1" applyAlignment="1">
      <alignment horizontal="center" wrapText="1"/>
    </xf>
    <xf numFmtId="0" fontId="3" fillId="13" borderId="8" xfId="0" applyFont="1" applyFill="1" applyBorder="1" applyAlignment="1">
      <alignment horizontal="center" wrapText="1"/>
    </xf>
    <xf numFmtId="0" fontId="3" fillId="13" borderId="3" xfId="0" applyFont="1" applyFill="1" applyBorder="1" applyAlignment="1">
      <alignment horizontal="center" wrapText="1"/>
    </xf>
    <xf numFmtId="164" fontId="3" fillId="10" borderId="5" xfId="0" applyNumberFormat="1" applyFont="1" applyFill="1" applyBorder="1" applyAlignment="1">
      <alignment horizontal="center" wrapText="1"/>
    </xf>
    <xf numFmtId="164" fontId="3" fillId="10" borderId="19" xfId="0" applyNumberFormat="1" applyFont="1" applyFill="1" applyBorder="1" applyAlignment="1">
      <alignment horizontal="center" wrapText="1"/>
    </xf>
    <xf numFmtId="164" fontId="3" fillId="7" borderId="5" xfId="0" applyNumberFormat="1" applyFont="1" applyFill="1" applyBorder="1" applyAlignment="1">
      <alignment horizontal="center" wrapText="1"/>
    </xf>
    <xf numFmtId="164" fontId="3" fillId="7" borderId="19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164" fontId="4" fillId="6" borderId="3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11" borderId="5" xfId="0" applyNumberFormat="1" applyFont="1" applyFill="1" applyBorder="1" applyAlignment="1">
      <alignment horizontal="center" wrapText="1"/>
    </xf>
    <xf numFmtId="164" fontId="3" fillId="11" borderId="19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 wrapText="1"/>
    </xf>
    <xf numFmtId="164" fontId="3" fillId="5" borderId="19" xfId="0" applyNumberFormat="1" applyFont="1" applyFill="1" applyBorder="1" applyAlignment="1">
      <alignment horizontal="center"/>
    </xf>
    <xf numFmtId="49" fontId="3" fillId="8" borderId="5" xfId="0" applyNumberFormat="1" applyFont="1" applyFill="1" applyBorder="1" applyAlignment="1">
      <alignment horizontal="center" wrapText="1"/>
    </xf>
    <xf numFmtId="49" fontId="3" fillId="8" borderId="19" xfId="0" applyNumberFormat="1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 wrapText="1"/>
    </xf>
    <xf numFmtId="0" fontId="3" fillId="9" borderId="19" xfId="0" applyFont="1" applyFill="1" applyBorder="1" applyAlignment="1">
      <alignment horizontal="center"/>
    </xf>
    <xf numFmtId="164" fontId="3" fillId="0" borderId="50" xfId="0" applyNumberFormat="1" applyFont="1" applyBorder="1" applyAlignment="1">
      <alignment horizontal="center" wrapText="1"/>
    </xf>
    <xf numFmtId="164" fontId="3" fillId="0" borderId="41" xfId="0" applyNumberFormat="1" applyFont="1" applyBorder="1" applyAlignment="1">
      <alignment horizontal="center" wrapText="1"/>
    </xf>
    <xf numFmtId="164" fontId="3" fillId="0" borderId="42" xfId="0" applyNumberFormat="1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2"/>
  <sheetViews>
    <sheetView tabSelected="1" zoomScale="120" zoomScaleNormal="120" workbookViewId="0">
      <selection activeCell="C5" sqref="C5"/>
    </sheetView>
  </sheetViews>
  <sheetFormatPr defaultRowHeight="12.5" x14ac:dyDescent="0.25"/>
  <cols>
    <col min="1" max="1" width="13.54296875" customWidth="1"/>
    <col min="2" max="2" width="7.90625" customWidth="1"/>
    <col min="3" max="3" width="40.36328125" customWidth="1"/>
    <col min="4" max="4" width="12.08984375" customWidth="1"/>
    <col min="5" max="5" width="11.90625" customWidth="1"/>
    <col min="6" max="6" width="12.6328125" customWidth="1"/>
    <col min="7" max="7" width="10.6328125" customWidth="1"/>
  </cols>
  <sheetData>
    <row r="1" spans="1:10" ht="12.75" customHeight="1" x14ac:dyDescent="0.25">
      <c r="C1" s="225" t="s">
        <v>132</v>
      </c>
      <c r="D1" s="225"/>
      <c r="E1" s="225"/>
      <c r="F1" s="225"/>
      <c r="G1" s="225"/>
    </row>
    <row r="2" spans="1:10" x14ac:dyDescent="0.25">
      <c r="C2" s="225"/>
      <c r="D2" s="225"/>
      <c r="E2" s="225"/>
      <c r="F2" s="225"/>
      <c r="G2" s="225"/>
    </row>
    <row r="3" spans="1:10" x14ac:dyDescent="0.25">
      <c r="C3" s="225"/>
      <c r="D3" s="225"/>
      <c r="E3" s="225"/>
      <c r="F3" s="225"/>
      <c r="G3" s="225"/>
    </row>
    <row r="4" spans="1:10" x14ac:dyDescent="0.25">
      <c r="C4" s="225"/>
      <c r="D4" s="225"/>
      <c r="E4" s="225"/>
      <c r="F4" s="225"/>
      <c r="G4" s="225"/>
    </row>
    <row r="5" spans="1:10" ht="9.75" customHeight="1" x14ac:dyDescent="0.25"/>
    <row r="6" spans="1:10" ht="20.25" customHeight="1" x14ac:dyDescent="0.3">
      <c r="A6" s="194" t="s">
        <v>125</v>
      </c>
      <c r="B6" s="194"/>
      <c r="C6" s="194"/>
      <c r="D6" s="194"/>
      <c r="E6" s="194"/>
      <c r="F6" s="194"/>
      <c r="G6" s="194"/>
    </row>
    <row r="7" spans="1:10" ht="13" thickBot="1" x14ac:dyDescent="0.3">
      <c r="F7" s="233" t="s">
        <v>48</v>
      </c>
      <c r="G7" s="233"/>
    </row>
    <row r="8" spans="1:10" x14ac:dyDescent="0.25">
      <c r="A8" s="197" t="s">
        <v>57</v>
      </c>
      <c r="B8" s="203" t="s">
        <v>0</v>
      </c>
      <c r="C8" s="203" t="s">
        <v>31</v>
      </c>
      <c r="D8" s="230" t="s">
        <v>1</v>
      </c>
      <c r="E8" s="230"/>
      <c r="F8" s="230"/>
      <c r="G8" s="231"/>
      <c r="H8" s="1"/>
      <c r="I8" s="1"/>
      <c r="J8" s="1"/>
    </row>
    <row r="9" spans="1:10" x14ac:dyDescent="0.25">
      <c r="A9" s="198"/>
      <c r="B9" s="202"/>
      <c r="C9" s="202"/>
      <c r="D9" s="202" t="s">
        <v>2</v>
      </c>
      <c r="E9" s="202" t="s">
        <v>3</v>
      </c>
      <c r="F9" s="202"/>
      <c r="G9" s="205"/>
      <c r="H9" s="1"/>
      <c r="I9" s="1"/>
      <c r="J9" s="1"/>
    </row>
    <row r="10" spans="1:10" x14ac:dyDescent="0.25">
      <c r="A10" s="198"/>
      <c r="B10" s="202"/>
      <c r="C10" s="202"/>
      <c r="D10" s="202"/>
      <c r="E10" s="202" t="s">
        <v>4</v>
      </c>
      <c r="F10" s="202"/>
      <c r="G10" s="204" t="s">
        <v>6</v>
      </c>
      <c r="H10" s="1"/>
      <c r="I10" s="1"/>
      <c r="J10" s="1"/>
    </row>
    <row r="11" spans="1:10" x14ac:dyDescent="0.25">
      <c r="A11" s="198"/>
      <c r="B11" s="202"/>
      <c r="C11" s="202"/>
      <c r="D11" s="202"/>
      <c r="E11" s="202" t="s">
        <v>2</v>
      </c>
      <c r="F11" s="285" t="s">
        <v>5</v>
      </c>
      <c r="G11" s="205"/>
      <c r="H11" s="1"/>
      <c r="I11" s="1"/>
      <c r="J11" s="1"/>
    </row>
    <row r="12" spans="1:10" x14ac:dyDescent="0.25">
      <c r="A12" s="198"/>
      <c r="B12" s="202"/>
      <c r="C12" s="202"/>
      <c r="D12" s="202"/>
      <c r="E12" s="202"/>
      <c r="F12" s="202"/>
      <c r="G12" s="205"/>
      <c r="H12" s="1"/>
      <c r="I12" s="1"/>
      <c r="J12" s="1"/>
    </row>
    <row r="13" spans="1:10" x14ac:dyDescent="0.25">
      <c r="A13" s="198"/>
      <c r="B13" s="202"/>
      <c r="C13" s="202"/>
      <c r="D13" s="202"/>
      <c r="E13" s="202"/>
      <c r="F13" s="202"/>
      <c r="G13" s="205"/>
      <c r="H13" s="1"/>
      <c r="I13" s="1"/>
      <c r="J13" s="1"/>
    </row>
    <row r="14" spans="1:10" x14ac:dyDescent="0.2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5">
        <v>7</v>
      </c>
    </row>
    <row r="15" spans="1:10" ht="12.75" customHeight="1" x14ac:dyDescent="0.25">
      <c r="A15" s="294" t="s">
        <v>36</v>
      </c>
      <c r="B15" s="257" t="s">
        <v>7</v>
      </c>
      <c r="C15" s="283"/>
      <c r="D15" s="283"/>
      <c r="E15" s="283"/>
      <c r="F15" s="283"/>
      <c r="G15" s="284"/>
    </row>
    <row r="16" spans="1:10" ht="26.4" customHeight="1" x14ac:dyDescent="0.25">
      <c r="A16" s="295"/>
      <c r="B16" s="199" t="s">
        <v>117</v>
      </c>
      <c r="C16" s="34" t="s">
        <v>8</v>
      </c>
      <c r="D16" s="35">
        <v>0.4</v>
      </c>
      <c r="E16" s="35">
        <f t="shared" ref="E16:E78" si="0">D16-G16</f>
        <v>0.4</v>
      </c>
      <c r="F16" s="35"/>
      <c r="G16" s="36"/>
    </row>
    <row r="17" spans="1:7" ht="16.5" customHeight="1" x14ac:dyDescent="0.25">
      <c r="A17" s="295"/>
      <c r="B17" s="200"/>
      <c r="C17" s="37" t="s">
        <v>9</v>
      </c>
      <c r="D17" s="35">
        <v>14.6</v>
      </c>
      <c r="E17" s="35">
        <f t="shared" si="0"/>
        <v>14.6</v>
      </c>
      <c r="F17" s="35">
        <v>12.7</v>
      </c>
      <c r="G17" s="36"/>
    </row>
    <row r="18" spans="1:7" ht="27" customHeight="1" x14ac:dyDescent="0.25">
      <c r="A18" s="295"/>
      <c r="B18" s="200"/>
      <c r="C18" s="34" t="s">
        <v>10</v>
      </c>
      <c r="D18" s="35">
        <v>0.6</v>
      </c>
      <c r="E18" s="35">
        <f t="shared" si="0"/>
        <v>0.6</v>
      </c>
      <c r="F18" s="35">
        <v>0.5</v>
      </c>
      <c r="G18" s="36"/>
    </row>
    <row r="19" spans="1:7" x14ac:dyDescent="0.25">
      <c r="A19" s="295"/>
      <c r="B19" s="200"/>
      <c r="C19" s="37" t="s">
        <v>32</v>
      </c>
      <c r="D19" s="35">
        <v>8.1999999999999993</v>
      </c>
      <c r="E19" s="35">
        <f t="shared" si="0"/>
        <v>8.1999999999999993</v>
      </c>
      <c r="F19" s="35">
        <v>8.1</v>
      </c>
      <c r="G19" s="36"/>
    </row>
    <row r="20" spans="1:7" ht="11.25" customHeight="1" x14ac:dyDescent="0.25">
      <c r="A20" s="295"/>
      <c r="B20" s="200"/>
      <c r="C20" s="37" t="s">
        <v>11</v>
      </c>
      <c r="D20" s="35">
        <v>23.6</v>
      </c>
      <c r="E20" s="35">
        <f t="shared" si="0"/>
        <v>23.6</v>
      </c>
      <c r="F20" s="35">
        <v>23.3</v>
      </c>
      <c r="G20" s="36"/>
    </row>
    <row r="21" spans="1:7" ht="12.75" hidden="1" customHeight="1" x14ac:dyDescent="0.25">
      <c r="A21" s="295"/>
      <c r="B21" s="200"/>
      <c r="C21" s="34" t="s">
        <v>12</v>
      </c>
      <c r="D21" s="35"/>
      <c r="E21" s="35">
        <f t="shared" si="0"/>
        <v>0</v>
      </c>
      <c r="F21" s="35"/>
      <c r="G21" s="36"/>
    </row>
    <row r="22" spans="1:7" x14ac:dyDescent="0.25">
      <c r="A22" s="295"/>
      <c r="B22" s="200"/>
      <c r="C22" s="37" t="s">
        <v>13</v>
      </c>
      <c r="D22" s="35">
        <v>15.3</v>
      </c>
      <c r="E22" s="35">
        <f t="shared" si="0"/>
        <v>15.3</v>
      </c>
      <c r="F22" s="35">
        <v>15.1</v>
      </c>
      <c r="G22" s="36"/>
    </row>
    <row r="23" spans="1:7" x14ac:dyDescent="0.25">
      <c r="A23" s="295"/>
      <c r="B23" s="201"/>
      <c r="C23" s="37" t="s">
        <v>35</v>
      </c>
      <c r="D23" s="35">
        <v>13.8</v>
      </c>
      <c r="E23" s="35">
        <f>D23-G23</f>
        <v>13.8</v>
      </c>
      <c r="F23" s="35">
        <v>13.6</v>
      </c>
      <c r="G23" s="36"/>
    </row>
    <row r="24" spans="1:7" x14ac:dyDescent="0.25">
      <c r="A24" s="295"/>
      <c r="B24" s="199" t="s">
        <v>42</v>
      </c>
      <c r="C24" s="37" t="s">
        <v>14</v>
      </c>
      <c r="D24" s="35">
        <v>13.9</v>
      </c>
      <c r="E24" s="35">
        <f t="shared" si="0"/>
        <v>13.9</v>
      </c>
      <c r="F24" s="35">
        <v>12.4</v>
      </c>
      <c r="G24" s="36"/>
    </row>
    <row r="25" spans="1:7" x14ac:dyDescent="0.25">
      <c r="A25" s="295"/>
      <c r="B25" s="282"/>
      <c r="C25" s="37" t="s">
        <v>49</v>
      </c>
      <c r="D25" s="35">
        <v>21</v>
      </c>
      <c r="E25" s="35">
        <f t="shared" si="0"/>
        <v>21</v>
      </c>
      <c r="F25" s="35">
        <v>12.6</v>
      </c>
      <c r="G25" s="36"/>
    </row>
    <row r="26" spans="1:7" ht="12.75" customHeight="1" x14ac:dyDescent="0.25">
      <c r="A26" s="295"/>
      <c r="B26" s="199" t="s">
        <v>118</v>
      </c>
      <c r="C26" s="37" t="s">
        <v>15</v>
      </c>
      <c r="D26" s="35">
        <v>94.7</v>
      </c>
      <c r="E26" s="35">
        <f t="shared" si="0"/>
        <v>94.7</v>
      </c>
      <c r="F26" s="35">
        <v>24.4</v>
      </c>
      <c r="G26" s="36"/>
    </row>
    <row r="27" spans="1:7" x14ac:dyDescent="0.25">
      <c r="A27" s="295"/>
      <c r="B27" s="200"/>
      <c r="C27" s="37" t="s">
        <v>16</v>
      </c>
      <c r="D27" s="35">
        <v>97.1</v>
      </c>
      <c r="E27" s="35">
        <f t="shared" si="0"/>
        <v>97.1</v>
      </c>
      <c r="F27" s="35">
        <v>68.099999999999994</v>
      </c>
      <c r="G27" s="36"/>
    </row>
    <row r="28" spans="1:7" x14ac:dyDescent="0.25">
      <c r="A28" s="295"/>
      <c r="B28" s="200"/>
      <c r="C28" s="37" t="s">
        <v>60</v>
      </c>
      <c r="D28" s="35">
        <v>10.199999999999999</v>
      </c>
      <c r="E28" s="35">
        <f t="shared" si="0"/>
        <v>10.199999999999999</v>
      </c>
      <c r="F28" s="35">
        <v>10.1</v>
      </c>
      <c r="G28" s="36"/>
    </row>
    <row r="29" spans="1:7" x14ac:dyDescent="0.25">
      <c r="A29" s="295"/>
      <c r="B29" s="38" t="s">
        <v>55</v>
      </c>
      <c r="C29" s="37" t="s">
        <v>56</v>
      </c>
      <c r="D29" s="35">
        <v>3.2</v>
      </c>
      <c r="E29" s="35">
        <f t="shared" si="0"/>
        <v>3.2</v>
      </c>
      <c r="F29" s="35">
        <v>3.1</v>
      </c>
      <c r="G29" s="36"/>
    </row>
    <row r="30" spans="1:7" ht="27" customHeight="1" x14ac:dyDescent="0.25">
      <c r="A30" s="295"/>
      <c r="B30" s="199" t="s">
        <v>119</v>
      </c>
      <c r="C30" s="34" t="s">
        <v>47</v>
      </c>
      <c r="D30" s="35">
        <v>2</v>
      </c>
      <c r="E30" s="35">
        <f t="shared" si="0"/>
        <v>2</v>
      </c>
      <c r="F30" s="35"/>
      <c r="G30" s="36"/>
    </row>
    <row r="31" spans="1:7" ht="28.5" customHeight="1" x14ac:dyDescent="0.25">
      <c r="A31" s="295"/>
      <c r="B31" s="232"/>
      <c r="C31" s="34" t="s">
        <v>59</v>
      </c>
      <c r="D31" s="35">
        <v>5.3</v>
      </c>
      <c r="E31" s="35">
        <f t="shared" si="0"/>
        <v>5.3</v>
      </c>
      <c r="F31" s="35">
        <v>4.9000000000000004</v>
      </c>
      <c r="G31" s="36"/>
    </row>
    <row r="32" spans="1:7" x14ac:dyDescent="0.25">
      <c r="A32" s="295"/>
      <c r="B32" s="232"/>
      <c r="C32" s="37" t="s">
        <v>17</v>
      </c>
      <c r="D32" s="35">
        <v>17.3</v>
      </c>
      <c r="E32" s="35">
        <f t="shared" si="0"/>
        <v>17.3</v>
      </c>
      <c r="F32" s="35">
        <v>9.5</v>
      </c>
      <c r="G32" s="36"/>
    </row>
    <row r="33" spans="1:7" x14ac:dyDescent="0.25">
      <c r="A33" s="295"/>
      <c r="B33" s="282"/>
      <c r="C33" s="37" t="s">
        <v>50</v>
      </c>
      <c r="D33" s="35">
        <v>18.5</v>
      </c>
      <c r="E33" s="35">
        <f t="shared" si="0"/>
        <v>18.5</v>
      </c>
      <c r="F33" s="35">
        <v>13.2</v>
      </c>
      <c r="G33" s="36"/>
    </row>
    <row r="34" spans="1:7" x14ac:dyDescent="0.25">
      <c r="A34" s="295"/>
      <c r="B34" s="37"/>
      <c r="C34" s="46" t="s">
        <v>18</v>
      </c>
      <c r="D34" s="47">
        <f>SUM(D16:D33)</f>
        <v>359.70000000000005</v>
      </c>
      <c r="E34" s="47">
        <f t="shared" si="0"/>
        <v>359.70000000000005</v>
      </c>
      <c r="F34" s="47">
        <f>SUM(F16:F33)</f>
        <v>231.59999999999997</v>
      </c>
      <c r="G34" s="48">
        <f>SUM(G16:G33)</f>
        <v>0</v>
      </c>
    </row>
    <row r="35" spans="1:7" ht="23" x14ac:dyDescent="0.25">
      <c r="A35" s="295"/>
      <c r="B35" s="290" t="s">
        <v>120</v>
      </c>
      <c r="C35" s="80" t="s">
        <v>87</v>
      </c>
      <c r="D35" s="81">
        <v>16.3</v>
      </c>
      <c r="E35" s="81">
        <f t="shared" si="0"/>
        <v>16.3</v>
      </c>
      <c r="F35" s="81">
        <v>14.8</v>
      </c>
      <c r="G35" s="82"/>
    </row>
    <row r="36" spans="1:7" x14ac:dyDescent="0.25">
      <c r="A36" s="295"/>
      <c r="B36" s="291"/>
      <c r="C36" s="147" t="s">
        <v>18</v>
      </c>
      <c r="D36" s="84">
        <f>D35</f>
        <v>16.3</v>
      </c>
      <c r="E36" s="84">
        <f t="shared" si="0"/>
        <v>16.3</v>
      </c>
      <c r="F36" s="84">
        <f>F35</f>
        <v>14.8</v>
      </c>
      <c r="G36" s="148">
        <f>G35</f>
        <v>0</v>
      </c>
    </row>
    <row r="37" spans="1:7" ht="27" customHeight="1" x14ac:dyDescent="0.25">
      <c r="A37" s="295"/>
      <c r="B37" s="206" t="s">
        <v>121</v>
      </c>
      <c r="C37" s="87" t="s">
        <v>83</v>
      </c>
      <c r="D37" s="93">
        <v>4.7</v>
      </c>
      <c r="E37" s="93">
        <f t="shared" si="0"/>
        <v>4.7</v>
      </c>
      <c r="F37" s="93">
        <v>4.5999999999999996</v>
      </c>
      <c r="G37" s="94"/>
    </row>
    <row r="38" spans="1:7" x14ac:dyDescent="0.25">
      <c r="A38" s="295"/>
      <c r="B38" s="207"/>
      <c r="C38" s="91" t="s">
        <v>18</v>
      </c>
      <c r="D38" s="95">
        <f>D37+D35</f>
        <v>21</v>
      </c>
      <c r="E38" s="86">
        <f t="shared" si="0"/>
        <v>21</v>
      </c>
      <c r="F38" s="95">
        <f>F37+F35</f>
        <v>19.399999999999999</v>
      </c>
      <c r="G38" s="96">
        <f>G37+G35</f>
        <v>0</v>
      </c>
    </row>
    <row r="39" spans="1:7" ht="13.25" customHeight="1" x14ac:dyDescent="0.25">
      <c r="A39" s="295"/>
      <c r="B39" s="187" t="s">
        <v>126</v>
      </c>
      <c r="C39" s="135" t="s">
        <v>101</v>
      </c>
      <c r="D39" s="137">
        <v>32.299999999999997</v>
      </c>
      <c r="E39" s="137">
        <f t="shared" si="0"/>
        <v>26.099999999999998</v>
      </c>
      <c r="F39" s="136"/>
      <c r="G39" s="155">
        <v>6.2</v>
      </c>
    </row>
    <row r="40" spans="1:7" ht="13" thickBot="1" x14ac:dyDescent="0.3">
      <c r="A40" s="295"/>
      <c r="B40" s="188"/>
      <c r="C40" s="130" t="s">
        <v>18</v>
      </c>
      <c r="D40" s="131">
        <f>D39</f>
        <v>32.299999999999997</v>
      </c>
      <c r="E40" s="131">
        <f t="shared" si="0"/>
        <v>26.099999999999998</v>
      </c>
      <c r="F40" s="131">
        <f>F39</f>
        <v>0</v>
      </c>
      <c r="G40" s="132">
        <f>G39</f>
        <v>6.2</v>
      </c>
    </row>
    <row r="41" spans="1:7" x14ac:dyDescent="0.25">
      <c r="A41" s="295"/>
      <c r="B41" s="30"/>
      <c r="C41" s="7" t="s">
        <v>84</v>
      </c>
      <c r="D41" s="28">
        <f>D34+D38+D40</f>
        <v>413.00000000000006</v>
      </c>
      <c r="E41" s="8">
        <f t="shared" si="0"/>
        <v>406.80000000000007</v>
      </c>
      <c r="F41" s="8">
        <f>F34+F38+F40</f>
        <v>250.99999999999997</v>
      </c>
      <c r="G41" s="29">
        <f>G34+G38+G40</f>
        <v>6.2</v>
      </c>
    </row>
    <row r="42" spans="1:7" x14ac:dyDescent="0.25">
      <c r="A42" s="295"/>
      <c r="B42" s="239" t="s">
        <v>52</v>
      </c>
      <c r="C42" s="212"/>
      <c r="D42" s="212"/>
      <c r="E42" s="212"/>
      <c r="F42" s="212"/>
      <c r="G42" s="229"/>
    </row>
    <row r="43" spans="1:7" ht="22.5" customHeight="1" x14ac:dyDescent="0.25">
      <c r="A43" s="295"/>
      <c r="B43" s="219" t="s">
        <v>41</v>
      </c>
      <c r="C43" s="39" t="s">
        <v>22</v>
      </c>
      <c r="D43" s="40">
        <v>173.8</v>
      </c>
      <c r="E43" s="40">
        <f t="shared" ref="E43:E49" si="1">D43-G43</f>
        <v>173.8</v>
      </c>
      <c r="F43" s="40"/>
      <c r="G43" s="41"/>
    </row>
    <row r="44" spans="1:7" x14ac:dyDescent="0.25">
      <c r="A44" s="295"/>
      <c r="B44" s="234"/>
      <c r="C44" s="42" t="s">
        <v>23</v>
      </c>
      <c r="D44" s="40">
        <v>415.5</v>
      </c>
      <c r="E44" s="40">
        <f t="shared" si="1"/>
        <v>415.5</v>
      </c>
      <c r="F44" s="40"/>
      <c r="G44" s="41"/>
    </row>
    <row r="45" spans="1:7" x14ac:dyDescent="0.25">
      <c r="A45" s="295"/>
      <c r="B45" s="234"/>
      <c r="C45" s="42" t="s">
        <v>25</v>
      </c>
      <c r="D45" s="40">
        <v>219</v>
      </c>
      <c r="E45" s="40">
        <f t="shared" si="1"/>
        <v>219</v>
      </c>
      <c r="F45" s="40"/>
      <c r="G45" s="41"/>
    </row>
    <row r="46" spans="1:7" x14ac:dyDescent="0.25">
      <c r="A46" s="295"/>
      <c r="B46" s="234"/>
      <c r="C46" s="43" t="s">
        <v>18</v>
      </c>
      <c r="D46" s="44">
        <f>SUM(D43:D45)</f>
        <v>808.3</v>
      </c>
      <c r="E46" s="44">
        <f t="shared" si="1"/>
        <v>808.3</v>
      </c>
      <c r="F46" s="44">
        <f>SUM(F43:F45)</f>
        <v>0</v>
      </c>
      <c r="G46" s="45">
        <f>SUM(G43:G45)</f>
        <v>0</v>
      </c>
    </row>
    <row r="47" spans="1:7" ht="23" x14ac:dyDescent="0.25">
      <c r="A47" s="295"/>
      <c r="B47" s="292" t="s">
        <v>121</v>
      </c>
      <c r="C47" s="87" t="s">
        <v>85</v>
      </c>
      <c r="D47" s="88">
        <v>117.6</v>
      </c>
      <c r="E47" s="89">
        <f t="shared" si="1"/>
        <v>117.6</v>
      </c>
      <c r="F47" s="88"/>
      <c r="G47" s="90"/>
    </row>
    <row r="48" spans="1:7" x14ac:dyDescent="0.25">
      <c r="A48" s="295"/>
      <c r="B48" s="293"/>
      <c r="C48" s="91" t="s">
        <v>18</v>
      </c>
      <c r="D48" s="92">
        <f>D47</f>
        <v>117.6</v>
      </c>
      <c r="E48" s="88">
        <f t="shared" si="1"/>
        <v>117.6</v>
      </c>
      <c r="F48" s="92">
        <f>F47</f>
        <v>0</v>
      </c>
      <c r="G48" s="90">
        <f>G47</f>
        <v>0</v>
      </c>
    </row>
    <row r="49" spans="1:7" x14ac:dyDescent="0.25">
      <c r="A49" s="295"/>
      <c r="B49" s="31"/>
      <c r="C49" s="7" t="s">
        <v>86</v>
      </c>
      <c r="D49" s="33">
        <f>D46+D48</f>
        <v>925.9</v>
      </c>
      <c r="E49" s="9">
        <f t="shared" si="1"/>
        <v>925.9</v>
      </c>
      <c r="F49" s="33">
        <f>F46+F48</f>
        <v>0</v>
      </c>
      <c r="G49" s="32">
        <f>G46+G48</f>
        <v>0</v>
      </c>
    </row>
    <row r="50" spans="1:7" x14ac:dyDescent="0.25">
      <c r="A50" s="295"/>
      <c r="B50" s="257" t="s">
        <v>19</v>
      </c>
      <c r="C50" s="258"/>
      <c r="D50" s="258"/>
      <c r="E50" s="258"/>
      <c r="F50" s="258"/>
      <c r="G50" s="259"/>
    </row>
    <row r="51" spans="1:7" x14ac:dyDescent="0.25">
      <c r="A51" s="295"/>
      <c r="B51" s="280" t="s">
        <v>39</v>
      </c>
      <c r="C51" s="61" t="s">
        <v>73</v>
      </c>
      <c r="D51" s="62">
        <v>138</v>
      </c>
      <c r="E51" s="62">
        <f t="shared" si="0"/>
        <v>138</v>
      </c>
      <c r="F51" s="62"/>
      <c r="G51" s="63"/>
    </row>
    <row r="52" spans="1:7" x14ac:dyDescent="0.25">
      <c r="A52" s="295"/>
      <c r="B52" s="281"/>
      <c r="C52" s="64" t="s">
        <v>18</v>
      </c>
      <c r="D52" s="65">
        <f>D51</f>
        <v>138</v>
      </c>
      <c r="E52" s="65">
        <f t="shared" si="0"/>
        <v>138</v>
      </c>
      <c r="F52" s="65">
        <f>F51</f>
        <v>0</v>
      </c>
      <c r="G52" s="66">
        <f>G51</f>
        <v>0</v>
      </c>
    </row>
    <row r="53" spans="1:7" x14ac:dyDescent="0.25">
      <c r="A53" s="295"/>
      <c r="B53" s="286" t="s">
        <v>39</v>
      </c>
      <c r="C53" s="118" t="s">
        <v>100</v>
      </c>
      <c r="D53" s="120">
        <v>111.6</v>
      </c>
      <c r="E53" s="120">
        <f t="shared" si="0"/>
        <v>111.6</v>
      </c>
      <c r="F53" s="119">
        <v>3.7</v>
      </c>
      <c r="G53" s="121"/>
    </row>
    <row r="54" spans="1:7" x14ac:dyDescent="0.25">
      <c r="A54" s="295"/>
      <c r="B54" s="287"/>
      <c r="C54" s="122" t="s">
        <v>18</v>
      </c>
      <c r="D54" s="123">
        <f>D53</f>
        <v>111.6</v>
      </c>
      <c r="E54" s="119">
        <f t="shared" si="0"/>
        <v>111.6</v>
      </c>
      <c r="F54" s="123">
        <f>F53</f>
        <v>3.7</v>
      </c>
      <c r="G54" s="121">
        <f>G53</f>
        <v>0</v>
      </c>
    </row>
    <row r="55" spans="1:7" ht="13.25" customHeight="1" x14ac:dyDescent="0.25">
      <c r="A55" s="295"/>
      <c r="B55" s="124"/>
      <c r="C55" s="125" t="s">
        <v>99</v>
      </c>
      <c r="D55" s="126">
        <f>D52+D54</f>
        <v>249.6</v>
      </c>
      <c r="E55" s="9">
        <f t="shared" si="0"/>
        <v>249.6</v>
      </c>
      <c r="F55" s="126">
        <f>F52+F54</f>
        <v>3.7</v>
      </c>
      <c r="G55" s="32">
        <f>G52+G54</f>
        <v>0</v>
      </c>
    </row>
    <row r="56" spans="1:7" x14ac:dyDescent="0.25">
      <c r="A56" s="295"/>
      <c r="B56" s="257" t="s">
        <v>88</v>
      </c>
      <c r="C56" s="283"/>
      <c r="D56" s="283"/>
      <c r="E56" s="283"/>
      <c r="F56" s="283"/>
      <c r="G56" s="284"/>
    </row>
    <row r="57" spans="1:7" ht="37.5" customHeight="1" x14ac:dyDescent="0.25">
      <c r="A57" s="295"/>
      <c r="B57" s="288" t="s">
        <v>122</v>
      </c>
      <c r="C57" s="97" t="s">
        <v>89</v>
      </c>
      <c r="D57" s="98"/>
      <c r="E57" s="98">
        <f t="shared" si="0"/>
        <v>0</v>
      </c>
      <c r="F57" s="98"/>
      <c r="G57" s="99"/>
    </row>
    <row r="58" spans="1:7" x14ac:dyDescent="0.25">
      <c r="A58" s="295"/>
      <c r="B58" s="289"/>
      <c r="C58" s="100" t="s">
        <v>18</v>
      </c>
      <c r="D58" s="101">
        <f>D57</f>
        <v>0</v>
      </c>
      <c r="E58" s="101">
        <f t="shared" ref="E58" si="2">D58-G58</f>
        <v>0</v>
      </c>
      <c r="F58" s="101">
        <f>F57</f>
        <v>0</v>
      </c>
      <c r="G58" s="102">
        <f>G57</f>
        <v>0</v>
      </c>
    </row>
    <row r="59" spans="1:7" x14ac:dyDescent="0.25">
      <c r="A59" s="295"/>
      <c r="B59" s="257" t="s">
        <v>51</v>
      </c>
      <c r="C59" s="283"/>
      <c r="D59" s="283"/>
      <c r="E59" s="283"/>
      <c r="F59" s="283"/>
      <c r="G59" s="284"/>
    </row>
    <row r="60" spans="1:7" x14ac:dyDescent="0.25">
      <c r="A60" s="295"/>
      <c r="B60" s="199" t="s">
        <v>40</v>
      </c>
      <c r="C60" s="37" t="s">
        <v>21</v>
      </c>
      <c r="D60" s="35">
        <v>319</v>
      </c>
      <c r="E60" s="35">
        <f t="shared" si="0"/>
        <v>319</v>
      </c>
      <c r="F60" s="35"/>
      <c r="G60" s="36"/>
    </row>
    <row r="61" spans="1:7" x14ac:dyDescent="0.25">
      <c r="A61" s="295"/>
      <c r="B61" s="232"/>
      <c r="C61" s="49" t="s">
        <v>18</v>
      </c>
      <c r="D61" s="50">
        <f>D60</f>
        <v>319</v>
      </c>
      <c r="E61" s="50">
        <f t="shared" si="0"/>
        <v>319</v>
      </c>
      <c r="F61" s="50">
        <f>F60</f>
        <v>0</v>
      </c>
      <c r="G61" s="51">
        <f>G60</f>
        <v>0</v>
      </c>
    </row>
    <row r="62" spans="1:7" x14ac:dyDescent="0.25">
      <c r="A62" s="295"/>
      <c r="B62" s="257" t="s">
        <v>127</v>
      </c>
      <c r="C62" s="283"/>
      <c r="D62" s="283"/>
      <c r="E62" s="283"/>
      <c r="F62" s="283"/>
      <c r="G62" s="284"/>
    </row>
    <row r="63" spans="1:7" ht="13.25" customHeight="1" x14ac:dyDescent="0.25">
      <c r="A63" s="295"/>
      <c r="B63" s="224" t="s">
        <v>106</v>
      </c>
      <c r="C63" s="160" t="s">
        <v>101</v>
      </c>
      <c r="D63" s="153">
        <v>26.6</v>
      </c>
      <c r="E63" s="153">
        <f t="shared" ref="E63:E65" si="3">D63-G63</f>
        <v>26.6</v>
      </c>
      <c r="F63" s="153"/>
      <c r="G63" s="161"/>
    </row>
    <row r="64" spans="1:7" x14ac:dyDescent="0.25">
      <c r="A64" s="295"/>
      <c r="B64" s="297"/>
      <c r="C64" s="162" t="s">
        <v>18</v>
      </c>
      <c r="D64" s="129">
        <f>D63</f>
        <v>26.6</v>
      </c>
      <c r="E64" s="129">
        <f t="shared" si="3"/>
        <v>26.6</v>
      </c>
      <c r="F64" s="129">
        <f>F63</f>
        <v>0</v>
      </c>
      <c r="G64" s="154">
        <f>G63</f>
        <v>0</v>
      </c>
    </row>
    <row r="65" spans="1:14" x14ac:dyDescent="0.25">
      <c r="A65" s="295"/>
      <c r="B65" s="124"/>
      <c r="C65" s="156" t="s">
        <v>129</v>
      </c>
      <c r="D65" s="157">
        <f>D62+D64</f>
        <v>26.6</v>
      </c>
      <c r="E65" s="158">
        <f t="shared" si="3"/>
        <v>26.6</v>
      </c>
      <c r="F65" s="157">
        <f>F62+F64</f>
        <v>0</v>
      </c>
      <c r="G65" s="159">
        <f>G62+G64</f>
        <v>0</v>
      </c>
    </row>
    <row r="66" spans="1:14" x14ac:dyDescent="0.25">
      <c r="A66" s="295"/>
      <c r="B66" s="257" t="s">
        <v>128</v>
      </c>
      <c r="C66" s="283"/>
      <c r="D66" s="283"/>
      <c r="E66" s="283"/>
      <c r="F66" s="283"/>
      <c r="G66" s="284"/>
    </row>
    <row r="67" spans="1:14" ht="13.25" customHeight="1" x14ac:dyDescent="0.25">
      <c r="A67" s="295"/>
      <c r="B67" s="224" t="s">
        <v>130</v>
      </c>
      <c r="C67" s="160" t="s">
        <v>101</v>
      </c>
      <c r="D67" s="153">
        <v>7.9</v>
      </c>
      <c r="E67" s="153">
        <f t="shared" ref="E67:E69" si="4">D67-G67</f>
        <v>7.9</v>
      </c>
      <c r="F67" s="153"/>
      <c r="G67" s="161"/>
    </row>
    <row r="68" spans="1:14" x14ac:dyDescent="0.25">
      <c r="A68" s="295"/>
      <c r="B68" s="297"/>
      <c r="C68" s="162" t="s">
        <v>18</v>
      </c>
      <c r="D68" s="129">
        <f>D67</f>
        <v>7.9</v>
      </c>
      <c r="E68" s="129">
        <f t="shared" si="4"/>
        <v>7.9</v>
      </c>
      <c r="F68" s="129">
        <f>F67</f>
        <v>0</v>
      </c>
      <c r="G68" s="154">
        <f>G67</f>
        <v>0</v>
      </c>
    </row>
    <row r="69" spans="1:14" ht="13" thickBot="1" x14ac:dyDescent="0.3">
      <c r="A69" s="296"/>
      <c r="B69" s="124"/>
      <c r="C69" s="156" t="s">
        <v>131</v>
      </c>
      <c r="D69" s="157">
        <f>D66+D68</f>
        <v>7.9</v>
      </c>
      <c r="E69" s="158">
        <f t="shared" si="4"/>
        <v>7.9</v>
      </c>
      <c r="F69" s="157">
        <f>F66+F68</f>
        <v>0</v>
      </c>
      <c r="G69" s="159">
        <f>G66+G68</f>
        <v>0</v>
      </c>
    </row>
    <row r="70" spans="1:14" ht="13" thickBot="1" x14ac:dyDescent="0.3">
      <c r="A70" s="171" t="s">
        <v>18</v>
      </c>
      <c r="B70" s="172"/>
      <c r="C70" s="172"/>
      <c r="D70" s="10">
        <f>D41+D49+D55+D58+D61+D65+D69</f>
        <v>1942</v>
      </c>
      <c r="E70" s="10">
        <f t="shared" si="0"/>
        <v>1935.8</v>
      </c>
      <c r="F70" s="10">
        <f>F41+F49+F55+F58+F61+F64+F68</f>
        <v>254.69999999999996</v>
      </c>
      <c r="G70" s="11">
        <f>G41+G49+G55+G58+G61+G64+G68</f>
        <v>6.2</v>
      </c>
      <c r="N70" s="2"/>
    </row>
    <row r="71" spans="1:14" ht="12.75" customHeight="1" x14ac:dyDescent="0.25">
      <c r="A71" s="179" t="s">
        <v>61</v>
      </c>
      <c r="B71" s="211" t="s">
        <v>7</v>
      </c>
      <c r="C71" s="212"/>
      <c r="D71" s="212"/>
      <c r="E71" s="212"/>
      <c r="F71" s="212"/>
      <c r="G71" s="229"/>
    </row>
    <row r="72" spans="1:14" x14ac:dyDescent="0.25">
      <c r="A72" s="179"/>
      <c r="B72" s="52" t="s">
        <v>77</v>
      </c>
      <c r="C72" s="34" t="s">
        <v>12</v>
      </c>
      <c r="D72" s="40">
        <v>3</v>
      </c>
      <c r="E72" s="40">
        <f t="shared" si="0"/>
        <v>3</v>
      </c>
      <c r="F72" s="40">
        <v>2.9</v>
      </c>
      <c r="G72" s="41"/>
    </row>
    <row r="73" spans="1:14" ht="12" customHeight="1" x14ac:dyDescent="0.25">
      <c r="A73" s="179"/>
      <c r="B73" s="52" t="s">
        <v>78</v>
      </c>
      <c r="C73" s="53" t="s">
        <v>15</v>
      </c>
      <c r="D73" s="40">
        <v>15.5</v>
      </c>
      <c r="E73" s="40">
        <f t="shared" si="0"/>
        <v>15.5</v>
      </c>
      <c r="F73" s="40"/>
      <c r="G73" s="41"/>
    </row>
    <row r="74" spans="1:14" x14ac:dyDescent="0.25">
      <c r="A74" s="179"/>
      <c r="B74" s="40"/>
      <c r="C74" s="54" t="s">
        <v>18</v>
      </c>
      <c r="D74" s="54">
        <f>SUM(D72:D73)</f>
        <v>18.5</v>
      </c>
      <c r="E74" s="54">
        <f t="shared" si="0"/>
        <v>18.5</v>
      </c>
      <c r="F74" s="54">
        <f>SUM(F72:F73)</f>
        <v>2.9</v>
      </c>
      <c r="G74" s="55">
        <f>G72+G73</f>
        <v>0</v>
      </c>
    </row>
    <row r="75" spans="1:14" ht="0.75" customHeight="1" thickBot="1" x14ac:dyDescent="0.3">
      <c r="A75" s="179"/>
      <c r="B75" s="226" t="s">
        <v>53</v>
      </c>
      <c r="C75" s="227"/>
      <c r="D75" s="227"/>
      <c r="E75" s="227"/>
      <c r="F75" s="227"/>
      <c r="G75" s="228"/>
    </row>
    <row r="76" spans="1:14" ht="13" hidden="1" thickBot="1" x14ac:dyDescent="0.3">
      <c r="A76" s="179"/>
      <c r="B76" s="163" t="s">
        <v>43</v>
      </c>
      <c r="C76" s="16" t="s">
        <v>26</v>
      </c>
      <c r="D76" s="6"/>
      <c r="E76" s="6">
        <f t="shared" si="0"/>
        <v>0</v>
      </c>
      <c r="F76" s="6"/>
      <c r="G76" s="13"/>
    </row>
    <row r="77" spans="1:14" ht="13" hidden="1" thickBot="1" x14ac:dyDescent="0.3">
      <c r="A77" s="179"/>
      <c r="B77" s="210"/>
      <c r="C77" s="17" t="s">
        <v>18</v>
      </c>
      <c r="D77" s="18">
        <f>D76</f>
        <v>0</v>
      </c>
      <c r="E77" s="18">
        <f t="shared" si="0"/>
        <v>0</v>
      </c>
      <c r="F77" s="18">
        <f>F76</f>
        <v>0</v>
      </c>
      <c r="G77" s="19">
        <f>G76</f>
        <v>0</v>
      </c>
    </row>
    <row r="78" spans="1:14" ht="13" thickBot="1" x14ac:dyDescent="0.3">
      <c r="A78" s="171" t="s">
        <v>2</v>
      </c>
      <c r="B78" s="172"/>
      <c r="C78" s="172"/>
      <c r="D78" s="10">
        <f>D74+D77</f>
        <v>18.5</v>
      </c>
      <c r="E78" s="10">
        <f t="shared" si="0"/>
        <v>18.5</v>
      </c>
      <c r="F78" s="10">
        <f>F74+F77</f>
        <v>2.9</v>
      </c>
      <c r="G78" s="11">
        <f>G74+G77</f>
        <v>0</v>
      </c>
    </row>
    <row r="79" spans="1:14" x14ac:dyDescent="0.25">
      <c r="A79" s="179" t="s">
        <v>62</v>
      </c>
      <c r="B79" s="211" t="s">
        <v>7</v>
      </c>
      <c r="C79" s="212"/>
      <c r="D79" s="212"/>
      <c r="E79" s="212"/>
      <c r="F79" s="212"/>
      <c r="G79" s="229"/>
    </row>
    <row r="80" spans="1:14" ht="12" customHeight="1" x14ac:dyDescent="0.25">
      <c r="A80" s="179"/>
      <c r="B80" s="52" t="s">
        <v>77</v>
      </c>
      <c r="C80" s="34" t="s">
        <v>12</v>
      </c>
      <c r="D80" s="40">
        <v>1.5</v>
      </c>
      <c r="E80" s="40">
        <f t="shared" ref="E80:E82" si="5">D80-G80</f>
        <v>1.5</v>
      </c>
      <c r="F80" s="40">
        <v>1.4</v>
      </c>
      <c r="G80" s="41"/>
    </row>
    <row r="81" spans="1:7" ht="13.5" customHeight="1" thickBot="1" x14ac:dyDescent="0.3">
      <c r="A81" s="179"/>
      <c r="B81" s="52" t="s">
        <v>78</v>
      </c>
      <c r="C81" s="53" t="s">
        <v>15</v>
      </c>
      <c r="D81" s="40">
        <v>6</v>
      </c>
      <c r="E81" s="40">
        <f t="shared" si="5"/>
        <v>6</v>
      </c>
      <c r="F81" s="40"/>
      <c r="G81" s="41"/>
    </row>
    <row r="82" spans="1:7" ht="13.5" customHeight="1" thickBot="1" x14ac:dyDescent="0.3">
      <c r="A82" s="179"/>
      <c r="B82" s="40"/>
      <c r="C82" s="54" t="s">
        <v>18</v>
      </c>
      <c r="D82" s="54">
        <f>SUM(D80:D81)</f>
        <v>7.5</v>
      </c>
      <c r="E82" s="54">
        <f t="shared" si="5"/>
        <v>7.5</v>
      </c>
      <c r="F82" s="54">
        <f>SUM(F80:F81)</f>
        <v>1.4</v>
      </c>
      <c r="G82" s="55">
        <f>G80+G81</f>
        <v>0</v>
      </c>
    </row>
    <row r="83" spans="1:7" ht="1.5" hidden="1" customHeight="1" thickBot="1" x14ac:dyDescent="0.3">
      <c r="A83" s="179"/>
      <c r="B83" s="12"/>
      <c r="C83" s="14" t="s">
        <v>18</v>
      </c>
      <c r="D83" s="14">
        <f>SUM(D80:D82)</f>
        <v>15</v>
      </c>
      <c r="E83" s="14">
        <f t="shared" ref="E83" si="6">D83-G83</f>
        <v>15</v>
      </c>
      <c r="F83" s="14">
        <f>SUM(F80:F82)</f>
        <v>2.8</v>
      </c>
      <c r="G83" s="15">
        <f>G80+G81</f>
        <v>0</v>
      </c>
    </row>
    <row r="84" spans="1:7" ht="13" hidden="1" thickBot="1" x14ac:dyDescent="0.3">
      <c r="A84" s="179"/>
      <c r="B84" s="163" t="s">
        <v>43</v>
      </c>
      <c r="C84" s="16" t="s">
        <v>26</v>
      </c>
      <c r="D84" s="12"/>
      <c r="E84" s="12">
        <f>D84-G84</f>
        <v>0</v>
      </c>
      <c r="F84" s="12"/>
      <c r="G84" s="13"/>
    </row>
    <row r="85" spans="1:7" ht="13" hidden="1" thickBot="1" x14ac:dyDescent="0.3">
      <c r="A85" s="179"/>
      <c r="B85" s="210"/>
      <c r="C85" s="17" t="s">
        <v>18</v>
      </c>
      <c r="D85" s="20">
        <f>SUM(D84)</f>
        <v>0</v>
      </c>
      <c r="E85" s="20">
        <f>SUM(E84)</f>
        <v>0</v>
      </c>
      <c r="F85" s="20">
        <f>SUM(F84)</f>
        <v>0</v>
      </c>
      <c r="G85" s="19">
        <f>SUM(G84)</f>
        <v>0</v>
      </c>
    </row>
    <row r="86" spans="1:7" ht="13" thickBot="1" x14ac:dyDescent="0.3">
      <c r="A86" s="171" t="s">
        <v>2</v>
      </c>
      <c r="B86" s="172"/>
      <c r="C86" s="172"/>
      <c r="D86" s="10">
        <f>SUM(D82,D85)</f>
        <v>7.5</v>
      </c>
      <c r="E86" s="10">
        <f>SUM(E82,E85)</f>
        <v>7.5</v>
      </c>
      <c r="F86" s="10">
        <f>F82+F85</f>
        <v>1.4</v>
      </c>
      <c r="G86" s="11">
        <f>G85</f>
        <v>0</v>
      </c>
    </row>
    <row r="87" spans="1:7" ht="12.75" customHeight="1" x14ac:dyDescent="0.25">
      <c r="A87" s="179" t="s">
        <v>63</v>
      </c>
      <c r="B87" s="211" t="s">
        <v>7</v>
      </c>
      <c r="C87" s="212"/>
      <c r="D87" s="212"/>
      <c r="E87" s="212"/>
      <c r="F87" s="212"/>
      <c r="G87" s="229"/>
    </row>
    <row r="88" spans="1:7" ht="12.75" customHeight="1" x14ac:dyDescent="0.25">
      <c r="A88" s="179"/>
      <c r="B88" s="219" t="s">
        <v>118</v>
      </c>
      <c r="C88" s="56" t="s">
        <v>15</v>
      </c>
      <c r="D88" s="40">
        <v>9</v>
      </c>
      <c r="E88" s="40">
        <f>D88-G88</f>
        <v>9</v>
      </c>
      <c r="F88" s="40"/>
      <c r="G88" s="41"/>
    </row>
    <row r="89" spans="1:7" x14ac:dyDescent="0.25">
      <c r="A89" s="179"/>
      <c r="B89" s="235"/>
      <c r="C89" s="40" t="s">
        <v>16</v>
      </c>
      <c r="D89" s="40">
        <v>10.9</v>
      </c>
      <c r="E89" s="40">
        <f>D89-G89</f>
        <v>10.9</v>
      </c>
      <c r="F89" s="40">
        <v>9.6999999999999993</v>
      </c>
      <c r="G89" s="41"/>
    </row>
    <row r="90" spans="1:7" ht="12.75" hidden="1" customHeight="1" x14ac:dyDescent="0.25">
      <c r="A90" s="179"/>
      <c r="B90" s="235"/>
      <c r="C90" s="56"/>
      <c r="D90" s="40"/>
      <c r="E90" s="40">
        <f>D90-G90</f>
        <v>0</v>
      </c>
      <c r="F90" s="40"/>
      <c r="G90" s="41"/>
    </row>
    <row r="91" spans="1:7" ht="12.75" customHeight="1" thickBot="1" x14ac:dyDescent="0.3">
      <c r="A91" s="179"/>
      <c r="B91" s="236"/>
      <c r="C91" s="54" t="s">
        <v>18</v>
      </c>
      <c r="D91" s="54">
        <f>SUM(D88:D90)</f>
        <v>19.899999999999999</v>
      </c>
      <c r="E91" s="54">
        <f>D91-G91</f>
        <v>19.899999999999999</v>
      </c>
      <c r="F91" s="54">
        <f>SUM(F88:F90)</f>
        <v>9.6999999999999993</v>
      </c>
      <c r="G91" s="55">
        <f>SUM(G88:G90)</f>
        <v>0</v>
      </c>
    </row>
    <row r="92" spans="1:7" ht="1.5" hidden="1" customHeight="1" thickBot="1" x14ac:dyDescent="0.3">
      <c r="A92" s="179"/>
      <c r="B92" s="226" t="s">
        <v>53</v>
      </c>
      <c r="C92" s="227"/>
      <c r="D92" s="227"/>
      <c r="E92" s="227"/>
      <c r="F92" s="227"/>
      <c r="G92" s="228"/>
    </row>
    <row r="93" spans="1:7" ht="13" hidden="1" thickBot="1" x14ac:dyDescent="0.3">
      <c r="A93" s="179"/>
      <c r="B93" s="163" t="s">
        <v>43</v>
      </c>
      <c r="C93" s="16" t="s">
        <v>26</v>
      </c>
      <c r="D93" s="12"/>
      <c r="E93" s="12">
        <f>D93-G93</f>
        <v>0</v>
      </c>
      <c r="F93" s="12"/>
      <c r="G93" s="13"/>
    </row>
    <row r="94" spans="1:7" ht="13" hidden="1" thickBot="1" x14ac:dyDescent="0.3">
      <c r="A94" s="179"/>
      <c r="B94" s="210"/>
      <c r="C94" s="17" t="s">
        <v>18</v>
      </c>
      <c r="D94" s="20">
        <f>D93</f>
        <v>0</v>
      </c>
      <c r="E94" s="20">
        <f t="shared" ref="E94:E157" si="7">D94-G94</f>
        <v>0</v>
      </c>
      <c r="F94" s="20">
        <f>F93</f>
        <v>0</v>
      </c>
      <c r="G94" s="19">
        <f>G93</f>
        <v>0</v>
      </c>
    </row>
    <row r="95" spans="1:7" ht="13" thickBot="1" x14ac:dyDescent="0.3">
      <c r="A95" s="171" t="s">
        <v>2</v>
      </c>
      <c r="B95" s="172"/>
      <c r="C95" s="172"/>
      <c r="D95" s="10">
        <f>D91+D94</f>
        <v>19.899999999999999</v>
      </c>
      <c r="E95" s="10">
        <f t="shared" si="7"/>
        <v>19.899999999999999</v>
      </c>
      <c r="F95" s="10">
        <f>F91+F94</f>
        <v>9.6999999999999993</v>
      </c>
      <c r="G95" s="11">
        <f>G91+G94</f>
        <v>0</v>
      </c>
    </row>
    <row r="96" spans="1:7" ht="12.75" customHeight="1" x14ac:dyDescent="0.25">
      <c r="A96" s="179" t="s">
        <v>64</v>
      </c>
      <c r="B96" s="211" t="s">
        <v>7</v>
      </c>
      <c r="C96" s="212"/>
      <c r="D96" s="212"/>
      <c r="E96" s="212"/>
      <c r="F96" s="212"/>
      <c r="G96" s="229"/>
    </row>
    <row r="97" spans="1:7" ht="12.75" customHeight="1" x14ac:dyDescent="0.25">
      <c r="A97" s="179"/>
      <c r="B97" s="219" t="s">
        <v>118</v>
      </c>
      <c r="C97" s="56" t="s">
        <v>15</v>
      </c>
      <c r="D97" s="40">
        <v>9</v>
      </c>
      <c r="E97" s="40">
        <f t="shared" si="7"/>
        <v>9</v>
      </c>
      <c r="F97" s="40"/>
      <c r="G97" s="41"/>
    </row>
    <row r="98" spans="1:7" x14ac:dyDescent="0.25">
      <c r="A98" s="179"/>
      <c r="B98" s="235"/>
      <c r="C98" s="40" t="s">
        <v>16</v>
      </c>
      <c r="D98" s="40">
        <v>10.9</v>
      </c>
      <c r="E98" s="40">
        <f t="shared" si="7"/>
        <v>10.9</v>
      </c>
      <c r="F98" s="40">
        <v>9.6999999999999993</v>
      </c>
      <c r="G98" s="41"/>
    </row>
    <row r="99" spans="1:7" ht="12.75" hidden="1" customHeight="1" x14ac:dyDescent="0.25">
      <c r="A99" s="179"/>
      <c r="B99" s="235"/>
      <c r="C99" s="56"/>
      <c r="D99" s="40"/>
      <c r="E99" s="40">
        <f t="shared" si="7"/>
        <v>0</v>
      </c>
      <c r="F99" s="40"/>
      <c r="G99" s="41"/>
    </row>
    <row r="100" spans="1:7" ht="13" thickBot="1" x14ac:dyDescent="0.3">
      <c r="A100" s="179"/>
      <c r="B100" s="236"/>
      <c r="C100" s="54" t="s">
        <v>18</v>
      </c>
      <c r="D100" s="54">
        <f>SUM(D97:D99)</f>
        <v>19.899999999999999</v>
      </c>
      <c r="E100" s="54">
        <f t="shared" si="7"/>
        <v>19.899999999999999</v>
      </c>
      <c r="F100" s="54">
        <f>SUM(F97:F99)</f>
        <v>9.6999999999999993</v>
      </c>
      <c r="G100" s="55">
        <f>SUM(G97:G99)</f>
        <v>0</v>
      </c>
    </row>
    <row r="101" spans="1:7" ht="2.25" hidden="1" customHeight="1" thickBot="1" x14ac:dyDescent="0.3">
      <c r="A101" s="179"/>
      <c r="B101" s="226" t="s">
        <v>53</v>
      </c>
      <c r="C101" s="227"/>
      <c r="D101" s="227"/>
      <c r="E101" s="227"/>
      <c r="F101" s="227"/>
      <c r="G101" s="228"/>
    </row>
    <row r="102" spans="1:7" ht="13" hidden="1" thickBot="1" x14ac:dyDescent="0.3">
      <c r="A102" s="179"/>
      <c r="B102" s="163" t="s">
        <v>43</v>
      </c>
      <c r="C102" s="16" t="s">
        <v>26</v>
      </c>
      <c r="D102" s="6"/>
      <c r="E102" s="6">
        <f t="shared" si="7"/>
        <v>0</v>
      </c>
      <c r="F102" s="12"/>
      <c r="G102" s="13"/>
    </row>
    <row r="103" spans="1:7" ht="13" hidden="1" thickBot="1" x14ac:dyDescent="0.3">
      <c r="A103" s="179"/>
      <c r="B103" s="210"/>
      <c r="C103" s="17" t="s">
        <v>18</v>
      </c>
      <c r="D103" s="20">
        <f>D102</f>
        <v>0</v>
      </c>
      <c r="E103" s="18">
        <f t="shared" si="7"/>
        <v>0</v>
      </c>
      <c r="F103" s="20">
        <f>F102</f>
        <v>0</v>
      </c>
      <c r="G103" s="19">
        <f>G102</f>
        <v>0</v>
      </c>
    </row>
    <row r="104" spans="1:7" ht="13" thickBot="1" x14ac:dyDescent="0.3">
      <c r="A104" s="171" t="s">
        <v>2</v>
      </c>
      <c r="B104" s="172"/>
      <c r="C104" s="172"/>
      <c r="D104" s="22">
        <f>D100+D103</f>
        <v>19.899999999999999</v>
      </c>
      <c r="E104" s="22">
        <f t="shared" si="7"/>
        <v>19.899999999999999</v>
      </c>
      <c r="F104" s="22">
        <f>F100+F103</f>
        <v>9.6999999999999993</v>
      </c>
      <c r="G104" s="23">
        <f>G100+G103</f>
        <v>0</v>
      </c>
    </row>
    <row r="105" spans="1:7" ht="12.75" customHeight="1" x14ac:dyDescent="0.25">
      <c r="A105" s="179" t="s">
        <v>65</v>
      </c>
      <c r="B105" s="211" t="s">
        <v>7</v>
      </c>
      <c r="C105" s="212"/>
      <c r="D105" s="212"/>
      <c r="E105" s="212"/>
      <c r="F105" s="212"/>
      <c r="G105" s="229"/>
    </row>
    <row r="106" spans="1:7" ht="12.75" customHeight="1" x14ac:dyDescent="0.25">
      <c r="A106" s="179"/>
      <c r="B106" s="219" t="s">
        <v>118</v>
      </c>
      <c r="C106" s="56" t="s">
        <v>15</v>
      </c>
      <c r="D106" s="35">
        <v>9</v>
      </c>
      <c r="E106" s="35">
        <f t="shared" si="7"/>
        <v>9</v>
      </c>
      <c r="F106" s="35"/>
      <c r="G106" s="36"/>
    </row>
    <row r="107" spans="1:7" x14ac:dyDescent="0.25">
      <c r="A107" s="179"/>
      <c r="B107" s="235"/>
      <c r="C107" s="40" t="s">
        <v>16</v>
      </c>
      <c r="D107" s="35">
        <v>10.4</v>
      </c>
      <c r="E107" s="35">
        <f t="shared" si="7"/>
        <v>10.4</v>
      </c>
      <c r="F107" s="35">
        <v>9.8000000000000007</v>
      </c>
      <c r="G107" s="36"/>
    </row>
    <row r="108" spans="1:7" ht="0.75" hidden="1" customHeight="1" x14ac:dyDescent="0.25">
      <c r="A108" s="179"/>
      <c r="B108" s="235"/>
      <c r="C108" s="56"/>
      <c r="D108" s="35"/>
      <c r="E108" s="35">
        <f t="shared" si="7"/>
        <v>0</v>
      </c>
      <c r="F108" s="35"/>
      <c r="G108" s="36"/>
    </row>
    <row r="109" spans="1:7" ht="11.25" customHeight="1" thickBot="1" x14ac:dyDescent="0.3">
      <c r="A109" s="179"/>
      <c r="B109" s="236"/>
      <c r="C109" s="54" t="s">
        <v>18</v>
      </c>
      <c r="D109" s="47">
        <f>SUM(D106:D108)</f>
        <v>19.399999999999999</v>
      </c>
      <c r="E109" s="47">
        <f t="shared" si="7"/>
        <v>19.399999999999999</v>
      </c>
      <c r="F109" s="47">
        <f>SUM(F106:F108)</f>
        <v>9.8000000000000007</v>
      </c>
      <c r="G109" s="48">
        <f>SUM(G106:G108)</f>
        <v>0</v>
      </c>
    </row>
    <row r="110" spans="1:7" ht="0.75" hidden="1" customHeight="1" thickBot="1" x14ac:dyDescent="0.3">
      <c r="A110" s="179"/>
      <c r="B110" s="226" t="s">
        <v>53</v>
      </c>
      <c r="C110" s="227"/>
      <c r="D110" s="227"/>
      <c r="E110" s="227"/>
      <c r="F110" s="227"/>
      <c r="G110" s="228"/>
    </row>
    <row r="111" spans="1:7" ht="13" hidden="1" thickBot="1" x14ac:dyDescent="0.3">
      <c r="A111" s="179"/>
      <c r="B111" s="163" t="s">
        <v>43</v>
      </c>
      <c r="C111" s="16" t="s">
        <v>26</v>
      </c>
      <c r="D111" s="12"/>
      <c r="E111" s="12">
        <f t="shared" si="7"/>
        <v>0</v>
      </c>
      <c r="F111" s="12"/>
      <c r="G111" s="13"/>
    </row>
    <row r="112" spans="1:7" ht="1.5" hidden="1" customHeight="1" thickBot="1" x14ac:dyDescent="0.3">
      <c r="A112" s="179"/>
      <c r="B112" s="210"/>
      <c r="C112" s="17" t="s">
        <v>18</v>
      </c>
      <c r="D112" s="20">
        <f>D111</f>
        <v>0</v>
      </c>
      <c r="E112" s="20">
        <f t="shared" si="7"/>
        <v>0</v>
      </c>
      <c r="F112" s="20">
        <f>F111</f>
        <v>0</v>
      </c>
      <c r="G112" s="19">
        <f>G111</f>
        <v>0</v>
      </c>
    </row>
    <row r="113" spans="1:7" ht="13" thickBot="1" x14ac:dyDescent="0.3">
      <c r="A113" s="171" t="s">
        <v>2</v>
      </c>
      <c r="B113" s="172"/>
      <c r="C113" s="172"/>
      <c r="D113" s="10">
        <f>D109+D112</f>
        <v>19.399999999999999</v>
      </c>
      <c r="E113" s="10">
        <f t="shared" si="7"/>
        <v>19.399999999999999</v>
      </c>
      <c r="F113" s="10">
        <f>F109+F112</f>
        <v>9.8000000000000007</v>
      </c>
      <c r="G113" s="11">
        <f>G109+G112</f>
        <v>0</v>
      </c>
    </row>
    <row r="114" spans="1:7" ht="12.75" customHeight="1" x14ac:dyDescent="0.25">
      <c r="A114" s="179" t="s">
        <v>66</v>
      </c>
      <c r="B114" s="211" t="s">
        <v>7</v>
      </c>
      <c r="C114" s="212"/>
      <c r="D114" s="212"/>
      <c r="E114" s="212"/>
      <c r="F114" s="212"/>
      <c r="G114" s="229"/>
    </row>
    <row r="115" spans="1:7" ht="12.75" customHeight="1" x14ac:dyDescent="0.25">
      <c r="A115" s="179"/>
      <c r="B115" s="219" t="s">
        <v>118</v>
      </c>
      <c r="C115" s="56" t="s">
        <v>15</v>
      </c>
      <c r="D115" s="40">
        <v>9</v>
      </c>
      <c r="E115" s="40">
        <f t="shared" si="7"/>
        <v>9</v>
      </c>
      <c r="F115" s="40"/>
      <c r="G115" s="41"/>
    </row>
    <row r="116" spans="1:7" x14ac:dyDescent="0.25">
      <c r="A116" s="179"/>
      <c r="B116" s="235"/>
      <c r="C116" s="40" t="s">
        <v>16</v>
      </c>
      <c r="D116" s="40">
        <v>10.9</v>
      </c>
      <c r="E116" s="40">
        <f t="shared" si="7"/>
        <v>10.9</v>
      </c>
      <c r="F116" s="40">
        <v>9.6999999999999993</v>
      </c>
      <c r="G116" s="41"/>
    </row>
    <row r="117" spans="1:7" ht="12.75" hidden="1" customHeight="1" x14ac:dyDescent="0.25">
      <c r="A117" s="179"/>
      <c r="B117" s="235"/>
      <c r="C117" s="56"/>
      <c r="D117" s="40"/>
      <c r="E117" s="40">
        <f t="shared" si="7"/>
        <v>0</v>
      </c>
      <c r="F117" s="40"/>
      <c r="G117" s="41"/>
    </row>
    <row r="118" spans="1:7" ht="13" thickBot="1" x14ac:dyDescent="0.3">
      <c r="A118" s="179"/>
      <c r="B118" s="236"/>
      <c r="C118" s="54" t="s">
        <v>18</v>
      </c>
      <c r="D118" s="54">
        <f>SUM(D115:D117)</f>
        <v>19.899999999999999</v>
      </c>
      <c r="E118" s="54">
        <f>D118-G118</f>
        <v>19.899999999999999</v>
      </c>
      <c r="F118" s="54">
        <f>SUM(F115:F117)</f>
        <v>9.6999999999999993</v>
      </c>
      <c r="G118" s="55">
        <f>SUM(G115:G117)</f>
        <v>0</v>
      </c>
    </row>
    <row r="119" spans="1:7" ht="13" hidden="1" thickBot="1" x14ac:dyDescent="0.3">
      <c r="A119" s="179"/>
      <c r="B119" s="226" t="s">
        <v>53</v>
      </c>
      <c r="C119" s="227"/>
      <c r="D119" s="227"/>
      <c r="E119" s="227"/>
      <c r="F119" s="227"/>
      <c r="G119" s="228"/>
    </row>
    <row r="120" spans="1:7" ht="13" hidden="1" thickBot="1" x14ac:dyDescent="0.3">
      <c r="A120" s="179"/>
      <c r="B120" s="163" t="s">
        <v>43</v>
      </c>
      <c r="C120" s="16" t="s">
        <v>26</v>
      </c>
      <c r="D120" s="12"/>
      <c r="E120" s="12">
        <f t="shared" si="7"/>
        <v>0</v>
      </c>
      <c r="F120" s="12"/>
      <c r="G120" s="13"/>
    </row>
    <row r="121" spans="1:7" ht="13" hidden="1" thickBot="1" x14ac:dyDescent="0.3">
      <c r="A121" s="179"/>
      <c r="B121" s="210"/>
      <c r="C121" s="17" t="s">
        <v>18</v>
      </c>
      <c r="D121" s="20">
        <f>D120</f>
        <v>0</v>
      </c>
      <c r="E121" s="20">
        <f>D121-G121</f>
        <v>0</v>
      </c>
      <c r="F121" s="20">
        <f>F120</f>
        <v>0</v>
      </c>
      <c r="G121" s="19">
        <f>G120</f>
        <v>0</v>
      </c>
    </row>
    <row r="122" spans="1:7" ht="13" thickBot="1" x14ac:dyDescent="0.3">
      <c r="A122" s="171" t="s">
        <v>2</v>
      </c>
      <c r="B122" s="172"/>
      <c r="C122" s="172"/>
      <c r="D122" s="10">
        <f>D118+D121</f>
        <v>19.899999999999999</v>
      </c>
      <c r="E122" s="10">
        <f>D122-G122</f>
        <v>19.899999999999999</v>
      </c>
      <c r="F122" s="10">
        <f>F118+F121</f>
        <v>9.6999999999999993</v>
      </c>
      <c r="G122" s="11">
        <f>G118+G121</f>
        <v>0</v>
      </c>
    </row>
    <row r="123" spans="1:7" ht="12.75" customHeight="1" x14ac:dyDescent="0.25">
      <c r="A123" s="179" t="s">
        <v>67</v>
      </c>
      <c r="B123" s="211" t="s">
        <v>7</v>
      </c>
      <c r="C123" s="212"/>
      <c r="D123" s="213"/>
      <c r="E123" s="213"/>
      <c r="F123" s="213"/>
      <c r="G123" s="214"/>
    </row>
    <row r="124" spans="1:7" ht="12.75" customHeight="1" x14ac:dyDescent="0.25">
      <c r="A124" s="179"/>
      <c r="B124" s="219" t="s">
        <v>118</v>
      </c>
      <c r="C124" s="56" t="s">
        <v>15</v>
      </c>
      <c r="D124" s="40">
        <v>5.5</v>
      </c>
      <c r="E124" s="40">
        <f t="shared" si="7"/>
        <v>5.5</v>
      </c>
      <c r="F124" s="40"/>
      <c r="G124" s="41"/>
    </row>
    <row r="125" spans="1:7" x14ac:dyDescent="0.25">
      <c r="A125" s="179"/>
      <c r="B125" s="235"/>
      <c r="C125" s="40" t="s">
        <v>16</v>
      </c>
      <c r="D125" s="40">
        <v>5.7</v>
      </c>
      <c r="E125" s="40">
        <f t="shared" si="7"/>
        <v>5.7</v>
      </c>
      <c r="F125" s="40">
        <v>4.7</v>
      </c>
      <c r="G125" s="41"/>
    </row>
    <row r="126" spans="1:7" ht="0.75" hidden="1" customHeight="1" x14ac:dyDescent="0.25">
      <c r="A126" s="179"/>
      <c r="B126" s="235"/>
      <c r="C126" s="56"/>
      <c r="D126" s="40"/>
      <c r="E126" s="40">
        <f t="shared" si="7"/>
        <v>0</v>
      </c>
      <c r="F126" s="40"/>
      <c r="G126" s="41"/>
    </row>
    <row r="127" spans="1:7" ht="13" thickBot="1" x14ac:dyDescent="0.3">
      <c r="A127" s="179"/>
      <c r="B127" s="235"/>
      <c r="C127" s="54" t="s">
        <v>18</v>
      </c>
      <c r="D127" s="54">
        <f>SUM(D124:D126)</f>
        <v>11.2</v>
      </c>
      <c r="E127" s="54">
        <f t="shared" si="7"/>
        <v>11.2</v>
      </c>
      <c r="F127" s="54">
        <f>SUM(F124:F126)</f>
        <v>4.7</v>
      </c>
      <c r="G127" s="55">
        <f>SUM(G124:G126)</f>
        <v>0</v>
      </c>
    </row>
    <row r="128" spans="1:7" ht="13" hidden="1" thickBot="1" x14ac:dyDescent="0.3">
      <c r="A128" s="179"/>
      <c r="B128" s="226" t="s">
        <v>53</v>
      </c>
      <c r="C128" s="227"/>
      <c r="D128" s="227"/>
      <c r="E128" s="227"/>
      <c r="F128" s="227"/>
      <c r="G128" s="228"/>
    </row>
    <row r="129" spans="1:7" ht="13" hidden="1" thickBot="1" x14ac:dyDescent="0.3">
      <c r="A129" s="179"/>
      <c r="B129" s="163" t="s">
        <v>43</v>
      </c>
      <c r="C129" s="16" t="s">
        <v>26</v>
      </c>
      <c r="D129" s="12"/>
      <c r="E129" s="12">
        <f t="shared" si="7"/>
        <v>0</v>
      </c>
      <c r="F129" s="12"/>
      <c r="G129" s="13"/>
    </row>
    <row r="130" spans="1:7" ht="13" hidden="1" thickBot="1" x14ac:dyDescent="0.3">
      <c r="A130" s="179"/>
      <c r="B130" s="210"/>
      <c r="C130" s="17" t="s">
        <v>18</v>
      </c>
      <c r="D130" s="20">
        <f>D129</f>
        <v>0</v>
      </c>
      <c r="E130" s="20">
        <f t="shared" si="7"/>
        <v>0</v>
      </c>
      <c r="F130" s="20">
        <f>F129</f>
        <v>0</v>
      </c>
      <c r="G130" s="19">
        <f>G129</f>
        <v>0</v>
      </c>
    </row>
    <row r="131" spans="1:7" ht="16.5" customHeight="1" thickBot="1" x14ac:dyDescent="0.3">
      <c r="A131" s="171" t="s">
        <v>2</v>
      </c>
      <c r="B131" s="172"/>
      <c r="C131" s="172"/>
      <c r="D131" s="22">
        <f>D127+D130</f>
        <v>11.2</v>
      </c>
      <c r="E131" s="22">
        <f t="shared" si="7"/>
        <v>11.2</v>
      </c>
      <c r="F131" s="22">
        <f>F127+F130</f>
        <v>4.7</v>
      </c>
      <c r="G131" s="23">
        <f>G127+G130</f>
        <v>0</v>
      </c>
    </row>
    <row r="132" spans="1:7" ht="12.75" customHeight="1" x14ac:dyDescent="0.25">
      <c r="A132" s="179" t="s">
        <v>68</v>
      </c>
      <c r="B132" s="211" t="s">
        <v>7</v>
      </c>
      <c r="C132" s="212"/>
      <c r="D132" s="213"/>
      <c r="E132" s="213"/>
      <c r="F132" s="213"/>
      <c r="G132" s="214"/>
    </row>
    <row r="133" spans="1:7" ht="12.75" customHeight="1" x14ac:dyDescent="0.25">
      <c r="A133" s="179"/>
      <c r="B133" s="219" t="s">
        <v>118</v>
      </c>
      <c r="C133" s="56" t="s">
        <v>15</v>
      </c>
      <c r="D133" s="40">
        <v>5.3</v>
      </c>
      <c r="E133" s="40">
        <f t="shared" si="7"/>
        <v>5.3</v>
      </c>
      <c r="F133" s="40"/>
      <c r="G133" s="41"/>
    </row>
    <row r="134" spans="1:7" x14ac:dyDescent="0.25">
      <c r="A134" s="179"/>
      <c r="B134" s="235"/>
      <c r="C134" s="40" t="s">
        <v>16</v>
      </c>
      <c r="D134" s="40">
        <v>10.4</v>
      </c>
      <c r="E134" s="40">
        <f t="shared" si="7"/>
        <v>10.4</v>
      </c>
      <c r="F134" s="40">
        <v>9.5</v>
      </c>
      <c r="G134" s="41"/>
    </row>
    <row r="135" spans="1:7" ht="12.75" hidden="1" customHeight="1" x14ac:dyDescent="0.25">
      <c r="A135" s="179"/>
      <c r="B135" s="235"/>
      <c r="C135" s="56"/>
      <c r="D135" s="40"/>
      <c r="E135" s="40">
        <f t="shared" si="7"/>
        <v>0</v>
      </c>
      <c r="F135" s="40"/>
      <c r="G135" s="41"/>
    </row>
    <row r="136" spans="1:7" ht="12.75" customHeight="1" thickBot="1" x14ac:dyDescent="0.3">
      <c r="A136" s="179"/>
      <c r="B136" s="236"/>
      <c r="C136" s="54" t="s">
        <v>18</v>
      </c>
      <c r="D136" s="54">
        <f>SUM(D133:D135)</f>
        <v>15.7</v>
      </c>
      <c r="E136" s="54">
        <f>D136-G136</f>
        <v>15.7</v>
      </c>
      <c r="F136" s="54">
        <f>SUM(F133:F135)</f>
        <v>9.5</v>
      </c>
      <c r="G136" s="55">
        <f>SUM(G133:G135)</f>
        <v>0</v>
      </c>
    </row>
    <row r="137" spans="1:7" ht="1.5" hidden="1" customHeight="1" thickBot="1" x14ac:dyDescent="0.3">
      <c r="A137" s="179"/>
      <c r="B137" s="226" t="s">
        <v>53</v>
      </c>
      <c r="C137" s="227"/>
      <c r="D137" s="227"/>
      <c r="E137" s="227"/>
      <c r="F137" s="227"/>
      <c r="G137" s="228"/>
    </row>
    <row r="138" spans="1:7" ht="13" hidden="1" thickBot="1" x14ac:dyDescent="0.3">
      <c r="A138" s="179"/>
      <c r="B138" s="163" t="s">
        <v>43</v>
      </c>
      <c r="C138" s="16" t="s">
        <v>26</v>
      </c>
      <c r="D138" s="12"/>
      <c r="E138" s="12">
        <f t="shared" si="7"/>
        <v>0</v>
      </c>
      <c r="F138" s="12"/>
      <c r="G138" s="13"/>
    </row>
    <row r="139" spans="1:7" ht="13" hidden="1" thickBot="1" x14ac:dyDescent="0.3">
      <c r="A139" s="179"/>
      <c r="B139" s="210"/>
      <c r="C139" s="17" t="s">
        <v>18</v>
      </c>
      <c r="D139" s="20">
        <f>D138</f>
        <v>0</v>
      </c>
      <c r="E139" s="20">
        <f t="shared" si="7"/>
        <v>0</v>
      </c>
      <c r="F139" s="20">
        <f>F138</f>
        <v>0</v>
      </c>
      <c r="G139" s="19">
        <f>G138</f>
        <v>0</v>
      </c>
    </row>
    <row r="140" spans="1:7" ht="13" thickBot="1" x14ac:dyDescent="0.3">
      <c r="A140" s="171" t="s">
        <v>2</v>
      </c>
      <c r="B140" s="172"/>
      <c r="C140" s="172"/>
      <c r="D140" s="22">
        <f>D136+D139</f>
        <v>15.7</v>
      </c>
      <c r="E140" s="22">
        <f t="shared" si="7"/>
        <v>15.7</v>
      </c>
      <c r="F140" s="22">
        <f>F136+F139</f>
        <v>9.5</v>
      </c>
      <c r="G140" s="23">
        <f>G136+G139</f>
        <v>0</v>
      </c>
    </row>
    <row r="141" spans="1:7" ht="12.75" customHeight="1" x14ac:dyDescent="0.25">
      <c r="A141" s="179" t="s">
        <v>69</v>
      </c>
      <c r="B141" s="211" t="s">
        <v>7</v>
      </c>
      <c r="C141" s="212"/>
      <c r="D141" s="213"/>
      <c r="E141" s="213"/>
      <c r="F141" s="213"/>
      <c r="G141" s="214"/>
    </row>
    <row r="142" spans="1:7" ht="12.75" customHeight="1" x14ac:dyDescent="0.25">
      <c r="A142" s="179"/>
      <c r="B142" s="219" t="s">
        <v>118</v>
      </c>
      <c r="C142" s="56" t="s">
        <v>15</v>
      </c>
      <c r="D142" s="40">
        <v>5</v>
      </c>
      <c r="E142" s="40">
        <f t="shared" si="7"/>
        <v>5</v>
      </c>
      <c r="F142" s="40"/>
      <c r="G142" s="41"/>
    </row>
    <row r="143" spans="1:7" x14ac:dyDescent="0.25">
      <c r="A143" s="179"/>
      <c r="B143" s="235"/>
      <c r="C143" s="40" t="s">
        <v>16</v>
      </c>
      <c r="D143" s="40">
        <v>6.4</v>
      </c>
      <c r="E143" s="40">
        <f t="shared" si="7"/>
        <v>6.4</v>
      </c>
      <c r="F143" s="40">
        <v>4.8</v>
      </c>
      <c r="G143" s="41"/>
    </row>
    <row r="144" spans="1:7" ht="12.75" hidden="1" customHeight="1" x14ac:dyDescent="0.25">
      <c r="A144" s="179"/>
      <c r="B144" s="235"/>
      <c r="C144" s="21"/>
      <c r="D144" s="12"/>
      <c r="E144" s="12">
        <f t="shared" si="7"/>
        <v>0</v>
      </c>
      <c r="F144" s="12"/>
      <c r="G144" s="13"/>
    </row>
    <row r="145" spans="1:7" ht="12.75" customHeight="1" thickBot="1" x14ac:dyDescent="0.3">
      <c r="A145" s="179"/>
      <c r="B145" s="236"/>
      <c r="C145" s="54" t="s">
        <v>18</v>
      </c>
      <c r="D145" s="54">
        <f>SUM(D142:D144)</f>
        <v>11.4</v>
      </c>
      <c r="E145" s="54">
        <f>D145-G145</f>
        <v>11.4</v>
      </c>
      <c r="F145" s="54">
        <f>SUM(F142:F144)</f>
        <v>4.8</v>
      </c>
      <c r="G145" s="55">
        <f>SUM(G142:G144)</f>
        <v>0</v>
      </c>
    </row>
    <row r="146" spans="1:7" ht="1.5" hidden="1" customHeight="1" thickBot="1" x14ac:dyDescent="0.3">
      <c r="A146" s="179"/>
      <c r="B146" s="226" t="s">
        <v>53</v>
      </c>
      <c r="C146" s="227"/>
      <c r="D146" s="227"/>
      <c r="E146" s="227"/>
      <c r="F146" s="227"/>
      <c r="G146" s="228"/>
    </row>
    <row r="147" spans="1:7" ht="13" hidden="1" thickBot="1" x14ac:dyDescent="0.3">
      <c r="A147" s="179"/>
      <c r="B147" s="163" t="s">
        <v>43</v>
      </c>
      <c r="C147" s="16" t="s">
        <v>26</v>
      </c>
      <c r="D147" s="12"/>
      <c r="E147" s="12">
        <f t="shared" si="7"/>
        <v>0</v>
      </c>
      <c r="F147" s="12"/>
      <c r="G147" s="13"/>
    </row>
    <row r="148" spans="1:7" ht="13" hidden="1" thickBot="1" x14ac:dyDescent="0.3">
      <c r="A148" s="179"/>
      <c r="B148" s="210"/>
      <c r="C148" s="17" t="s">
        <v>18</v>
      </c>
      <c r="D148" s="20">
        <f>D147</f>
        <v>0</v>
      </c>
      <c r="E148" s="20">
        <f t="shared" si="7"/>
        <v>0</v>
      </c>
      <c r="F148" s="20">
        <f>F147</f>
        <v>0</v>
      </c>
      <c r="G148" s="19">
        <f>G147</f>
        <v>0</v>
      </c>
    </row>
    <row r="149" spans="1:7" ht="13" thickBot="1" x14ac:dyDescent="0.3">
      <c r="A149" s="171" t="s">
        <v>2</v>
      </c>
      <c r="B149" s="172"/>
      <c r="C149" s="172"/>
      <c r="D149" s="10">
        <f>D145+D148</f>
        <v>11.4</v>
      </c>
      <c r="E149" s="10">
        <f t="shared" si="7"/>
        <v>11.4</v>
      </c>
      <c r="F149" s="10">
        <f>F145+F148</f>
        <v>4.8</v>
      </c>
      <c r="G149" s="11">
        <f>G145+G148</f>
        <v>0</v>
      </c>
    </row>
    <row r="150" spans="1:7" ht="12.75" customHeight="1" x14ac:dyDescent="0.25">
      <c r="A150" s="179" t="s">
        <v>70</v>
      </c>
      <c r="B150" s="211" t="s">
        <v>7</v>
      </c>
      <c r="C150" s="212"/>
      <c r="D150" s="213"/>
      <c r="E150" s="213"/>
      <c r="F150" s="213"/>
      <c r="G150" s="214"/>
    </row>
    <row r="151" spans="1:7" ht="12.75" customHeight="1" x14ac:dyDescent="0.25">
      <c r="A151" s="179"/>
      <c r="B151" s="219" t="s">
        <v>118</v>
      </c>
      <c r="C151" s="56" t="s">
        <v>15</v>
      </c>
      <c r="D151" s="40">
        <v>3</v>
      </c>
      <c r="E151" s="40">
        <f t="shared" si="7"/>
        <v>3</v>
      </c>
      <c r="F151" s="40"/>
      <c r="G151" s="41"/>
    </row>
    <row r="152" spans="1:7" x14ac:dyDescent="0.25">
      <c r="A152" s="179"/>
      <c r="B152" s="235"/>
      <c r="C152" s="40" t="s">
        <v>16</v>
      </c>
      <c r="D152" s="40">
        <v>5.7</v>
      </c>
      <c r="E152" s="40">
        <f t="shared" si="7"/>
        <v>5.7</v>
      </c>
      <c r="F152" s="40">
        <v>4</v>
      </c>
      <c r="G152" s="41"/>
    </row>
    <row r="153" spans="1:7" ht="12.75" hidden="1" customHeight="1" x14ac:dyDescent="0.25">
      <c r="A153" s="179"/>
      <c r="B153" s="235"/>
      <c r="C153" s="56"/>
      <c r="D153" s="40"/>
      <c r="E153" s="40">
        <f t="shared" si="7"/>
        <v>0</v>
      </c>
      <c r="F153" s="40"/>
      <c r="G153" s="41"/>
    </row>
    <row r="154" spans="1:7" x14ac:dyDescent="0.25">
      <c r="A154" s="179"/>
      <c r="B154" s="236"/>
      <c r="C154" s="54" t="s">
        <v>18</v>
      </c>
      <c r="D154" s="54">
        <f>SUM(D151:D153)</f>
        <v>8.6999999999999993</v>
      </c>
      <c r="E154" s="54">
        <f>D154-G154</f>
        <v>8.6999999999999993</v>
      </c>
      <c r="F154" s="54">
        <f>SUM(F151:F153)</f>
        <v>4</v>
      </c>
      <c r="G154" s="55">
        <f>SUM(G151:G153)</f>
        <v>0</v>
      </c>
    </row>
    <row r="155" spans="1:7" ht="0.75" customHeight="1" thickBot="1" x14ac:dyDescent="0.3">
      <c r="A155" s="179"/>
      <c r="B155" s="226" t="s">
        <v>53</v>
      </c>
      <c r="C155" s="227"/>
      <c r="D155" s="227"/>
      <c r="E155" s="227"/>
      <c r="F155" s="227"/>
      <c r="G155" s="228"/>
    </row>
    <row r="156" spans="1:7" ht="13" hidden="1" thickBot="1" x14ac:dyDescent="0.3">
      <c r="A156" s="179"/>
      <c r="B156" s="163" t="s">
        <v>43</v>
      </c>
      <c r="C156" s="16" t="s">
        <v>26</v>
      </c>
      <c r="D156" s="12"/>
      <c r="E156" s="12">
        <f t="shared" si="7"/>
        <v>0</v>
      </c>
      <c r="F156" s="12"/>
      <c r="G156" s="13"/>
    </row>
    <row r="157" spans="1:7" ht="13" hidden="1" thickBot="1" x14ac:dyDescent="0.3">
      <c r="A157" s="179"/>
      <c r="B157" s="210"/>
      <c r="C157" s="17" t="s">
        <v>18</v>
      </c>
      <c r="D157" s="20">
        <f>D156</f>
        <v>0</v>
      </c>
      <c r="E157" s="20">
        <f t="shared" si="7"/>
        <v>0</v>
      </c>
      <c r="F157" s="20">
        <f>F156</f>
        <v>0</v>
      </c>
      <c r="G157" s="19">
        <f>G156</f>
        <v>0</v>
      </c>
    </row>
    <row r="158" spans="1:7" ht="13" thickBot="1" x14ac:dyDescent="0.3">
      <c r="A158" s="171" t="s">
        <v>2</v>
      </c>
      <c r="B158" s="172"/>
      <c r="C158" s="172"/>
      <c r="D158" s="22">
        <f>D154+D157</f>
        <v>8.6999999999999993</v>
      </c>
      <c r="E158" s="22">
        <f>D158-G158</f>
        <v>8.6999999999999993</v>
      </c>
      <c r="F158" s="22">
        <f>F154+F157</f>
        <v>4</v>
      </c>
      <c r="G158" s="23">
        <f>G154+G157</f>
        <v>0</v>
      </c>
    </row>
    <row r="159" spans="1:7" ht="12.75" customHeight="1" x14ac:dyDescent="0.25">
      <c r="A159" s="179" t="s">
        <v>71</v>
      </c>
      <c r="B159" s="211" t="s">
        <v>7</v>
      </c>
      <c r="C159" s="212"/>
      <c r="D159" s="213"/>
      <c r="E159" s="213"/>
      <c r="F159" s="213"/>
      <c r="G159" s="214"/>
    </row>
    <row r="160" spans="1:7" ht="12.75" customHeight="1" x14ac:dyDescent="0.25">
      <c r="A160" s="179"/>
      <c r="B160" s="219" t="s">
        <v>118</v>
      </c>
      <c r="C160" s="56" t="s">
        <v>15</v>
      </c>
      <c r="D160" s="35">
        <v>3</v>
      </c>
      <c r="E160" s="35">
        <f t="shared" ref="E160:E206" si="8">D160-G160</f>
        <v>3</v>
      </c>
      <c r="F160" s="35"/>
      <c r="G160" s="36"/>
    </row>
    <row r="161" spans="1:7" x14ac:dyDescent="0.25">
      <c r="A161" s="179"/>
      <c r="B161" s="235"/>
      <c r="C161" s="40" t="s">
        <v>16</v>
      </c>
      <c r="D161" s="35">
        <v>5.4</v>
      </c>
      <c r="E161" s="35">
        <f t="shared" si="8"/>
        <v>5.4</v>
      </c>
      <c r="F161" s="35">
        <v>4</v>
      </c>
      <c r="G161" s="36"/>
    </row>
    <row r="162" spans="1:7" ht="0.75" hidden="1" customHeight="1" x14ac:dyDescent="0.25">
      <c r="A162" s="179"/>
      <c r="B162" s="235"/>
      <c r="C162" s="56"/>
      <c r="D162" s="35"/>
      <c r="E162" s="35">
        <f t="shared" si="8"/>
        <v>0</v>
      </c>
      <c r="F162" s="35"/>
      <c r="G162" s="36"/>
    </row>
    <row r="163" spans="1:7" x14ac:dyDescent="0.25">
      <c r="A163" s="179"/>
      <c r="B163" s="236"/>
      <c r="C163" s="54" t="s">
        <v>18</v>
      </c>
      <c r="D163" s="47">
        <f>SUM(D160:D162)</f>
        <v>8.4</v>
      </c>
      <c r="E163" s="47">
        <f t="shared" si="8"/>
        <v>8.4</v>
      </c>
      <c r="F163" s="47">
        <f>SUM(F160:F162)</f>
        <v>4</v>
      </c>
      <c r="G163" s="48">
        <f>SUM(G160:G162)</f>
        <v>0</v>
      </c>
    </row>
    <row r="164" spans="1:7" ht="0.75" customHeight="1" thickBot="1" x14ac:dyDescent="0.3">
      <c r="A164" s="179"/>
      <c r="B164" s="226" t="s">
        <v>53</v>
      </c>
      <c r="C164" s="227"/>
      <c r="D164" s="227"/>
      <c r="E164" s="227"/>
      <c r="F164" s="227"/>
      <c r="G164" s="228"/>
    </row>
    <row r="165" spans="1:7" ht="13" hidden="1" thickBot="1" x14ac:dyDescent="0.3">
      <c r="A165" s="179"/>
      <c r="B165" s="163" t="s">
        <v>43</v>
      </c>
      <c r="C165" s="16" t="s">
        <v>26</v>
      </c>
      <c r="D165" s="12"/>
      <c r="E165" s="12">
        <f t="shared" si="8"/>
        <v>0</v>
      </c>
      <c r="F165" s="12"/>
      <c r="G165" s="13"/>
    </row>
    <row r="166" spans="1:7" ht="13" hidden="1" thickBot="1" x14ac:dyDescent="0.3">
      <c r="A166" s="179"/>
      <c r="B166" s="210"/>
      <c r="C166" s="17" t="s">
        <v>18</v>
      </c>
      <c r="D166" s="20">
        <f>D165</f>
        <v>0</v>
      </c>
      <c r="E166" s="20">
        <f t="shared" si="8"/>
        <v>0</v>
      </c>
      <c r="F166" s="20">
        <f>F165</f>
        <v>0</v>
      </c>
      <c r="G166" s="19">
        <f>G165</f>
        <v>0</v>
      </c>
    </row>
    <row r="167" spans="1:7" ht="13" thickBot="1" x14ac:dyDescent="0.3">
      <c r="A167" s="171" t="s">
        <v>2</v>
      </c>
      <c r="B167" s="172"/>
      <c r="C167" s="172"/>
      <c r="D167" s="10">
        <f>D163+D166</f>
        <v>8.4</v>
      </c>
      <c r="E167" s="10">
        <f t="shared" si="8"/>
        <v>8.4</v>
      </c>
      <c r="F167" s="10">
        <f>F163+F166</f>
        <v>4</v>
      </c>
      <c r="G167" s="11">
        <f>G163+G166</f>
        <v>0</v>
      </c>
    </row>
    <row r="168" spans="1:7" x14ac:dyDescent="0.25">
      <c r="A168" s="168" t="s">
        <v>33</v>
      </c>
      <c r="B168" s="192" t="s">
        <v>7</v>
      </c>
      <c r="C168" s="192"/>
      <c r="D168" s="192"/>
      <c r="E168" s="192"/>
      <c r="F168" s="192"/>
      <c r="G168" s="193"/>
    </row>
    <row r="169" spans="1:7" x14ac:dyDescent="0.25">
      <c r="A169" s="169"/>
      <c r="B169" s="219" t="s">
        <v>44</v>
      </c>
      <c r="C169" s="42" t="s">
        <v>24</v>
      </c>
      <c r="D169" s="35">
        <v>666.1</v>
      </c>
      <c r="E169" s="35">
        <f t="shared" si="8"/>
        <v>666.1</v>
      </c>
      <c r="F169" s="35">
        <v>608.6</v>
      </c>
      <c r="G169" s="36"/>
    </row>
    <row r="170" spans="1:7" ht="13.5" customHeight="1" thickBot="1" x14ac:dyDescent="0.3">
      <c r="A170" s="169"/>
      <c r="B170" s="234"/>
      <c r="C170" s="43" t="s">
        <v>18</v>
      </c>
      <c r="D170" s="50">
        <f>D169</f>
        <v>666.1</v>
      </c>
      <c r="E170" s="50">
        <f t="shared" si="8"/>
        <v>666.1</v>
      </c>
      <c r="F170" s="50">
        <f>F169</f>
        <v>608.6</v>
      </c>
      <c r="G170" s="51">
        <f>G169</f>
        <v>0</v>
      </c>
    </row>
    <row r="171" spans="1:7" ht="13.5" customHeight="1" thickBot="1" x14ac:dyDescent="0.3">
      <c r="A171" s="171" t="s">
        <v>18</v>
      </c>
      <c r="B171" s="172"/>
      <c r="C171" s="172"/>
      <c r="D171" s="10">
        <f>D170</f>
        <v>666.1</v>
      </c>
      <c r="E171" s="10">
        <f t="shared" si="8"/>
        <v>666.1</v>
      </c>
      <c r="F171" s="10">
        <f>F170</f>
        <v>608.6</v>
      </c>
      <c r="G171" s="11">
        <f>G170</f>
        <v>0</v>
      </c>
    </row>
    <row r="172" spans="1:7" ht="14.25" customHeight="1" x14ac:dyDescent="0.25">
      <c r="A172" s="222" t="s">
        <v>103</v>
      </c>
      <c r="B172" s="192" t="s">
        <v>90</v>
      </c>
      <c r="C172" s="192"/>
      <c r="D172" s="192"/>
      <c r="E172" s="192"/>
      <c r="F172" s="192"/>
      <c r="G172" s="193"/>
    </row>
    <row r="173" spans="1:7" ht="28.5" customHeight="1" x14ac:dyDescent="0.25">
      <c r="A173" s="223"/>
      <c r="B173" s="208" t="s">
        <v>123</v>
      </c>
      <c r="C173" s="109" t="s">
        <v>92</v>
      </c>
      <c r="D173" s="110">
        <v>26.7</v>
      </c>
      <c r="E173" s="112">
        <f>D173-G173</f>
        <v>0</v>
      </c>
      <c r="F173" s="110"/>
      <c r="G173" s="111">
        <v>26.7</v>
      </c>
    </row>
    <row r="174" spans="1:7" ht="13.5" customHeight="1" x14ac:dyDescent="0.25">
      <c r="A174" s="223"/>
      <c r="B174" s="209"/>
      <c r="C174" s="112" t="s">
        <v>18</v>
      </c>
      <c r="D174" s="112">
        <f>D173</f>
        <v>26.7</v>
      </c>
      <c r="E174" s="112">
        <f>D174-G174</f>
        <v>0</v>
      </c>
      <c r="F174" s="112">
        <f>F173</f>
        <v>0</v>
      </c>
      <c r="G174" s="112">
        <f>G173</f>
        <v>26.7</v>
      </c>
    </row>
    <row r="175" spans="1:7" ht="13.5" customHeight="1" x14ac:dyDescent="0.25">
      <c r="A175" s="223"/>
      <c r="B175" s="187" t="s">
        <v>106</v>
      </c>
      <c r="C175" s="135" t="s">
        <v>101</v>
      </c>
      <c r="D175" s="137">
        <v>11.5</v>
      </c>
      <c r="E175" s="137">
        <f t="shared" ref="E175:E176" si="9">D175-G175</f>
        <v>11.5</v>
      </c>
      <c r="F175" s="137">
        <v>11.3</v>
      </c>
      <c r="G175" s="155"/>
    </row>
    <row r="176" spans="1:7" ht="13.5" customHeight="1" thickBot="1" x14ac:dyDescent="0.3">
      <c r="A176" s="237"/>
      <c r="B176" s="188"/>
      <c r="C176" s="130" t="s">
        <v>18</v>
      </c>
      <c r="D176" s="131">
        <f>D175</f>
        <v>11.5</v>
      </c>
      <c r="E176" s="131">
        <f t="shared" si="9"/>
        <v>11.5</v>
      </c>
      <c r="F176" s="131">
        <f>F175</f>
        <v>11.3</v>
      </c>
      <c r="G176" s="132">
        <f>G175</f>
        <v>0</v>
      </c>
    </row>
    <row r="177" spans="1:7" ht="12" customHeight="1" thickBot="1" x14ac:dyDescent="0.3">
      <c r="A177" s="171" t="s">
        <v>18</v>
      </c>
      <c r="B177" s="172"/>
      <c r="C177" s="172"/>
      <c r="D177" s="22">
        <f>D174+D176</f>
        <v>38.200000000000003</v>
      </c>
      <c r="E177" s="22">
        <f>D177-G177</f>
        <v>11.500000000000004</v>
      </c>
      <c r="F177" s="22">
        <f>F174+F176</f>
        <v>11.3</v>
      </c>
      <c r="G177" s="23">
        <f>G174+G176</f>
        <v>26.7</v>
      </c>
    </row>
    <row r="178" spans="1:7" ht="12" customHeight="1" x14ac:dyDescent="0.25">
      <c r="A178" s="168" t="s">
        <v>104</v>
      </c>
      <c r="B178" s="192" t="s">
        <v>90</v>
      </c>
      <c r="C178" s="192"/>
      <c r="D178" s="192"/>
      <c r="E178" s="192"/>
      <c r="F178" s="192"/>
      <c r="G178" s="193"/>
    </row>
    <row r="179" spans="1:7" ht="12" customHeight="1" x14ac:dyDescent="0.25">
      <c r="A179" s="169"/>
      <c r="B179" s="187" t="s">
        <v>106</v>
      </c>
      <c r="C179" s="135" t="s">
        <v>101</v>
      </c>
      <c r="D179" s="136">
        <v>4.0999999999999996</v>
      </c>
      <c r="E179" s="137">
        <f t="shared" ref="E179:E180" si="10">D179-G179</f>
        <v>4.0999999999999996</v>
      </c>
      <c r="F179" s="136">
        <v>4</v>
      </c>
      <c r="G179" s="138"/>
    </row>
    <row r="180" spans="1:7" ht="12" customHeight="1" thickBot="1" x14ac:dyDescent="0.3">
      <c r="A180" s="170"/>
      <c r="B180" s="188"/>
      <c r="C180" s="130" t="s">
        <v>18</v>
      </c>
      <c r="D180" s="131">
        <f>D179</f>
        <v>4.0999999999999996</v>
      </c>
      <c r="E180" s="131">
        <f t="shared" si="10"/>
        <v>4.0999999999999996</v>
      </c>
      <c r="F180" s="131">
        <f>F179</f>
        <v>4</v>
      </c>
      <c r="G180" s="132">
        <f>G179</f>
        <v>0</v>
      </c>
    </row>
    <row r="181" spans="1:7" ht="12" customHeight="1" thickBot="1" x14ac:dyDescent="0.3">
      <c r="A181" s="171" t="s">
        <v>18</v>
      </c>
      <c r="B181" s="172"/>
      <c r="C181" s="172"/>
      <c r="D181" s="22">
        <f>D180</f>
        <v>4.0999999999999996</v>
      </c>
      <c r="E181" s="22">
        <f>D181-G181</f>
        <v>4.0999999999999996</v>
      </c>
      <c r="F181" s="22">
        <f>F180</f>
        <v>4</v>
      </c>
      <c r="G181" s="23">
        <f>G180</f>
        <v>0</v>
      </c>
    </row>
    <row r="182" spans="1:7" ht="12" customHeight="1" x14ac:dyDescent="0.25">
      <c r="A182" s="168" t="s">
        <v>105</v>
      </c>
      <c r="B182" s="192" t="s">
        <v>90</v>
      </c>
      <c r="C182" s="192"/>
      <c r="D182" s="192"/>
      <c r="E182" s="192"/>
      <c r="F182" s="192"/>
      <c r="G182" s="193"/>
    </row>
    <row r="183" spans="1:7" ht="12" customHeight="1" x14ac:dyDescent="0.25">
      <c r="A183" s="169"/>
      <c r="B183" s="187" t="s">
        <v>106</v>
      </c>
      <c r="C183" s="135" t="s">
        <v>101</v>
      </c>
      <c r="D183" s="137">
        <v>13.4</v>
      </c>
      <c r="E183" s="137">
        <f t="shared" ref="E183:E184" si="11">D183-G183</f>
        <v>13.4</v>
      </c>
      <c r="F183" s="137">
        <v>13.2</v>
      </c>
      <c r="G183" s="155"/>
    </row>
    <row r="184" spans="1:7" ht="12" customHeight="1" thickBot="1" x14ac:dyDescent="0.3">
      <c r="A184" s="170"/>
      <c r="B184" s="188"/>
      <c r="C184" s="130" t="s">
        <v>18</v>
      </c>
      <c r="D184" s="131">
        <f>D183</f>
        <v>13.4</v>
      </c>
      <c r="E184" s="131">
        <f t="shared" si="11"/>
        <v>13.4</v>
      </c>
      <c r="F184" s="131">
        <f>F183</f>
        <v>13.2</v>
      </c>
      <c r="G184" s="132">
        <f>G183</f>
        <v>0</v>
      </c>
    </row>
    <row r="185" spans="1:7" ht="12" customHeight="1" thickBot="1" x14ac:dyDescent="0.3">
      <c r="A185" s="171" t="s">
        <v>18</v>
      </c>
      <c r="B185" s="172"/>
      <c r="C185" s="172"/>
      <c r="D185" s="22">
        <f>D184</f>
        <v>13.4</v>
      </c>
      <c r="E185" s="22">
        <f>D185-G185</f>
        <v>13.4</v>
      </c>
      <c r="F185" s="22">
        <f>F184</f>
        <v>13.2</v>
      </c>
      <c r="G185" s="23">
        <f>G184</f>
        <v>0</v>
      </c>
    </row>
    <row r="186" spans="1:7" ht="12.75" customHeight="1" x14ac:dyDescent="0.25">
      <c r="A186" s="222" t="s">
        <v>72</v>
      </c>
      <c r="B186" s="192" t="s">
        <v>7</v>
      </c>
      <c r="C186" s="192"/>
      <c r="D186" s="192"/>
      <c r="E186" s="192"/>
      <c r="F186" s="192"/>
      <c r="G186" s="193"/>
    </row>
    <row r="187" spans="1:7" x14ac:dyDescent="0.25">
      <c r="A187" s="223"/>
      <c r="B187" s="195" t="s">
        <v>40</v>
      </c>
      <c r="C187" s="56" t="s">
        <v>15</v>
      </c>
      <c r="D187" s="40">
        <v>5.4</v>
      </c>
      <c r="E187" s="40">
        <f t="shared" si="8"/>
        <v>5.4</v>
      </c>
      <c r="F187" s="40"/>
      <c r="G187" s="41"/>
    </row>
    <row r="188" spans="1:7" x14ac:dyDescent="0.25">
      <c r="A188" s="223"/>
      <c r="B188" s="196"/>
      <c r="C188" s="54" t="s">
        <v>18</v>
      </c>
      <c r="D188" s="54">
        <f>D187</f>
        <v>5.4</v>
      </c>
      <c r="E188" s="54">
        <f t="shared" si="8"/>
        <v>5.4</v>
      </c>
      <c r="F188" s="54">
        <f>F187</f>
        <v>0</v>
      </c>
      <c r="G188" s="55">
        <f>G187</f>
        <v>0</v>
      </c>
    </row>
    <row r="189" spans="1:7" x14ac:dyDescent="0.25">
      <c r="A189" s="223"/>
      <c r="B189" s="239" t="s">
        <v>53</v>
      </c>
      <c r="C189" s="212"/>
      <c r="D189" s="212"/>
      <c r="E189" s="212"/>
      <c r="F189" s="212"/>
      <c r="G189" s="229"/>
    </row>
    <row r="190" spans="1:7" x14ac:dyDescent="0.25">
      <c r="A190" s="223"/>
      <c r="B190" s="219" t="s">
        <v>121</v>
      </c>
      <c r="C190" s="40" t="s">
        <v>25</v>
      </c>
      <c r="D190" s="40">
        <v>100.4</v>
      </c>
      <c r="E190" s="40">
        <f t="shared" si="8"/>
        <v>100.4</v>
      </c>
      <c r="F190" s="40">
        <v>90</v>
      </c>
      <c r="G190" s="41"/>
    </row>
    <row r="191" spans="1:7" x14ac:dyDescent="0.25">
      <c r="A191" s="223"/>
      <c r="B191" s="235"/>
      <c r="C191" s="57" t="s">
        <v>26</v>
      </c>
      <c r="D191" s="57">
        <v>327.3</v>
      </c>
      <c r="E191" s="40">
        <f t="shared" si="8"/>
        <v>327.3</v>
      </c>
      <c r="F191" s="57">
        <v>314.2</v>
      </c>
      <c r="G191" s="58"/>
    </row>
    <row r="192" spans="1:7" x14ac:dyDescent="0.25">
      <c r="A192" s="223"/>
      <c r="B192" s="220"/>
      <c r="C192" s="54" t="s">
        <v>18</v>
      </c>
      <c r="D192" s="54">
        <f>D190+D191</f>
        <v>427.70000000000005</v>
      </c>
      <c r="E192" s="54">
        <f t="shared" si="8"/>
        <v>427.70000000000005</v>
      </c>
      <c r="F192" s="54">
        <f>F190+F191</f>
        <v>404.2</v>
      </c>
      <c r="G192" s="55">
        <f>G190+G191</f>
        <v>0</v>
      </c>
    </row>
    <row r="193" spans="1:7" x14ac:dyDescent="0.25">
      <c r="A193" s="223"/>
      <c r="B193" s="187" t="s">
        <v>43</v>
      </c>
      <c r="C193" s="135" t="s">
        <v>101</v>
      </c>
      <c r="D193" s="137">
        <v>28.7</v>
      </c>
      <c r="E193" s="137">
        <f t="shared" si="8"/>
        <v>28.7</v>
      </c>
      <c r="F193" s="137">
        <v>25</v>
      </c>
      <c r="G193" s="155"/>
    </row>
    <row r="194" spans="1:7" ht="13" thickBot="1" x14ac:dyDescent="0.3">
      <c r="A194" s="237"/>
      <c r="B194" s="188"/>
      <c r="C194" s="130" t="s">
        <v>18</v>
      </c>
      <c r="D194" s="131">
        <f>D193</f>
        <v>28.7</v>
      </c>
      <c r="E194" s="131">
        <f t="shared" si="8"/>
        <v>28.7</v>
      </c>
      <c r="F194" s="131">
        <f>F193</f>
        <v>25</v>
      </c>
      <c r="G194" s="132">
        <f>G193</f>
        <v>0</v>
      </c>
    </row>
    <row r="195" spans="1:7" ht="13" thickBot="1" x14ac:dyDescent="0.3">
      <c r="A195" s="171" t="s">
        <v>2</v>
      </c>
      <c r="B195" s="172"/>
      <c r="C195" s="173"/>
      <c r="D195" s="22">
        <f>D188+D192+D194</f>
        <v>461.8</v>
      </c>
      <c r="E195" s="22">
        <f t="shared" si="8"/>
        <v>461.8</v>
      </c>
      <c r="F195" s="22">
        <f>F188+F192+F194</f>
        <v>429.2</v>
      </c>
      <c r="G195" s="23">
        <f>G188+G192+G194</f>
        <v>0</v>
      </c>
    </row>
    <row r="196" spans="1:7" x14ac:dyDescent="0.25">
      <c r="A196" s="179" t="s">
        <v>34</v>
      </c>
      <c r="B196" s="192" t="s">
        <v>7</v>
      </c>
      <c r="C196" s="192"/>
      <c r="D196" s="192"/>
      <c r="E196" s="192"/>
      <c r="F196" s="192"/>
      <c r="G196" s="193"/>
    </row>
    <row r="197" spans="1:7" x14ac:dyDescent="0.25">
      <c r="A197" s="169"/>
      <c r="B197" s="195" t="s">
        <v>40</v>
      </c>
      <c r="C197" s="56" t="s">
        <v>15</v>
      </c>
      <c r="D197" s="40">
        <v>3.2</v>
      </c>
      <c r="E197" s="40">
        <f>D197-G197</f>
        <v>3.2</v>
      </c>
      <c r="F197" s="40"/>
      <c r="G197" s="41"/>
    </row>
    <row r="198" spans="1:7" x14ac:dyDescent="0.25">
      <c r="A198" s="169"/>
      <c r="B198" s="196"/>
      <c r="C198" s="54" t="s">
        <v>18</v>
      </c>
      <c r="D198" s="54">
        <f>D197</f>
        <v>3.2</v>
      </c>
      <c r="E198" s="54">
        <f>D198-G198</f>
        <v>3.2</v>
      </c>
      <c r="F198" s="54">
        <f>F197</f>
        <v>0</v>
      </c>
      <c r="G198" s="55">
        <f>G197</f>
        <v>0</v>
      </c>
    </row>
    <row r="199" spans="1:7" x14ac:dyDescent="0.25">
      <c r="A199" s="169"/>
      <c r="B199" s="239" t="s">
        <v>53</v>
      </c>
      <c r="C199" s="212"/>
      <c r="D199" s="212"/>
      <c r="E199" s="212"/>
      <c r="F199" s="212"/>
      <c r="G199" s="229"/>
    </row>
    <row r="200" spans="1:7" x14ac:dyDescent="0.25">
      <c r="A200" s="169"/>
      <c r="B200" s="219" t="s">
        <v>43</v>
      </c>
      <c r="C200" s="40" t="s">
        <v>25</v>
      </c>
      <c r="D200" s="35">
        <v>179.2</v>
      </c>
      <c r="E200" s="35">
        <f>D200-G200</f>
        <v>179.2</v>
      </c>
      <c r="F200" s="35">
        <v>150</v>
      </c>
      <c r="G200" s="36"/>
    </row>
    <row r="201" spans="1:7" ht="13" thickBot="1" x14ac:dyDescent="0.3">
      <c r="A201" s="170"/>
      <c r="B201" s="234"/>
      <c r="C201" s="44" t="s">
        <v>18</v>
      </c>
      <c r="D201" s="50">
        <f>D200</f>
        <v>179.2</v>
      </c>
      <c r="E201" s="50">
        <f>D201-G201</f>
        <v>179.2</v>
      </c>
      <c r="F201" s="50">
        <f>F200</f>
        <v>150</v>
      </c>
      <c r="G201" s="51">
        <f>G200</f>
        <v>0</v>
      </c>
    </row>
    <row r="202" spans="1:7" ht="13" thickBot="1" x14ac:dyDescent="0.3">
      <c r="A202" s="171" t="s">
        <v>2</v>
      </c>
      <c r="B202" s="172"/>
      <c r="C202" s="173"/>
      <c r="D202" s="10">
        <f>D198+D201</f>
        <v>182.39999999999998</v>
      </c>
      <c r="E202" s="10">
        <f>D202-G202</f>
        <v>182.39999999999998</v>
      </c>
      <c r="F202" s="10">
        <f>F198+F201</f>
        <v>150</v>
      </c>
      <c r="G202" s="11">
        <f>G198+G201</f>
        <v>0</v>
      </c>
    </row>
    <row r="203" spans="1:7" x14ac:dyDescent="0.25">
      <c r="A203" s="168" t="s">
        <v>79</v>
      </c>
      <c r="B203" s="165" t="s">
        <v>19</v>
      </c>
      <c r="C203" s="166"/>
      <c r="D203" s="166"/>
      <c r="E203" s="166"/>
      <c r="F203" s="166"/>
      <c r="G203" s="167"/>
    </row>
    <row r="204" spans="1:7" x14ac:dyDescent="0.25">
      <c r="A204" s="169"/>
      <c r="B204" s="67" t="s">
        <v>20</v>
      </c>
      <c r="C204" s="61" t="s">
        <v>73</v>
      </c>
      <c r="D204" s="68">
        <v>55</v>
      </c>
      <c r="E204" s="68">
        <f t="shared" si="8"/>
        <v>55</v>
      </c>
      <c r="F204" s="68">
        <v>54.2</v>
      </c>
      <c r="G204" s="69"/>
    </row>
    <row r="205" spans="1:7" ht="13" thickBot="1" x14ac:dyDescent="0.3">
      <c r="A205" s="169"/>
      <c r="B205" s="70"/>
      <c r="C205" s="71" t="s">
        <v>18</v>
      </c>
      <c r="D205" s="71">
        <f>D204</f>
        <v>55</v>
      </c>
      <c r="E205" s="71">
        <f t="shared" si="8"/>
        <v>55</v>
      </c>
      <c r="F205" s="71">
        <f>F204</f>
        <v>54.2</v>
      </c>
      <c r="G205" s="72">
        <f>G204</f>
        <v>0</v>
      </c>
    </row>
    <row r="206" spans="1:7" ht="12.75" customHeight="1" thickBot="1" x14ac:dyDescent="0.3">
      <c r="A206" s="171" t="s">
        <v>2</v>
      </c>
      <c r="B206" s="172"/>
      <c r="C206" s="173"/>
      <c r="D206" s="22">
        <f>D205</f>
        <v>55</v>
      </c>
      <c r="E206" s="22">
        <f t="shared" si="8"/>
        <v>55</v>
      </c>
      <c r="F206" s="22">
        <f>F205</f>
        <v>54.2</v>
      </c>
      <c r="G206" s="23">
        <f>G205</f>
        <v>0</v>
      </c>
    </row>
    <row r="207" spans="1:7" ht="0.75" hidden="1" customHeight="1" x14ac:dyDescent="0.25">
      <c r="A207" s="168" t="s">
        <v>107</v>
      </c>
      <c r="B207" s="180" t="s">
        <v>7</v>
      </c>
      <c r="C207" s="181"/>
      <c r="D207" s="181"/>
      <c r="E207" s="181"/>
      <c r="F207" s="181"/>
      <c r="G207" s="182"/>
    </row>
    <row r="208" spans="1:7" ht="12.75" hidden="1" customHeight="1" x14ac:dyDescent="0.25">
      <c r="A208" s="179"/>
      <c r="B208" s="163" t="s">
        <v>40</v>
      </c>
      <c r="C208" s="21" t="s">
        <v>15</v>
      </c>
      <c r="D208" s="12"/>
      <c r="E208" s="12">
        <f>D208-G208</f>
        <v>0</v>
      </c>
      <c r="F208" s="12"/>
      <c r="G208" s="13"/>
    </row>
    <row r="209" spans="1:7" ht="12.75" hidden="1" customHeight="1" x14ac:dyDescent="0.25">
      <c r="A209" s="179"/>
      <c r="B209" s="164"/>
      <c r="C209" s="14" t="s">
        <v>18</v>
      </c>
      <c r="D209" s="14">
        <f>D208</f>
        <v>0</v>
      </c>
      <c r="E209" s="14">
        <f>D209-G209</f>
        <v>0</v>
      </c>
      <c r="F209" s="14">
        <f>F208</f>
        <v>0</v>
      </c>
      <c r="G209" s="15">
        <f>G208</f>
        <v>0</v>
      </c>
    </row>
    <row r="210" spans="1:7" ht="12.75" customHeight="1" x14ac:dyDescent="0.25">
      <c r="A210" s="179"/>
      <c r="B210" s="165" t="s">
        <v>19</v>
      </c>
      <c r="C210" s="166"/>
      <c r="D210" s="166"/>
      <c r="E210" s="166"/>
      <c r="F210" s="166"/>
      <c r="G210" s="167"/>
    </row>
    <row r="211" spans="1:7" ht="15" customHeight="1" x14ac:dyDescent="0.25">
      <c r="A211" s="179"/>
      <c r="B211" s="183" t="s">
        <v>39</v>
      </c>
      <c r="C211" s="61" t="s">
        <v>73</v>
      </c>
      <c r="D211" s="62">
        <v>864.5</v>
      </c>
      <c r="E211" s="62">
        <f t="shared" ref="E211:E217" si="12">D211-G211</f>
        <v>864.5</v>
      </c>
      <c r="F211" s="62">
        <v>834.1</v>
      </c>
      <c r="G211" s="63"/>
    </row>
    <row r="212" spans="1:7" ht="12.75" customHeight="1" x14ac:dyDescent="0.25">
      <c r="A212" s="179"/>
      <c r="B212" s="185"/>
      <c r="C212" s="71" t="s">
        <v>18</v>
      </c>
      <c r="D212" s="73">
        <f>D211</f>
        <v>864.5</v>
      </c>
      <c r="E212" s="73">
        <f t="shared" si="12"/>
        <v>864.5</v>
      </c>
      <c r="F212" s="73">
        <f>F211</f>
        <v>834.1</v>
      </c>
      <c r="G212" s="74">
        <f>G211</f>
        <v>0</v>
      </c>
    </row>
    <row r="213" spans="1:7" ht="39" customHeight="1" x14ac:dyDescent="0.25">
      <c r="A213" s="179"/>
      <c r="B213" s="177" t="s">
        <v>124</v>
      </c>
      <c r="C213" s="103" t="s">
        <v>89</v>
      </c>
      <c r="D213" s="101">
        <v>13.9</v>
      </c>
      <c r="E213" s="98">
        <f t="shared" si="12"/>
        <v>13.9</v>
      </c>
      <c r="F213" s="101"/>
      <c r="G213" s="102"/>
    </row>
    <row r="214" spans="1:7" ht="12.75" customHeight="1" x14ac:dyDescent="0.25">
      <c r="A214" s="179"/>
      <c r="B214" s="178"/>
      <c r="C214" s="139" t="s">
        <v>18</v>
      </c>
      <c r="D214" s="101">
        <f>D213</f>
        <v>13.9</v>
      </c>
      <c r="E214" s="101">
        <f t="shared" si="12"/>
        <v>13.9</v>
      </c>
      <c r="F214" s="101">
        <f>F213</f>
        <v>0</v>
      </c>
      <c r="G214" s="102">
        <f>G213</f>
        <v>0</v>
      </c>
    </row>
    <row r="215" spans="1:7" ht="12.75" customHeight="1" x14ac:dyDescent="0.25">
      <c r="A215" s="179"/>
      <c r="B215" s="187" t="s">
        <v>39</v>
      </c>
      <c r="C215" s="135" t="s">
        <v>101</v>
      </c>
      <c r="D215" s="136">
        <v>5.0999999999999996</v>
      </c>
      <c r="E215" s="137">
        <f t="shared" si="12"/>
        <v>5.0999999999999996</v>
      </c>
      <c r="F215" s="136">
        <v>3.5</v>
      </c>
      <c r="G215" s="138"/>
    </row>
    <row r="216" spans="1:7" ht="12.75" customHeight="1" thickBot="1" x14ac:dyDescent="0.3">
      <c r="A216" s="186"/>
      <c r="B216" s="188"/>
      <c r="C216" s="130" t="s">
        <v>18</v>
      </c>
      <c r="D216" s="131">
        <f>D215</f>
        <v>5.0999999999999996</v>
      </c>
      <c r="E216" s="131">
        <f t="shared" si="12"/>
        <v>5.0999999999999996</v>
      </c>
      <c r="F216" s="131">
        <f>F215</f>
        <v>3.5</v>
      </c>
      <c r="G216" s="132">
        <f>G215</f>
        <v>0</v>
      </c>
    </row>
    <row r="217" spans="1:7" ht="13" thickBot="1" x14ac:dyDescent="0.3">
      <c r="A217" s="189" t="s">
        <v>2</v>
      </c>
      <c r="B217" s="190"/>
      <c r="C217" s="191"/>
      <c r="D217" s="24">
        <f>D214+D212+D216</f>
        <v>883.5</v>
      </c>
      <c r="E217" s="24">
        <f t="shared" si="12"/>
        <v>883.5</v>
      </c>
      <c r="F217" s="24">
        <f>F214+F212+F216</f>
        <v>837.6</v>
      </c>
      <c r="G217" s="25">
        <f>G214+G212</f>
        <v>0</v>
      </c>
    </row>
    <row r="218" spans="1:7" ht="12.75" customHeight="1" x14ac:dyDescent="0.25">
      <c r="A218" s="168" t="s">
        <v>108</v>
      </c>
      <c r="B218" s="174" t="s">
        <v>19</v>
      </c>
      <c r="C218" s="175"/>
      <c r="D218" s="175"/>
      <c r="E218" s="175"/>
      <c r="F218" s="175"/>
      <c r="G218" s="176"/>
    </row>
    <row r="219" spans="1:7" ht="15" customHeight="1" x14ac:dyDescent="0.25">
      <c r="A219" s="179"/>
      <c r="B219" s="183" t="s">
        <v>45</v>
      </c>
      <c r="C219" s="61" t="s">
        <v>74</v>
      </c>
      <c r="D219" s="68">
        <v>717.2</v>
      </c>
      <c r="E219" s="68">
        <f t="shared" ref="E219:E226" si="13">D219-G219</f>
        <v>713.7</v>
      </c>
      <c r="F219" s="68">
        <v>693</v>
      </c>
      <c r="G219" s="69">
        <v>3.5</v>
      </c>
    </row>
    <row r="220" spans="1:7" ht="15" customHeight="1" x14ac:dyDescent="0.25">
      <c r="A220" s="179"/>
      <c r="B220" s="184"/>
      <c r="C220" s="61" t="s">
        <v>75</v>
      </c>
      <c r="D220" s="75">
        <v>141.30000000000001</v>
      </c>
      <c r="E220" s="68">
        <f t="shared" si="13"/>
        <v>141.30000000000001</v>
      </c>
      <c r="F220" s="75">
        <v>136.5</v>
      </c>
      <c r="G220" s="76"/>
    </row>
    <row r="221" spans="1:7" ht="12" customHeight="1" x14ac:dyDescent="0.25">
      <c r="A221" s="179"/>
      <c r="B221" s="185"/>
      <c r="C221" s="71" t="s">
        <v>18</v>
      </c>
      <c r="D221" s="71">
        <f>D219+D220</f>
        <v>858.5</v>
      </c>
      <c r="E221" s="71">
        <f t="shared" si="13"/>
        <v>855</v>
      </c>
      <c r="F221" s="71">
        <f>F219+F220</f>
        <v>829.5</v>
      </c>
      <c r="G221" s="72">
        <f>G219+G220</f>
        <v>3.5</v>
      </c>
    </row>
    <row r="222" spans="1:7" ht="36" customHeight="1" x14ac:dyDescent="0.25">
      <c r="A222" s="179"/>
      <c r="B222" s="177" t="s">
        <v>124</v>
      </c>
      <c r="C222" s="103" t="s">
        <v>89</v>
      </c>
      <c r="D222" s="104">
        <v>10.3</v>
      </c>
      <c r="E222" s="104">
        <f t="shared" si="13"/>
        <v>10.3</v>
      </c>
      <c r="F222" s="104"/>
      <c r="G222" s="105"/>
    </row>
    <row r="223" spans="1:7" ht="13.5" customHeight="1" x14ac:dyDescent="0.25">
      <c r="A223" s="179"/>
      <c r="B223" s="178"/>
      <c r="C223" s="139" t="s">
        <v>18</v>
      </c>
      <c r="D223" s="139">
        <f>D222</f>
        <v>10.3</v>
      </c>
      <c r="E223" s="139">
        <f t="shared" si="13"/>
        <v>10.3</v>
      </c>
      <c r="F223" s="139">
        <f>F222</f>
        <v>0</v>
      </c>
      <c r="G223" s="140">
        <f>G222</f>
        <v>0</v>
      </c>
    </row>
    <row r="224" spans="1:7" ht="13.5" customHeight="1" x14ac:dyDescent="0.25">
      <c r="A224" s="179"/>
      <c r="B224" s="187" t="s">
        <v>39</v>
      </c>
      <c r="C224" s="135" t="s">
        <v>101</v>
      </c>
      <c r="D224" s="136">
        <v>10.5</v>
      </c>
      <c r="E224" s="137">
        <f>D224-G224</f>
        <v>10.5</v>
      </c>
      <c r="F224" s="136">
        <v>9.5</v>
      </c>
      <c r="G224" s="138"/>
    </row>
    <row r="225" spans="1:7" ht="13.5" customHeight="1" thickBot="1" x14ac:dyDescent="0.3">
      <c r="A225" s="186"/>
      <c r="B225" s="188"/>
      <c r="C225" s="130" t="s">
        <v>18</v>
      </c>
      <c r="D225" s="131">
        <f>D224</f>
        <v>10.5</v>
      </c>
      <c r="E225" s="131">
        <f>D225-G225</f>
        <v>10.5</v>
      </c>
      <c r="F225" s="131">
        <f>F224</f>
        <v>9.5</v>
      </c>
      <c r="G225" s="132">
        <f>G224</f>
        <v>0</v>
      </c>
    </row>
    <row r="226" spans="1:7" ht="12.75" customHeight="1" thickBot="1" x14ac:dyDescent="0.3">
      <c r="A226" s="171" t="s">
        <v>2</v>
      </c>
      <c r="B226" s="172"/>
      <c r="C226" s="173"/>
      <c r="D226" s="22">
        <f>D221+D223+D225</f>
        <v>879.3</v>
      </c>
      <c r="E226" s="22">
        <f t="shared" si="13"/>
        <v>875.8</v>
      </c>
      <c r="F226" s="22">
        <f>F221+F223+F225</f>
        <v>839</v>
      </c>
      <c r="G226" s="23">
        <f>G221+G223</f>
        <v>3.5</v>
      </c>
    </row>
    <row r="227" spans="1:7" ht="1.5" hidden="1" customHeight="1" x14ac:dyDescent="0.25">
      <c r="A227" s="168" t="s">
        <v>109</v>
      </c>
      <c r="B227" s="180" t="s">
        <v>7</v>
      </c>
      <c r="C227" s="181"/>
      <c r="D227" s="181"/>
      <c r="E227" s="181"/>
      <c r="F227" s="181"/>
      <c r="G227" s="182"/>
    </row>
    <row r="228" spans="1:7" ht="12.75" hidden="1" customHeight="1" x14ac:dyDescent="0.25">
      <c r="A228" s="179"/>
      <c r="B228" s="163" t="s">
        <v>40</v>
      </c>
      <c r="C228" s="21" t="s">
        <v>15</v>
      </c>
      <c r="D228" s="12"/>
      <c r="E228" s="12">
        <f>D228-G228</f>
        <v>0</v>
      </c>
      <c r="F228" s="12"/>
      <c r="G228" s="13"/>
    </row>
    <row r="229" spans="1:7" ht="12.75" hidden="1" customHeight="1" x14ac:dyDescent="0.25">
      <c r="A229" s="179"/>
      <c r="B229" s="164"/>
      <c r="C229" s="14" t="s">
        <v>18</v>
      </c>
      <c r="D229" s="14">
        <f>D228</f>
        <v>0</v>
      </c>
      <c r="E229" s="14">
        <f>D229-G229</f>
        <v>0</v>
      </c>
      <c r="F229" s="14">
        <f>F228</f>
        <v>0</v>
      </c>
      <c r="G229" s="15">
        <f>G228</f>
        <v>0</v>
      </c>
    </row>
    <row r="230" spans="1:7" x14ac:dyDescent="0.25">
      <c r="A230" s="179"/>
      <c r="B230" s="165" t="s">
        <v>19</v>
      </c>
      <c r="C230" s="166"/>
      <c r="D230" s="166"/>
      <c r="E230" s="166"/>
      <c r="F230" s="166"/>
      <c r="G230" s="167"/>
    </row>
    <row r="231" spans="1:7" x14ac:dyDescent="0.25">
      <c r="A231" s="179"/>
      <c r="B231" s="183" t="s">
        <v>45</v>
      </c>
      <c r="C231" s="61" t="s">
        <v>74</v>
      </c>
      <c r="D231" s="62">
        <v>476.5</v>
      </c>
      <c r="E231" s="62">
        <f t="shared" ref="E231:E238" si="14">D231-G231</f>
        <v>476.5</v>
      </c>
      <c r="F231" s="62">
        <v>461.7</v>
      </c>
      <c r="G231" s="63"/>
    </row>
    <row r="232" spans="1:7" x14ac:dyDescent="0.25">
      <c r="A232" s="179"/>
      <c r="B232" s="184"/>
      <c r="C232" s="61" t="s">
        <v>75</v>
      </c>
      <c r="D232" s="77">
        <v>87.3</v>
      </c>
      <c r="E232" s="77">
        <f t="shared" si="14"/>
        <v>87.3</v>
      </c>
      <c r="F232" s="77">
        <v>84.4</v>
      </c>
      <c r="G232" s="78"/>
    </row>
    <row r="233" spans="1:7" x14ac:dyDescent="0.25">
      <c r="A233" s="179"/>
      <c r="B233" s="185"/>
      <c r="C233" s="71" t="s">
        <v>18</v>
      </c>
      <c r="D233" s="73">
        <f>SUM(D231:D232)</f>
        <v>563.79999999999995</v>
      </c>
      <c r="E233" s="73">
        <f t="shared" si="14"/>
        <v>563.79999999999995</v>
      </c>
      <c r="F233" s="73">
        <f>SUM(F231:F232)</f>
        <v>546.1</v>
      </c>
      <c r="G233" s="74">
        <f>SUM(G231:G232)</f>
        <v>0</v>
      </c>
    </row>
    <row r="234" spans="1:7" ht="36" customHeight="1" x14ac:dyDescent="0.25">
      <c r="A234" s="179"/>
      <c r="B234" s="177" t="s">
        <v>124</v>
      </c>
      <c r="C234" s="103" t="s">
        <v>89</v>
      </c>
      <c r="D234" s="104">
        <v>5.5</v>
      </c>
      <c r="E234" s="104">
        <f t="shared" si="14"/>
        <v>5.5</v>
      </c>
      <c r="F234" s="104"/>
      <c r="G234" s="105"/>
    </row>
    <row r="235" spans="1:7" x14ac:dyDescent="0.25">
      <c r="A235" s="179"/>
      <c r="B235" s="178"/>
      <c r="C235" s="139" t="s">
        <v>18</v>
      </c>
      <c r="D235" s="139">
        <f>D234</f>
        <v>5.5</v>
      </c>
      <c r="E235" s="139">
        <f t="shared" si="14"/>
        <v>5.5</v>
      </c>
      <c r="F235" s="139">
        <f>F234</f>
        <v>0</v>
      </c>
      <c r="G235" s="140">
        <f>G234</f>
        <v>0</v>
      </c>
    </row>
    <row r="236" spans="1:7" x14ac:dyDescent="0.25">
      <c r="A236" s="179"/>
      <c r="B236" s="187" t="s">
        <v>39</v>
      </c>
      <c r="C236" s="135" t="s">
        <v>101</v>
      </c>
      <c r="D236" s="136">
        <v>9.4</v>
      </c>
      <c r="E236" s="137">
        <f>D236-G236</f>
        <v>9.4</v>
      </c>
      <c r="F236" s="136">
        <v>8.6</v>
      </c>
      <c r="G236" s="138"/>
    </row>
    <row r="237" spans="1:7" ht="13" thickBot="1" x14ac:dyDescent="0.3">
      <c r="A237" s="186"/>
      <c r="B237" s="188"/>
      <c r="C237" s="130" t="s">
        <v>18</v>
      </c>
      <c r="D237" s="131">
        <f>D236</f>
        <v>9.4</v>
      </c>
      <c r="E237" s="131">
        <f>D237-G237</f>
        <v>9.4</v>
      </c>
      <c r="F237" s="131">
        <f>F236</f>
        <v>8.6</v>
      </c>
      <c r="G237" s="132">
        <f>G236</f>
        <v>0</v>
      </c>
    </row>
    <row r="238" spans="1:7" ht="13" thickBot="1" x14ac:dyDescent="0.3">
      <c r="A238" s="171" t="s">
        <v>2</v>
      </c>
      <c r="B238" s="172"/>
      <c r="C238" s="173"/>
      <c r="D238" s="10">
        <f>D229+D233+D235+D237</f>
        <v>578.69999999999993</v>
      </c>
      <c r="E238" s="10">
        <f t="shared" si="14"/>
        <v>578.69999999999993</v>
      </c>
      <c r="F238" s="10">
        <f>F229+F233+F235+F237</f>
        <v>554.70000000000005</v>
      </c>
      <c r="G238" s="11">
        <f>G229+G233+G235</f>
        <v>0</v>
      </c>
    </row>
    <row r="239" spans="1:7" ht="12.75" customHeight="1" x14ac:dyDescent="0.25">
      <c r="A239" s="168" t="s">
        <v>110</v>
      </c>
      <c r="B239" s="165" t="s">
        <v>19</v>
      </c>
      <c r="C239" s="166"/>
      <c r="D239" s="166"/>
      <c r="E239" s="166"/>
      <c r="F239" s="166"/>
      <c r="G239" s="167"/>
    </row>
    <row r="240" spans="1:7" x14ac:dyDescent="0.25">
      <c r="A240" s="179"/>
      <c r="B240" s="183" t="s">
        <v>45</v>
      </c>
      <c r="C240" s="61" t="s">
        <v>74</v>
      </c>
      <c r="D240" s="62">
        <v>557.29999999999995</v>
      </c>
      <c r="E240" s="62">
        <f t="shared" ref="E240:E247" si="15">D240-G240</f>
        <v>557.29999999999995</v>
      </c>
      <c r="F240" s="62">
        <v>539.1</v>
      </c>
      <c r="G240" s="63"/>
    </row>
    <row r="241" spans="1:7" x14ac:dyDescent="0.25">
      <c r="A241" s="179"/>
      <c r="B241" s="184"/>
      <c r="C241" s="61" t="s">
        <v>75</v>
      </c>
      <c r="D241" s="77">
        <v>149.5</v>
      </c>
      <c r="E241" s="77">
        <f t="shared" si="15"/>
        <v>149.5</v>
      </c>
      <c r="F241" s="77">
        <v>144.4</v>
      </c>
      <c r="G241" s="78"/>
    </row>
    <row r="242" spans="1:7" x14ac:dyDescent="0.25">
      <c r="A242" s="179"/>
      <c r="B242" s="218"/>
      <c r="C242" s="79" t="s">
        <v>18</v>
      </c>
      <c r="D242" s="73">
        <f>SUM(D240:D241)</f>
        <v>706.8</v>
      </c>
      <c r="E242" s="73">
        <f t="shared" si="15"/>
        <v>706.8</v>
      </c>
      <c r="F242" s="73">
        <f>SUM(F240:F241)</f>
        <v>683.5</v>
      </c>
      <c r="G242" s="74">
        <f>G240</f>
        <v>0</v>
      </c>
    </row>
    <row r="243" spans="1:7" ht="36.75" customHeight="1" x14ac:dyDescent="0.25">
      <c r="A243" s="179"/>
      <c r="B243" s="177" t="s">
        <v>124</v>
      </c>
      <c r="C243" s="103" t="s">
        <v>89</v>
      </c>
      <c r="D243" s="104">
        <v>7.1</v>
      </c>
      <c r="E243" s="104">
        <f t="shared" si="15"/>
        <v>7.1</v>
      </c>
      <c r="F243" s="104"/>
      <c r="G243" s="105"/>
    </row>
    <row r="244" spans="1:7" x14ac:dyDescent="0.25">
      <c r="A244" s="179"/>
      <c r="B244" s="178"/>
      <c r="C244" s="139" t="s">
        <v>18</v>
      </c>
      <c r="D244" s="139">
        <f>D243</f>
        <v>7.1</v>
      </c>
      <c r="E244" s="139">
        <f t="shared" si="15"/>
        <v>7.1</v>
      </c>
      <c r="F244" s="139">
        <f>F243</f>
        <v>0</v>
      </c>
      <c r="G244" s="140">
        <f>G243</f>
        <v>0</v>
      </c>
    </row>
    <row r="245" spans="1:7" x14ac:dyDescent="0.25">
      <c r="A245" s="179"/>
      <c r="B245" s="187" t="s">
        <v>39</v>
      </c>
      <c r="C245" s="135" t="s">
        <v>101</v>
      </c>
      <c r="D245" s="136">
        <v>11</v>
      </c>
      <c r="E245" s="137">
        <f>D245-G245</f>
        <v>11</v>
      </c>
      <c r="F245" s="136">
        <v>10.8</v>
      </c>
      <c r="G245" s="138"/>
    </row>
    <row r="246" spans="1:7" ht="13" thickBot="1" x14ac:dyDescent="0.3">
      <c r="A246" s="186"/>
      <c r="B246" s="188"/>
      <c r="C246" s="130" t="s">
        <v>18</v>
      </c>
      <c r="D246" s="131">
        <f>D245</f>
        <v>11</v>
      </c>
      <c r="E246" s="131">
        <f>D246-G246</f>
        <v>11</v>
      </c>
      <c r="F246" s="131">
        <f>F245</f>
        <v>10.8</v>
      </c>
      <c r="G246" s="132">
        <f>G245</f>
        <v>0</v>
      </c>
    </row>
    <row r="247" spans="1:7" ht="13" thickBot="1" x14ac:dyDescent="0.3">
      <c r="A247" s="171" t="s">
        <v>2</v>
      </c>
      <c r="B247" s="172"/>
      <c r="C247" s="173"/>
      <c r="D247" s="10">
        <f>D242+D244+D246</f>
        <v>724.9</v>
      </c>
      <c r="E247" s="10">
        <f t="shared" si="15"/>
        <v>724.9</v>
      </c>
      <c r="F247" s="10">
        <f>F242+F244+F246</f>
        <v>694.3</v>
      </c>
      <c r="G247" s="11">
        <f>G242+G244</f>
        <v>0</v>
      </c>
    </row>
    <row r="248" spans="1:7" ht="12.75" customHeight="1" x14ac:dyDescent="0.25">
      <c r="A248" s="168" t="s">
        <v>111</v>
      </c>
      <c r="B248" s="215" t="s">
        <v>19</v>
      </c>
      <c r="C248" s="175"/>
      <c r="D248" s="175"/>
      <c r="E248" s="175"/>
      <c r="F248" s="175"/>
      <c r="G248" s="176"/>
    </row>
    <row r="249" spans="1:7" ht="12.75" customHeight="1" x14ac:dyDescent="0.25">
      <c r="A249" s="179"/>
      <c r="B249" s="183" t="s">
        <v>45</v>
      </c>
      <c r="C249" s="61" t="s">
        <v>74</v>
      </c>
      <c r="D249" s="62">
        <v>440.7</v>
      </c>
      <c r="E249" s="62">
        <f t="shared" ref="E249:E256" si="16">D249-G249</f>
        <v>440.7</v>
      </c>
      <c r="F249" s="62">
        <v>428</v>
      </c>
      <c r="G249" s="63"/>
    </row>
    <row r="250" spans="1:7" ht="12.75" customHeight="1" x14ac:dyDescent="0.25">
      <c r="A250" s="179"/>
      <c r="B250" s="184"/>
      <c r="C250" s="61" t="s">
        <v>75</v>
      </c>
      <c r="D250" s="77">
        <v>43</v>
      </c>
      <c r="E250" s="77">
        <f t="shared" si="16"/>
        <v>43</v>
      </c>
      <c r="F250" s="77">
        <v>41.3</v>
      </c>
      <c r="G250" s="78"/>
    </row>
    <row r="251" spans="1:7" ht="13.5" customHeight="1" x14ac:dyDescent="0.25">
      <c r="A251" s="179"/>
      <c r="B251" s="185"/>
      <c r="C251" s="71" t="s">
        <v>18</v>
      </c>
      <c r="D251" s="73">
        <f>SUM(D249:D250)</f>
        <v>483.7</v>
      </c>
      <c r="E251" s="73">
        <f t="shared" si="16"/>
        <v>483.7</v>
      </c>
      <c r="F251" s="73">
        <f>SUM(F249:F250)</f>
        <v>469.3</v>
      </c>
      <c r="G251" s="74">
        <f>G249+G250</f>
        <v>0</v>
      </c>
    </row>
    <row r="252" spans="1:7" ht="36" customHeight="1" x14ac:dyDescent="0.25">
      <c r="A252" s="179"/>
      <c r="B252" s="177" t="s">
        <v>124</v>
      </c>
      <c r="C252" s="103" t="s">
        <v>89</v>
      </c>
      <c r="D252" s="104">
        <v>4.5999999999999996</v>
      </c>
      <c r="E252" s="104">
        <f t="shared" si="16"/>
        <v>4.5999999999999996</v>
      </c>
      <c r="F252" s="104"/>
      <c r="G252" s="105"/>
    </row>
    <row r="253" spans="1:7" ht="15.75" customHeight="1" x14ac:dyDescent="0.25">
      <c r="A253" s="179"/>
      <c r="B253" s="178"/>
      <c r="C253" s="139" t="s">
        <v>18</v>
      </c>
      <c r="D253" s="139">
        <f>D252</f>
        <v>4.5999999999999996</v>
      </c>
      <c r="E253" s="139">
        <f t="shared" si="16"/>
        <v>4.5999999999999996</v>
      </c>
      <c r="F253" s="139">
        <f>F252</f>
        <v>0</v>
      </c>
      <c r="G253" s="140">
        <f>G252</f>
        <v>0</v>
      </c>
    </row>
    <row r="254" spans="1:7" ht="15.75" customHeight="1" x14ac:dyDescent="0.25">
      <c r="A254" s="179"/>
      <c r="B254" s="187" t="s">
        <v>39</v>
      </c>
      <c r="C254" s="135" t="s">
        <v>101</v>
      </c>
      <c r="D254" s="136">
        <v>14</v>
      </c>
      <c r="E254" s="137">
        <f>D254-G254</f>
        <v>14</v>
      </c>
      <c r="F254" s="136">
        <v>11.9</v>
      </c>
      <c r="G254" s="138"/>
    </row>
    <row r="255" spans="1:7" ht="15.75" customHeight="1" thickBot="1" x14ac:dyDescent="0.3">
      <c r="A255" s="186"/>
      <c r="B255" s="188"/>
      <c r="C255" s="130" t="s">
        <v>18</v>
      </c>
      <c r="D255" s="131">
        <f>D254</f>
        <v>14</v>
      </c>
      <c r="E255" s="131">
        <f>D255-G255</f>
        <v>14</v>
      </c>
      <c r="F255" s="131">
        <f>F254</f>
        <v>11.9</v>
      </c>
      <c r="G255" s="132">
        <f>G254</f>
        <v>0</v>
      </c>
    </row>
    <row r="256" spans="1:7" ht="13" thickBot="1" x14ac:dyDescent="0.3">
      <c r="A256" s="189" t="s">
        <v>2</v>
      </c>
      <c r="B256" s="190"/>
      <c r="C256" s="191"/>
      <c r="D256" s="24">
        <f>D251+D253+D255</f>
        <v>502.3</v>
      </c>
      <c r="E256" s="24">
        <f t="shared" si="16"/>
        <v>502.3</v>
      </c>
      <c r="F256" s="24">
        <f>F251+F253+F255</f>
        <v>481.2</v>
      </c>
      <c r="G256" s="25">
        <f>G251+G253</f>
        <v>0</v>
      </c>
    </row>
    <row r="257" spans="1:7" ht="12.75" customHeight="1" x14ac:dyDescent="0.25">
      <c r="A257" s="168" t="s">
        <v>113</v>
      </c>
      <c r="B257" s="165" t="s">
        <v>19</v>
      </c>
      <c r="C257" s="166"/>
      <c r="D257" s="166"/>
      <c r="E257" s="166"/>
      <c r="F257" s="166"/>
      <c r="G257" s="167"/>
    </row>
    <row r="258" spans="1:7" x14ac:dyDescent="0.25">
      <c r="A258" s="179"/>
      <c r="B258" s="183" t="s">
        <v>39</v>
      </c>
      <c r="C258" s="61" t="s">
        <v>73</v>
      </c>
      <c r="D258" s="68">
        <v>646.4</v>
      </c>
      <c r="E258" s="68">
        <f t="shared" ref="E258:E264" si="17">D258-G258</f>
        <v>646.4</v>
      </c>
      <c r="F258" s="68">
        <v>614.79999999999995</v>
      </c>
      <c r="G258" s="69"/>
    </row>
    <row r="259" spans="1:7" ht="12.75" customHeight="1" x14ac:dyDescent="0.25">
      <c r="A259" s="179"/>
      <c r="B259" s="218"/>
      <c r="C259" s="79" t="s">
        <v>18</v>
      </c>
      <c r="D259" s="71">
        <f>D258</f>
        <v>646.4</v>
      </c>
      <c r="E259" s="71">
        <f t="shared" si="17"/>
        <v>646.4</v>
      </c>
      <c r="F259" s="71">
        <f>F258</f>
        <v>614.79999999999995</v>
      </c>
      <c r="G259" s="72">
        <f>G258</f>
        <v>0</v>
      </c>
    </row>
    <row r="260" spans="1:7" ht="37.5" customHeight="1" x14ac:dyDescent="0.25">
      <c r="A260" s="179"/>
      <c r="B260" s="177" t="s">
        <v>124</v>
      </c>
      <c r="C260" s="103" t="s">
        <v>89</v>
      </c>
      <c r="D260" s="104">
        <v>12.1</v>
      </c>
      <c r="E260" s="104">
        <f t="shared" si="17"/>
        <v>12.1</v>
      </c>
      <c r="F260" s="104"/>
      <c r="G260" s="105"/>
    </row>
    <row r="261" spans="1:7" ht="14.25" customHeight="1" x14ac:dyDescent="0.25">
      <c r="A261" s="179"/>
      <c r="B261" s="178"/>
      <c r="C261" s="139" t="s">
        <v>18</v>
      </c>
      <c r="D261" s="139">
        <f>D260</f>
        <v>12.1</v>
      </c>
      <c r="E261" s="139">
        <f t="shared" si="17"/>
        <v>12.1</v>
      </c>
      <c r="F261" s="139">
        <f>F260</f>
        <v>0</v>
      </c>
      <c r="G261" s="140">
        <f>G260</f>
        <v>0</v>
      </c>
    </row>
    <row r="262" spans="1:7" ht="14.25" customHeight="1" x14ac:dyDescent="0.25">
      <c r="A262" s="179"/>
      <c r="B262" s="187" t="s">
        <v>39</v>
      </c>
      <c r="C262" s="135" t="s">
        <v>101</v>
      </c>
      <c r="D262" s="136">
        <v>2.4</v>
      </c>
      <c r="E262" s="137">
        <f t="shared" si="17"/>
        <v>2.4</v>
      </c>
      <c r="F262" s="136">
        <v>1.6</v>
      </c>
      <c r="G262" s="138"/>
    </row>
    <row r="263" spans="1:7" ht="14.25" customHeight="1" thickBot="1" x14ac:dyDescent="0.3">
      <c r="A263" s="186"/>
      <c r="B263" s="188"/>
      <c r="C263" s="130" t="s">
        <v>18</v>
      </c>
      <c r="D263" s="131">
        <f>D262</f>
        <v>2.4</v>
      </c>
      <c r="E263" s="131">
        <f t="shared" si="17"/>
        <v>2.4</v>
      </c>
      <c r="F263" s="131">
        <f>F262</f>
        <v>1.6</v>
      </c>
      <c r="G263" s="132">
        <f>G262</f>
        <v>0</v>
      </c>
    </row>
    <row r="264" spans="1:7" ht="13" thickBot="1" x14ac:dyDescent="0.3">
      <c r="A264" s="171" t="s">
        <v>2</v>
      </c>
      <c r="B264" s="172"/>
      <c r="C264" s="173"/>
      <c r="D264" s="22">
        <f>D259+D261+D263</f>
        <v>660.9</v>
      </c>
      <c r="E264" s="22">
        <f t="shared" si="17"/>
        <v>660.9</v>
      </c>
      <c r="F264" s="22">
        <f>F259+F261+F263</f>
        <v>616.4</v>
      </c>
      <c r="G264" s="23">
        <f>G259+G261</f>
        <v>0</v>
      </c>
    </row>
    <row r="265" spans="1:7" ht="12.75" customHeight="1" x14ac:dyDescent="0.25">
      <c r="A265" s="168" t="s">
        <v>112</v>
      </c>
      <c r="B265" s="165" t="s">
        <v>19</v>
      </c>
      <c r="C265" s="166"/>
      <c r="D265" s="166"/>
      <c r="E265" s="166"/>
      <c r="F265" s="166"/>
      <c r="G265" s="167"/>
    </row>
    <row r="266" spans="1:7" ht="13.5" customHeight="1" x14ac:dyDescent="0.25">
      <c r="A266" s="179"/>
      <c r="B266" s="183" t="s">
        <v>45</v>
      </c>
      <c r="C266" s="61" t="s">
        <v>74</v>
      </c>
      <c r="D266" s="68">
        <v>1063.5</v>
      </c>
      <c r="E266" s="68">
        <f t="shared" ref="E266:E273" si="18">D266-G266</f>
        <v>1063.5</v>
      </c>
      <c r="F266" s="68">
        <v>1029.5999999999999</v>
      </c>
      <c r="G266" s="69"/>
    </row>
    <row r="267" spans="1:7" ht="13.5" customHeight="1" x14ac:dyDescent="0.25">
      <c r="A267" s="179"/>
      <c r="B267" s="184"/>
      <c r="C267" s="61" t="s">
        <v>75</v>
      </c>
      <c r="D267" s="75">
        <v>39.200000000000003</v>
      </c>
      <c r="E267" s="68">
        <f t="shared" si="18"/>
        <v>39.200000000000003</v>
      </c>
      <c r="F267" s="75">
        <v>37.799999999999997</v>
      </c>
      <c r="G267" s="76"/>
    </row>
    <row r="268" spans="1:7" x14ac:dyDescent="0.25">
      <c r="A268" s="179"/>
      <c r="B268" s="185"/>
      <c r="C268" s="71" t="s">
        <v>18</v>
      </c>
      <c r="D268" s="71">
        <f>D266+D267</f>
        <v>1102.7</v>
      </c>
      <c r="E268" s="71">
        <f t="shared" si="18"/>
        <v>1102.7</v>
      </c>
      <c r="F268" s="71">
        <f>F266+F267</f>
        <v>1067.3999999999999</v>
      </c>
      <c r="G268" s="72">
        <f>G266</f>
        <v>0</v>
      </c>
    </row>
    <row r="269" spans="1:7" ht="36" customHeight="1" x14ac:dyDescent="0.25">
      <c r="A269" s="179"/>
      <c r="B269" s="177" t="s">
        <v>124</v>
      </c>
      <c r="C269" s="103" t="s">
        <v>89</v>
      </c>
      <c r="D269" s="104">
        <v>14.3</v>
      </c>
      <c r="E269" s="104">
        <f t="shared" si="18"/>
        <v>14.3</v>
      </c>
      <c r="F269" s="104"/>
      <c r="G269" s="105"/>
    </row>
    <row r="270" spans="1:7" x14ac:dyDescent="0.25">
      <c r="A270" s="179"/>
      <c r="B270" s="178"/>
      <c r="C270" s="139" t="s">
        <v>18</v>
      </c>
      <c r="D270" s="139">
        <f>D269</f>
        <v>14.3</v>
      </c>
      <c r="E270" s="139">
        <f t="shared" si="18"/>
        <v>14.3</v>
      </c>
      <c r="F270" s="139">
        <f>F269</f>
        <v>0</v>
      </c>
      <c r="G270" s="140">
        <f>G269</f>
        <v>0</v>
      </c>
    </row>
    <row r="271" spans="1:7" x14ac:dyDescent="0.25">
      <c r="A271" s="179"/>
      <c r="B271" s="187" t="s">
        <v>39</v>
      </c>
      <c r="C271" s="135" t="s">
        <v>101</v>
      </c>
      <c r="D271" s="136">
        <v>21.2</v>
      </c>
      <c r="E271" s="137">
        <f>D271-G271</f>
        <v>21.2</v>
      </c>
      <c r="F271" s="136">
        <v>17.2</v>
      </c>
      <c r="G271" s="138"/>
    </row>
    <row r="272" spans="1:7" ht="13" thickBot="1" x14ac:dyDescent="0.3">
      <c r="A272" s="186"/>
      <c r="B272" s="188"/>
      <c r="C272" s="130" t="s">
        <v>18</v>
      </c>
      <c r="D272" s="131">
        <f>D271</f>
        <v>21.2</v>
      </c>
      <c r="E272" s="131">
        <f>D272-G272</f>
        <v>21.2</v>
      </c>
      <c r="F272" s="131">
        <f>F271</f>
        <v>17.2</v>
      </c>
      <c r="G272" s="132">
        <f>G271</f>
        <v>0</v>
      </c>
    </row>
    <row r="273" spans="1:7" ht="13" thickBot="1" x14ac:dyDescent="0.3">
      <c r="A273" s="171" t="s">
        <v>2</v>
      </c>
      <c r="B273" s="172"/>
      <c r="C273" s="173"/>
      <c r="D273" s="22">
        <f>D268+D270+D272</f>
        <v>1138.2</v>
      </c>
      <c r="E273" s="22">
        <f t="shared" si="18"/>
        <v>1138.2</v>
      </c>
      <c r="F273" s="22">
        <f>F268+F270+F272</f>
        <v>1084.5999999999999</v>
      </c>
      <c r="G273" s="23">
        <f>G268+G270</f>
        <v>0</v>
      </c>
    </row>
    <row r="274" spans="1:7" ht="12.75" customHeight="1" x14ac:dyDescent="0.25">
      <c r="A274" s="168" t="s">
        <v>114</v>
      </c>
      <c r="B274" s="174" t="s">
        <v>19</v>
      </c>
      <c r="C274" s="175"/>
      <c r="D274" s="175"/>
      <c r="E274" s="175"/>
      <c r="F274" s="175"/>
      <c r="G274" s="176"/>
    </row>
    <row r="275" spans="1:7" ht="12.75" customHeight="1" x14ac:dyDescent="0.25">
      <c r="A275" s="179"/>
      <c r="B275" s="183" t="s">
        <v>45</v>
      </c>
      <c r="C275" s="61" t="s">
        <v>74</v>
      </c>
      <c r="D275" s="62">
        <v>418.4</v>
      </c>
      <c r="E275" s="62">
        <f t="shared" ref="E275:E282" si="19">D275-G275</f>
        <v>418.4</v>
      </c>
      <c r="F275" s="62">
        <v>407</v>
      </c>
      <c r="G275" s="63"/>
    </row>
    <row r="276" spans="1:7" ht="12.75" customHeight="1" x14ac:dyDescent="0.25">
      <c r="A276" s="179"/>
      <c r="B276" s="184"/>
      <c r="C276" s="61" t="s">
        <v>75</v>
      </c>
      <c r="D276" s="77">
        <v>47.7</v>
      </c>
      <c r="E276" s="77">
        <f t="shared" si="19"/>
        <v>47.7</v>
      </c>
      <c r="F276" s="77">
        <v>46.2</v>
      </c>
      <c r="G276" s="78"/>
    </row>
    <row r="277" spans="1:7" x14ac:dyDescent="0.25">
      <c r="A277" s="179"/>
      <c r="B277" s="185"/>
      <c r="C277" s="71" t="s">
        <v>18</v>
      </c>
      <c r="D277" s="73">
        <f>SUM(D275:D276)</f>
        <v>466.09999999999997</v>
      </c>
      <c r="E277" s="73">
        <f t="shared" si="19"/>
        <v>466.09999999999997</v>
      </c>
      <c r="F277" s="73">
        <f>SUM(F275:F276)</f>
        <v>453.2</v>
      </c>
      <c r="G277" s="74">
        <f>SUM(G275:G276)</f>
        <v>0</v>
      </c>
    </row>
    <row r="278" spans="1:7" ht="35.25" customHeight="1" x14ac:dyDescent="0.25">
      <c r="A278" s="179"/>
      <c r="B278" s="177" t="s">
        <v>124</v>
      </c>
      <c r="C278" s="103" t="s">
        <v>89</v>
      </c>
      <c r="D278" s="104">
        <v>3.6</v>
      </c>
      <c r="E278" s="104">
        <f t="shared" si="19"/>
        <v>3.6</v>
      </c>
      <c r="F278" s="104"/>
      <c r="G278" s="105"/>
    </row>
    <row r="279" spans="1:7" x14ac:dyDescent="0.25">
      <c r="A279" s="179"/>
      <c r="B279" s="178"/>
      <c r="C279" s="139" t="s">
        <v>18</v>
      </c>
      <c r="D279" s="139">
        <f>D278</f>
        <v>3.6</v>
      </c>
      <c r="E279" s="139">
        <f t="shared" si="19"/>
        <v>3.6</v>
      </c>
      <c r="F279" s="139">
        <f>F278</f>
        <v>0</v>
      </c>
      <c r="G279" s="140">
        <f>G278</f>
        <v>0</v>
      </c>
    </row>
    <row r="280" spans="1:7" x14ac:dyDescent="0.25">
      <c r="A280" s="179"/>
      <c r="B280" s="187" t="s">
        <v>39</v>
      </c>
      <c r="C280" s="135" t="s">
        <v>101</v>
      </c>
      <c r="D280" s="136">
        <v>1.3</v>
      </c>
      <c r="E280" s="137">
        <f>D280-G280</f>
        <v>1.3</v>
      </c>
      <c r="F280" s="136">
        <v>0.5</v>
      </c>
      <c r="G280" s="138"/>
    </row>
    <row r="281" spans="1:7" ht="13" thickBot="1" x14ac:dyDescent="0.3">
      <c r="A281" s="186"/>
      <c r="B281" s="188"/>
      <c r="C281" s="130" t="s">
        <v>18</v>
      </c>
      <c r="D281" s="131">
        <f>D280</f>
        <v>1.3</v>
      </c>
      <c r="E281" s="131">
        <f>D281-G281</f>
        <v>1.3</v>
      </c>
      <c r="F281" s="131">
        <f>F280</f>
        <v>0.5</v>
      </c>
      <c r="G281" s="132">
        <f>G280</f>
        <v>0</v>
      </c>
    </row>
    <row r="282" spans="1:7" ht="13" thickBot="1" x14ac:dyDescent="0.3">
      <c r="A282" s="171" t="s">
        <v>2</v>
      </c>
      <c r="B282" s="172"/>
      <c r="C282" s="173"/>
      <c r="D282" s="22">
        <f>D277+D279+D281</f>
        <v>471</v>
      </c>
      <c r="E282" s="22">
        <f t="shared" si="19"/>
        <v>471</v>
      </c>
      <c r="F282" s="22">
        <f>F277+F279+F281</f>
        <v>453.7</v>
      </c>
      <c r="G282" s="23">
        <f>G277+G279</f>
        <v>0</v>
      </c>
    </row>
    <row r="283" spans="1:7" ht="12.75" customHeight="1" x14ac:dyDescent="0.25">
      <c r="A283" s="222" t="s">
        <v>80</v>
      </c>
      <c r="B283" s="221" t="s">
        <v>7</v>
      </c>
      <c r="C283" s="213"/>
      <c r="D283" s="213"/>
      <c r="E283" s="213"/>
      <c r="F283" s="213"/>
      <c r="G283" s="214"/>
    </row>
    <row r="284" spans="1:7" x14ac:dyDescent="0.25">
      <c r="A284" s="223"/>
      <c r="B284" s="219" t="s">
        <v>40</v>
      </c>
      <c r="C284" s="56" t="s">
        <v>15</v>
      </c>
      <c r="D284" s="40"/>
      <c r="E284" s="40">
        <f>D284-G284</f>
        <v>0</v>
      </c>
      <c r="F284" s="40"/>
      <c r="G284" s="41"/>
    </row>
    <row r="285" spans="1:7" x14ac:dyDescent="0.25">
      <c r="A285" s="223"/>
      <c r="B285" s="220"/>
      <c r="C285" s="54" t="s">
        <v>18</v>
      </c>
      <c r="D285" s="54">
        <f>D284</f>
        <v>0</v>
      </c>
      <c r="E285" s="54">
        <f>D285-G285</f>
        <v>0</v>
      </c>
      <c r="F285" s="54">
        <f>F284</f>
        <v>0</v>
      </c>
      <c r="G285" s="55">
        <f>G284</f>
        <v>0</v>
      </c>
    </row>
    <row r="286" spans="1:7" x14ac:dyDescent="0.25">
      <c r="A286" s="223"/>
      <c r="B286" s="165" t="s">
        <v>19</v>
      </c>
      <c r="C286" s="166"/>
      <c r="D286" s="166"/>
      <c r="E286" s="166"/>
      <c r="F286" s="166"/>
      <c r="G286" s="167"/>
    </row>
    <row r="287" spans="1:7" x14ac:dyDescent="0.25">
      <c r="A287" s="223"/>
      <c r="B287" s="183" t="s">
        <v>45</v>
      </c>
      <c r="C287" s="68" t="s">
        <v>75</v>
      </c>
      <c r="D287" s="62">
        <v>226.6</v>
      </c>
      <c r="E287" s="62">
        <f>D287-G287</f>
        <v>226.6</v>
      </c>
      <c r="F287" s="62">
        <v>218</v>
      </c>
      <c r="G287" s="63"/>
    </row>
    <row r="288" spans="1:7" x14ac:dyDescent="0.25">
      <c r="A288" s="223"/>
      <c r="B288" s="185"/>
      <c r="C288" s="68" t="s">
        <v>74</v>
      </c>
      <c r="D288" s="62">
        <v>52.8</v>
      </c>
      <c r="E288" s="62">
        <f>D288-G288</f>
        <v>52.8</v>
      </c>
      <c r="F288" s="62">
        <v>50.7</v>
      </c>
      <c r="G288" s="63"/>
    </row>
    <row r="289" spans="1:7" ht="13" thickBot="1" x14ac:dyDescent="0.3">
      <c r="A289" s="223"/>
      <c r="B289" s="218"/>
      <c r="C289" s="79" t="s">
        <v>18</v>
      </c>
      <c r="D289" s="73">
        <f>SUM(D287:D288)</f>
        <v>279.39999999999998</v>
      </c>
      <c r="E289" s="73">
        <f>D289-G289</f>
        <v>279.39999999999998</v>
      </c>
      <c r="F289" s="73">
        <f>SUM(F287:F288)</f>
        <v>268.7</v>
      </c>
      <c r="G289" s="74">
        <f>SUM(G287:G288)</f>
        <v>0</v>
      </c>
    </row>
    <row r="290" spans="1:7" ht="13" thickBot="1" x14ac:dyDescent="0.3">
      <c r="A290" s="171" t="s">
        <v>2</v>
      </c>
      <c r="B290" s="172"/>
      <c r="C290" s="173"/>
      <c r="D290" s="26">
        <f>D285+D289</f>
        <v>279.39999999999998</v>
      </c>
      <c r="E290" s="10">
        <f>D290-G290</f>
        <v>279.39999999999998</v>
      </c>
      <c r="F290" s="10">
        <f>F285+F289</f>
        <v>268.7</v>
      </c>
      <c r="G290" s="11">
        <f>G285+G289</f>
        <v>0</v>
      </c>
    </row>
    <row r="291" spans="1:7" ht="13.25" customHeight="1" x14ac:dyDescent="0.25">
      <c r="A291" s="168" t="s">
        <v>81</v>
      </c>
      <c r="B291" s="215" t="s">
        <v>7</v>
      </c>
      <c r="C291" s="216"/>
      <c r="D291" s="216"/>
      <c r="E291" s="216"/>
      <c r="F291" s="216"/>
      <c r="G291" s="217"/>
    </row>
    <row r="292" spans="1:7" x14ac:dyDescent="0.25">
      <c r="A292" s="179"/>
      <c r="B292" s="219" t="s">
        <v>40</v>
      </c>
      <c r="C292" s="56" t="s">
        <v>15</v>
      </c>
      <c r="D292" s="40"/>
      <c r="E292" s="40">
        <f>D292-G292</f>
        <v>0</v>
      </c>
      <c r="F292" s="40"/>
      <c r="G292" s="41"/>
    </row>
    <row r="293" spans="1:7" x14ac:dyDescent="0.25">
      <c r="A293" s="179"/>
      <c r="B293" s="220"/>
      <c r="C293" s="54" t="s">
        <v>18</v>
      </c>
      <c r="D293" s="54">
        <f>D292</f>
        <v>0</v>
      </c>
      <c r="E293" s="54">
        <f>D293-G293</f>
        <v>0</v>
      </c>
      <c r="F293" s="54">
        <f>F292</f>
        <v>0</v>
      </c>
      <c r="G293" s="55">
        <f>G292</f>
        <v>0</v>
      </c>
    </row>
    <row r="294" spans="1:7" x14ac:dyDescent="0.25">
      <c r="A294" s="179"/>
      <c r="B294" s="239" t="s">
        <v>19</v>
      </c>
      <c r="C294" s="240"/>
      <c r="D294" s="240"/>
      <c r="E294" s="240"/>
      <c r="F294" s="240"/>
      <c r="G294" s="241"/>
    </row>
    <row r="295" spans="1:7" x14ac:dyDescent="0.25">
      <c r="A295" s="179"/>
      <c r="B295" s="183" t="s">
        <v>45</v>
      </c>
      <c r="C295" s="68" t="s">
        <v>75</v>
      </c>
      <c r="D295" s="68">
        <v>220.8</v>
      </c>
      <c r="E295" s="68">
        <f t="shared" ref="E295:E300" si="20">D295-G295</f>
        <v>220.8</v>
      </c>
      <c r="F295" s="68">
        <v>214.2</v>
      </c>
      <c r="G295" s="69"/>
    </row>
    <row r="296" spans="1:7" x14ac:dyDescent="0.25">
      <c r="A296" s="179"/>
      <c r="B296" s="185"/>
      <c r="C296" s="68" t="s">
        <v>74</v>
      </c>
      <c r="D296" s="68">
        <v>76.8</v>
      </c>
      <c r="E296" s="68">
        <f t="shared" si="20"/>
        <v>76.8</v>
      </c>
      <c r="F296" s="68">
        <v>74.7</v>
      </c>
      <c r="G296" s="69"/>
    </row>
    <row r="297" spans="1:7" x14ac:dyDescent="0.25">
      <c r="A297" s="179"/>
      <c r="B297" s="185"/>
      <c r="C297" s="79" t="s">
        <v>18</v>
      </c>
      <c r="D297" s="71">
        <f>SUM(D295:D296)</f>
        <v>297.60000000000002</v>
      </c>
      <c r="E297" s="71">
        <f t="shared" si="20"/>
        <v>297.60000000000002</v>
      </c>
      <c r="F297" s="71">
        <f>SUM(F295:F296)</f>
        <v>288.89999999999998</v>
      </c>
      <c r="G297" s="72">
        <f>SUM(G295:G296)</f>
        <v>0</v>
      </c>
    </row>
    <row r="298" spans="1:7" ht="14" customHeight="1" x14ac:dyDescent="0.25">
      <c r="A298" s="179"/>
      <c r="B298" s="224" t="s">
        <v>39</v>
      </c>
      <c r="C298" s="135" t="s">
        <v>101</v>
      </c>
      <c r="D298" s="129">
        <v>3.7</v>
      </c>
      <c r="E298" s="153">
        <f t="shared" si="20"/>
        <v>3.7</v>
      </c>
      <c r="F298" s="129">
        <v>3.6</v>
      </c>
      <c r="G298" s="154"/>
    </row>
    <row r="299" spans="1:7" ht="13" thickBot="1" x14ac:dyDescent="0.3">
      <c r="A299" s="186"/>
      <c r="B299" s="188"/>
      <c r="C299" s="130" t="s">
        <v>18</v>
      </c>
      <c r="D299" s="131">
        <f>D298</f>
        <v>3.7</v>
      </c>
      <c r="E299" s="131">
        <f t="shared" si="20"/>
        <v>3.7</v>
      </c>
      <c r="F299" s="131">
        <f>F298</f>
        <v>3.6</v>
      </c>
      <c r="G299" s="132">
        <f>G298</f>
        <v>0</v>
      </c>
    </row>
    <row r="300" spans="1:7" ht="13" thickBot="1" x14ac:dyDescent="0.3">
      <c r="A300" s="171" t="s">
        <v>2</v>
      </c>
      <c r="B300" s="190"/>
      <c r="C300" s="173"/>
      <c r="D300" s="151">
        <f>D293+D297+D299</f>
        <v>301.3</v>
      </c>
      <c r="E300" s="151">
        <f t="shared" si="20"/>
        <v>301.3</v>
      </c>
      <c r="F300" s="151">
        <f>F293+F297+F299</f>
        <v>292.5</v>
      </c>
      <c r="G300" s="152">
        <f>G293+G297+G299</f>
        <v>0</v>
      </c>
    </row>
    <row r="301" spans="1:7" ht="12.75" customHeight="1" x14ac:dyDescent="0.25">
      <c r="A301" s="179" t="s">
        <v>115</v>
      </c>
      <c r="B301" s="215" t="s">
        <v>7</v>
      </c>
      <c r="C301" s="242"/>
      <c r="D301" s="242"/>
      <c r="E301" s="242"/>
      <c r="F301" s="242"/>
      <c r="G301" s="243"/>
    </row>
    <row r="302" spans="1:7" ht="14.25" customHeight="1" x14ac:dyDescent="0.25">
      <c r="A302" s="179"/>
      <c r="B302" s="219" t="s">
        <v>40</v>
      </c>
      <c r="C302" s="56" t="s">
        <v>15</v>
      </c>
      <c r="D302" s="40"/>
      <c r="E302" s="40">
        <f>D302-G302</f>
        <v>0</v>
      </c>
      <c r="F302" s="40"/>
      <c r="G302" s="41"/>
    </row>
    <row r="303" spans="1:7" ht="12" customHeight="1" x14ac:dyDescent="0.25">
      <c r="A303" s="179"/>
      <c r="B303" s="236"/>
      <c r="C303" s="54" t="s">
        <v>18</v>
      </c>
      <c r="D303" s="54">
        <f>D302</f>
        <v>0</v>
      </c>
      <c r="E303" s="54">
        <f>D303-G303</f>
        <v>0</v>
      </c>
      <c r="F303" s="54">
        <f>F302</f>
        <v>0</v>
      </c>
      <c r="G303" s="55">
        <f>G302</f>
        <v>0</v>
      </c>
    </row>
    <row r="304" spans="1:7" ht="12.75" customHeight="1" x14ac:dyDescent="0.25">
      <c r="A304" s="179"/>
      <c r="B304" s="239" t="s">
        <v>19</v>
      </c>
      <c r="C304" s="240"/>
      <c r="D304" s="240"/>
      <c r="E304" s="240"/>
      <c r="F304" s="240"/>
      <c r="G304" s="241"/>
    </row>
    <row r="305" spans="1:7" x14ac:dyDescent="0.25">
      <c r="A305" s="179"/>
      <c r="B305" s="183" t="s">
        <v>45</v>
      </c>
      <c r="C305" s="68" t="s">
        <v>76</v>
      </c>
      <c r="D305" s="62">
        <v>245.7</v>
      </c>
      <c r="E305" s="62">
        <f>D305-G305</f>
        <v>245.7</v>
      </c>
      <c r="F305" s="62">
        <v>236.3</v>
      </c>
      <c r="G305" s="63"/>
    </row>
    <row r="306" spans="1:7" x14ac:dyDescent="0.25">
      <c r="A306" s="179"/>
      <c r="B306" s="185"/>
      <c r="C306" s="68" t="s">
        <v>74</v>
      </c>
      <c r="D306" s="62">
        <v>53.7</v>
      </c>
      <c r="E306" s="62">
        <f>D306-G306</f>
        <v>53.7</v>
      </c>
      <c r="F306" s="62">
        <v>51.6</v>
      </c>
      <c r="G306" s="63"/>
    </row>
    <row r="307" spans="1:7" ht="13" thickBot="1" x14ac:dyDescent="0.3">
      <c r="A307" s="179"/>
      <c r="B307" s="244"/>
      <c r="C307" s="71" t="s">
        <v>18</v>
      </c>
      <c r="D307" s="73">
        <f>SUM(D305:D306)</f>
        <v>299.39999999999998</v>
      </c>
      <c r="E307" s="73">
        <f>D307-G307</f>
        <v>299.39999999999998</v>
      </c>
      <c r="F307" s="73">
        <f>SUM(F305:F306)</f>
        <v>287.90000000000003</v>
      </c>
      <c r="G307" s="74">
        <f>SUM(G305:G306)</f>
        <v>0</v>
      </c>
    </row>
    <row r="308" spans="1:7" ht="13" thickBot="1" x14ac:dyDescent="0.3">
      <c r="A308" s="171" t="s">
        <v>2</v>
      </c>
      <c r="B308" s="172"/>
      <c r="C308" s="173"/>
      <c r="D308" s="10">
        <f>D307+D303</f>
        <v>299.39999999999998</v>
      </c>
      <c r="E308" s="10">
        <f>D308-G308</f>
        <v>299.39999999999998</v>
      </c>
      <c r="F308" s="10">
        <f>F307</f>
        <v>287.90000000000003</v>
      </c>
      <c r="G308" s="11">
        <f>G307</f>
        <v>0</v>
      </c>
    </row>
    <row r="309" spans="1:7" x14ac:dyDescent="0.25">
      <c r="A309" s="168" t="s">
        <v>82</v>
      </c>
      <c r="B309" s="165" t="s">
        <v>19</v>
      </c>
      <c r="C309" s="166"/>
      <c r="D309" s="166"/>
      <c r="E309" s="166"/>
      <c r="F309" s="166"/>
      <c r="G309" s="167"/>
    </row>
    <row r="310" spans="1:7" x14ac:dyDescent="0.25">
      <c r="A310" s="169"/>
      <c r="B310" s="183" t="s">
        <v>39</v>
      </c>
      <c r="C310" s="68" t="s">
        <v>73</v>
      </c>
      <c r="D310" s="68">
        <v>29.2</v>
      </c>
      <c r="E310" s="68">
        <f>D310-G310</f>
        <v>29.2</v>
      </c>
      <c r="F310" s="68">
        <v>28.8</v>
      </c>
      <c r="G310" s="69"/>
    </row>
    <row r="311" spans="1:7" ht="13" thickBot="1" x14ac:dyDescent="0.3">
      <c r="A311" s="170"/>
      <c r="B311" s="218"/>
      <c r="C311" s="79" t="s">
        <v>18</v>
      </c>
      <c r="D311" s="71">
        <f>D310</f>
        <v>29.2</v>
      </c>
      <c r="E311" s="71">
        <f>D311-G311</f>
        <v>29.2</v>
      </c>
      <c r="F311" s="71">
        <f>F310</f>
        <v>28.8</v>
      </c>
      <c r="G311" s="72">
        <f>G310</f>
        <v>0</v>
      </c>
    </row>
    <row r="312" spans="1:7" ht="13" thickBot="1" x14ac:dyDescent="0.3">
      <c r="A312" s="171" t="s">
        <v>2</v>
      </c>
      <c r="B312" s="172"/>
      <c r="C312" s="173"/>
      <c r="D312" s="22">
        <f>D311</f>
        <v>29.2</v>
      </c>
      <c r="E312" s="22">
        <f>D312-G312</f>
        <v>29.2</v>
      </c>
      <c r="F312" s="22">
        <f>F311</f>
        <v>28.8</v>
      </c>
      <c r="G312" s="23">
        <f>G311</f>
        <v>0</v>
      </c>
    </row>
    <row r="313" spans="1:7" ht="13.25" customHeight="1" x14ac:dyDescent="0.25">
      <c r="A313" s="222" t="s">
        <v>93</v>
      </c>
      <c r="B313" s="221" t="s">
        <v>7</v>
      </c>
      <c r="C313" s="213"/>
      <c r="D313" s="213"/>
      <c r="E313" s="213"/>
      <c r="F313" s="213"/>
      <c r="G313" s="214"/>
    </row>
    <row r="314" spans="1:7" x14ac:dyDescent="0.25">
      <c r="A314" s="223"/>
      <c r="B314" s="219" t="s">
        <v>40</v>
      </c>
      <c r="C314" s="56" t="s">
        <v>15</v>
      </c>
      <c r="D314" s="40">
        <v>2.5</v>
      </c>
      <c r="E314" s="40">
        <f>D314-G314</f>
        <v>2.5</v>
      </c>
      <c r="F314" s="40"/>
      <c r="G314" s="41"/>
    </row>
    <row r="315" spans="1:7" x14ac:dyDescent="0.25">
      <c r="A315" s="223"/>
      <c r="B315" s="220"/>
      <c r="C315" s="54" t="s">
        <v>18</v>
      </c>
      <c r="D315" s="54">
        <f>D314</f>
        <v>2.5</v>
      </c>
      <c r="E315" s="54">
        <f>D315-G315</f>
        <v>2.5</v>
      </c>
      <c r="F315" s="54">
        <f>F314</f>
        <v>0</v>
      </c>
      <c r="G315" s="55">
        <f>G314</f>
        <v>0</v>
      </c>
    </row>
    <row r="316" spans="1:7" x14ac:dyDescent="0.25">
      <c r="A316" s="223"/>
      <c r="B316" s="165" t="s">
        <v>19</v>
      </c>
      <c r="C316" s="166"/>
      <c r="D316" s="166"/>
      <c r="E316" s="166"/>
      <c r="F316" s="166"/>
      <c r="G316" s="167"/>
    </row>
    <row r="317" spans="1:7" x14ac:dyDescent="0.25">
      <c r="A317" s="223"/>
      <c r="B317" s="183" t="s">
        <v>39</v>
      </c>
      <c r="C317" s="68" t="s">
        <v>73</v>
      </c>
      <c r="D317" s="68">
        <v>20</v>
      </c>
      <c r="E317" s="68">
        <f>D317-G317</f>
        <v>20</v>
      </c>
      <c r="F317" s="68">
        <v>19.7</v>
      </c>
      <c r="G317" s="69"/>
    </row>
    <row r="318" spans="1:7" x14ac:dyDescent="0.25">
      <c r="A318" s="223"/>
      <c r="B318" s="218"/>
      <c r="C318" s="79" t="s">
        <v>18</v>
      </c>
      <c r="D318" s="71">
        <f>D317</f>
        <v>20</v>
      </c>
      <c r="E318" s="71">
        <f>D318-G318</f>
        <v>20</v>
      </c>
      <c r="F318" s="71">
        <f>F317</f>
        <v>19.7</v>
      </c>
      <c r="G318" s="72">
        <f>G317</f>
        <v>0</v>
      </c>
    </row>
    <row r="319" spans="1:7" x14ac:dyDescent="0.25">
      <c r="A319" s="223"/>
      <c r="B319" s="187" t="s">
        <v>39</v>
      </c>
      <c r="C319" s="135" t="s">
        <v>101</v>
      </c>
      <c r="D319" s="129">
        <v>43.9</v>
      </c>
      <c r="E319" s="153">
        <f>D319-G319</f>
        <v>43.9</v>
      </c>
      <c r="F319" s="129">
        <v>43.9</v>
      </c>
      <c r="G319" s="154"/>
    </row>
    <row r="320" spans="1:7" ht="13" thickBot="1" x14ac:dyDescent="0.3">
      <c r="A320" s="237"/>
      <c r="B320" s="238"/>
      <c r="C320" s="149" t="s">
        <v>18</v>
      </c>
      <c r="D320" s="133">
        <f>D319</f>
        <v>43.9</v>
      </c>
      <c r="E320" s="133">
        <f>D320-G320</f>
        <v>43.9</v>
      </c>
      <c r="F320" s="133">
        <f>F319</f>
        <v>43.9</v>
      </c>
      <c r="G320" s="145">
        <f>G319</f>
        <v>0</v>
      </c>
    </row>
    <row r="321" spans="1:7" ht="13" thickBot="1" x14ac:dyDescent="0.3">
      <c r="A321" s="171" t="s">
        <v>2</v>
      </c>
      <c r="B321" s="172"/>
      <c r="C321" s="173"/>
      <c r="D321" s="22">
        <f>D315+D318+D320</f>
        <v>66.400000000000006</v>
      </c>
      <c r="E321" s="22">
        <f>D321-G321</f>
        <v>66.400000000000006</v>
      </c>
      <c r="F321" s="22">
        <f>F315+F318+F320</f>
        <v>63.599999999999994</v>
      </c>
      <c r="G321" s="23">
        <f>G315+G318+G320</f>
        <v>0</v>
      </c>
    </row>
    <row r="322" spans="1:7" x14ac:dyDescent="0.25">
      <c r="A322" s="168" t="s">
        <v>94</v>
      </c>
      <c r="B322" s="221" t="s">
        <v>7</v>
      </c>
      <c r="C322" s="213"/>
      <c r="D322" s="213"/>
      <c r="E322" s="213"/>
      <c r="F322" s="213"/>
      <c r="G322" s="214"/>
    </row>
    <row r="323" spans="1:7" x14ac:dyDescent="0.25">
      <c r="A323" s="179"/>
      <c r="B323" s="219" t="s">
        <v>40</v>
      </c>
      <c r="C323" s="56" t="s">
        <v>15</v>
      </c>
      <c r="D323" s="40">
        <v>2.5</v>
      </c>
      <c r="E323" s="40">
        <f>D323-G323</f>
        <v>2.5</v>
      </c>
      <c r="F323" s="40"/>
      <c r="G323" s="41"/>
    </row>
    <row r="324" spans="1:7" x14ac:dyDescent="0.25">
      <c r="A324" s="179"/>
      <c r="B324" s="220"/>
      <c r="C324" s="54" t="s">
        <v>18</v>
      </c>
      <c r="D324" s="54">
        <f>D323</f>
        <v>2.5</v>
      </c>
      <c r="E324" s="54">
        <f>D324-G324</f>
        <v>2.5</v>
      </c>
      <c r="F324" s="54">
        <f>F323</f>
        <v>0</v>
      </c>
      <c r="G324" s="55">
        <f>G323</f>
        <v>0</v>
      </c>
    </row>
    <row r="325" spans="1:7" x14ac:dyDescent="0.25">
      <c r="A325" s="179"/>
      <c r="B325" s="239" t="s">
        <v>53</v>
      </c>
      <c r="C325" s="212"/>
      <c r="D325" s="212"/>
      <c r="E325" s="212"/>
      <c r="F325" s="212"/>
      <c r="G325" s="229"/>
    </row>
    <row r="326" spans="1:7" x14ac:dyDescent="0.25">
      <c r="A326" s="179"/>
      <c r="B326" s="199" t="s">
        <v>43</v>
      </c>
      <c r="C326" s="37" t="s">
        <v>25</v>
      </c>
      <c r="D326" s="35">
        <v>102.3</v>
      </c>
      <c r="E326" s="35">
        <f>D326-G326</f>
        <v>102.3</v>
      </c>
      <c r="F326" s="35">
        <v>96</v>
      </c>
      <c r="G326" s="36"/>
    </row>
    <row r="327" spans="1:7" x14ac:dyDescent="0.25">
      <c r="A327" s="179"/>
      <c r="B327" s="232"/>
      <c r="C327" s="49" t="s">
        <v>18</v>
      </c>
      <c r="D327" s="50">
        <f>D326</f>
        <v>102.3</v>
      </c>
      <c r="E327" s="50">
        <f>D327-G327</f>
        <v>102.3</v>
      </c>
      <c r="F327" s="50">
        <f>F326</f>
        <v>96</v>
      </c>
      <c r="G327" s="51">
        <f>G326</f>
        <v>0</v>
      </c>
    </row>
    <row r="328" spans="1:7" x14ac:dyDescent="0.25">
      <c r="A328" s="179"/>
      <c r="B328" s="257" t="s">
        <v>19</v>
      </c>
      <c r="C328" s="258"/>
      <c r="D328" s="258"/>
      <c r="E328" s="258"/>
      <c r="F328" s="258"/>
      <c r="G328" s="259"/>
    </row>
    <row r="329" spans="1:7" ht="12.75" customHeight="1" x14ac:dyDescent="0.25">
      <c r="A329" s="179"/>
      <c r="B329" s="278" t="s">
        <v>116</v>
      </c>
      <c r="C329" s="113" t="s">
        <v>27</v>
      </c>
      <c r="D329" s="114">
        <v>501</v>
      </c>
      <c r="E329" s="114">
        <f t="shared" ref="E329:E337" si="21">D329-G329</f>
        <v>501</v>
      </c>
      <c r="F329" s="114">
        <v>399</v>
      </c>
      <c r="G329" s="115"/>
    </row>
    <row r="330" spans="1:7" x14ac:dyDescent="0.25">
      <c r="A330" s="179"/>
      <c r="B330" s="279"/>
      <c r="C330" s="113" t="s">
        <v>18</v>
      </c>
      <c r="D330" s="114">
        <f>D329</f>
        <v>501</v>
      </c>
      <c r="E330" s="114">
        <f t="shared" si="21"/>
        <v>501</v>
      </c>
      <c r="F330" s="114">
        <f>F329</f>
        <v>399</v>
      </c>
      <c r="G330" s="115">
        <f>G329</f>
        <v>0</v>
      </c>
    </row>
    <row r="331" spans="1:7" ht="12.75" customHeight="1" x14ac:dyDescent="0.25">
      <c r="A331" s="179"/>
      <c r="B331" s="183" t="s">
        <v>39</v>
      </c>
      <c r="C331" s="68" t="s">
        <v>73</v>
      </c>
      <c r="D331" s="68">
        <v>422.5</v>
      </c>
      <c r="E331" s="68">
        <f>D331-G331</f>
        <v>422.5</v>
      </c>
      <c r="F331" s="68">
        <v>413.5</v>
      </c>
      <c r="G331" s="69"/>
    </row>
    <row r="332" spans="1:7" x14ac:dyDescent="0.25">
      <c r="A332" s="179"/>
      <c r="B332" s="218"/>
      <c r="C332" s="79" t="s">
        <v>18</v>
      </c>
      <c r="D332" s="71">
        <f>D331</f>
        <v>422.5</v>
      </c>
      <c r="E332" s="71">
        <f>D332-G332</f>
        <v>422.5</v>
      </c>
      <c r="F332" s="71">
        <f>F331</f>
        <v>413.5</v>
      </c>
      <c r="G332" s="72">
        <f>G331</f>
        <v>0</v>
      </c>
    </row>
    <row r="333" spans="1:7" ht="36.75" customHeight="1" x14ac:dyDescent="0.25">
      <c r="A333" s="134"/>
      <c r="B333" s="177" t="s">
        <v>124</v>
      </c>
      <c r="C333" s="103" t="s">
        <v>89</v>
      </c>
      <c r="D333" s="104">
        <v>2.2000000000000002</v>
      </c>
      <c r="E333" s="104">
        <f t="shared" si="21"/>
        <v>0</v>
      </c>
      <c r="F333" s="104"/>
      <c r="G333" s="105">
        <v>2.2000000000000002</v>
      </c>
    </row>
    <row r="334" spans="1:7" x14ac:dyDescent="0.25">
      <c r="A334" s="134"/>
      <c r="B334" s="178"/>
      <c r="C334" s="139" t="s">
        <v>18</v>
      </c>
      <c r="D334" s="139">
        <f>D333</f>
        <v>2.2000000000000002</v>
      </c>
      <c r="E334" s="139">
        <f t="shared" si="21"/>
        <v>0</v>
      </c>
      <c r="F334" s="139">
        <f>F333</f>
        <v>0</v>
      </c>
      <c r="G334" s="140">
        <f>G333</f>
        <v>2.2000000000000002</v>
      </c>
    </row>
    <row r="335" spans="1:7" ht="12.75" customHeight="1" x14ac:dyDescent="0.25">
      <c r="A335" s="134"/>
      <c r="B335" s="187" t="s">
        <v>39</v>
      </c>
      <c r="C335" s="135" t="s">
        <v>101</v>
      </c>
      <c r="D335" s="136">
        <v>0.3</v>
      </c>
      <c r="E335" s="137">
        <f>D335-G335</f>
        <v>0.3</v>
      </c>
      <c r="F335" s="136">
        <v>0.3</v>
      </c>
      <c r="G335" s="138"/>
    </row>
    <row r="336" spans="1:7" ht="13" thickBot="1" x14ac:dyDescent="0.3">
      <c r="A336" s="134"/>
      <c r="B336" s="238"/>
      <c r="C336" s="149" t="s">
        <v>18</v>
      </c>
      <c r="D336" s="133">
        <f>D335</f>
        <v>0.3</v>
      </c>
      <c r="E336" s="133">
        <f>D336-G336</f>
        <v>0.3</v>
      </c>
      <c r="F336" s="133">
        <f>F335</f>
        <v>0.3</v>
      </c>
      <c r="G336" s="145">
        <f>G335</f>
        <v>0</v>
      </c>
    </row>
    <row r="337" spans="1:10" ht="13" thickBot="1" x14ac:dyDescent="0.3">
      <c r="A337" s="247" t="s">
        <v>2</v>
      </c>
      <c r="B337" s="248"/>
      <c r="C337" s="248"/>
      <c r="D337" s="10">
        <f>D324+D327+D330+D332+D334+D336</f>
        <v>1030.8</v>
      </c>
      <c r="E337" s="10">
        <f t="shared" si="21"/>
        <v>1028.5999999999999</v>
      </c>
      <c r="F337" s="10">
        <f>F324+F327+F330+F332+F334+F336</f>
        <v>908.8</v>
      </c>
      <c r="G337" s="11">
        <f>G324+G327+G330+G332+G334+G336</f>
        <v>2.2000000000000002</v>
      </c>
    </row>
    <row r="338" spans="1:10" x14ac:dyDescent="0.25">
      <c r="A338" s="179" t="s">
        <v>37</v>
      </c>
      <c r="B338" s="239" t="s">
        <v>54</v>
      </c>
      <c r="C338" s="212"/>
      <c r="D338" s="212"/>
      <c r="E338" s="212"/>
      <c r="F338" s="212"/>
      <c r="G338" s="229"/>
      <c r="J338" t="s">
        <v>58</v>
      </c>
    </row>
    <row r="339" spans="1:10" x14ac:dyDescent="0.25">
      <c r="A339" s="255"/>
      <c r="B339" s="251" t="s">
        <v>46</v>
      </c>
      <c r="C339" s="40" t="s">
        <v>38</v>
      </c>
      <c r="D339" s="35">
        <v>234.6</v>
      </c>
      <c r="E339" s="35">
        <f>D339-G339</f>
        <v>234.6</v>
      </c>
      <c r="F339" s="35">
        <v>162.30000000000001</v>
      </c>
      <c r="G339" s="36"/>
    </row>
    <row r="340" spans="1:10" ht="13" thickBot="1" x14ac:dyDescent="0.3">
      <c r="A340" s="256"/>
      <c r="B340" s="252"/>
      <c r="C340" s="44" t="s">
        <v>18</v>
      </c>
      <c r="D340" s="50">
        <f>D339</f>
        <v>234.6</v>
      </c>
      <c r="E340" s="50">
        <f>D340-G340</f>
        <v>234.6</v>
      </c>
      <c r="F340" s="50">
        <f>F339</f>
        <v>162.30000000000001</v>
      </c>
      <c r="G340" s="51">
        <f>G339</f>
        <v>0</v>
      </c>
    </row>
    <row r="341" spans="1:10" ht="13" thickBot="1" x14ac:dyDescent="0.3">
      <c r="A341" s="247" t="s">
        <v>28</v>
      </c>
      <c r="B341" s="248"/>
      <c r="C341" s="248"/>
      <c r="D341" s="26">
        <f>D70+D78+D86+D95+D104+D113+D122+D131+D140+D149+D158+D167+D171+D177+D181+D185+D195+D202+D206+D217+D226+D238+D247+D256+D264+D273+D282+D290+D300+D308+D312+D321+D337+D340</f>
        <v>11603.399999999998</v>
      </c>
      <c r="E341" s="26">
        <f>E70+E78+E86+E95+E104+E113+E122+E131+E140+E149+E158+E167+E171+E177+E181+E185+E195+E202+E206+E217+E226+E238+E247+E256+E264+E273+E282+E290+E300+E308+E312+E321+E337+E340</f>
        <v>11564.8</v>
      </c>
      <c r="F341" s="26">
        <f>F70+F78+F86+F95+F104+F113+F122+F131+F140+F149+F158+F167+F171+F177+F181+F185+F195+F202+F206+F217+F226+F238+F247+F256+F264+F273+F282+F290+F300+F308+F312+F321+F337+F340</f>
        <v>9169.4999999999982</v>
      </c>
      <c r="G341" s="150">
        <f>G70+G78+G86+G95+G104+G113+G122+G131+G140+G149+G158+G167+G171+G177+G181+G185+G195+G202+G206+G217+G226+G238+G247+G256+G264+G273+G282+G290+G300+G308+G312+G321+G337+G340</f>
        <v>38.6</v>
      </c>
    </row>
    <row r="342" spans="1:10" x14ac:dyDescent="0.25">
      <c r="A342" s="249" t="s">
        <v>29</v>
      </c>
      <c r="B342" s="250"/>
      <c r="C342" s="250"/>
      <c r="D342" s="59">
        <f>D34+D46+D61+D78+D86+D95+D104+D113+D122+D131+D140+D149+D158+D167+D171+D188+D192+D202+D209+D229+D285+D293+D303+D315+D323+D327+D340</f>
        <v>3271.0000000000009</v>
      </c>
      <c r="E342" s="59">
        <f t="shared" ref="E342:E350" si="22">D342-G342</f>
        <v>3271.0000000000009</v>
      </c>
      <c r="F342" s="59">
        <f>F34+F46+F61+F78+F86+F95+F104+F113+F122+F131+F140+F149+F158+F167+F171+F188+F192+F202+F209+F229+F285+F293+F303+F315+F323+F327+F340</f>
        <v>1722.8999999999999</v>
      </c>
      <c r="G342" s="60">
        <f>G34+G46+G61+G78+G86+G95+G104+G113+G122+G131+G140+G149+G158+G167+G171+G188+G192+G202+G209+G229+G285+G293+G303+G315+G323+G327+G340</f>
        <v>0</v>
      </c>
    </row>
    <row r="343" spans="1:10" x14ac:dyDescent="0.25">
      <c r="A343" s="253" t="s">
        <v>73</v>
      </c>
      <c r="B343" s="254"/>
      <c r="C343" s="254"/>
      <c r="D343" s="65">
        <f>D52+D205+D212+D221+D233+D242+D251+D259+D268+D277+D289+D297+D307+D311+D318+D331</f>
        <v>7233.5999999999995</v>
      </c>
      <c r="E343" s="65">
        <f t="shared" si="22"/>
        <v>7230.0999999999995</v>
      </c>
      <c r="F343" s="65">
        <f>F52+F205+F212+F221+F233+F242+F251+F259+F268+F277+F289+F297+F307+F311+F318+F331</f>
        <v>6859.5999999999985</v>
      </c>
      <c r="G343" s="66">
        <f>G52+G205+G212+G221+G233+G242+G251+G259+G268+G277+G289+G297+G307+G311+G318+G331</f>
        <v>3.5</v>
      </c>
    </row>
    <row r="344" spans="1:10" x14ac:dyDescent="0.25">
      <c r="A344" s="260" t="s">
        <v>95</v>
      </c>
      <c r="B344" s="261"/>
      <c r="C344" s="262"/>
      <c r="D344" s="83">
        <f>D35</f>
        <v>16.3</v>
      </c>
      <c r="E344" s="84">
        <f t="shared" si="22"/>
        <v>16.3</v>
      </c>
      <c r="F344" s="83">
        <f>F35</f>
        <v>14.8</v>
      </c>
      <c r="G344" s="141">
        <f>G35</f>
        <v>0</v>
      </c>
    </row>
    <row r="345" spans="1:10" ht="24.75" customHeight="1" x14ac:dyDescent="0.25">
      <c r="A345" s="263" t="s">
        <v>96</v>
      </c>
      <c r="B345" s="264"/>
      <c r="C345" s="265"/>
      <c r="D345" s="85">
        <f>D37+D47</f>
        <v>122.3</v>
      </c>
      <c r="E345" s="86">
        <f t="shared" si="22"/>
        <v>122.3</v>
      </c>
      <c r="F345" s="85">
        <f>F37+F47</f>
        <v>4.5999999999999996</v>
      </c>
      <c r="G345" s="142">
        <f>G37+G47</f>
        <v>0</v>
      </c>
    </row>
    <row r="346" spans="1:10" ht="13.5" customHeight="1" x14ac:dyDescent="0.25">
      <c r="A346" s="272" t="s">
        <v>98</v>
      </c>
      <c r="B346" s="273"/>
      <c r="C346" s="274"/>
      <c r="D346" s="127">
        <f>D53</f>
        <v>111.6</v>
      </c>
      <c r="E346" s="128">
        <f>D346+G346</f>
        <v>111.6</v>
      </c>
      <c r="F346" s="127">
        <f>F53</f>
        <v>3.7</v>
      </c>
      <c r="G346" s="143">
        <f>G53</f>
        <v>0</v>
      </c>
    </row>
    <row r="347" spans="1:10" ht="23.25" customHeight="1" x14ac:dyDescent="0.25">
      <c r="A347" s="266" t="s">
        <v>97</v>
      </c>
      <c r="B347" s="267"/>
      <c r="C347" s="268"/>
      <c r="D347" s="106">
        <f>D57+D213+D222+D234+D243+D252+D260+D269+D278+D333</f>
        <v>73.600000000000009</v>
      </c>
      <c r="E347" s="101">
        <f t="shared" si="22"/>
        <v>71.400000000000006</v>
      </c>
      <c r="F347" s="106">
        <f>F57+F213+F222+F234+F243+F252+F260+F269+F278+F333</f>
        <v>0</v>
      </c>
      <c r="G347" s="144">
        <f>G57+G213+G222+G234+G243+G252+G260+G269+G278+G333</f>
        <v>2.2000000000000002</v>
      </c>
    </row>
    <row r="348" spans="1:10" ht="15" customHeight="1" x14ac:dyDescent="0.25">
      <c r="A348" s="275" t="s">
        <v>102</v>
      </c>
      <c r="B348" s="276"/>
      <c r="C348" s="277"/>
      <c r="D348" s="133">
        <f>D39+D63+D67+D175+D179+D183+D193+D215+D224+D236+D245+D254+D262+D271+D280+D298+D319+D335</f>
        <v>247.3</v>
      </c>
      <c r="E348" s="129">
        <f t="shared" si="22"/>
        <v>241.10000000000002</v>
      </c>
      <c r="F348" s="133">
        <f>F39+F63+F67+F175+F179+F183+F193+F215+F224+F236+F245+F254+F262+F271+F280+F298+F319+F335</f>
        <v>164.9</v>
      </c>
      <c r="G348" s="133">
        <f>G39+G63+G67+G175+G179+G183+G193+G215+G224+G236+G245+G254+G262+G271+G280+G298+G319+G335</f>
        <v>6.2</v>
      </c>
    </row>
    <row r="349" spans="1:10" ht="14.25" customHeight="1" x14ac:dyDescent="0.25">
      <c r="A349" s="269" t="s">
        <v>91</v>
      </c>
      <c r="B349" s="270"/>
      <c r="C349" s="271"/>
      <c r="D349" s="107">
        <f>D173</f>
        <v>26.7</v>
      </c>
      <c r="E349" s="108">
        <f t="shared" si="22"/>
        <v>0</v>
      </c>
      <c r="F349" s="107">
        <f>F173</f>
        <v>0</v>
      </c>
      <c r="G349" s="146">
        <f>G173</f>
        <v>26.7</v>
      </c>
    </row>
    <row r="350" spans="1:10" ht="13" thickBot="1" x14ac:dyDescent="0.3">
      <c r="A350" s="245" t="s">
        <v>30</v>
      </c>
      <c r="B350" s="246"/>
      <c r="C350" s="246"/>
      <c r="D350" s="116">
        <f>D329</f>
        <v>501</v>
      </c>
      <c r="E350" s="116">
        <f t="shared" si="22"/>
        <v>501</v>
      </c>
      <c r="F350" s="116">
        <f>F329</f>
        <v>399</v>
      </c>
      <c r="G350" s="117">
        <f>G329</f>
        <v>0</v>
      </c>
    </row>
    <row r="351" spans="1:10" x14ac:dyDescent="0.25">
      <c r="A351" s="27"/>
      <c r="B351" s="27"/>
      <c r="C351" s="27"/>
      <c r="D351" s="27"/>
      <c r="E351" s="27"/>
      <c r="F351" s="27"/>
      <c r="G351" s="27"/>
    </row>
    <row r="352" spans="1:10" x14ac:dyDescent="0.25">
      <c r="A352" s="27"/>
      <c r="B352" s="27"/>
      <c r="C352" s="27"/>
      <c r="D352" s="27"/>
      <c r="E352" s="27"/>
      <c r="F352" s="27"/>
      <c r="G352" s="27"/>
    </row>
    <row r="353" spans="1:7" x14ac:dyDescent="0.25">
      <c r="A353" s="27"/>
      <c r="B353" s="27"/>
      <c r="C353" s="27"/>
      <c r="D353" s="27"/>
      <c r="E353" s="27"/>
      <c r="F353" s="27"/>
      <c r="G353" s="27"/>
    </row>
    <row r="354" spans="1:7" x14ac:dyDescent="0.25">
      <c r="A354" s="27"/>
      <c r="B354" s="27"/>
      <c r="C354" s="27"/>
      <c r="D354" s="27"/>
      <c r="E354" s="27"/>
      <c r="F354" s="27"/>
      <c r="G354" s="27"/>
    </row>
    <row r="355" spans="1:7" x14ac:dyDescent="0.25">
      <c r="A355" s="27"/>
      <c r="B355" s="27"/>
      <c r="C355" s="27"/>
      <c r="D355" s="27"/>
      <c r="E355" s="27"/>
      <c r="F355" s="27"/>
      <c r="G355" s="27"/>
    </row>
    <row r="356" spans="1:7" x14ac:dyDescent="0.25">
      <c r="A356" s="27"/>
      <c r="B356" s="27"/>
      <c r="C356" s="27"/>
      <c r="D356" s="27"/>
      <c r="E356" s="27"/>
      <c r="F356" s="27"/>
      <c r="G356" s="27"/>
    </row>
    <row r="357" spans="1:7" x14ac:dyDescent="0.25">
      <c r="A357" s="27"/>
      <c r="B357" s="27"/>
      <c r="C357" s="27"/>
      <c r="D357" s="27"/>
      <c r="E357" s="27"/>
      <c r="F357" s="27"/>
      <c r="G357" s="27"/>
    </row>
    <row r="358" spans="1:7" x14ac:dyDescent="0.25">
      <c r="A358" s="27"/>
      <c r="B358" s="27"/>
      <c r="C358" s="27"/>
      <c r="D358" s="27"/>
      <c r="E358" s="27"/>
      <c r="F358" s="27"/>
      <c r="G358" s="27"/>
    </row>
    <row r="359" spans="1:7" x14ac:dyDescent="0.25">
      <c r="A359" s="27"/>
      <c r="B359" s="27"/>
      <c r="C359" s="27"/>
      <c r="D359" s="27"/>
      <c r="E359" s="27"/>
      <c r="F359" s="27"/>
      <c r="G359" s="27"/>
    </row>
    <row r="360" spans="1:7" x14ac:dyDescent="0.25">
      <c r="A360" s="27"/>
      <c r="B360" s="27"/>
      <c r="C360" s="27"/>
      <c r="D360" s="27"/>
      <c r="E360" s="27"/>
      <c r="F360" s="27"/>
      <c r="G360" s="27"/>
    </row>
    <row r="361" spans="1:7" x14ac:dyDescent="0.25">
      <c r="A361" s="27"/>
      <c r="B361" s="27"/>
      <c r="C361" s="27"/>
      <c r="D361" s="27"/>
      <c r="E361" s="27"/>
      <c r="F361" s="27"/>
      <c r="G361" s="27"/>
    </row>
    <row r="362" spans="1:7" x14ac:dyDescent="0.25">
      <c r="A362" s="27"/>
      <c r="B362" s="27"/>
      <c r="C362" s="27"/>
      <c r="D362" s="27"/>
      <c r="E362" s="27"/>
      <c r="F362" s="27"/>
      <c r="G362" s="27"/>
    </row>
  </sheetData>
  <mergeCells count="239">
    <mergeCell ref="B39:B40"/>
    <mergeCell ref="B62:G62"/>
    <mergeCell ref="B66:G66"/>
    <mergeCell ref="A15:A69"/>
    <mergeCell ref="B63:B64"/>
    <mergeCell ref="B67:B68"/>
    <mergeCell ref="B42:G42"/>
    <mergeCell ref="B172:G172"/>
    <mergeCell ref="B150:G150"/>
    <mergeCell ref="B156:B157"/>
    <mergeCell ref="B115:B118"/>
    <mergeCell ref="B124:B127"/>
    <mergeCell ref="B133:B136"/>
    <mergeCell ref="B142:B145"/>
    <mergeCell ref="B151:B154"/>
    <mergeCell ref="B160:B163"/>
    <mergeCell ref="A131:C131"/>
    <mergeCell ref="B138:B139"/>
    <mergeCell ref="A140:C140"/>
    <mergeCell ref="B137:G137"/>
    <mergeCell ref="A132:A139"/>
    <mergeCell ref="B132:G132"/>
    <mergeCell ref="B155:G155"/>
    <mergeCell ref="B164:G164"/>
    <mergeCell ref="E9:G9"/>
    <mergeCell ref="B75:G75"/>
    <mergeCell ref="E11:E13"/>
    <mergeCell ref="B51:B52"/>
    <mergeCell ref="B30:B33"/>
    <mergeCell ref="B15:G15"/>
    <mergeCell ref="F11:F13"/>
    <mergeCell ref="D9:D13"/>
    <mergeCell ref="B106:B109"/>
    <mergeCell ref="A70:C70"/>
    <mergeCell ref="B59:G59"/>
    <mergeCell ref="A71:A77"/>
    <mergeCell ref="B76:B77"/>
    <mergeCell ref="B53:B54"/>
    <mergeCell ref="B56:G56"/>
    <mergeCell ref="B57:B58"/>
    <mergeCell ref="A95:C95"/>
    <mergeCell ref="B35:B36"/>
    <mergeCell ref="B24:B25"/>
    <mergeCell ref="B50:G50"/>
    <mergeCell ref="B26:B28"/>
    <mergeCell ref="B92:G92"/>
    <mergeCell ref="B97:B100"/>
    <mergeCell ref="B47:B48"/>
    <mergeCell ref="A141:A148"/>
    <mergeCell ref="B146:G146"/>
    <mergeCell ref="B141:G141"/>
    <mergeCell ref="B147:B148"/>
    <mergeCell ref="B168:G168"/>
    <mergeCell ref="B169:B170"/>
    <mergeCell ref="A171:C171"/>
    <mergeCell ref="A149:C149"/>
    <mergeCell ref="A159:A166"/>
    <mergeCell ref="A168:A170"/>
    <mergeCell ref="A167:C167"/>
    <mergeCell ref="B128:G128"/>
    <mergeCell ref="B129:B130"/>
    <mergeCell ref="B101:G101"/>
    <mergeCell ref="A113:C113"/>
    <mergeCell ref="A104:C104"/>
    <mergeCell ref="A96:A103"/>
    <mergeCell ref="A105:A112"/>
    <mergeCell ref="B110:G110"/>
    <mergeCell ref="B96:G96"/>
    <mergeCell ref="B105:G105"/>
    <mergeCell ref="B102:B103"/>
    <mergeCell ref="B203:G203"/>
    <mergeCell ref="A203:A205"/>
    <mergeCell ref="A202:C202"/>
    <mergeCell ref="A195:C195"/>
    <mergeCell ref="B187:B188"/>
    <mergeCell ref="A186:A194"/>
    <mergeCell ref="B193:B194"/>
    <mergeCell ref="B189:G189"/>
    <mergeCell ref="A172:A176"/>
    <mergeCell ref="B175:B176"/>
    <mergeCell ref="B186:G186"/>
    <mergeCell ref="B178:G178"/>
    <mergeCell ref="B179:B180"/>
    <mergeCell ref="A181:C181"/>
    <mergeCell ref="A182:A184"/>
    <mergeCell ref="B190:B192"/>
    <mergeCell ref="B199:G199"/>
    <mergeCell ref="A185:C185"/>
    <mergeCell ref="B200:B201"/>
    <mergeCell ref="A350:C350"/>
    <mergeCell ref="A341:C341"/>
    <mergeCell ref="A342:C342"/>
    <mergeCell ref="B339:B340"/>
    <mergeCell ref="A343:C343"/>
    <mergeCell ref="A338:A340"/>
    <mergeCell ref="B338:G338"/>
    <mergeCell ref="A337:C337"/>
    <mergeCell ref="A322:A332"/>
    <mergeCell ref="B323:B324"/>
    <mergeCell ref="B328:G328"/>
    <mergeCell ref="B325:G325"/>
    <mergeCell ref="B326:B327"/>
    <mergeCell ref="B322:G322"/>
    <mergeCell ref="A344:C344"/>
    <mergeCell ref="A345:C345"/>
    <mergeCell ref="A347:C347"/>
    <mergeCell ref="B331:B332"/>
    <mergeCell ref="A349:C349"/>
    <mergeCell ref="A346:C346"/>
    <mergeCell ref="A348:C348"/>
    <mergeCell ref="B335:B336"/>
    <mergeCell ref="B333:B334"/>
    <mergeCell ref="B329:B330"/>
    <mergeCell ref="A313:A320"/>
    <mergeCell ref="B275:B277"/>
    <mergeCell ref="B319:B320"/>
    <mergeCell ref="B196:G196"/>
    <mergeCell ref="B211:B212"/>
    <mergeCell ref="A206:C206"/>
    <mergeCell ref="A301:A307"/>
    <mergeCell ref="B317:B318"/>
    <mergeCell ref="B302:B303"/>
    <mergeCell ref="B314:B315"/>
    <mergeCell ref="B304:G304"/>
    <mergeCell ref="A309:A311"/>
    <mergeCell ref="A308:C308"/>
    <mergeCell ref="A312:C312"/>
    <mergeCell ref="B309:G309"/>
    <mergeCell ref="B301:G301"/>
    <mergeCell ref="B316:G316"/>
    <mergeCell ref="B313:G313"/>
    <mergeCell ref="B234:B235"/>
    <mergeCell ref="B222:B223"/>
    <mergeCell ref="B240:B242"/>
    <mergeCell ref="B294:G294"/>
    <mergeCell ref="B305:B307"/>
    <mergeCell ref="B310:B311"/>
    <mergeCell ref="C1:G4"/>
    <mergeCell ref="A114:A121"/>
    <mergeCell ref="B120:B121"/>
    <mergeCell ref="B123:G123"/>
    <mergeCell ref="B119:G119"/>
    <mergeCell ref="B114:G114"/>
    <mergeCell ref="A122:C122"/>
    <mergeCell ref="A123:A130"/>
    <mergeCell ref="B8:B13"/>
    <mergeCell ref="D8:G8"/>
    <mergeCell ref="B71:G71"/>
    <mergeCell ref="B111:B112"/>
    <mergeCell ref="B93:B94"/>
    <mergeCell ref="B87:G87"/>
    <mergeCell ref="B60:B61"/>
    <mergeCell ref="B79:G79"/>
    <mergeCell ref="F7:G7"/>
    <mergeCell ref="B43:B46"/>
    <mergeCell ref="A78:C78"/>
    <mergeCell ref="A79:A85"/>
    <mergeCell ref="B88:B91"/>
    <mergeCell ref="A87:A94"/>
    <mergeCell ref="B84:B85"/>
    <mergeCell ref="A86:C86"/>
    <mergeCell ref="A300:C300"/>
    <mergeCell ref="B292:B293"/>
    <mergeCell ref="B295:B297"/>
    <mergeCell ref="A290:C290"/>
    <mergeCell ref="B287:B289"/>
    <mergeCell ref="B283:G283"/>
    <mergeCell ref="B286:G286"/>
    <mergeCell ref="B284:B285"/>
    <mergeCell ref="A283:A289"/>
    <mergeCell ref="B298:B299"/>
    <mergeCell ref="A291:A299"/>
    <mergeCell ref="A218:A225"/>
    <mergeCell ref="A265:A272"/>
    <mergeCell ref="B248:G248"/>
    <mergeCell ref="B245:B246"/>
    <mergeCell ref="B254:B255"/>
    <mergeCell ref="B262:B263"/>
    <mergeCell ref="B291:G291"/>
    <mergeCell ref="B218:G218"/>
    <mergeCell ref="B265:G265"/>
    <mergeCell ref="B271:B272"/>
    <mergeCell ref="B280:B281"/>
    <mergeCell ref="A257:A263"/>
    <mergeCell ref="A274:A281"/>
    <mergeCell ref="A264:C264"/>
    <mergeCell ref="A226:C226"/>
    <mergeCell ref="B258:B259"/>
    <mergeCell ref="B266:B268"/>
    <mergeCell ref="B249:B251"/>
    <mergeCell ref="A239:A246"/>
    <mergeCell ref="A217:C217"/>
    <mergeCell ref="B219:B221"/>
    <mergeCell ref="B243:B244"/>
    <mergeCell ref="B257:G257"/>
    <mergeCell ref="A321:C321"/>
    <mergeCell ref="A248:A255"/>
    <mergeCell ref="A6:G6"/>
    <mergeCell ref="A177:C177"/>
    <mergeCell ref="B213:B214"/>
    <mergeCell ref="B207:G207"/>
    <mergeCell ref="B197:B198"/>
    <mergeCell ref="A8:A13"/>
    <mergeCell ref="B16:B23"/>
    <mergeCell ref="E10:F10"/>
    <mergeCell ref="C8:C13"/>
    <mergeCell ref="G10:G13"/>
    <mergeCell ref="B37:B38"/>
    <mergeCell ref="B236:B237"/>
    <mergeCell ref="B173:B174"/>
    <mergeCell ref="B165:B166"/>
    <mergeCell ref="A150:A157"/>
    <mergeCell ref="A158:C158"/>
    <mergeCell ref="A247:C247"/>
    <mergeCell ref="B159:G159"/>
    <mergeCell ref="B208:B209"/>
    <mergeCell ref="B230:G230"/>
    <mergeCell ref="A178:A180"/>
    <mergeCell ref="A282:C282"/>
    <mergeCell ref="B274:G274"/>
    <mergeCell ref="A273:C273"/>
    <mergeCell ref="B278:B279"/>
    <mergeCell ref="B269:B270"/>
    <mergeCell ref="B260:B261"/>
    <mergeCell ref="B252:B253"/>
    <mergeCell ref="A196:A201"/>
    <mergeCell ref="B210:G210"/>
    <mergeCell ref="B227:G227"/>
    <mergeCell ref="B231:B233"/>
    <mergeCell ref="A238:C238"/>
    <mergeCell ref="B239:G239"/>
    <mergeCell ref="B228:B229"/>
    <mergeCell ref="A227:A237"/>
    <mergeCell ref="B215:B216"/>
    <mergeCell ref="A207:A216"/>
    <mergeCell ref="B224:B225"/>
    <mergeCell ref="A256:C256"/>
    <mergeCell ref="B182:G182"/>
    <mergeCell ref="B183:B184"/>
  </mergeCells>
  <phoneticPr fontId="1" type="noConversion"/>
  <pageMargins left="0.25" right="0.25" top="0.75" bottom="0.75" header="0.3" footer="0.3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deleguotos</vt:lpstr>
      <vt:lpstr>deleguotos!Print_Titles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</dc:creator>
  <cp:lastModifiedBy>JUOSPONIENĖ Karolina</cp:lastModifiedBy>
  <cp:lastPrinted>2021-06-18T05:12:59Z</cp:lastPrinted>
  <dcterms:created xsi:type="dcterms:W3CDTF">2011-01-18T17:32:02Z</dcterms:created>
  <dcterms:modified xsi:type="dcterms:W3CDTF">2021-06-28T07:33:08Z</dcterms:modified>
</cp:coreProperties>
</file>