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rismontiene\Desktop\TARYBOS SPRENDIMAI\Pasirašomi\"/>
    </mc:Choice>
  </mc:AlternateContent>
  <xr:revisionPtr revIDLastSave="0" documentId="13_ncr:1_{056B73F7-9541-4B3C-B003-E9B67F43C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jamos " sheetId="5" r:id="rId1"/>
  </sheets>
  <definedNames>
    <definedName name="_xlnm.Print_Area" localSheetId="0">'Pajamos '!$A$1:$D$107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5" l="1"/>
  <c r="D77" i="5"/>
  <c r="D28" i="5" l="1"/>
  <c r="D27" i="5" s="1"/>
  <c r="D91" i="5" l="1"/>
  <c r="D26" i="5" l="1"/>
  <c r="D85" i="5" l="1"/>
  <c r="D97" i="5" l="1"/>
  <c r="D96" i="5" s="1"/>
  <c r="D89" i="5"/>
  <c r="D83" i="5" s="1"/>
  <c r="D79" i="5"/>
  <c r="D70" i="5"/>
  <c r="D69" i="5" s="1"/>
  <c r="D21" i="5"/>
  <c r="D17" i="5"/>
  <c r="D12" i="5"/>
  <c r="D68" i="5" l="1"/>
  <c r="D11" i="5"/>
  <c r="D25" i="5" l="1"/>
  <c r="D23" i="5" s="1"/>
  <c r="D103" i="5" l="1"/>
  <c r="D106" i="5" s="1"/>
  <c r="D107" i="5" s="1"/>
</calcChain>
</file>

<file path=xl/sharedStrings.xml><?xml version="1.0" encoding="utf-8"?>
<sst xmlns="http://schemas.openxmlformats.org/spreadsheetml/2006/main" count="135" uniqueCount="135">
  <si>
    <t>Pajamų klasifikacijos kodas</t>
  </si>
  <si>
    <t>Pajamų pavadinimas</t>
  </si>
  <si>
    <t>Eil. Nr.</t>
  </si>
  <si>
    <t>Suma</t>
  </si>
  <si>
    <t>1.1.</t>
  </si>
  <si>
    <t>1.1.1.</t>
  </si>
  <si>
    <t>Pajamų ir pelno mokesčiai (3)</t>
  </si>
  <si>
    <t>1.1.1.1.1.</t>
  </si>
  <si>
    <t>1.1.3.</t>
  </si>
  <si>
    <t>1.1.3.1.</t>
  </si>
  <si>
    <t>Žemės mokestis</t>
  </si>
  <si>
    <t>1.1.3.2.</t>
  </si>
  <si>
    <t>1.1.3.3.</t>
  </si>
  <si>
    <t>1.1.4.</t>
  </si>
  <si>
    <t>1.1.4.7.1.</t>
  </si>
  <si>
    <t>Mokestis už aplinkos teršimą</t>
  </si>
  <si>
    <t>Vietinės rinkliavos,  iš jų:</t>
  </si>
  <si>
    <t>Vietinė rinkliava už komunalinių atliekų surinkimą ir tvarkymą</t>
  </si>
  <si>
    <t>Kitos vietinės rinkliavos</t>
  </si>
  <si>
    <t>1.3.4.</t>
  </si>
  <si>
    <t>jaunimo teisių apsaugai</t>
  </si>
  <si>
    <t>socialinėms išmokoms ir kompensacijoms skaičiuoti ir mokėti</t>
  </si>
  <si>
    <t>Savivaldybių mokykloms (klasėms), skirtoms šalies (regiono) mokiniams, turintiems specialiųjų ugdymosi poreikių, kitoms savivaldybėms perduotoms įstaigoms išlaikyti</t>
  </si>
  <si>
    <t>1.3.4.2.</t>
  </si>
  <si>
    <t>1.4.</t>
  </si>
  <si>
    <t>1.4.1.</t>
  </si>
  <si>
    <t>1.4.1.4.1.</t>
  </si>
  <si>
    <t>Nuomos mokestis už valstybinę žemę ir valstybinio vidaus vandenų fondo vandens telkinius</t>
  </si>
  <si>
    <t>Kiti mokesčiai už valstybinius gamtos išteklius</t>
  </si>
  <si>
    <t>Mokestis už medžiojamųjų gyvūnų išteklius</t>
  </si>
  <si>
    <t>1.4.2.</t>
  </si>
  <si>
    <t>1.4.2.1.2.1.</t>
  </si>
  <si>
    <t>1.4.2.1.4.1.</t>
  </si>
  <si>
    <t>Įmokos už išlaikymą švietimo, socialinės apsaugos ir kitose įstaigose</t>
  </si>
  <si>
    <t>1.4.3.</t>
  </si>
  <si>
    <t>4.</t>
  </si>
  <si>
    <t>Žemė</t>
  </si>
  <si>
    <t>4.3.1.4.1.2.</t>
  </si>
  <si>
    <t xml:space="preserve">                                                                                           Akmenės rajono savivaldybės tarybos</t>
  </si>
  <si>
    <t>Paveldimo ir dovanojamo turto mokestis</t>
  </si>
  <si>
    <t>Įmonių ir organizacijų nekilnojamo turto mokestis</t>
  </si>
  <si>
    <t>visuomenės sveikatos priežiūros funkcijoms vykdyti</t>
  </si>
  <si>
    <t>žemės ūkio funkcijoms vykdyti</t>
  </si>
  <si>
    <t xml:space="preserve">socialinė parama mokiniams </t>
  </si>
  <si>
    <t xml:space="preserve">socialinėms paslaugoms </t>
  </si>
  <si>
    <t>dalyvavimas rengiant ir vykdant mobilizaciją, priimančios šalies paramą</t>
  </si>
  <si>
    <t>Valstybės rinkliavos</t>
  </si>
  <si>
    <t>1.3.</t>
  </si>
  <si>
    <t>4.1.</t>
  </si>
  <si>
    <t>4.1.1.1.</t>
  </si>
  <si>
    <t>4.1.1.5.</t>
  </si>
  <si>
    <t>Kito ilgalaikio materialiojo turto realizavimo pajamos</t>
  </si>
  <si>
    <t>Finansinių įsipareigojimų prisiėmimo (skolinimosi) pajamos</t>
  </si>
  <si>
    <t>Atsargų realizavimo pajamos</t>
  </si>
  <si>
    <t>4.1.3.</t>
  </si>
  <si>
    <t>1.3.3.</t>
  </si>
  <si>
    <t>Europos Sąjungos finasinės paramos lėšos</t>
  </si>
  <si>
    <t xml:space="preserve">Gyventojų pajamų mokestis, iš viso </t>
  </si>
  <si>
    <t>neveiksnių asmenų būklės peržiūrėjimo funkcijai</t>
  </si>
  <si>
    <t>Metų pradžios lėšų likutis</t>
  </si>
  <si>
    <t>Turto mokesčiai (5+6+7)</t>
  </si>
  <si>
    <t>1.4.2.1.6</t>
  </si>
  <si>
    <t>1.4.2.1.6.2.</t>
  </si>
  <si>
    <t>1.4.2.1.6.1.</t>
  </si>
  <si>
    <t>1.4.1.5.1.1.</t>
  </si>
  <si>
    <t>1.4.1.5.1.2.</t>
  </si>
  <si>
    <t>Pajamos už ilgalaikio ir trumpalaikio materialiojo turto nuomą</t>
  </si>
  <si>
    <t>Prekių ir paslaugų mokesčiai  (9)</t>
  </si>
  <si>
    <t>1.4.4.</t>
  </si>
  <si>
    <t>1.4.2.1.1.1.</t>
  </si>
  <si>
    <t>1.3.4.1</t>
  </si>
  <si>
    <t xml:space="preserve">Kitos neišvardytos pajamos </t>
  </si>
  <si>
    <t>Pajamos iš baudų ir konfiskuoto turto ir kitų netesybų</t>
  </si>
  <si>
    <t>Dotacija savivaldybėms iš Europos Sąjungos, kitos tarptautinės finansinės paramos bendrojo finansavimo lėšų einamiesiems tikslams</t>
  </si>
  <si>
    <t>Dotacija savivaldybėms iš Europos Sąjungos, kitos tarptautinės finansinės paramos bendrojo finansavimo lėšų turtui įsigyti</t>
  </si>
  <si>
    <t>1.3.4.1.1.4.</t>
  </si>
  <si>
    <t>1.3.4.1.1.5.</t>
  </si>
  <si>
    <t>1.3.4.1.1.1.</t>
  </si>
  <si>
    <t>1.3.4.2.1.4.</t>
  </si>
  <si>
    <t>1.3.4.2.1.5.</t>
  </si>
  <si>
    <t>Biudžetinių įstaigų pajamos už prekes ir paslaugas</t>
  </si>
  <si>
    <t>DOTACIJOS (11+12)</t>
  </si>
  <si>
    <t>savivaldybių patvirtintoms užimtumo didinimo programoms įgyvendinti</t>
  </si>
  <si>
    <t xml:space="preserve">                   </t>
  </si>
  <si>
    <t>savivaldybės erdvinių duomenų rinkinio tvarkymo funkcijai atlikti</t>
  </si>
  <si>
    <t>Ugdymo reikmėms finansuoti</t>
  </si>
  <si>
    <t>Iš viso:</t>
  </si>
  <si>
    <t xml:space="preserve"> MOKESČIAI   (2+4+8)</t>
  </si>
  <si>
    <t>melioracijai</t>
  </si>
  <si>
    <t xml:space="preserve">                                               1 priedas</t>
  </si>
  <si>
    <t>1.3.4.2.1.1.</t>
  </si>
  <si>
    <t xml:space="preserve"> Eurais</t>
  </si>
  <si>
    <t>būsto nuomos mokesčio daliai kompensuoti</t>
  </si>
  <si>
    <t>savivaldybei priskirtai valstybinei žemei ir kitam  valstybiam turtui valdyti, naudoti ir disponuoti juo patikėjimo teise</t>
  </si>
  <si>
    <t>Kitos dotacijos einamiesiems tikslams, iš jų:</t>
  </si>
  <si>
    <t>koordinuotai teikiamų paslaugų vaikams nuo gimimo iki 18 metų (turintiems didelių ir labai didelių specialiųjų poreikių - iki 21 metų) ir vaiko atstovams pagal įstatymą  koordinavimui finansuoti</t>
  </si>
  <si>
    <t>priešgaisrinių saugos funkcijai</t>
  </si>
  <si>
    <t>civilinės saugos funkcijai</t>
  </si>
  <si>
    <t xml:space="preserve">gyvenamosios vietos deklaravimo duomenų ir gyvenamosios vietos neturinčių asmenų apskaitos duomenų tvarkymo funkcijai </t>
  </si>
  <si>
    <t>civilinės būklės akų registravimo funkcijai atlikti</t>
  </si>
  <si>
    <t>gyventojų registro tvarkymo ir duomenų teikimo valstybės registrams  funkcijai</t>
  </si>
  <si>
    <t>pirminės teisinės pagalbos funkcijai</t>
  </si>
  <si>
    <t>valstybinės kalbos vartojimo ir taisyklingumo kontrolės funkcijai</t>
  </si>
  <si>
    <t>archyvinių dokumentų tvarkymo funkcijai</t>
  </si>
  <si>
    <t>savivaldybių viešosioms bibliotekoms dokumentams įsigyti</t>
  </si>
  <si>
    <t>neformaliam vaikų švietimui</t>
  </si>
  <si>
    <t>akredituotai vaikų dienos socialiniai priežiūrai organizuoti, teikti ir administruoti</t>
  </si>
  <si>
    <t>duomenims į Suteiktos valstybės pagalbos ir nereikšmingos pagalbos registrą teikti</t>
  </si>
  <si>
    <t>Speciali  tikslinė dotacija savivaldybėms turtui įsigyti</t>
  </si>
  <si>
    <t>Kitos dotacijos turtui įsigyti</t>
  </si>
  <si>
    <t>MATERIALIOJO IR NEMATERIALIOJO TURTO REALIZAVIMO PAJAMOS (73+74+75)</t>
  </si>
  <si>
    <t>SANDORIAI DĖL MATERIALIOJO IR NEMATERIALIOJO TURTO BEI FINANSINIŲ ĮSIPAREIGOJIMŲ PRIĖMIMAS (72)</t>
  </si>
  <si>
    <t>Dotacijos iš kitų valdžios sektoriaus subjektų (12+48)</t>
  </si>
  <si>
    <t>Valstybinėms (valstybės perduotoms savivaldybėms) funkcijoms atlikti, iš jų: (15+...+37)</t>
  </si>
  <si>
    <t>Speciali  tikslinė dotacija - iš viso (14+38+39)</t>
  </si>
  <si>
    <t>Dotacijos iš kitų valdžios sektoriaus subjektų einamiesiems tikslams (13+40+41)</t>
  </si>
  <si>
    <t>Iš viso tūkst. Eur</t>
  </si>
  <si>
    <t>AKMENĖS RAJONO SAVIVALDYBĖS 2022 METŲ BIUDŽETO PAJAMOS</t>
  </si>
  <si>
    <t>dėl padidėjusių išlaidų būstošildymo išlaidų kompensacijoms teikti</t>
  </si>
  <si>
    <t>vadovaujančių darbuotojų minimaliems pareiginės algos koeficientams padidinti</t>
  </si>
  <si>
    <t>pedagoginių darbuotojų, išlaikomų iš savivaldybių lėšų (išskyrus valstybės biudžeto specialiasias tikslines dotacijas) darbo užmokesčiui didinti</t>
  </si>
  <si>
    <t>VIPA</t>
  </si>
  <si>
    <t>asmeninei pagalbai teikti</t>
  </si>
  <si>
    <t>organizuoti socialinės reabilitacijos paslaugų neįgaliesiems  bendruomenėje teikimą</t>
  </si>
  <si>
    <t>ugdymo, maitinimo ir pavežėjimo lėšų socialinę riziką patiriančių vaikų ikimokykliniam ugdymui užtikrinti</t>
  </si>
  <si>
    <t>Dotacijos iš kitų valdžios sektoriaus subjektų turtui įsigyti (55+56+57)</t>
  </si>
  <si>
    <t>Turto pajamos (61+62+63)</t>
  </si>
  <si>
    <t>Pajamos už prekes ir paslaugas (66+67+68)</t>
  </si>
  <si>
    <t>Pajamos už prekes ir paslaugas (65+69)</t>
  </si>
  <si>
    <t>Rinkliavos (70+71)</t>
  </si>
  <si>
    <t>KITOS PAJAMOS  (60+64+74+75)</t>
  </si>
  <si>
    <t>IŠ VISO PAJAMŲ  (1+10+59+76)</t>
  </si>
  <si>
    <t>socialinių paslaugų srities darbuotojų minimaliems pareiginės algos pastoviosios dalies koeficientams didinti</t>
  </si>
  <si>
    <t xml:space="preserve">būsto pritaikymas neįgaliesiems </t>
  </si>
  <si>
    <t xml:space="preserve">                                                                                            2022 m. vasario 21 d. sprendimo Nr. T-10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</si>
</sst>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7"/>
      <name val="Times New Roman"/>
      <family val="1"/>
      <charset val="186"/>
    </font>
    <font>
      <sz val="7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3" fillId="2" borderId="4" xfId="0" applyFont="1" applyFill="1" applyBorder="1" applyAlignment="1">
      <alignment vertical="top" wrapText="1"/>
    </xf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6" fillId="2" borderId="0" xfId="0" applyFont="1" applyFill="1" applyBorder="1"/>
    <xf numFmtId="4" fontId="6" fillId="2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6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4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4" fontId="6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vertical="center" wrapText="1"/>
    </xf>
    <xf numFmtId="9" fontId="4" fillId="2" borderId="3" xfId="0" applyNumberFormat="1" applyFont="1" applyFill="1" applyBorder="1" applyAlignment="1">
      <alignment vertical="center" wrapText="1"/>
    </xf>
    <xf numFmtId="9" fontId="4" fillId="2" borderId="8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/>
    <xf numFmtId="4" fontId="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4" fontId="11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righ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8"/>
  <sheetViews>
    <sheetView tabSelected="1" topLeftCell="A62" zoomScale="118" zoomScaleNormal="118" workbookViewId="0">
      <selection activeCell="D76" sqref="D76"/>
    </sheetView>
  </sheetViews>
  <sheetFormatPr defaultRowHeight="12.75" x14ac:dyDescent="0.2"/>
  <cols>
    <col min="1" max="1" width="10" style="4" customWidth="1"/>
    <col min="2" max="2" width="56.42578125" style="4" customWidth="1"/>
    <col min="3" max="3" width="4" style="4" customWidth="1"/>
    <col min="4" max="4" width="16.28515625" style="4" customWidth="1"/>
    <col min="5" max="6" width="9.140625" style="2"/>
    <col min="7" max="7" width="1.28515625" style="2" customWidth="1"/>
    <col min="8" max="54" width="9.140625" style="2"/>
    <col min="55" max="16384" width="9.140625" style="4"/>
  </cols>
  <sheetData>
    <row r="1" spans="1:4" x14ac:dyDescent="0.2">
      <c r="B1" s="88"/>
      <c r="C1" s="88"/>
      <c r="D1" s="88"/>
    </row>
    <row r="2" spans="1:4" s="2" customFormat="1" x14ac:dyDescent="0.2">
      <c r="A2" s="1"/>
      <c r="B2" s="89" t="s">
        <v>38</v>
      </c>
      <c r="C2" s="89"/>
      <c r="D2" s="89"/>
    </row>
    <row r="3" spans="1:4" s="2" customFormat="1" x14ac:dyDescent="0.2">
      <c r="B3" s="89" t="s">
        <v>134</v>
      </c>
      <c r="C3" s="89"/>
      <c r="D3" s="89"/>
    </row>
    <row r="4" spans="1:4" s="2" customFormat="1" x14ac:dyDescent="0.2">
      <c r="B4" s="90" t="s">
        <v>89</v>
      </c>
      <c r="C4" s="90"/>
      <c r="D4" s="90"/>
    </row>
    <row r="5" spans="1:4" s="2" customFormat="1" ht="14.25" x14ac:dyDescent="0.2">
      <c r="B5" s="7" t="s">
        <v>117</v>
      </c>
    </row>
    <row r="6" spans="1:4" s="2" customFormat="1" x14ac:dyDescent="0.2">
      <c r="B6" s="5"/>
    </row>
    <row r="7" spans="1:4" s="2" customFormat="1" x14ac:dyDescent="0.2">
      <c r="B7" s="1"/>
    </row>
    <row r="8" spans="1:4" s="2" customFormat="1" x14ac:dyDescent="0.2">
      <c r="D8" s="2" t="s">
        <v>91</v>
      </c>
    </row>
    <row r="9" spans="1:4" s="2" customFormat="1" ht="30.75" customHeight="1" x14ac:dyDescent="0.2">
      <c r="A9" s="83" t="s">
        <v>0</v>
      </c>
      <c r="B9" s="84" t="s">
        <v>1</v>
      </c>
      <c r="C9" s="83" t="s">
        <v>2</v>
      </c>
      <c r="D9" s="87" t="s">
        <v>3</v>
      </c>
    </row>
    <row r="10" spans="1:4" s="2" customFormat="1" ht="6.75" customHeight="1" x14ac:dyDescent="0.2">
      <c r="A10" s="83"/>
      <c r="B10" s="85"/>
      <c r="C10" s="86"/>
      <c r="D10" s="87"/>
    </row>
    <row r="11" spans="1:4" s="2" customFormat="1" ht="12.75" customHeight="1" x14ac:dyDescent="0.2">
      <c r="A11" s="19" t="s">
        <v>4</v>
      </c>
      <c r="B11" s="11" t="s">
        <v>87</v>
      </c>
      <c r="C11" s="62">
        <v>1</v>
      </c>
      <c r="D11" s="8">
        <f>D12+D17+D21</f>
        <v>17947000</v>
      </c>
    </row>
    <row r="12" spans="1:4" s="2" customFormat="1" ht="12.75" customHeight="1" x14ac:dyDescent="0.2">
      <c r="A12" s="19" t="s">
        <v>5</v>
      </c>
      <c r="B12" s="26" t="s">
        <v>6</v>
      </c>
      <c r="C12" s="62">
        <v>2</v>
      </c>
      <c r="D12" s="8">
        <f>D13</f>
        <v>16743000</v>
      </c>
    </row>
    <row r="13" spans="1:4" s="2" customFormat="1" ht="12.75" customHeight="1" x14ac:dyDescent="0.2">
      <c r="A13" s="20" t="s">
        <v>7</v>
      </c>
      <c r="B13" s="25" t="s">
        <v>57</v>
      </c>
      <c r="C13" s="63">
        <v>3</v>
      </c>
      <c r="D13" s="49">
        <v>16743000</v>
      </c>
    </row>
    <row r="14" spans="1:4" s="2" customFormat="1" ht="12.75" hidden="1" customHeight="1" x14ac:dyDescent="0.2">
      <c r="A14" s="20"/>
      <c r="B14" s="25"/>
      <c r="C14" s="62">
        <v>4</v>
      </c>
      <c r="D14" s="28"/>
    </row>
    <row r="15" spans="1:4" s="2" customFormat="1" ht="12.75" hidden="1" customHeight="1" x14ac:dyDescent="0.2">
      <c r="A15" s="20"/>
      <c r="B15" s="25"/>
      <c r="C15" s="62">
        <v>5</v>
      </c>
      <c r="D15" s="28"/>
    </row>
    <row r="16" spans="1:4" s="2" customFormat="1" ht="24.75" hidden="1" customHeight="1" x14ac:dyDescent="0.2">
      <c r="A16" s="20"/>
      <c r="B16" s="12"/>
      <c r="C16" s="63">
        <v>6</v>
      </c>
      <c r="D16" s="28"/>
    </row>
    <row r="17" spans="1:5" s="2" customFormat="1" ht="12.75" customHeight="1" x14ac:dyDescent="0.2">
      <c r="A17" s="19" t="s">
        <v>8</v>
      </c>
      <c r="B17" s="26" t="s">
        <v>60</v>
      </c>
      <c r="C17" s="62">
        <v>4</v>
      </c>
      <c r="D17" s="29">
        <f>SUM(D18:D20)</f>
        <v>804000</v>
      </c>
    </row>
    <row r="18" spans="1:5" s="2" customFormat="1" ht="12.75" customHeight="1" x14ac:dyDescent="0.2">
      <c r="A18" s="20" t="s">
        <v>9</v>
      </c>
      <c r="B18" s="25" t="s">
        <v>10</v>
      </c>
      <c r="C18" s="63">
        <v>5</v>
      </c>
      <c r="D18" s="28">
        <v>180000</v>
      </c>
    </row>
    <row r="19" spans="1:5" s="2" customFormat="1" ht="12.75" customHeight="1" x14ac:dyDescent="0.2">
      <c r="A19" s="20" t="s">
        <v>11</v>
      </c>
      <c r="B19" s="25" t="s">
        <v>39</v>
      </c>
      <c r="C19" s="63">
        <v>6</v>
      </c>
      <c r="D19" s="28">
        <v>4000</v>
      </c>
    </row>
    <row r="20" spans="1:5" s="2" customFormat="1" ht="12.75" customHeight="1" x14ac:dyDescent="0.2">
      <c r="A20" s="20" t="s">
        <v>12</v>
      </c>
      <c r="B20" s="25" t="s">
        <v>40</v>
      </c>
      <c r="C20" s="62">
        <v>7</v>
      </c>
      <c r="D20" s="28">
        <v>620000</v>
      </c>
    </row>
    <row r="21" spans="1:5" s="2" customFormat="1" ht="15.75" customHeight="1" x14ac:dyDescent="0.2">
      <c r="A21" s="19" t="s">
        <v>13</v>
      </c>
      <c r="B21" s="26" t="s">
        <v>67</v>
      </c>
      <c r="C21" s="63">
        <v>8</v>
      </c>
      <c r="D21" s="29">
        <f>D22</f>
        <v>400000</v>
      </c>
    </row>
    <row r="22" spans="1:5" s="2" customFormat="1" ht="13.5" customHeight="1" x14ac:dyDescent="0.2">
      <c r="A22" s="20" t="s">
        <v>14</v>
      </c>
      <c r="B22" s="13" t="s">
        <v>15</v>
      </c>
      <c r="C22" s="63">
        <v>9</v>
      </c>
      <c r="D22" s="28">
        <v>400000</v>
      </c>
      <c r="E22" s="2" t="s">
        <v>83</v>
      </c>
    </row>
    <row r="23" spans="1:5" s="2" customFormat="1" ht="14.25" customHeight="1" x14ac:dyDescent="0.2">
      <c r="A23" s="19" t="s">
        <v>47</v>
      </c>
      <c r="B23" s="14" t="s">
        <v>81</v>
      </c>
      <c r="C23" s="62">
        <v>10</v>
      </c>
      <c r="D23" s="37">
        <f>SUM(D25+D24)</f>
        <v>13561154.959999999</v>
      </c>
    </row>
    <row r="24" spans="1:5" s="2" customFormat="1" ht="14.25" hidden="1" customHeight="1" x14ac:dyDescent="0.2">
      <c r="A24" s="19" t="s">
        <v>55</v>
      </c>
      <c r="B24" s="14" t="s">
        <v>56</v>
      </c>
      <c r="C24" s="63">
        <v>11</v>
      </c>
      <c r="D24" s="9"/>
    </row>
    <row r="25" spans="1:5" s="2" customFormat="1" ht="13.9" customHeight="1" x14ac:dyDescent="0.2">
      <c r="A25" s="19" t="s">
        <v>19</v>
      </c>
      <c r="B25" s="26" t="s">
        <v>112</v>
      </c>
      <c r="C25" s="63">
        <v>11</v>
      </c>
      <c r="D25" s="29">
        <f>D26+D68</f>
        <v>13561154.959999999</v>
      </c>
    </row>
    <row r="26" spans="1:5" s="2" customFormat="1" ht="26.25" customHeight="1" x14ac:dyDescent="0.2">
      <c r="A26" s="19" t="s">
        <v>70</v>
      </c>
      <c r="B26" s="26" t="s">
        <v>115</v>
      </c>
      <c r="C26" s="62">
        <v>12</v>
      </c>
      <c r="D26" s="29">
        <f>D55+D54+D27</f>
        <v>12034054.529999999</v>
      </c>
    </row>
    <row r="27" spans="1:5" s="2" customFormat="1" ht="13.9" customHeight="1" x14ac:dyDescent="0.2">
      <c r="A27" s="19" t="s">
        <v>77</v>
      </c>
      <c r="B27" s="3" t="s">
        <v>114</v>
      </c>
      <c r="C27" s="63">
        <v>13</v>
      </c>
      <c r="D27" s="29">
        <f>SUM(D28+D52+D53)</f>
        <v>10905502</v>
      </c>
    </row>
    <row r="28" spans="1:5" s="2" customFormat="1" ht="30" customHeight="1" x14ac:dyDescent="0.2">
      <c r="A28" s="19"/>
      <c r="B28" s="26" t="s">
        <v>113</v>
      </c>
      <c r="C28" s="62">
        <v>14</v>
      </c>
      <c r="D28" s="29">
        <f>D29+D30+D31+D32+D33+D34+D35+D36+D37+D38+D39+D40+D41+D42+D43+D44+D45+D46+D47+D48+D49+D51+D50</f>
        <v>2663302</v>
      </c>
    </row>
    <row r="29" spans="1:5" s="2" customFormat="1" ht="13.9" customHeight="1" x14ac:dyDescent="0.2">
      <c r="A29" s="20"/>
      <c r="B29" s="13" t="s">
        <v>100</v>
      </c>
      <c r="C29" s="63">
        <v>15</v>
      </c>
      <c r="D29" s="38">
        <v>300</v>
      </c>
    </row>
    <row r="30" spans="1:5" s="2" customFormat="1" ht="14.25" customHeight="1" x14ac:dyDescent="0.2">
      <c r="A30" s="20"/>
      <c r="B30" s="25" t="s">
        <v>99</v>
      </c>
      <c r="C30" s="63">
        <v>16</v>
      </c>
      <c r="D30" s="38">
        <v>23200</v>
      </c>
    </row>
    <row r="31" spans="1:5" s="2" customFormat="1" ht="14.25" customHeight="1" x14ac:dyDescent="0.2">
      <c r="A31" s="20"/>
      <c r="B31" s="25" t="s">
        <v>97</v>
      </c>
      <c r="C31" s="64">
        <v>17</v>
      </c>
      <c r="D31" s="38">
        <v>18900</v>
      </c>
    </row>
    <row r="32" spans="1:5" s="2" customFormat="1" ht="13.5" customHeight="1" x14ac:dyDescent="0.2">
      <c r="A32" s="20"/>
      <c r="B32" s="25" t="s">
        <v>96</v>
      </c>
      <c r="C32" s="64">
        <v>18</v>
      </c>
      <c r="D32" s="38">
        <v>546300</v>
      </c>
    </row>
    <row r="33" spans="1:4" s="2" customFormat="1" ht="13.5" customHeight="1" x14ac:dyDescent="0.2">
      <c r="A33" s="20"/>
      <c r="B33" s="25" t="s">
        <v>21</v>
      </c>
      <c r="C33" s="64">
        <v>19</v>
      </c>
      <c r="D33" s="38">
        <v>148200</v>
      </c>
    </row>
    <row r="34" spans="1:4" s="2" customFormat="1" ht="13.5" customHeight="1" x14ac:dyDescent="0.2">
      <c r="A34" s="20"/>
      <c r="B34" s="25" t="s">
        <v>41</v>
      </c>
      <c r="C34" s="64">
        <v>20</v>
      </c>
      <c r="D34" s="38">
        <v>214800</v>
      </c>
    </row>
    <row r="35" spans="1:4" s="2" customFormat="1" ht="13.9" customHeight="1" x14ac:dyDescent="0.2">
      <c r="A35" s="20"/>
      <c r="B35" s="25" t="s">
        <v>102</v>
      </c>
      <c r="C35" s="64">
        <v>21</v>
      </c>
      <c r="D35" s="38">
        <v>8400</v>
      </c>
    </row>
    <row r="36" spans="1:4" s="2" customFormat="1" ht="13.9" customHeight="1" x14ac:dyDescent="0.2">
      <c r="A36" s="20"/>
      <c r="B36" s="25" t="s">
        <v>42</v>
      </c>
      <c r="C36" s="64">
        <v>22</v>
      </c>
      <c r="D36" s="38">
        <v>117200</v>
      </c>
    </row>
    <row r="37" spans="1:4" s="2" customFormat="1" ht="13.9" customHeight="1" x14ac:dyDescent="0.2">
      <c r="A37" s="20"/>
      <c r="B37" s="25" t="s">
        <v>103</v>
      </c>
      <c r="C37" s="64">
        <v>23</v>
      </c>
      <c r="D37" s="38">
        <v>23000</v>
      </c>
    </row>
    <row r="38" spans="1:4" s="2" customFormat="1" ht="26.25" customHeight="1" x14ac:dyDescent="0.2">
      <c r="A38" s="20"/>
      <c r="B38" s="25" t="s">
        <v>98</v>
      </c>
      <c r="C38" s="64">
        <v>24</v>
      </c>
      <c r="D38" s="38">
        <v>2900</v>
      </c>
    </row>
    <row r="39" spans="1:4" s="2" customFormat="1" ht="13.9" customHeight="1" x14ac:dyDescent="0.2">
      <c r="A39" s="20"/>
      <c r="B39" s="25" t="s">
        <v>88</v>
      </c>
      <c r="C39" s="64">
        <v>25</v>
      </c>
      <c r="D39" s="38">
        <v>173000</v>
      </c>
    </row>
    <row r="40" spans="1:4" s="2" customFormat="1" ht="14.25" customHeight="1" x14ac:dyDescent="0.2">
      <c r="A40" s="20"/>
      <c r="B40" s="25" t="s">
        <v>45</v>
      </c>
      <c r="C40" s="64">
        <v>26</v>
      </c>
      <c r="D40" s="38">
        <v>8600</v>
      </c>
    </row>
    <row r="41" spans="1:4" s="2" customFormat="1" ht="14.25" customHeight="1" x14ac:dyDescent="0.2">
      <c r="A41" s="20"/>
      <c r="B41" s="25" t="s">
        <v>84</v>
      </c>
      <c r="C41" s="64">
        <v>27</v>
      </c>
      <c r="D41" s="38">
        <v>7569</v>
      </c>
    </row>
    <row r="42" spans="1:4" s="2" customFormat="1" ht="14.25" customHeight="1" x14ac:dyDescent="0.2">
      <c r="A42" s="20"/>
      <c r="B42" s="25" t="s">
        <v>20</v>
      </c>
      <c r="C42" s="64">
        <v>28</v>
      </c>
      <c r="D42" s="38">
        <v>21700</v>
      </c>
    </row>
    <row r="43" spans="1:4" s="2" customFormat="1" ht="16.5" customHeight="1" x14ac:dyDescent="0.2">
      <c r="A43" s="20"/>
      <c r="B43" s="25" t="s">
        <v>82</v>
      </c>
      <c r="C43" s="64">
        <v>29</v>
      </c>
      <c r="D43" s="38">
        <v>85600</v>
      </c>
    </row>
    <row r="44" spans="1:4" s="2" customFormat="1" ht="15" customHeight="1" x14ac:dyDescent="0.2">
      <c r="A44" s="20"/>
      <c r="B44" s="25" t="s">
        <v>101</v>
      </c>
      <c r="C44" s="64">
        <v>30</v>
      </c>
      <c r="D44" s="38">
        <v>5000</v>
      </c>
    </row>
    <row r="45" spans="1:4" s="2" customFormat="1" ht="23.25" customHeight="1" x14ac:dyDescent="0.2">
      <c r="A45" s="20"/>
      <c r="B45" s="48" t="s">
        <v>107</v>
      </c>
      <c r="C45" s="64">
        <v>31</v>
      </c>
      <c r="D45" s="32">
        <v>300</v>
      </c>
    </row>
    <row r="46" spans="1:4" s="2" customFormat="1" ht="12" customHeight="1" x14ac:dyDescent="0.2">
      <c r="A46" s="20"/>
      <c r="B46" s="25" t="s">
        <v>43</v>
      </c>
      <c r="C46" s="64">
        <v>32</v>
      </c>
      <c r="D46" s="34">
        <v>307200</v>
      </c>
    </row>
    <row r="47" spans="1:4" s="2" customFormat="1" ht="14.25" customHeight="1" x14ac:dyDescent="0.2">
      <c r="A47" s="19"/>
      <c r="B47" s="12" t="s">
        <v>44</v>
      </c>
      <c r="C47" s="64">
        <v>33</v>
      </c>
      <c r="D47" s="34">
        <v>917800</v>
      </c>
    </row>
    <row r="48" spans="1:4" s="2" customFormat="1" ht="14.25" customHeight="1" x14ac:dyDescent="0.2">
      <c r="A48" s="19"/>
      <c r="B48" s="25" t="s">
        <v>58</v>
      </c>
      <c r="C48" s="64">
        <v>34</v>
      </c>
      <c r="D48" s="30">
        <v>6900</v>
      </c>
    </row>
    <row r="49" spans="1:4" s="2" customFormat="1" ht="12.75" customHeight="1" x14ac:dyDescent="0.2">
      <c r="A49" s="33"/>
      <c r="B49" s="36" t="s">
        <v>92</v>
      </c>
      <c r="C49" s="64">
        <v>35</v>
      </c>
      <c r="D49" s="34">
        <v>800</v>
      </c>
    </row>
    <row r="50" spans="1:4" s="2" customFormat="1" ht="23.25" customHeight="1" x14ac:dyDescent="0.2">
      <c r="A50" s="39"/>
      <c r="B50" s="40" t="s">
        <v>93</v>
      </c>
      <c r="C50" s="64">
        <v>36</v>
      </c>
      <c r="D50" s="38">
        <v>1102</v>
      </c>
    </row>
    <row r="51" spans="1:4" s="2" customFormat="1" ht="39" customHeight="1" x14ac:dyDescent="0.2">
      <c r="A51" s="35"/>
      <c r="B51" s="36" t="s">
        <v>95</v>
      </c>
      <c r="C51" s="64">
        <v>37</v>
      </c>
      <c r="D51" s="54">
        <v>24531</v>
      </c>
    </row>
    <row r="52" spans="1:4" s="2" customFormat="1" ht="14.25" customHeight="1" x14ac:dyDescent="0.2">
      <c r="A52" s="19"/>
      <c r="B52" s="26" t="s">
        <v>85</v>
      </c>
      <c r="C52" s="65">
        <v>38</v>
      </c>
      <c r="D52" s="31">
        <v>7727300</v>
      </c>
    </row>
    <row r="53" spans="1:4" s="2" customFormat="1" ht="37.5" customHeight="1" x14ac:dyDescent="0.2">
      <c r="A53" s="20"/>
      <c r="B53" s="26" t="s">
        <v>22</v>
      </c>
      <c r="C53" s="65">
        <v>39</v>
      </c>
      <c r="D53" s="31">
        <v>514900</v>
      </c>
    </row>
    <row r="54" spans="1:4" s="2" customFormat="1" ht="25.5" customHeight="1" x14ac:dyDescent="0.2">
      <c r="A54" s="20" t="s">
        <v>75</v>
      </c>
      <c r="B54" s="26" t="s">
        <v>73</v>
      </c>
      <c r="C54" s="65">
        <v>40</v>
      </c>
      <c r="D54" s="9">
        <v>308213.18</v>
      </c>
    </row>
    <row r="55" spans="1:4" s="2" customFormat="1" ht="15.75" customHeight="1" x14ac:dyDescent="0.2">
      <c r="A55" s="20" t="s">
        <v>76</v>
      </c>
      <c r="B55" s="26" t="s">
        <v>94</v>
      </c>
      <c r="C55" s="65">
        <v>41</v>
      </c>
      <c r="D55" s="43">
        <f>D56+D57+D58+D59+D60+D61+D62+D63+D65+D64+D66+D67</f>
        <v>820339.35</v>
      </c>
    </row>
    <row r="56" spans="1:4" s="2" customFormat="1" ht="12" customHeight="1" x14ac:dyDescent="0.2">
      <c r="A56" s="41"/>
      <c r="B56" s="45" t="s">
        <v>104</v>
      </c>
      <c r="C56" s="65">
        <v>42</v>
      </c>
      <c r="D56" s="42">
        <v>22976</v>
      </c>
    </row>
    <row r="57" spans="1:4" s="2" customFormat="1" ht="12" customHeight="1" x14ac:dyDescent="0.2">
      <c r="A57" s="41"/>
      <c r="B57" s="46" t="s">
        <v>105</v>
      </c>
      <c r="C57" s="65">
        <v>43</v>
      </c>
      <c r="D57" s="42">
        <v>106000</v>
      </c>
    </row>
    <row r="58" spans="1:4" s="2" customFormat="1" ht="22.5" customHeight="1" x14ac:dyDescent="0.2">
      <c r="A58" s="41"/>
      <c r="B58" s="46" t="s">
        <v>106</v>
      </c>
      <c r="C58" s="65">
        <v>44</v>
      </c>
      <c r="D58" s="42">
        <v>81400</v>
      </c>
    </row>
    <row r="59" spans="1:4" s="2" customFormat="1" ht="15.75" customHeight="1" x14ac:dyDescent="0.2">
      <c r="A59" s="41"/>
      <c r="B59" s="46" t="s">
        <v>118</v>
      </c>
      <c r="C59" s="65">
        <v>45</v>
      </c>
      <c r="D59" s="42">
        <v>240700</v>
      </c>
    </row>
    <row r="60" spans="1:4" s="2" customFormat="1" ht="18.75" customHeight="1" x14ac:dyDescent="0.2">
      <c r="A60" s="41"/>
      <c r="B60" s="44" t="s">
        <v>119</v>
      </c>
      <c r="C60" s="65">
        <v>46</v>
      </c>
      <c r="D60" s="42">
        <v>27000</v>
      </c>
    </row>
    <row r="61" spans="1:4" s="2" customFormat="1" ht="22.5" customHeight="1" x14ac:dyDescent="0.2">
      <c r="A61" s="41"/>
      <c r="B61" s="44" t="s">
        <v>124</v>
      </c>
      <c r="C61" s="65">
        <v>47</v>
      </c>
      <c r="D61" s="42">
        <v>6442</v>
      </c>
    </row>
    <row r="62" spans="1:4" s="2" customFormat="1" ht="25.5" customHeight="1" x14ac:dyDescent="0.2">
      <c r="A62" s="41"/>
      <c r="B62" s="44" t="s">
        <v>120</v>
      </c>
      <c r="C62" s="65">
        <v>48</v>
      </c>
      <c r="D62" s="42">
        <v>104000</v>
      </c>
    </row>
    <row r="63" spans="1:4" s="2" customFormat="1" ht="13.5" customHeight="1" x14ac:dyDescent="0.2">
      <c r="A63" s="41"/>
      <c r="B63" s="47" t="s">
        <v>122</v>
      </c>
      <c r="C63" s="65">
        <v>49</v>
      </c>
      <c r="D63" s="42">
        <v>111137</v>
      </c>
    </row>
    <row r="64" spans="1:4" s="2" customFormat="1" ht="24" customHeight="1" x14ac:dyDescent="0.2">
      <c r="A64" s="56"/>
      <c r="B64" s="47" t="s">
        <v>123</v>
      </c>
      <c r="C64" s="65">
        <v>50</v>
      </c>
      <c r="D64" s="57">
        <v>36520</v>
      </c>
    </row>
    <row r="65" spans="1:4" s="2" customFormat="1" ht="15.75" customHeight="1" x14ac:dyDescent="0.2">
      <c r="A65" s="41"/>
      <c r="B65" s="79" t="s">
        <v>133</v>
      </c>
      <c r="C65" s="65">
        <v>51</v>
      </c>
      <c r="D65" s="42">
        <v>16514.349999999999</v>
      </c>
    </row>
    <row r="66" spans="1:4" s="2" customFormat="1" ht="23.25" customHeight="1" x14ac:dyDescent="0.2">
      <c r="A66" s="59"/>
      <c r="B66" s="79" t="s">
        <v>132</v>
      </c>
      <c r="C66" s="65">
        <v>52</v>
      </c>
      <c r="D66" s="60">
        <v>67650</v>
      </c>
    </row>
    <row r="67" spans="1:4" s="2" customFormat="1" ht="9" customHeight="1" x14ac:dyDescent="0.2">
      <c r="A67" s="59"/>
      <c r="B67" s="61"/>
      <c r="C67" s="65">
        <v>53</v>
      </c>
      <c r="D67" s="60"/>
    </row>
    <row r="68" spans="1:4" s="2" customFormat="1" ht="24.75" customHeight="1" x14ac:dyDescent="0.2">
      <c r="A68" s="20" t="s">
        <v>23</v>
      </c>
      <c r="B68" s="26" t="s">
        <v>125</v>
      </c>
      <c r="C68" s="65">
        <v>54</v>
      </c>
      <c r="D68" s="31">
        <f>D69+D74+D75</f>
        <v>1527100.43</v>
      </c>
    </row>
    <row r="69" spans="1:4" s="2" customFormat="1" ht="14.25" customHeight="1" x14ac:dyDescent="0.2">
      <c r="A69" s="19" t="s">
        <v>90</v>
      </c>
      <c r="B69" s="3" t="s">
        <v>108</v>
      </c>
      <c r="C69" s="66">
        <v>55</v>
      </c>
      <c r="D69" s="9">
        <f>D70</f>
        <v>0</v>
      </c>
    </row>
    <row r="70" spans="1:4" s="2" customFormat="1" ht="14.25" hidden="1" customHeight="1" x14ac:dyDescent="0.2">
      <c r="A70" s="19"/>
      <c r="B70" s="26"/>
      <c r="C70" s="65"/>
      <c r="D70" s="31">
        <f>SUM(D71:D73)</f>
        <v>0</v>
      </c>
    </row>
    <row r="71" spans="1:4" s="2" customFormat="1" ht="14.25" hidden="1" customHeight="1" x14ac:dyDescent="0.2">
      <c r="A71" s="19"/>
      <c r="B71" s="25"/>
      <c r="C71" s="64"/>
      <c r="D71" s="30"/>
    </row>
    <row r="72" spans="1:4" s="2" customFormat="1" ht="26.25" hidden="1" customHeight="1" x14ac:dyDescent="0.2">
      <c r="A72" s="20"/>
      <c r="B72" s="25"/>
      <c r="C72" s="64"/>
      <c r="D72" s="30"/>
    </row>
    <row r="73" spans="1:4" s="2" customFormat="1" ht="8.25" hidden="1" customHeight="1" x14ac:dyDescent="0.2">
      <c r="A73" s="20"/>
      <c r="B73" s="24"/>
      <c r="C73" s="64"/>
      <c r="D73" s="30"/>
    </row>
    <row r="74" spans="1:4" s="2" customFormat="1" ht="24" customHeight="1" x14ac:dyDescent="0.2">
      <c r="A74" s="19" t="s">
        <v>78</v>
      </c>
      <c r="B74" s="23" t="s">
        <v>74</v>
      </c>
      <c r="C74" s="65">
        <v>56</v>
      </c>
      <c r="D74" s="9">
        <v>1485594.94</v>
      </c>
    </row>
    <row r="75" spans="1:4" s="2" customFormat="1" ht="16.5" customHeight="1" x14ac:dyDescent="0.2">
      <c r="A75" s="19" t="s">
        <v>79</v>
      </c>
      <c r="B75" s="23" t="s">
        <v>109</v>
      </c>
      <c r="C75" s="65">
        <v>57</v>
      </c>
      <c r="D75" s="55">
        <v>41505.49</v>
      </c>
    </row>
    <row r="76" spans="1:4" s="2" customFormat="1" ht="12" customHeight="1" x14ac:dyDescent="0.2">
      <c r="A76" s="19"/>
      <c r="B76" s="22" t="s">
        <v>121</v>
      </c>
      <c r="C76" s="65">
        <v>58</v>
      </c>
      <c r="D76" s="80">
        <v>41505.49</v>
      </c>
    </row>
    <row r="77" spans="1:4" s="2" customFormat="1" ht="15" customHeight="1" x14ac:dyDescent="0.2">
      <c r="A77" s="95" t="s">
        <v>24</v>
      </c>
      <c r="B77" s="96" t="s">
        <v>130</v>
      </c>
      <c r="C77" s="97">
        <v>59</v>
      </c>
      <c r="D77" s="98">
        <f>D79+D83+D94+D95</f>
        <v>2244316</v>
      </c>
    </row>
    <row r="78" spans="1:4" s="2" customFormat="1" ht="12.75" hidden="1" customHeight="1" x14ac:dyDescent="0.2">
      <c r="A78" s="95"/>
      <c r="B78" s="96"/>
      <c r="C78" s="97"/>
      <c r="D78" s="98"/>
    </row>
    <row r="79" spans="1:4" s="2" customFormat="1" ht="14.25" x14ac:dyDescent="0.2">
      <c r="A79" s="19" t="s">
        <v>25</v>
      </c>
      <c r="B79" s="23" t="s">
        <v>126</v>
      </c>
      <c r="C79" s="65">
        <v>60</v>
      </c>
      <c r="D79" s="29">
        <f>SUM(D80:D82)</f>
        <v>322000</v>
      </c>
    </row>
    <row r="80" spans="1:4" s="2" customFormat="1" ht="26.25" customHeight="1" x14ac:dyDescent="0.2">
      <c r="A80" s="20" t="s">
        <v>26</v>
      </c>
      <c r="B80" s="13" t="s">
        <v>27</v>
      </c>
      <c r="C80" s="67">
        <v>61</v>
      </c>
      <c r="D80" s="28">
        <v>80000</v>
      </c>
    </row>
    <row r="81" spans="1:7" s="2" customFormat="1" ht="14.25" customHeight="1" x14ac:dyDescent="0.2">
      <c r="A81" s="20" t="s">
        <v>64</v>
      </c>
      <c r="B81" s="12" t="s">
        <v>29</v>
      </c>
      <c r="C81" s="68">
        <v>62</v>
      </c>
      <c r="D81" s="28">
        <v>22000</v>
      </c>
    </row>
    <row r="82" spans="1:7" s="2" customFormat="1" ht="13.9" customHeight="1" x14ac:dyDescent="0.2">
      <c r="A82" s="20" t="s">
        <v>65</v>
      </c>
      <c r="B82" s="22" t="s">
        <v>28</v>
      </c>
      <c r="C82" s="64">
        <v>63</v>
      </c>
      <c r="D82" s="28">
        <v>220000</v>
      </c>
    </row>
    <row r="83" spans="1:7" s="2" customFormat="1" ht="13.9" customHeight="1" x14ac:dyDescent="0.2">
      <c r="A83" s="95" t="s">
        <v>30</v>
      </c>
      <c r="B83" s="96" t="s">
        <v>128</v>
      </c>
      <c r="C83" s="97">
        <v>64</v>
      </c>
      <c r="D83" s="98">
        <f>D89+D85</f>
        <v>1906316</v>
      </c>
    </row>
    <row r="84" spans="1:7" s="2" customFormat="1" ht="12.75" hidden="1" customHeight="1" x14ac:dyDescent="0.2">
      <c r="A84" s="95"/>
      <c r="B84" s="96"/>
      <c r="C84" s="97"/>
      <c r="D84" s="98"/>
    </row>
    <row r="85" spans="1:7" s="2" customFormat="1" ht="12.75" customHeight="1" x14ac:dyDescent="0.2">
      <c r="A85" s="19"/>
      <c r="B85" s="23" t="s">
        <v>127</v>
      </c>
      <c r="C85" s="65">
        <v>65</v>
      </c>
      <c r="D85" s="9">
        <f>D86+D87+D88</f>
        <v>1021316</v>
      </c>
    </row>
    <row r="86" spans="1:7" s="2" customFormat="1" ht="15" x14ac:dyDescent="0.2">
      <c r="A86" s="20" t="s">
        <v>69</v>
      </c>
      <c r="B86" s="22" t="s">
        <v>80</v>
      </c>
      <c r="C86" s="64">
        <v>66</v>
      </c>
      <c r="D86" s="49">
        <v>68500</v>
      </c>
      <c r="E86" s="81"/>
      <c r="F86" s="82"/>
      <c r="G86" s="82"/>
    </row>
    <row r="87" spans="1:7" s="2" customFormat="1" ht="13.9" customHeight="1" x14ac:dyDescent="0.2">
      <c r="A87" s="20" t="s">
        <v>31</v>
      </c>
      <c r="B87" s="22" t="s">
        <v>66</v>
      </c>
      <c r="C87" s="64">
        <v>67</v>
      </c>
      <c r="D87" s="49">
        <v>107881</v>
      </c>
    </row>
    <row r="88" spans="1:7" s="2" customFormat="1" ht="15.75" customHeight="1" x14ac:dyDescent="0.2">
      <c r="A88" s="20" t="s">
        <v>32</v>
      </c>
      <c r="B88" s="22" t="s">
        <v>33</v>
      </c>
      <c r="C88" s="68">
        <v>68</v>
      </c>
      <c r="D88" s="49">
        <v>844935</v>
      </c>
    </row>
    <row r="89" spans="1:7" s="2" customFormat="1" ht="13.9" customHeight="1" x14ac:dyDescent="0.2">
      <c r="A89" s="20" t="s">
        <v>61</v>
      </c>
      <c r="B89" s="15" t="s">
        <v>129</v>
      </c>
      <c r="C89" s="69">
        <v>69</v>
      </c>
      <c r="D89" s="31">
        <f>D91+D90</f>
        <v>885000</v>
      </c>
    </row>
    <row r="90" spans="1:7" s="2" customFormat="1" ht="13.9" customHeight="1" x14ac:dyDescent="0.2">
      <c r="A90" s="20" t="s">
        <v>63</v>
      </c>
      <c r="B90" s="13" t="s">
        <v>46</v>
      </c>
      <c r="C90" s="68">
        <v>70</v>
      </c>
      <c r="D90" s="28">
        <v>20000</v>
      </c>
    </row>
    <row r="91" spans="1:7" s="2" customFormat="1" ht="13.9" customHeight="1" x14ac:dyDescent="0.2">
      <c r="A91" s="20" t="s">
        <v>62</v>
      </c>
      <c r="B91" s="22" t="s">
        <v>16</v>
      </c>
      <c r="C91" s="68">
        <v>71</v>
      </c>
      <c r="D91" s="28">
        <f>D93+D92</f>
        <v>865000</v>
      </c>
    </row>
    <row r="92" spans="1:7" s="2" customFormat="1" ht="13.9" customHeight="1" x14ac:dyDescent="0.2">
      <c r="A92" s="20"/>
      <c r="B92" s="22" t="s">
        <v>17</v>
      </c>
      <c r="C92" s="68">
        <v>72</v>
      </c>
      <c r="D92" s="28">
        <v>860000</v>
      </c>
    </row>
    <row r="93" spans="1:7" s="2" customFormat="1" ht="13.9" customHeight="1" x14ac:dyDescent="0.2">
      <c r="A93" s="20"/>
      <c r="B93" s="12" t="s">
        <v>18</v>
      </c>
      <c r="C93" s="68">
        <v>73</v>
      </c>
      <c r="D93" s="28">
        <v>5000</v>
      </c>
    </row>
    <row r="94" spans="1:7" s="2" customFormat="1" ht="13.5" customHeight="1" x14ac:dyDescent="0.2">
      <c r="A94" s="21" t="s">
        <v>34</v>
      </c>
      <c r="B94" s="16" t="s">
        <v>72</v>
      </c>
      <c r="C94" s="70">
        <v>74</v>
      </c>
      <c r="D94" s="29">
        <v>12000</v>
      </c>
    </row>
    <row r="95" spans="1:7" s="2" customFormat="1" ht="15.75" customHeight="1" x14ac:dyDescent="0.2">
      <c r="A95" s="19" t="s">
        <v>68</v>
      </c>
      <c r="B95" s="23" t="s">
        <v>71</v>
      </c>
      <c r="C95" s="65">
        <v>75</v>
      </c>
      <c r="D95" s="29">
        <v>4000</v>
      </c>
    </row>
    <row r="96" spans="1:7" s="2" customFormat="1" ht="26.25" customHeight="1" x14ac:dyDescent="0.2">
      <c r="A96" s="19" t="s">
        <v>35</v>
      </c>
      <c r="B96" s="15" t="s">
        <v>111</v>
      </c>
      <c r="C96" s="71">
        <v>76</v>
      </c>
      <c r="D96" s="29">
        <f>D97</f>
        <v>28000</v>
      </c>
    </row>
    <row r="97" spans="1:4" s="2" customFormat="1" ht="25.5" x14ac:dyDescent="0.2">
      <c r="A97" s="19" t="s">
        <v>48</v>
      </c>
      <c r="B97" s="15" t="s">
        <v>110</v>
      </c>
      <c r="C97" s="71">
        <v>77</v>
      </c>
      <c r="D97" s="29">
        <f>SUM(D98:D102)</f>
        <v>28000</v>
      </c>
    </row>
    <row r="98" spans="1:4" s="2" customFormat="1" ht="12.75" customHeight="1" x14ac:dyDescent="0.2">
      <c r="A98" s="91" t="s">
        <v>49</v>
      </c>
      <c r="B98" s="92" t="s">
        <v>36</v>
      </c>
      <c r="C98" s="93">
        <v>78</v>
      </c>
      <c r="D98" s="94">
        <v>25000</v>
      </c>
    </row>
    <row r="99" spans="1:4" s="2" customFormat="1" ht="12.75" hidden="1" customHeight="1" x14ac:dyDescent="0.2">
      <c r="A99" s="91"/>
      <c r="B99" s="92"/>
      <c r="C99" s="93"/>
      <c r="D99" s="94"/>
    </row>
    <row r="100" spans="1:4" s="2" customFormat="1" ht="12.75" hidden="1" customHeight="1" x14ac:dyDescent="0.2">
      <c r="A100" s="91"/>
      <c r="B100" s="92"/>
      <c r="C100" s="93"/>
      <c r="D100" s="94"/>
    </row>
    <row r="101" spans="1:4" s="2" customFormat="1" ht="18.75" customHeight="1" x14ac:dyDescent="0.2">
      <c r="A101" s="20" t="s">
        <v>50</v>
      </c>
      <c r="B101" s="12" t="s">
        <v>51</v>
      </c>
      <c r="C101" s="68">
        <v>79</v>
      </c>
      <c r="D101" s="28">
        <v>2000</v>
      </c>
    </row>
    <row r="102" spans="1:4" s="2" customFormat="1" ht="15" customHeight="1" thickBot="1" x14ac:dyDescent="0.25">
      <c r="A102" s="75" t="s">
        <v>54</v>
      </c>
      <c r="B102" s="12" t="s">
        <v>53</v>
      </c>
      <c r="C102" s="68">
        <v>80</v>
      </c>
      <c r="D102" s="10">
        <v>1000</v>
      </c>
    </row>
    <row r="103" spans="1:4" s="2" customFormat="1" ht="14.25" customHeight="1" thickBot="1" x14ac:dyDescent="0.25">
      <c r="A103" s="78"/>
      <c r="B103" s="17" t="s">
        <v>131</v>
      </c>
      <c r="C103" s="72">
        <v>81</v>
      </c>
      <c r="D103" s="50">
        <f>SUM(D11+D23+D77+D96)</f>
        <v>33780470.960000001</v>
      </c>
    </row>
    <row r="104" spans="1:4" s="2" customFormat="1" ht="14.25" customHeight="1" x14ac:dyDescent="0.2">
      <c r="A104" s="76" t="s">
        <v>37</v>
      </c>
      <c r="B104" s="77" t="s">
        <v>52</v>
      </c>
      <c r="C104" s="67">
        <v>82</v>
      </c>
      <c r="D104" s="58">
        <v>946000</v>
      </c>
    </row>
    <row r="105" spans="1:4" ht="15" x14ac:dyDescent="0.25">
      <c r="A105" s="6"/>
      <c r="B105" s="18" t="s">
        <v>59</v>
      </c>
      <c r="C105" s="73">
        <v>83</v>
      </c>
      <c r="D105" s="52">
        <v>4274889.1500000004</v>
      </c>
    </row>
    <row r="106" spans="1:4" ht="14.25" x14ac:dyDescent="0.2">
      <c r="A106" s="6"/>
      <c r="B106" s="18" t="s">
        <v>86</v>
      </c>
      <c r="C106" s="73">
        <v>84</v>
      </c>
      <c r="D106" s="27">
        <f>D103+D104+D105</f>
        <v>39001360.109999999</v>
      </c>
    </row>
    <row r="107" spans="1:4" x14ac:dyDescent="0.2">
      <c r="A107" s="6"/>
      <c r="B107" s="18" t="s">
        <v>116</v>
      </c>
      <c r="C107" s="74"/>
      <c r="D107" s="53">
        <f>D106/1000</f>
        <v>39001.360110000001</v>
      </c>
    </row>
    <row r="108" spans="1:4" x14ac:dyDescent="0.2">
      <c r="B108" s="51"/>
    </row>
  </sheetData>
  <mergeCells count="21">
    <mergeCell ref="B1:D1"/>
    <mergeCell ref="B2:D2"/>
    <mergeCell ref="B3:D3"/>
    <mergeCell ref="B4:D4"/>
    <mergeCell ref="A98:A100"/>
    <mergeCell ref="B98:B100"/>
    <mergeCell ref="C98:C100"/>
    <mergeCell ref="D98:D100"/>
    <mergeCell ref="A77:A78"/>
    <mergeCell ref="B77:B78"/>
    <mergeCell ref="C77:C78"/>
    <mergeCell ref="D77:D78"/>
    <mergeCell ref="A83:A84"/>
    <mergeCell ref="B83:B84"/>
    <mergeCell ref="C83:C84"/>
    <mergeCell ref="D83:D84"/>
    <mergeCell ref="E86:G86"/>
    <mergeCell ref="A9:A10"/>
    <mergeCell ref="B9:B10"/>
    <mergeCell ref="C9:C10"/>
    <mergeCell ref="D9:D10"/>
  </mergeCells>
  <pageMargins left="0.9055118110236221" right="0.19685039370078741" top="0.74803149606299213" bottom="0.74803149606299213" header="0.31496062992125984" footer="0.31496062992125984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Pajamos </vt:lpstr>
      <vt:lpstr>'Pajamos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 Ploniene</dc:creator>
  <cp:lastModifiedBy>A.Prismontiene</cp:lastModifiedBy>
  <cp:lastPrinted>2022-02-04T13:00:26Z</cp:lastPrinted>
  <dcterms:created xsi:type="dcterms:W3CDTF">2014-01-25T13:58:46Z</dcterms:created>
  <dcterms:modified xsi:type="dcterms:W3CDTF">2022-02-21T06:55:07Z</dcterms:modified>
</cp:coreProperties>
</file>