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C:\NAUJA\RadvSav\Konsoliduota 2024 v3\"/>
    </mc:Choice>
  </mc:AlternateContent>
  <xr:revisionPtr revIDLastSave="0" documentId="13_ncr:1_{596E21A5-75B8-4072-8920-D342C14830B9}" xr6:coauthVersionLast="47" xr6:coauthVersionMax="47" xr10:uidLastSave="{00000000-0000-0000-0000-000000000000}"/>
  <bookViews>
    <workbookView xWindow="-120" yWindow="-120" windowWidth="29040" windowHeight="15720" activeTab="1" xr2:uid="{2F90403E-9CA8-4F0E-AF00-1B43E0BF6A8A}"/>
  </bookViews>
  <sheets>
    <sheet name="2 priedo 1 skyrius" sheetId="1" r:id="rId1"/>
    <sheet name="2 priedo 2 skyrius" sheetId="4" r:id="rId2"/>
  </sheets>
  <definedNames>
    <definedName name="_xlnm.Print_Titles" localSheetId="0">'2 priedo 1 skyrius'!$25:$29</definedName>
  </definedNames>
  <calcPr calcId="191029"/>
</workbook>
</file>

<file path=xl/calcChain.xml><?xml version="1.0" encoding="utf-8"?>
<calcChain xmlns="http://schemas.openxmlformats.org/spreadsheetml/2006/main">
  <c r="E25" i="4" l="1"/>
  <c r="E20" i="4"/>
  <c r="E24" i="4" s="1"/>
  <c r="E16" i="4"/>
  <c r="E14" i="4"/>
  <c r="E10" i="4"/>
  <c r="D10" i="4"/>
  <c r="D20" i="4" s="1"/>
  <c r="D24" i="4" s="1"/>
  <c r="J114" i="1"/>
  <c r="I114" i="1"/>
  <c r="J109" i="1"/>
  <c r="I109" i="1"/>
  <c r="J105" i="1"/>
  <c r="I96" i="1"/>
  <c r="I95" i="1" s="1"/>
  <c r="J38" i="1"/>
  <c r="J37" i="1" s="1"/>
  <c r="I38" i="1"/>
  <c r="I37" i="1" s="1"/>
  <c r="J149" i="1"/>
  <c r="I149" i="1"/>
  <c r="J144" i="1"/>
  <c r="I144" i="1"/>
  <c r="J139" i="1"/>
  <c r="I139" i="1"/>
  <c r="I134" i="1" s="1"/>
  <c r="J135" i="1"/>
  <c r="I135" i="1"/>
  <c r="J125" i="1"/>
  <c r="I125" i="1"/>
  <c r="J120" i="1"/>
  <c r="I120" i="1"/>
  <c r="J103" i="1"/>
  <c r="I103" i="1"/>
  <c r="J96" i="1"/>
  <c r="J95" i="1" s="1"/>
  <c r="J84" i="1"/>
  <c r="I84" i="1"/>
  <c r="J81" i="1"/>
  <c r="J80" i="1" s="1"/>
  <c r="I81" i="1"/>
  <c r="I63" i="1"/>
  <c r="J118" i="1"/>
  <c r="J127" i="1"/>
  <c r="J129" i="1"/>
  <c r="I105" i="1"/>
  <c r="I118" i="1"/>
  <c r="I127" i="1"/>
  <c r="I129" i="1"/>
  <c r="J32" i="1"/>
  <c r="J35" i="1"/>
  <c r="J57" i="1"/>
  <c r="J60" i="1"/>
  <c r="J63" i="1"/>
  <c r="J67" i="1"/>
  <c r="J70" i="1"/>
  <c r="J69" i="1"/>
  <c r="J74" i="1"/>
  <c r="J77" i="1"/>
  <c r="J88" i="1"/>
  <c r="J87" i="1" s="1"/>
  <c r="J92" i="1"/>
  <c r="I32" i="1"/>
  <c r="I35" i="1"/>
  <c r="I31" i="1" s="1"/>
  <c r="I57" i="1"/>
  <c r="I60" i="1"/>
  <c r="I67" i="1"/>
  <c r="I70" i="1"/>
  <c r="I69" i="1" s="1"/>
  <c r="I74" i="1"/>
  <c r="I77" i="1"/>
  <c r="I88" i="1"/>
  <c r="I92" i="1"/>
  <c r="J134" i="1"/>
  <c r="I87" i="1" l="1"/>
  <c r="J73" i="1"/>
  <c r="I143" i="1"/>
  <c r="I56" i="1"/>
  <c r="I55" i="1" s="1"/>
  <c r="J143" i="1"/>
  <c r="J102" i="1"/>
  <c r="J101" i="1" s="1"/>
  <c r="I102" i="1"/>
  <c r="I101" i="1" s="1"/>
  <c r="I80" i="1"/>
  <c r="I73" i="1" s="1"/>
  <c r="J56" i="1"/>
  <c r="J55" i="1" s="1"/>
  <c r="J31" i="1"/>
  <c r="I30" i="1" l="1"/>
  <c r="I133" i="1" s="1"/>
  <c r="I154" i="1" s="1"/>
  <c r="J30" i="1"/>
  <c r="J133" i="1" s="1"/>
  <c r="J154" i="1" s="1"/>
</calcChain>
</file>

<file path=xl/sharedStrings.xml><?xml version="1.0" encoding="utf-8"?>
<sst xmlns="http://schemas.openxmlformats.org/spreadsheetml/2006/main" count="192" uniqueCount="173">
  <si>
    <t>(Išlaidų pavadinimas pagal valstybės funkcijų klasifikaciją )</t>
  </si>
  <si>
    <t>Darbo užmokestis ir socialinis draudimas (3+6)</t>
  </si>
  <si>
    <t xml:space="preserve">Darbo užmokestis </t>
  </si>
  <si>
    <t>Darbo užmokestis pinigais</t>
  </si>
  <si>
    <t>Pajamos natūra</t>
  </si>
  <si>
    <t>Socialinio draudimo įmokos</t>
  </si>
  <si>
    <t>Asignavimų valdytojų sumokėtos palūkanos</t>
  </si>
  <si>
    <t>Savivaldybių sumokėtos palūkanos</t>
  </si>
  <si>
    <t>Socialinė parama pinigais</t>
  </si>
  <si>
    <t>Socialinė parama natūra</t>
  </si>
  <si>
    <t>Išlaidų pavadinimas</t>
  </si>
  <si>
    <t xml:space="preserve">Išlaidų ekonominės klasifikacijos kodas </t>
  </si>
  <si>
    <t xml:space="preserve">Funkcijos kodas:    </t>
  </si>
  <si>
    <t xml:space="preserve">Savivaldybės kodas :     </t>
  </si>
  <si>
    <t>Eil. Nr.</t>
  </si>
  <si>
    <t>Darbdavių socialinė parama natūra</t>
  </si>
  <si>
    <t>Darbdavių socialinė parama pinigais</t>
  </si>
  <si>
    <t>Subsidijos gaminiams</t>
  </si>
  <si>
    <t>Subsidijos gamybai</t>
  </si>
  <si>
    <t>(sudarymo vieta)</t>
  </si>
  <si>
    <t>( dokumento sudarytojo (savivaldybės) pavadinimas)</t>
  </si>
  <si>
    <t>(data)</t>
  </si>
  <si>
    <t>Vykdymas</t>
  </si>
  <si>
    <t>Patikslinta ataskaitinio laikotarpio išlaidų sąmata</t>
  </si>
  <si>
    <t>Mitybos išlaidos</t>
  </si>
  <si>
    <t>Transporto išlaikymo ir transporto paslaugų įsigijimo išlaidos</t>
  </si>
  <si>
    <t>Komandiruočių išlaidos</t>
  </si>
  <si>
    <t>Gyvenamųjų vietovių viešojo ūkio išlaidos</t>
  </si>
  <si>
    <t>Materialiojo ir nematerialiojo turto nuomos išlaidos</t>
  </si>
  <si>
    <t>Kvalifikacijos kėlimo išlaidos</t>
  </si>
  <si>
    <t>Ekspertų ir konsultantų paslaugų įsigijimo išlaidos</t>
  </si>
  <si>
    <t>Komunalinių paslaugų įsigijimo išlaidos</t>
  </si>
  <si>
    <t>Informacinių technologijų prekių ir paslaugų įsigijimo išlaidos</t>
  </si>
  <si>
    <t>Reprezentacinės išlaidos</t>
  </si>
  <si>
    <t>Kitų prekių ir paslaugų įsigijimo išlaidos</t>
  </si>
  <si>
    <t>Palūkanos nerezidentams</t>
  </si>
  <si>
    <t>Palūkanos valstybės biudžetui</t>
  </si>
  <si>
    <t>Palūkanos savivaldybių biudžetams</t>
  </si>
  <si>
    <t>Palūkanos nebiudžetiniams fondams</t>
  </si>
  <si>
    <t>Žemės nuoma</t>
  </si>
  <si>
    <t xml:space="preserve">Žemės nuoma </t>
  </si>
  <si>
    <t>Dotacijos užsienio valstybėms turtui įsigyti</t>
  </si>
  <si>
    <t>Dotacijos tarptautinėms organizacijoms einamiesiems tikslams</t>
  </si>
  <si>
    <t>Dotacijos tarptautinėms organizacijoms turtui įsigyti</t>
  </si>
  <si>
    <t>Dotacijos kitiems valdžios sektoriaus subjektams einamiesiems tikslams</t>
  </si>
  <si>
    <t>Dotacijos kitiems valdžios sektoriaus subjektams turtui įsigyti</t>
  </si>
  <si>
    <t>Dotacijos savivaldybėms einamiesiems tikslams</t>
  </si>
  <si>
    <t>Dotacijos savivaldybėms turtui įsigyti</t>
  </si>
  <si>
    <t>Rentos</t>
  </si>
  <si>
    <t>Kitos išlaidos kitiems einamiesiems tikslams</t>
  </si>
  <si>
    <t>Kitos išlaidos turtui įsigyti</t>
  </si>
  <si>
    <t>Žemės įsigijimo išlaidos</t>
  </si>
  <si>
    <t>Gyvenamųjų namų įsigijimo išlaidos</t>
  </si>
  <si>
    <t>Negyvenamųjų pastatų įsigijimo išlaidos</t>
  </si>
  <si>
    <t>Infrastruktūros ir kitų statinių įsigijimo išlaidos</t>
  </si>
  <si>
    <t>Transporto priemonių įsigijimo išlaidos</t>
  </si>
  <si>
    <t>Kitų mašinų ir įrenginių įsigijimo išlaidos</t>
  </si>
  <si>
    <t xml:space="preserve">Ginklų ir karinės įrangos įsigijimo išlaidos </t>
  </si>
  <si>
    <t>Muziejinių vertybių įsigijimo išlaidos</t>
  </si>
  <si>
    <t>Antikvarinių ir kitų meno kūrinių įsigijimo išlaidos</t>
  </si>
  <si>
    <t>Kitų vertybių įsigijimo išlaidos</t>
  </si>
  <si>
    <t>Kito ilgalaikio materialiojo turto įsigijimo išlaidos</t>
  </si>
  <si>
    <t>Kito ilgalaikio materialiojo turto įsigijimo  išlaidos</t>
  </si>
  <si>
    <t>Kompiuterinės programinės įrangos, kompiuterinės programinės įrangos licencijų įsigijimo išlaidos</t>
  </si>
  <si>
    <t>Patentų įsigijimo išlaidos</t>
  </si>
  <si>
    <t>Literatūros ir meno kūrinių įsigijimo išlaidos</t>
  </si>
  <si>
    <t>Atsargų kūrimo ir įsigijimo išlaidos</t>
  </si>
  <si>
    <t>Kitų atsargų įsigijimo išlaidos</t>
  </si>
  <si>
    <t>Ilgalaikio turto finansinės nuomos (lizingo) išlaidos</t>
  </si>
  <si>
    <t>Žemės gelmių išteklių įsigijimo išlaidos</t>
  </si>
  <si>
    <t>Gyvulių ir kitų gyvūnų įsigijimo išlaidos</t>
  </si>
  <si>
    <t>Miškų, vaismedžių ir kitų augalų įsigijimo išlaidos</t>
  </si>
  <si>
    <t>Akcijos (įsigytos iš rezidentų)</t>
  </si>
  <si>
    <t>Kitos trumpalaikės mokėtinos sumos (suteiktos)</t>
  </si>
  <si>
    <t>Kitos ilgalaikės mokėtinos sumos (suteiktos)</t>
  </si>
  <si>
    <t>Akcijos (įsigytos iš nerezidentų)</t>
  </si>
  <si>
    <t>Trumpalaikės paskolos (grąžintos)</t>
  </si>
  <si>
    <t>Ilgalaikės paskolos (grąžintos)</t>
  </si>
  <si>
    <t>Kitos trumpalaikės mokėtinos sumos (grąžintos)</t>
  </si>
  <si>
    <t>Kitos ilgalaikės mokėtinos sumos (grąžintos)</t>
  </si>
  <si>
    <t>Dotacijos užsienio valstybėms einamiesiems tikslams</t>
  </si>
  <si>
    <t>Stipendijos</t>
  </si>
  <si>
    <t>Kito nematerialiojo turto įsigijimo išlaidos</t>
  </si>
  <si>
    <t>(tūkst. eur)</t>
  </si>
  <si>
    <t>Prekių ir paslaugų įsigijimo išlaidos (9)</t>
  </si>
  <si>
    <t>Medikamentų ir medicininių prekių bei  paslaugų įsigijimo išlaidos</t>
  </si>
  <si>
    <t>Ryšių įrangos ir ryšių paslaugų įsigijimo išlaidos</t>
  </si>
  <si>
    <t>Aprangos ir patalynės įsigijimo bei priežiūros išlaidos</t>
  </si>
  <si>
    <t>Materialiojo turto paprastojo remonto prekių ir paslaugų įsigijimo išlaidos</t>
  </si>
  <si>
    <t>Valiutos kurso įtaka</t>
  </si>
  <si>
    <t>Kompiuterinės techninės ir elektroninių ryšių įrangos įsigijimo išlaidos</t>
  </si>
  <si>
    <t>Savivaldybės ataskaitų teikimo Finansų ministerijai taisyklių</t>
  </si>
  <si>
    <t>2 priedas</t>
  </si>
  <si>
    <t>(Savivaldybės biudžeto išlaidų vykdymo ataskaitos forma)</t>
  </si>
  <si>
    <t>(metinė, 1 ketvirčio, pusmečio,  9 mėnesių)</t>
  </si>
  <si>
    <t>I SKYRIUS</t>
  </si>
  <si>
    <t>SAVIVALDYBĖS BIUDŽETO IŠLAIDŲ VYKDYMAS PAGAL VALSTYBĖS FUNKCIJŲ IR IŠLAIDŲ EKONOMINĘ KLASIFIKACIJĄ</t>
  </si>
  <si>
    <t>Išlaidos (2+8+26+40+44+58+66)</t>
  </si>
  <si>
    <t>Prekių ir paslaugų įsigijimo išlaidos (10+….+25)</t>
  </si>
  <si>
    <t>Viešinimo išlaidos</t>
  </si>
  <si>
    <t>IŠ VISO IŠLAIDŲ (104+105+114)</t>
  </si>
  <si>
    <t>Užsienio finansinių įsipareigojimų vykdymo išlaidos (grąžinta kreditoriams nerezedentams) (121+122+123+124)</t>
  </si>
  <si>
    <t>Vidaus finansinių įsipareigojimų vykdymo išlaidos (kreditoriams rezidentams grąžintos skolos)  (116+117+118+119)</t>
  </si>
  <si>
    <t>Finansinių įsipareigojimų vykdymo išlaidos (grąžintos skolos) (115+120)</t>
  </si>
  <si>
    <t>Užsienio finansinio turto padidėjimo išlaidos (investavimo į nerezidentus išlaidos) (111+112+113)</t>
  </si>
  <si>
    <t>Vidaus finansinio turto padidėjimo išlaidos (investavimo į rezidentus išlaidos) (107+108+109)</t>
  </si>
  <si>
    <t>Finansinio turto padidėjimo išlaidos (finansinio turto įsigijimo / investavimo išlaidos) (106+110)</t>
  </si>
  <si>
    <t>IŠ VISO ASIGNAVIMŲ (1+72)</t>
  </si>
  <si>
    <t>Biologinio turto ir žemės gelmių išteklių įsigijimo išlaidos (101+102+103)</t>
  </si>
  <si>
    <t>Nematerialiojo turto kūrimo ir įsigijimo išlaidos (92+93+94+95)</t>
  </si>
  <si>
    <t>Kultūros ir kitų vertybių įsigijimo išlaidos (86+87+88)</t>
  </si>
  <si>
    <t>Mašinų ir įrenginių įsigijimo išlaidos (81+82+83+84)</t>
  </si>
  <si>
    <t>Pastatų ir statinių įsigijimo išlaidos (77+78+79)</t>
  </si>
  <si>
    <t>Ilgalaikio materialiojo turto kūrimo ir įsigijimo išlaidos (74+76+80+85+89)</t>
  </si>
  <si>
    <t>MATERIALIOJO IR NEMATERIALIOJO TURTO ĮSIGIJIMO IŠLAIDOS (73+91+96+98+100)</t>
  </si>
  <si>
    <t>Kitos išlaidos einamiesiems tikslams (68+69+70)</t>
  </si>
  <si>
    <t>Kitos išlaidos (67+71)</t>
  </si>
  <si>
    <t>Darbdavių socialinė parama (64+65)</t>
  </si>
  <si>
    <t>Socialinė parama (socialinės paramos pašalpos) (60+61)</t>
  </si>
  <si>
    <t>Socialinės išmokos (pašalpos) (59+62+63)</t>
  </si>
  <si>
    <t>Dotacijos kitiems valdžios sektoriaus subjektams turtui įsigyti (56+57)</t>
  </si>
  <si>
    <t>Dotacijos kitiems valdžios sektoriaus subjektams einamiesiems tikslams (53+54)</t>
  </si>
  <si>
    <t>Dotacijos kitiems valdžios sektoriaus subjektams (52+55)</t>
  </si>
  <si>
    <t>Dotacijos tarptautinėms organizacijoms (49+50)</t>
  </si>
  <si>
    <t>Dotacijos (45+48+51)</t>
  </si>
  <si>
    <t>Dotacijos užsienio valstybėms (46+47)</t>
  </si>
  <si>
    <t>Subsidijos (41)</t>
  </si>
  <si>
    <t>Subsidijos iš biudžeto lėšų (42+43)</t>
  </si>
  <si>
    <t>Palūkanos kitiems valdžios sektoriaus subjektams (35+36+37)</t>
  </si>
  <si>
    <t>Palūkanos rezidentams, kitiems nei valdžios sektorius (tik už tiesioginę skolą) (32+33)</t>
  </si>
  <si>
    <t>Palūkanos (28+31+34)</t>
  </si>
  <si>
    <t>Palūkanos (27+38)</t>
  </si>
  <si>
    <t xml:space="preserve">                                            Radviliškio rajono savivaldybė</t>
  </si>
  <si>
    <t>Radviliškis</t>
  </si>
  <si>
    <t>savivaldybių veikla</t>
  </si>
  <si>
    <t xml:space="preserve">                         II SKYRIUS</t>
  </si>
  <si>
    <t xml:space="preserve">SAVIVALDYBĖS BIUDŽETO IŠLAIDŲ VYKDYMAS PAGAL VALSTYBĖS FUNKCIJŲ </t>
  </si>
  <si>
    <t>KLASIFIKACIJĄ</t>
  </si>
  <si>
    <t xml:space="preserve">(tūkst. eurų) </t>
  </si>
  <si>
    <t>Funkcinės klasifikacijos kodas</t>
  </si>
  <si>
    <t>Eil.Nr.</t>
  </si>
  <si>
    <t xml:space="preserve">Patikslintas ataskaitinio laikotarpio asignavimų planas  </t>
  </si>
  <si>
    <t>2</t>
  </si>
  <si>
    <t>Bendros valstybės paslaugos</t>
  </si>
  <si>
    <t>Gynyba</t>
  </si>
  <si>
    <t>Viešoji tvarka ir visuomenės apsauga</t>
  </si>
  <si>
    <t>Ekonomika</t>
  </si>
  <si>
    <t xml:space="preserve">Aplinkos apsauga </t>
  </si>
  <si>
    <t>Būstas ir komunalinis ūkis</t>
  </si>
  <si>
    <t>Sveikatos apsauga</t>
  </si>
  <si>
    <t>Poilsis, kultūra ir religija</t>
  </si>
  <si>
    <t>Švietimas</t>
  </si>
  <si>
    <t>Socialinė apsauga</t>
  </si>
  <si>
    <t>IŠ VISO ASIGNAVIMŲ (1+...+10)</t>
  </si>
  <si>
    <t>iš jų asignavimai, skirti Europos Sąjungos ir kitai tarptautinei finansinei paramai bendrai finansuoti, įskaitant tinkamų finansuoti išlaidų daliai tenkantį pridėtinės vertės mokestį, išskyrus iš valstybės biudžeto gautus asignavimus, skirtus Europos Sąjungos ir kitai tarptautinei finansinei paramai bendrai finansuoti</t>
  </si>
  <si>
    <t>Finansinio turto padidėjimo išlaidos (finansinio turto įsigijimo / investavimo išlaidos)</t>
  </si>
  <si>
    <t>Finansinių įsipareigojimų vykdymo išlaidos (grąžintos paskolos)</t>
  </si>
  <si>
    <t>IŠ VISO IŠLAIDŲ (11+13+14)</t>
  </si>
  <si>
    <t>LĖŠŲ LIKUTIS ATASKAITINIO LAIKOTARPIO PABAIGOJE (17+20+21)</t>
  </si>
  <si>
    <t>x</t>
  </si>
  <si>
    <t>iš jo: apyvartinių lėšų likutis</t>
  </si>
  <si>
    <t xml:space="preserve">      iš jo praėjusių metų sukaupta nepanaudota pajamų dalis (pildoma tik teikiant ataskaitą už metus)</t>
  </si>
  <si>
    <t xml:space="preserve">          iš jos nepanaudotos valstybės biudžeto dotacijos, skirtos Europos Sąjungos ir kitai tarptautinei finansinei paramai bendrai finansuoti (pildoma tik teikiant ataskaitą už metus)</t>
  </si>
  <si>
    <t xml:space="preserve">         skolintų lėšų likutis</t>
  </si>
  <si>
    <t xml:space="preserve">        kitos apyvartinės lėšos dėl kredito įstaigų veiklos apribojimo</t>
  </si>
  <si>
    <t>Pastaba. Teikiant pasirašytą Savivaldybės biudžeto išlaidų vykdymo ataskaitą, šios ataskaitos I skyriaus lentelėje duomenys nurodomi pagal Lietuvos Respublikos valstybės ir savivaldybių biudžetų pajamų ir išlaidų klasifikaciją, patvirtintą Lietuvos Respublikos finansų ministro 2003 m. liepos 3 d. įsakymu Nr. 1K-184 „Dėl Lietuvos Respublikos valstybės ir savivaldybių biudžetų pajamų ir išlaidų klasifikacijos patvirtinimo“, nedetalizuojant pagal valstybės funkcijas.</t>
  </si>
  <si>
    <t xml:space="preserve">  (ataskaitą pasirašančio asmens pareigų pavadinimas)                        (parašas)                 (vardas, pavardė)</t>
  </si>
  <si>
    <t>Administracijos finansų skyriaus vyr. specialistas                                      Saulius Špakavičius</t>
  </si>
  <si>
    <t>( už ataskaitos parengimą atsakingo asmens pareigų pavadinimas)          (parašas)                 (vardas, pavardė)</t>
  </si>
  <si>
    <t xml:space="preserve">                                                             metinė</t>
  </si>
  <si>
    <t>SAVIVALDYBĖS BIUDŽETO IŠLAIDŲ  VYKDYMO 2024 M GRUODŽIO 31 D. ATASKAITA</t>
  </si>
  <si>
    <t xml:space="preserve">           2025-02-19 Nr. 2</t>
  </si>
  <si>
    <t>Savivaldybės meras                                                                               Kazimieras Račkauskis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</si>
</sst>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9"/>
      <name val="Times New Roman"/>
      <charset val="186"/>
    </font>
    <font>
      <sz val="9"/>
      <name val="Times New Roman"/>
      <family val="1"/>
      <charset val="186"/>
    </font>
    <font>
      <sz val="8"/>
      <name val="Times New Roman"/>
      <family val="1"/>
      <charset val="186"/>
    </font>
    <font>
      <b/>
      <sz val="8"/>
      <name val="Times New Roman"/>
      <family val="1"/>
      <charset val="186"/>
    </font>
    <font>
      <sz val="7"/>
      <name val="Times New Roman"/>
      <family val="1"/>
      <charset val="186"/>
    </font>
    <font>
      <sz val="8"/>
      <name val="Times New Roman"/>
      <family val="1"/>
      <charset val="186"/>
    </font>
    <font>
      <b/>
      <sz val="9"/>
      <name val="Times New Roman"/>
      <family val="1"/>
      <charset val="186"/>
    </font>
    <font>
      <sz val="9"/>
      <name val="Times New Roman"/>
      <family val="1"/>
      <charset val="186"/>
    </font>
    <font>
      <sz val="10"/>
      <name val="Arial"/>
      <family val="2"/>
      <charset val="186"/>
    </font>
    <font>
      <b/>
      <sz val="10"/>
      <name val="Times New Roman"/>
      <family val="1"/>
      <charset val="186"/>
    </font>
    <font>
      <sz val="10"/>
      <name val="Times New Roman"/>
      <family val="1"/>
      <charset val="186"/>
    </font>
    <font>
      <sz val="8"/>
      <name val="Arial"/>
      <family val="2"/>
      <charset val="186"/>
    </font>
  </fonts>
  <fills count="2">
    <fill>
      <patternFill patternType="none"/>
    </fill>
    <fill>
      <patternFill patternType="gray125"/>
    </fill>
  </fills>
  <borders count="14">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hair">
        <color indexed="64"/>
      </right>
      <top/>
      <bottom/>
      <diagonal/>
    </border>
    <border>
      <left/>
      <right/>
      <top style="thin">
        <color indexed="64"/>
      </top>
      <bottom/>
      <diagonal/>
    </border>
  </borders>
  <cellStyleXfs count="5">
    <xf numFmtId="0" fontId="0" fillId="0" borderId="0"/>
    <xf numFmtId="0" fontId="8" fillId="0" borderId="0"/>
    <xf numFmtId="0" fontId="8" fillId="0" borderId="0"/>
    <xf numFmtId="0" fontId="7" fillId="0" borderId="0"/>
    <xf numFmtId="0" fontId="1" fillId="0" borderId="0"/>
  </cellStyleXfs>
  <cellXfs count="115">
    <xf numFmtId="0" fontId="0" fillId="0" borderId="0" xfId="0"/>
    <xf numFmtId="1" fontId="3" fillId="0" borderId="1" xfId="0" applyNumberFormat="1" applyFont="1" applyBorder="1" applyAlignment="1" applyProtection="1">
      <alignment horizontal="center" vertical="center"/>
      <protection hidden="1"/>
    </xf>
    <xf numFmtId="1" fontId="3" fillId="0" borderId="2" xfId="0" applyNumberFormat="1" applyFont="1" applyBorder="1" applyAlignment="1" applyProtection="1">
      <alignment horizontal="center" vertical="center"/>
      <protection hidden="1"/>
    </xf>
    <xf numFmtId="1" fontId="4" fillId="0" borderId="3" xfId="0" applyNumberFormat="1" applyFont="1" applyBorder="1" applyAlignment="1" applyProtection="1">
      <alignment horizontal="center" vertical="center"/>
      <protection hidden="1"/>
    </xf>
    <xf numFmtId="1" fontId="2" fillId="0" borderId="1" xfId="0" applyNumberFormat="1" applyFont="1" applyBorder="1" applyAlignment="1" applyProtection="1">
      <alignment horizontal="center" vertical="center"/>
      <protection hidden="1"/>
    </xf>
    <xf numFmtId="1" fontId="2" fillId="0" borderId="2" xfId="0" applyNumberFormat="1" applyFont="1" applyBorder="1" applyAlignment="1" applyProtection="1">
      <alignment horizontal="center" vertical="center"/>
      <protection hidden="1"/>
    </xf>
    <xf numFmtId="1" fontId="3" fillId="0" borderId="3" xfId="0" applyNumberFormat="1" applyFont="1" applyBorder="1" applyAlignment="1" applyProtection="1">
      <alignment horizontal="center" vertical="center"/>
      <protection locked="0"/>
    </xf>
    <xf numFmtId="49" fontId="3" fillId="0" borderId="2" xfId="0" applyNumberFormat="1" applyFont="1" applyBorder="1" applyAlignment="1" applyProtection="1">
      <alignment horizontal="left" vertical="center" wrapText="1"/>
      <protection hidden="1"/>
    </xf>
    <xf numFmtId="49" fontId="2" fillId="0" borderId="1" xfId="0" applyNumberFormat="1" applyFont="1" applyBorder="1" applyAlignment="1" applyProtection="1">
      <alignment horizontal="left" vertical="center" wrapText="1"/>
      <protection hidden="1"/>
    </xf>
    <xf numFmtId="49" fontId="3" fillId="0" borderId="1" xfId="0" applyNumberFormat="1" applyFont="1" applyBorder="1" applyAlignment="1" applyProtection="1">
      <alignment horizontal="left" vertical="center" wrapText="1"/>
      <protection hidden="1"/>
    </xf>
    <xf numFmtId="49" fontId="4" fillId="0" borderId="0" xfId="0" applyNumberFormat="1" applyFont="1" applyAlignment="1" applyProtection="1">
      <alignment horizontal="left" vertical="center" wrapText="1"/>
      <protection hidden="1"/>
    </xf>
    <xf numFmtId="49" fontId="4" fillId="0" borderId="0" xfId="0" applyNumberFormat="1" applyFont="1" applyAlignment="1" applyProtection="1">
      <alignment horizontal="center" vertical="center"/>
      <protection hidden="1"/>
    </xf>
    <xf numFmtId="0" fontId="6" fillId="0" borderId="0" xfId="0" applyFont="1" applyProtection="1">
      <protection locked="0"/>
    </xf>
    <xf numFmtId="0" fontId="0" fillId="0" borderId="0" xfId="0" applyAlignment="1">
      <alignment horizontal="left" vertical="center" wrapText="1"/>
    </xf>
    <xf numFmtId="49" fontId="2" fillId="0" borderId="0" xfId="0" applyNumberFormat="1" applyFont="1" applyAlignment="1" applyProtection="1">
      <alignment horizontal="right" vertical="center"/>
      <protection hidden="1"/>
    </xf>
    <xf numFmtId="164" fontId="3" fillId="0" borderId="2" xfId="0" applyNumberFormat="1" applyFont="1" applyBorder="1" applyAlignment="1" applyProtection="1">
      <alignment horizontal="right" vertical="center"/>
      <protection hidden="1"/>
    </xf>
    <xf numFmtId="164" fontId="3" fillId="0" borderId="1" xfId="0" applyNumberFormat="1" applyFont="1" applyBorder="1" applyAlignment="1" applyProtection="1">
      <alignment horizontal="right" vertical="center"/>
      <protection hidden="1"/>
    </xf>
    <xf numFmtId="164" fontId="2" fillId="0" borderId="1" xfId="0" applyNumberFormat="1" applyFont="1" applyBorder="1" applyAlignment="1" applyProtection="1">
      <alignment horizontal="right" vertical="center"/>
      <protection hidden="1"/>
    </xf>
    <xf numFmtId="164" fontId="2" fillId="0" borderId="1" xfId="0" applyNumberFormat="1" applyFont="1" applyBorder="1" applyAlignment="1" applyProtection="1">
      <alignment horizontal="right" vertical="center"/>
      <protection locked="0"/>
    </xf>
    <xf numFmtId="49" fontId="3" fillId="0" borderId="0" xfId="0" applyNumberFormat="1" applyFont="1" applyAlignment="1" applyProtection="1">
      <alignment horizontal="left" vertical="center" wrapText="1"/>
      <protection hidden="1"/>
    </xf>
    <xf numFmtId="0" fontId="3" fillId="0" borderId="0" xfId="0" applyFont="1" applyAlignment="1">
      <alignment horizontal="left" vertical="center" wrapText="1"/>
    </xf>
    <xf numFmtId="49" fontId="4" fillId="0" borderId="0" xfId="1" applyNumberFormat="1" applyFont="1" applyAlignment="1" applyProtection="1">
      <alignment horizontal="center"/>
      <protection locked="0"/>
    </xf>
    <xf numFmtId="0" fontId="8" fillId="0" borderId="0" xfId="2" applyAlignment="1" applyProtection="1">
      <alignment horizontal="center"/>
      <protection locked="0"/>
    </xf>
    <xf numFmtId="0" fontId="8" fillId="0" borderId="0" xfId="2" applyAlignment="1">
      <alignment horizontal="center"/>
    </xf>
    <xf numFmtId="0" fontId="8" fillId="0" borderId="0" xfId="2"/>
    <xf numFmtId="49" fontId="2" fillId="0" borderId="0" xfId="2" applyNumberFormat="1" applyFont="1" applyAlignment="1" applyProtection="1">
      <alignment horizontal="center" vertical="top"/>
      <protection hidden="1"/>
    </xf>
    <xf numFmtId="0" fontId="10" fillId="0" borderId="0" xfId="1" applyFont="1" applyProtection="1">
      <protection hidden="1"/>
    </xf>
    <xf numFmtId="0" fontId="8" fillId="0" borderId="3" xfId="2" applyBorder="1" applyProtection="1">
      <protection locked="0"/>
    </xf>
    <xf numFmtId="49" fontId="9" fillId="0" borderId="0" xfId="1" applyNumberFormat="1" applyFont="1" applyAlignment="1" applyProtection="1">
      <alignment horizontal="center"/>
      <protection hidden="1"/>
    </xf>
    <xf numFmtId="49" fontId="9" fillId="0" borderId="0" xfId="1" applyNumberFormat="1" applyFont="1" applyAlignment="1" applyProtection="1">
      <alignment horizontal="center"/>
      <protection locked="0"/>
    </xf>
    <xf numFmtId="49" fontId="2" fillId="0" borderId="11" xfId="1" applyNumberFormat="1" applyFont="1" applyBorder="1" applyAlignment="1" applyProtection="1">
      <alignment horizontal="right"/>
      <protection hidden="1"/>
    </xf>
    <xf numFmtId="0" fontId="2" fillId="0" borderId="3" xfId="2" applyFont="1" applyBorder="1" applyAlignment="1" applyProtection="1">
      <alignment horizontal="center" vertical="center"/>
      <protection hidden="1"/>
    </xf>
    <xf numFmtId="0" fontId="2" fillId="0" borderId="3" xfId="1" applyFont="1" applyBorder="1" applyAlignment="1" applyProtection="1">
      <alignment horizontal="center" vertical="center"/>
      <protection hidden="1"/>
    </xf>
    <xf numFmtId="0" fontId="11" fillId="0" borderId="3" xfId="2" applyFont="1" applyBorder="1" applyAlignment="1" applyProtection="1">
      <alignment horizontal="center" vertical="center"/>
      <protection hidden="1"/>
    </xf>
    <xf numFmtId="1" fontId="2" fillId="0" borderId="2" xfId="1" applyNumberFormat="1" applyFont="1" applyBorder="1" applyAlignment="1" applyProtection="1">
      <alignment horizontal="center" vertical="center" wrapText="1"/>
      <protection hidden="1"/>
    </xf>
    <xf numFmtId="164" fontId="2" fillId="0" borderId="12" xfId="1" applyNumberFormat="1" applyFont="1" applyBorder="1" applyAlignment="1" applyProtection="1">
      <alignment horizontal="right" vertical="center" wrapText="1"/>
      <protection locked="0"/>
    </xf>
    <xf numFmtId="164" fontId="2" fillId="0" borderId="2" xfId="1" applyNumberFormat="1" applyFont="1" applyBorder="1" applyAlignment="1" applyProtection="1">
      <alignment horizontal="right" vertical="center"/>
      <protection locked="0"/>
    </xf>
    <xf numFmtId="1" fontId="2" fillId="0" borderId="1" xfId="1" applyNumberFormat="1" applyFont="1" applyBorder="1" applyAlignment="1" applyProtection="1">
      <alignment horizontal="center" vertical="center" wrapText="1"/>
      <protection hidden="1"/>
    </xf>
    <xf numFmtId="164" fontId="2" fillId="0" borderId="1" xfId="1" applyNumberFormat="1" applyFont="1" applyBorder="1" applyAlignment="1" applyProtection="1">
      <alignment horizontal="right" vertical="center" wrapText="1"/>
      <protection locked="0"/>
    </xf>
    <xf numFmtId="164" fontId="2" fillId="0" borderId="1" xfId="1" applyNumberFormat="1" applyFont="1" applyBorder="1" applyAlignment="1" applyProtection="1">
      <alignment horizontal="right" vertical="center"/>
      <protection locked="0"/>
    </xf>
    <xf numFmtId="0" fontId="10" fillId="0" borderId="0" xfId="1" applyFont="1"/>
    <xf numFmtId="1" fontId="3" fillId="0" borderId="1" xfId="1" applyNumberFormat="1" applyFont="1" applyBorder="1" applyAlignment="1" applyProtection="1">
      <alignment horizontal="center" vertical="center" wrapText="1"/>
      <protection hidden="1"/>
    </xf>
    <xf numFmtId="164" fontId="3" fillId="0" borderId="1" xfId="1" applyNumberFormat="1" applyFont="1" applyBorder="1" applyAlignment="1" applyProtection="1">
      <alignment horizontal="right" vertical="center"/>
      <protection hidden="1"/>
    </xf>
    <xf numFmtId="164" fontId="3" fillId="0" borderId="1" xfId="1" applyNumberFormat="1" applyFont="1" applyBorder="1" applyAlignment="1" applyProtection="1">
      <alignment horizontal="right" vertical="center"/>
      <protection locked="0"/>
    </xf>
    <xf numFmtId="164" fontId="3" fillId="0" borderId="1" xfId="1" applyNumberFormat="1" applyFont="1" applyBorder="1" applyAlignment="1" applyProtection="1">
      <alignment horizontal="right" vertical="center" wrapText="1"/>
      <protection hidden="1"/>
    </xf>
    <xf numFmtId="164" fontId="3" fillId="0" borderId="1" xfId="1" applyNumberFormat="1" applyFont="1" applyBorder="1" applyAlignment="1" applyProtection="1">
      <alignment horizontal="center" vertical="center" wrapText="1"/>
      <protection hidden="1"/>
    </xf>
    <xf numFmtId="0" fontId="8" fillId="0" borderId="0" xfId="2" applyAlignment="1" applyProtection="1">
      <alignment horizontal="left" vertical="center"/>
      <protection hidden="1"/>
    </xf>
    <xf numFmtId="164" fontId="3" fillId="0" borderId="0" xfId="1" applyNumberFormat="1" applyFont="1" applyAlignment="1" applyProtection="1">
      <alignment horizontal="right" vertical="center"/>
      <protection locked="0"/>
    </xf>
    <xf numFmtId="0" fontId="8" fillId="0" borderId="0" xfId="2" applyAlignment="1">
      <alignment horizontal="center" vertical="center"/>
    </xf>
    <xf numFmtId="49" fontId="1" fillId="0" borderId="3" xfId="1" applyNumberFormat="1" applyFont="1" applyBorder="1" applyAlignment="1" applyProtection="1">
      <alignment horizontal="center" vertical="center"/>
      <protection hidden="1"/>
    </xf>
    <xf numFmtId="0" fontId="1" fillId="0" borderId="2" xfId="1" applyFont="1" applyBorder="1" applyAlignment="1" applyProtection="1">
      <alignment horizontal="centerContinuous"/>
      <protection hidden="1"/>
    </xf>
    <xf numFmtId="49" fontId="1" fillId="0" borderId="2" xfId="1" applyNumberFormat="1" applyFont="1" applyBorder="1" applyProtection="1">
      <protection hidden="1"/>
    </xf>
    <xf numFmtId="0" fontId="1" fillId="0" borderId="1" xfId="1" applyFont="1" applyBorder="1" applyAlignment="1" applyProtection="1">
      <alignment horizontal="centerContinuous"/>
      <protection hidden="1"/>
    </xf>
    <xf numFmtId="49" fontId="1" fillId="0" borderId="1" xfId="2" applyNumberFormat="1" applyFont="1" applyBorder="1" applyProtection="1">
      <protection hidden="1"/>
    </xf>
    <xf numFmtId="1" fontId="1" fillId="0" borderId="1" xfId="1" applyNumberFormat="1" applyFont="1" applyBorder="1" applyProtection="1">
      <protection hidden="1"/>
    </xf>
    <xf numFmtId="49" fontId="6" fillId="0" borderId="1" xfId="1" applyNumberFormat="1" applyFont="1" applyBorder="1" applyAlignment="1" applyProtection="1">
      <alignment horizontal="left" vertical="center" wrapText="1"/>
      <protection hidden="1"/>
    </xf>
    <xf numFmtId="49" fontId="1" fillId="0" borderId="1" xfId="1" applyNumberFormat="1" applyFont="1" applyBorder="1" applyAlignment="1" applyProtection="1">
      <alignment horizontal="left" vertical="center" wrapText="1"/>
      <protection hidden="1"/>
    </xf>
    <xf numFmtId="1" fontId="1" fillId="0" borderId="1" xfId="1" applyNumberFormat="1" applyFont="1" applyBorder="1" applyAlignment="1" applyProtection="1">
      <alignment horizontal="center" vertical="center" wrapText="1"/>
      <protection hidden="1"/>
    </xf>
    <xf numFmtId="164" fontId="1" fillId="0" borderId="1" xfId="1" applyNumberFormat="1" applyFont="1" applyBorder="1" applyAlignment="1" applyProtection="1">
      <alignment horizontal="center" vertical="center" wrapText="1"/>
      <protection hidden="1"/>
    </xf>
    <xf numFmtId="1" fontId="1" fillId="0" borderId="0" xfId="1" applyNumberFormat="1" applyFont="1" applyAlignment="1" applyProtection="1">
      <alignment horizontal="left" vertical="center"/>
      <protection hidden="1"/>
    </xf>
    <xf numFmtId="1" fontId="1" fillId="0" borderId="0" xfId="1" applyNumberFormat="1" applyFont="1" applyAlignment="1" applyProtection="1">
      <alignment horizontal="center" vertical="center" wrapText="1"/>
      <protection hidden="1"/>
    </xf>
    <xf numFmtId="164" fontId="1" fillId="0" borderId="0" xfId="1" applyNumberFormat="1" applyFont="1" applyAlignment="1" applyProtection="1">
      <alignment horizontal="center" vertical="center" wrapText="1"/>
      <protection hidden="1"/>
    </xf>
    <xf numFmtId="1" fontId="4" fillId="0" borderId="3" xfId="0" applyNumberFormat="1" applyFont="1" applyBorder="1" applyAlignment="1" applyProtection="1">
      <alignment horizontal="center" vertical="center"/>
      <protection hidden="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0" xfId="0" applyFont="1" applyAlignment="1" applyProtection="1">
      <alignment horizontal="center" vertical="center"/>
      <protection locked="0"/>
    </xf>
    <xf numFmtId="49" fontId="4" fillId="0" borderId="0" xfId="0" applyNumberFormat="1" applyFont="1" applyAlignment="1" applyProtection="1">
      <alignment wrapText="1"/>
      <protection hidden="1"/>
    </xf>
    <xf numFmtId="49" fontId="4" fillId="0" borderId="0" xfId="0" applyNumberFormat="1" applyFont="1" applyAlignment="1" applyProtection="1">
      <alignment horizontal="left" vertical="center" wrapText="1"/>
      <protection hidden="1"/>
    </xf>
    <xf numFmtId="0" fontId="6" fillId="0" borderId="0" xfId="0" applyFont="1" applyAlignment="1" applyProtection="1">
      <alignment horizontal="left" vertical="center"/>
      <protection locked="0"/>
    </xf>
    <xf numFmtId="0" fontId="5" fillId="0" borderId="7" xfId="0" applyFont="1" applyBorder="1" applyAlignment="1" applyProtection="1">
      <alignment horizontal="center" vertical="center" wrapText="1"/>
      <protection hidden="1"/>
    </xf>
    <xf numFmtId="0" fontId="5" fillId="0" borderId="4" xfId="0" applyFont="1" applyBorder="1" applyAlignment="1" applyProtection="1">
      <alignment horizontal="left" vertical="center" wrapText="1"/>
      <protection locked="0"/>
    </xf>
    <xf numFmtId="0" fontId="3" fillId="0" borderId="0" xfId="0" applyFont="1" applyAlignment="1">
      <alignment horizontal="center" vertical="center"/>
    </xf>
    <xf numFmtId="49" fontId="2" fillId="0" borderId="6" xfId="0" applyNumberFormat="1" applyFont="1" applyBorder="1" applyAlignment="1" applyProtection="1">
      <alignment horizontal="center" vertical="center"/>
      <protection locked="0"/>
    </xf>
    <xf numFmtId="49" fontId="4" fillId="0" borderId="0" xfId="0" applyNumberFormat="1" applyFont="1" applyAlignment="1" applyProtection="1">
      <alignment horizontal="right" vertical="center"/>
      <protection hidden="1"/>
    </xf>
    <xf numFmtId="49" fontId="4" fillId="0" borderId="5" xfId="0" applyNumberFormat="1" applyFont="1" applyBorder="1" applyAlignment="1" applyProtection="1">
      <alignment horizontal="right" vertical="center"/>
      <protection hidden="1"/>
    </xf>
    <xf numFmtId="49" fontId="5" fillId="0" borderId="7" xfId="0" applyNumberFormat="1" applyFont="1" applyBorder="1" applyAlignment="1" applyProtection="1">
      <alignment horizontal="center" vertical="center"/>
      <protection hidden="1"/>
    </xf>
    <xf numFmtId="0" fontId="2" fillId="0" borderId="8" xfId="0" applyFont="1" applyBorder="1" applyAlignment="1" applyProtection="1">
      <alignment horizontal="center" vertical="center" wrapText="1"/>
      <protection hidden="1"/>
    </xf>
    <xf numFmtId="0" fontId="2" fillId="0" borderId="9" xfId="0" applyFont="1" applyBorder="1" applyAlignment="1" applyProtection="1">
      <alignment horizontal="center" vertical="center" wrapText="1"/>
      <protection hidden="1"/>
    </xf>
    <xf numFmtId="0" fontId="2" fillId="0" borderId="10" xfId="0" applyFont="1" applyBorder="1" applyAlignment="1" applyProtection="1">
      <alignment horizontal="center" vertical="center" wrapText="1"/>
      <protection hidden="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49" fontId="0" fillId="0" borderId="0" xfId="0" applyNumberFormat="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0" fontId="2" fillId="0" borderId="4" xfId="0" applyFont="1" applyBorder="1" applyAlignment="1" applyProtection="1">
      <alignment horizontal="left" vertical="center"/>
      <protection locked="0"/>
    </xf>
    <xf numFmtId="49" fontId="4" fillId="0" borderId="7" xfId="0" applyNumberFormat="1" applyFont="1" applyBorder="1" applyAlignment="1" applyProtection="1">
      <alignment horizontal="center" vertical="center"/>
      <protection hidden="1"/>
    </xf>
    <xf numFmtId="49" fontId="2" fillId="0" borderId="4" xfId="0" applyNumberFormat="1" applyFont="1" applyBorder="1" applyAlignment="1" applyProtection="1">
      <alignment horizontal="center" vertical="center"/>
      <protection locked="0"/>
    </xf>
    <xf numFmtId="49" fontId="2" fillId="0" borderId="0" xfId="0" applyNumberFormat="1" applyFont="1" applyAlignment="1" applyProtection="1">
      <alignment horizontal="center" vertical="center" wrapText="1"/>
      <protection hidden="1"/>
    </xf>
    <xf numFmtId="49" fontId="5" fillId="0" borderId="0" xfId="0" applyNumberFormat="1"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49" fontId="3" fillId="0" borderId="0" xfId="0" applyNumberFormat="1" applyFont="1" applyAlignment="1" applyProtection="1">
      <alignment horizontal="center" vertical="center"/>
      <protection hidden="1"/>
    </xf>
    <xf numFmtId="49" fontId="3" fillId="0" borderId="0" xfId="0" applyNumberFormat="1" applyFont="1" applyAlignment="1" applyProtection="1">
      <alignment horizontal="center" vertical="center" wrapText="1"/>
      <protection hidden="1"/>
    </xf>
    <xf numFmtId="0" fontId="3" fillId="0" borderId="0" xfId="0" applyFont="1" applyAlignment="1">
      <alignment horizontal="center" vertical="center" wrapText="1"/>
    </xf>
    <xf numFmtId="0" fontId="0" fillId="0" borderId="0" xfId="0" applyAlignment="1">
      <alignment horizontal="center" vertical="center"/>
    </xf>
    <xf numFmtId="0" fontId="2" fillId="0" borderId="0" xfId="4" applyFont="1" applyAlignment="1">
      <alignment horizontal="left" vertical="top" wrapText="1"/>
    </xf>
    <xf numFmtId="0" fontId="8" fillId="0" borderId="11" xfId="2" applyBorder="1" applyAlignment="1" applyProtection="1">
      <alignment horizontal="left" vertical="center"/>
      <protection locked="0"/>
    </xf>
    <xf numFmtId="0" fontId="11" fillId="0" borderId="13" xfId="2" applyFont="1" applyBorder="1" applyAlignment="1" applyProtection="1">
      <alignment horizontal="left" vertical="center"/>
      <protection hidden="1"/>
    </xf>
    <xf numFmtId="0" fontId="11" fillId="0" borderId="13" xfId="2" applyFont="1" applyBorder="1" applyProtection="1">
      <protection hidden="1"/>
    </xf>
    <xf numFmtId="0" fontId="9" fillId="0" borderId="0" xfId="2" applyFont="1" applyAlignment="1" applyProtection="1">
      <alignment horizontal="center"/>
      <protection locked="0"/>
    </xf>
    <xf numFmtId="0" fontId="9" fillId="0" borderId="0" xfId="2" applyFont="1" applyAlignment="1">
      <alignment horizontal="center"/>
    </xf>
    <xf numFmtId="49" fontId="9" fillId="0" borderId="0" xfId="1" applyNumberFormat="1" applyFont="1" applyAlignment="1" applyProtection="1">
      <alignment horizontal="center" vertical="center"/>
      <protection hidden="1"/>
    </xf>
    <xf numFmtId="0" fontId="9" fillId="0" borderId="0" xfId="2" applyFont="1" applyAlignment="1">
      <alignment horizontal="center" vertical="center"/>
    </xf>
    <xf numFmtId="0" fontId="10" fillId="0" borderId="0" xfId="1" applyFont="1" applyAlignment="1">
      <alignment horizontal="right"/>
    </xf>
    <xf numFmtId="0" fontId="8" fillId="0" borderId="5" xfId="2" applyBorder="1" applyAlignment="1">
      <alignment horizontal="right"/>
    </xf>
    <xf numFmtId="49" fontId="2" fillId="0" borderId="8" xfId="1" applyNumberFormat="1" applyFont="1" applyBorder="1" applyAlignment="1" applyProtection="1">
      <alignment horizontal="center" vertical="center" wrapText="1"/>
      <protection hidden="1"/>
    </xf>
    <xf numFmtId="49" fontId="2" fillId="0" borderId="10" xfId="2" applyNumberFormat="1" applyFont="1" applyBorder="1" applyAlignment="1" applyProtection="1">
      <alignment horizontal="center" wrapText="1"/>
      <protection hidden="1"/>
    </xf>
    <xf numFmtId="49" fontId="1" fillId="0" borderId="8" xfId="1" applyNumberFormat="1" applyFont="1" applyBorder="1" applyAlignment="1" applyProtection="1">
      <alignment horizontal="center" vertical="center" wrapText="1"/>
      <protection hidden="1"/>
    </xf>
    <xf numFmtId="0" fontId="8" fillId="0" borderId="10" xfId="2" applyBorder="1" applyAlignment="1">
      <alignment horizontal="center" vertical="center" wrapText="1"/>
    </xf>
    <xf numFmtId="0" fontId="1" fillId="0" borderId="10" xfId="2" applyFont="1" applyBorder="1" applyAlignment="1" applyProtection="1">
      <alignment horizontal="center" vertical="center" wrapText="1"/>
      <protection hidden="1"/>
    </xf>
    <xf numFmtId="49" fontId="1" fillId="0" borderId="8" xfId="1" applyNumberFormat="1" applyFont="1" applyBorder="1" applyAlignment="1" applyProtection="1">
      <alignment horizontal="center" vertical="center"/>
      <protection hidden="1"/>
    </xf>
    <xf numFmtId="0" fontId="1" fillId="0" borderId="10" xfId="2" applyFont="1" applyBorder="1" applyAlignment="1" applyProtection="1">
      <alignment horizontal="center" vertical="center"/>
      <protection hidden="1"/>
    </xf>
  </cellXfs>
  <cellStyles count="5">
    <cellStyle name="Įprastas" xfId="0" builtinId="0"/>
    <cellStyle name="Įprastas 2" xfId="2" xr:uid="{C73B6CAF-D61D-49B9-AFB2-8E3B1C1F8CFE}"/>
    <cellStyle name="Įprastas 2 2" xfId="3" xr:uid="{DBF444D3-4330-4DD6-9BBE-5780D50AFCDD}"/>
    <cellStyle name="Įprastas 2 3" xfId="4" xr:uid="{AA298C8F-7662-4B5D-A75C-DBF27C4C6BB2}"/>
    <cellStyle name="Normal_SAVAPYSsssss" xfId="1" xr:uid="{0A3F0750-F58F-48C3-A19D-E5D28E9EED6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D4855-FB80-4212-85B4-6EEF3B20E1BD}">
  <dimension ref="A1:N154"/>
  <sheetViews>
    <sheetView topLeftCell="D145" zoomScale="202" zoomScaleNormal="202" workbookViewId="0">
      <selection activeCell="I121" sqref="I121"/>
    </sheetView>
  </sheetViews>
  <sheetFormatPr defaultRowHeight="12" x14ac:dyDescent="0.2"/>
  <cols>
    <col min="1" max="3" width="3" customWidth="1"/>
    <col min="4" max="5" width="3.1640625" customWidth="1"/>
    <col min="6" max="6" width="2.83203125" customWidth="1"/>
    <col min="7" max="7" width="30" customWidth="1"/>
    <col min="8" max="8" width="4.33203125" customWidth="1"/>
    <col min="9" max="10" width="16.5" customWidth="1"/>
    <col min="11" max="11" width="4.83203125" customWidth="1"/>
    <col min="12" max="12" width="5.1640625" customWidth="1"/>
    <col min="13" max="13" width="4.83203125" customWidth="1"/>
    <col min="14" max="14" width="5.5" customWidth="1"/>
  </cols>
  <sheetData>
    <row r="1" spans="4:14" ht="13.15" customHeight="1" x14ac:dyDescent="0.2">
      <c r="I1" s="67" t="s">
        <v>91</v>
      </c>
      <c r="J1" s="67"/>
      <c r="K1" s="67"/>
      <c r="L1" s="67"/>
      <c r="M1" s="67"/>
      <c r="N1" s="67"/>
    </row>
    <row r="2" spans="4:14" ht="12.75" customHeight="1" x14ac:dyDescent="0.2">
      <c r="I2" s="68" t="s">
        <v>92</v>
      </c>
      <c r="J2" s="68"/>
      <c r="K2" s="68"/>
      <c r="L2" s="68"/>
      <c r="M2" s="68"/>
      <c r="N2" s="68"/>
    </row>
    <row r="3" spans="4:14" ht="19.149999999999999" customHeight="1" x14ac:dyDescent="0.2">
      <c r="G3" s="72" t="s">
        <v>93</v>
      </c>
      <c r="H3" s="72"/>
      <c r="I3" s="72"/>
      <c r="J3" s="72"/>
      <c r="K3" s="13"/>
      <c r="L3" s="13"/>
      <c r="M3" s="13"/>
      <c r="N3" s="13"/>
    </row>
    <row r="4" spans="4:14" x14ac:dyDescent="0.2">
      <c r="G4" s="71" t="s">
        <v>132</v>
      </c>
      <c r="H4" s="71"/>
      <c r="I4" s="71"/>
      <c r="J4" s="71"/>
      <c r="K4" s="10"/>
      <c r="L4" s="10"/>
      <c r="M4" s="10"/>
      <c r="N4" s="10"/>
    </row>
    <row r="5" spans="4:14" x14ac:dyDescent="0.2">
      <c r="G5" s="70" t="s">
        <v>20</v>
      </c>
      <c r="H5" s="70"/>
      <c r="I5" s="70"/>
      <c r="J5" s="70"/>
      <c r="K5" s="10"/>
      <c r="L5" s="10"/>
      <c r="M5" s="10"/>
      <c r="N5" s="10"/>
    </row>
    <row r="6" spans="4:14" x14ac:dyDescent="0.2">
      <c r="I6" s="10"/>
      <c r="J6" s="10"/>
      <c r="K6" s="10"/>
      <c r="L6" s="10"/>
      <c r="M6" s="10"/>
      <c r="N6" s="10"/>
    </row>
    <row r="7" spans="4:14" x14ac:dyDescent="0.2">
      <c r="G7" s="88" t="s">
        <v>169</v>
      </c>
      <c r="H7" s="88"/>
      <c r="I7" s="88"/>
      <c r="J7" s="88"/>
      <c r="K7" s="10"/>
      <c r="L7" s="10"/>
      <c r="M7" s="10"/>
      <c r="N7" s="10"/>
    </row>
    <row r="8" spans="4:14" x14ac:dyDescent="0.2">
      <c r="G8" s="91" t="s">
        <v>94</v>
      </c>
      <c r="H8" s="92"/>
      <c r="I8" s="93"/>
      <c r="J8" s="93"/>
      <c r="K8" s="10"/>
      <c r="L8" s="10"/>
      <c r="M8" s="10"/>
      <c r="N8" s="10"/>
    </row>
    <row r="9" spans="4:14" ht="12" customHeight="1" x14ac:dyDescent="0.2">
      <c r="D9" s="69" t="s">
        <v>170</v>
      </c>
      <c r="E9" s="69"/>
      <c r="F9" s="69"/>
      <c r="G9" s="69"/>
      <c r="H9" s="69"/>
      <c r="I9" s="69"/>
      <c r="J9" s="69"/>
      <c r="K9" s="69"/>
      <c r="L9" s="69"/>
      <c r="M9" s="10"/>
      <c r="N9" s="10"/>
    </row>
    <row r="10" spans="4:14" ht="12.75" customHeight="1" x14ac:dyDescent="0.2">
      <c r="G10" s="66"/>
      <c r="H10" s="66"/>
      <c r="I10" s="66"/>
      <c r="J10" s="66"/>
      <c r="K10" s="12"/>
      <c r="L10" s="12"/>
      <c r="M10" s="10"/>
      <c r="N10" s="10"/>
    </row>
    <row r="11" spans="4:14" ht="12.75" customHeight="1" x14ac:dyDescent="0.2">
      <c r="I11" s="10"/>
      <c r="J11" s="10"/>
      <c r="K11" s="10"/>
      <c r="L11" s="10"/>
      <c r="M11" s="10"/>
      <c r="N11" s="10"/>
    </row>
    <row r="12" spans="4:14" ht="12.75" customHeight="1" x14ac:dyDescent="0.2">
      <c r="G12" s="87" t="s">
        <v>171</v>
      </c>
      <c r="H12" s="87"/>
      <c r="I12" s="87"/>
      <c r="J12" s="10"/>
      <c r="K12" s="10"/>
      <c r="L12" s="10"/>
      <c r="M12" s="10"/>
      <c r="N12" s="10"/>
    </row>
    <row r="13" spans="4:14" ht="12.75" customHeight="1" x14ac:dyDescent="0.2">
      <c r="G13" s="76" t="s">
        <v>21</v>
      </c>
      <c r="H13" s="76"/>
      <c r="I13" s="76"/>
      <c r="J13" s="10"/>
      <c r="K13" s="10"/>
      <c r="L13" s="10"/>
      <c r="M13" s="10"/>
      <c r="N13" s="10"/>
    </row>
    <row r="14" spans="4:14" ht="13.5" customHeight="1" x14ac:dyDescent="0.2">
      <c r="G14" s="86" t="s">
        <v>133</v>
      </c>
      <c r="H14" s="87"/>
      <c r="I14" s="87"/>
      <c r="J14" s="10"/>
      <c r="K14" s="10"/>
      <c r="L14" s="10"/>
      <c r="M14" s="10"/>
      <c r="N14" s="10"/>
    </row>
    <row r="15" spans="4:14" ht="12" customHeight="1" x14ac:dyDescent="0.2">
      <c r="G15" s="76" t="s">
        <v>19</v>
      </c>
      <c r="H15" s="76"/>
      <c r="I15" s="76"/>
      <c r="J15" s="10"/>
      <c r="K15" s="10"/>
      <c r="L15" s="10"/>
      <c r="M15" s="10"/>
      <c r="N15" s="10"/>
    </row>
    <row r="16" spans="4:14" ht="13.5" customHeight="1" x14ac:dyDescent="0.2">
      <c r="I16" s="68"/>
      <c r="J16" s="68"/>
      <c r="K16" s="68"/>
      <c r="L16" s="68"/>
      <c r="M16" s="68"/>
      <c r="N16" s="68"/>
    </row>
    <row r="17" spans="1:14" x14ac:dyDescent="0.2">
      <c r="B17" s="11"/>
      <c r="C17" s="11"/>
      <c r="D17" s="11"/>
      <c r="E17" s="11"/>
      <c r="F17" s="11"/>
      <c r="G17" s="11"/>
      <c r="H17" s="11"/>
      <c r="I17" s="74" t="s">
        <v>13</v>
      </c>
      <c r="J17" s="75"/>
      <c r="K17" s="6">
        <v>37</v>
      </c>
    </row>
    <row r="18" spans="1:14" x14ac:dyDescent="0.2">
      <c r="B18" s="94" t="s">
        <v>95</v>
      </c>
      <c r="C18" s="72"/>
      <c r="D18" s="72"/>
      <c r="E18" s="72"/>
      <c r="F18" s="72"/>
      <c r="G18" s="72"/>
      <c r="H18" s="72"/>
      <c r="I18" s="72"/>
      <c r="J18" s="72"/>
      <c r="K18" s="72"/>
      <c r="L18" s="72"/>
    </row>
    <row r="19" spans="1:14" ht="21" customHeight="1" x14ac:dyDescent="0.2">
      <c r="B19" s="95" t="s">
        <v>96</v>
      </c>
      <c r="C19" s="96"/>
      <c r="D19" s="96"/>
      <c r="E19" s="96"/>
      <c r="F19" s="96"/>
      <c r="G19" s="96"/>
      <c r="H19" s="96"/>
      <c r="I19" s="96"/>
      <c r="J19" s="96"/>
      <c r="K19" s="96"/>
      <c r="L19" s="96"/>
      <c r="M19" s="96"/>
    </row>
    <row r="20" spans="1:14" ht="10.15" customHeight="1" x14ac:dyDescent="0.2">
      <c r="B20" s="19"/>
      <c r="C20" s="20"/>
      <c r="D20" s="20"/>
      <c r="E20" s="20"/>
      <c r="F20" s="20"/>
      <c r="G20" s="72"/>
      <c r="H20" s="97"/>
      <c r="I20" s="97"/>
      <c r="J20" s="97"/>
      <c r="K20" s="20"/>
      <c r="L20" s="20"/>
      <c r="M20" s="20"/>
    </row>
    <row r="22" spans="1:14" x14ac:dyDescent="0.2">
      <c r="B22" s="90" t="s">
        <v>134</v>
      </c>
      <c r="C22" s="90"/>
      <c r="D22" s="90"/>
      <c r="E22" s="90"/>
      <c r="F22" s="90"/>
      <c r="G22" s="90"/>
      <c r="H22" s="90"/>
      <c r="I22" s="74" t="s">
        <v>12</v>
      </c>
      <c r="J22" s="75"/>
      <c r="K22" s="6"/>
      <c r="L22" s="6"/>
      <c r="M22" s="6"/>
      <c r="N22" s="6"/>
    </row>
    <row r="23" spans="1:14" x14ac:dyDescent="0.2">
      <c r="B23" s="73"/>
      <c r="C23" s="73"/>
      <c r="D23" s="73"/>
      <c r="E23" s="73"/>
      <c r="F23" s="73"/>
      <c r="G23" s="73"/>
      <c r="H23" s="73"/>
    </row>
    <row r="24" spans="1:14" x14ac:dyDescent="0.2">
      <c r="B24" s="89" t="s">
        <v>0</v>
      </c>
      <c r="C24" s="89"/>
      <c r="D24" s="89"/>
      <c r="E24" s="89"/>
      <c r="F24" s="89"/>
      <c r="G24" s="89"/>
      <c r="H24" s="89"/>
    </row>
    <row r="25" spans="1:14" ht="13.15" customHeight="1" x14ac:dyDescent="0.2">
      <c r="J25" s="14" t="s">
        <v>83</v>
      </c>
    </row>
    <row r="26" spans="1:14" ht="12" customHeight="1" x14ac:dyDescent="0.2">
      <c r="A26" s="77" t="s">
        <v>11</v>
      </c>
      <c r="B26" s="77"/>
      <c r="C26" s="77"/>
      <c r="D26" s="77"/>
      <c r="E26" s="77"/>
      <c r="F26" s="77"/>
      <c r="G26" s="80" t="s">
        <v>10</v>
      </c>
      <c r="H26" s="83" t="s">
        <v>14</v>
      </c>
      <c r="I26" s="63" t="s">
        <v>23</v>
      </c>
      <c r="J26" s="63" t="s">
        <v>22</v>
      </c>
    </row>
    <row r="27" spans="1:14" x14ac:dyDescent="0.2">
      <c r="A27" s="78"/>
      <c r="B27" s="78"/>
      <c r="C27" s="78"/>
      <c r="D27" s="78"/>
      <c r="E27" s="78"/>
      <c r="F27" s="78"/>
      <c r="G27" s="81"/>
      <c r="H27" s="84"/>
      <c r="I27" s="64"/>
      <c r="J27" s="64"/>
    </row>
    <row r="28" spans="1:14" ht="27" customHeight="1" x14ac:dyDescent="0.2">
      <c r="A28" s="79"/>
      <c r="B28" s="79"/>
      <c r="C28" s="79"/>
      <c r="D28" s="79"/>
      <c r="E28" s="79"/>
      <c r="F28" s="79"/>
      <c r="G28" s="82"/>
      <c r="H28" s="85"/>
      <c r="I28" s="65"/>
      <c r="J28" s="65"/>
    </row>
    <row r="29" spans="1:14" ht="12.75" customHeight="1" x14ac:dyDescent="0.2">
      <c r="A29" s="62">
        <v>1</v>
      </c>
      <c r="B29" s="62"/>
      <c r="C29" s="62"/>
      <c r="D29" s="62"/>
      <c r="E29" s="62"/>
      <c r="F29" s="62"/>
      <c r="G29" s="3">
        <v>2</v>
      </c>
      <c r="H29" s="3">
        <v>3</v>
      </c>
      <c r="I29" s="3">
        <v>4</v>
      </c>
      <c r="J29" s="3">
        <v>5</v>
      </c>
    </row>
    <row r="30" spans="1:14" ht="14.25" customHeight="1" x14ac:dyDescent="0.2">
      <c r="A30" s="2">
        <v>2</v>
      </c>
      <c r="B30" s="5"/>
      <c r="C30" s="5"/>
      <c r="D30" s="5"/>
      <c r="E30" s="5"/>
      <c r="F30" s="5"/>
      <c r="G30" s="7" t="s">
        <v>97</v>
      </c>
      <c r="H30" s="2">
        <v>1</v>
      </c>
      <c r="I30" s="15">
        <f>I31+I37+I55+I69+I73+I87+I95</f>
        <v>73381.499999999985</v>
      </c>
      <c r="J30" s="15">
        <f>J31+J37+J55+J69+J73+J87+J95</f>
        <v>70382.8</v>
      </c>
    </row>
    <row r="31" spans="1:14" ht="19.5" customHeight="1" x14ac:dyDescent="0.2">
      <c r="A31" s="1">
        <v>2</v>
      </c>
      <c r="B31" s="1">
        <v>1</v>
      </c>
      <c r="C31" s="4"/>
      <c r="D31" s="4"/>
      <c r="E31" s="4"/>
      <c r="F31" s="4"/>
      <c r="G31" s="9" t="s">
        <v>1</v>
      </c>
      <c r="H31" s="1">
        <v>2</v>
      </c>
      <c r="I31" s="16">
        <f>I32+I35</f>
        <v>43945.699999999983</v>
      </c>
      <c r="J31" s="16">
        <f>J32+J35</f>
        <v>43343.199999999997</v>
      </c>
    </row>
    <row r="32" spans="1:14" x14ac:dyDescent="0.2">
      <c r="A32" s="4">
        <v>2</v>
      </c>
      <c r="B32" s="4">
        <v>1</v>
      </c>
      <c r="C32" s="4">
        <v>1</v>
      </c>
      <c r="D32" s="4"/>
      <c r="E32" s="4"/>
      <c r="F32" s="4"/>
      <c r="G32" s="8" t="s">
        <v>2</v>
      </c>
      <c r="H32" s="4">
        <v>3</v>
      </c>
      <c r="I32" s="17">
        <f>I33+I34</f>
        <v>43274.499999999985</v>
      </c>
      <c r="J32" s="17">
        <f>J33+J34</f>
        <v>42680.5</v>
      </c>
    </row>
    <row r="33" spans="1:10" x14ac:dyDescent="0.2">
      <c r="A33" s="4">
        <v>2</v>
      </c>
      <c r="B33" s="4">
        <v>1</v>
      </c>
      <c r="C33" s="4">
        <v>1</v>
      </c>
      <c r="D33" s="4">
        <v>1</v>
      </c>
      <c r="E33" s="4">
        <v>1</v>
      </c>
      <c r="F33" s="4">
        <v>1</v>
      </c>
      <c r="G33" s="8" t="s">
        <v>3</v>
      </c>
      <c r="H33" s="4">
        <v>4</v>
      </c>
      <c r="I33" s="18">
        <v>43274.499999999985</v>
      </c>
      <c r="J33" s="18">
        <v>42680.5</v>
      </c>
    </row>
    <row r="34" spans="1:10" x14ac:dyDescent="0.2">
      <c r="A34" s="4">
        <v>2</v>
      </c>
      <c r="B34" s="4">
        <v>1</v>
      </c>
      <c r="C34" s="4">
        <v>1</v>
      </c>
      <c r="D34" s="4">
        <v>1</v>
      </c>
      <c r="E34" s="4">
        <v>2</v>
      </c>
      <c r="F34" s="4">
        <v>1</v>
      </c>
      <c r="G34" s="8" t="s">
        <v>4</v>
      </c>
      <c r="H34" s="4">
        <v>5</v>
      </c>
      <c r="I34" s="18">
        <v>0</v>
      </c>
      <c r="J34" s="18">
        <v>0</v>
      </c>
    </row>
    <row r="35" spans="1:10" ht="13.5" customHeight="1" x14ac:dyDescent="0.2">
      <c r="A35" s="4">
        <v>2</v>
      </c>
      <c r="B35" s="4">
        <v>1</v>
      </c>
      <c r="C35" s="4">
        <v>2</v>
      </c>
      <c r="D35" s="4"/>
      <c r="E35" s="4"/>
      <c r="F35" s="4"/>
      <c r="G35" s="8" t="s">
        <v>5</v>
      </c>
      <c r="H35" s="4">
        <v>6</v>
      </c>
      <c r="I35" s="17">
        <f>I36</f>
        <v>671.20000000000016</v>
      </c>
      <c r="J35" s="17">
        <f>J36</f>
        <v>662.70000000000016</v>
      </c>
    </row>
    <row r="36" spans="1:10" ht="16.5" customHeight="1" x14ac:dyDescent="0.2">
      <c r="A36" s="4">
        <v>2</v>
      </c>
      <c r="B36" s="4">
        <v>1</v>
      </c>
      <c r="C36" s="4">
        <v>2</v>
      </c>
      <c r="D36" s="4">
        <v>1</v>
      </c>
      <c r="E36" s="4">
        <v>1</v>
      </c>
      <c r="F36" s="4">
        <v>1</v>
      </c>
      <c r="G36" s="8" t="s">
        <v>5</v>
      </c>
      <c r="H36" s="4">
        <v>7</v>
      </c>
      <c r="I36" s="18">
        <v>671.20000000000016</v>
      </c>
      <c r="J36" s="18">
        <v>662.70000000000016</v>
      </c>
    </row>
    <row r="37" spans="1:10" ht="21" x14ac:dyDescent="0.2">
      <c r="A37" s="1">
        <v>2</v>
      </c>
      <c r="B37" s="1">
        <v>2</v>
      </c>
      <c r="C37" s="4"/>
      <c r="D37" s="4"/>
      <c r="E37" s="4"/>
      <c r="F37" s="4"/>
      <c r="G37" s="9" t="s">
        <v>84</v>
      </c>
      <c r="H37" s="1">
        <v>8</v>
      </c>
      <c r="I37" s="16">
        <f>I38</f>
        <v>16397.400000000001</v>
      </c>
      <c r="J37" s="16">
        <f>J38</f>
        <v>14743.900000000001</v>
      </c>
    </row>
    <row r="38" spans="1:10" ht="22.5" x14ac:dyDescent="0.2">
      <c r="A38" s="4">
        <v>2</v>
      </c>
      <c r="B38" s="4">
        <v>2</v>
      </c>
      <c r="C38" s="4">
        <v>1</v>
      </c>
      <c r="D38" s="4"/>
      <c r="E38" s="4"/>
      <c r="F38" s="4"/>
      <c r="G38" s="8" t="s">
        <v>98</v>
      </c>
      <c r="H38" s="4">
        <v>9</v>
      </c>
      <c r="I38" s="17">
        <f>I39+I40+I41+I42+I43+I44+I45+I46+I47+I48+I49+I50+I51+I52+I53+I54</f>
        <v>16397.400000000001</v>
      </c>
      <c r="J38" s="17">
        <f>J39+J40+J41+J42+J43+J44+J45+J46+J47+J48+J49+J50+J51+J52+J53+J54</f>
        <v>14743.900000000001</v>
      </c>
    </row>
    <row r="39" spans="1:10" x14ac:dyDescent="0.2">
      <c r="A39" s="4">
        <v>2</v>
      </c>
      <c r="B39" s="4">
        <v>2</v>
      </c>
      <c r="C39" s="4">
        <v>1</v>
      </c>
      <c r="D39" s="4">
        <v>1</v>
      </c>
      <c r="E39" s="4">
        <v>1</v>
      </c>
      <c r="F39" s="4">
        <v>1</v>
      </c>
      <c r="G39" s="8" t="s">
        <v>24</v>
      </c>
      <c r="H39" s="4">
        <v>10</v>
      </c>
      <c r="I39" s="18">
        <v>734.59999999999991</v>
      </c>
      <c r="J39" s="18">
        <v>616.29999999999995</v>
      </c>
    </row>
    <row r="40" spans="1:10" ht="23.25" customHeight="1" x14ac:dyDescent="0.2">
      <c r="A40" s="4">
        <v>2</v>
      </c>
      <c r="B40" s="4">
        <v>2</v>
      </c>
      <c r="C40" s="4">
        <v>1</v>
      </c>
      <c r="D40" s="4">
        <v>1</v>
      </c>
      <c r="E40" s="4">
        <v>1</v>
      </c>
      <c r="F40" s="4">
        <v>2</v>
      </c>
      <c r="G40" s="8" t="s">
        <v>85</v>
      </c>
      <c r="H40" s="4">
        <v>11</v>
      </c>
      <c r="I40" s="18">
        <v>59.2</v>
      </c>
      <c r="J40" s="18">
        <v>50.5</v>
      </c>
    </row>
    <row r="41" spans="1:10" ht="22.5" x14ac:dyDescent="0.2">
      <c r="A41" s="4">
        <v>2</v>
      </c>
      <c r="B41" s="4">
        <v>2</v>
      </c>
      <c r="C41" s="4">
        <v>1</v>
      </c>
      <c r="D41" s="4">
        <v>1</v>
      </c>
      <c r="E41" s="4">
        <v>1</v>
      </c>
      <c r="F41" s="4">
        <v>5</v>
      </c>
      <c r="G41" s="8" t="s">
        <v>86</v>
      </c>
      <c r="H41" s="4">
        <v>12</v>
      </c>
      <c r="I41" s="18">
        <v>95.4</v>
      </c>
      <c r="J41" s="18">
        <v>80.5</v>
      </c>
    </row>
    <row r="42" spans="1:10" ht="26.25" customHeight="1" x14ac:dyDescent="0.2">
      <c r="A42" s="4">
        <v>2</v>
      </c>
      <c r="B42" s="4">
        <v>2</v>
      </c>
      <c r="C42" s="4">
        <v>1</v>
      </c>
      <c r="D42" s="4">
        <v>1</v>
      </c>
      <c r="E42" s="4">
        <v>1</v>
      </c>
      <c r="F42" s="4">
        <v>6</v>
      </c>
      <c r="G42" s="8" t="s">
        <v>25</v>
      </c>
      <c r="H42" s="4">
        <v>13</v>
      </c>
      <c r="I42" s="18">
        <v>551.29999999999995</v>
      </c>
      <c r="J42" s="18">
        <v>482.3</v>
      </c>
    </row>
    <row r="43" spans="1:10" ht="23.25" customHeight="1" x14ac:dyDescent="0.2">
      <c r="A43" s="4">
        <v>2</v>
      </c>
      <c r="B43" s="4">
        <v>2</v>
      </c>
      <c r="C43" s="4">
        <v>1</v>
      </c>
      <c r="D43" s="4">
        <v>1</v>
      </c>
      <c r="E43" s="4">
        <v>1</v>
      </c>
      <c r="F43" s="4">
        <v>7</v>
      </c>
      <c r="G43" s="8" t="s">
        <v>87</v>
      </c>
      <c r="H43" s="4">
        <v>14</v>
      </c>
      <c r="I43" s="18">
        <v>53.8</v>
      </c>
      <c r="J43" s="18">
        <v>37.799999999999997</v>
      </c>
    </row>
    <row r="44" spans="1:10" ht="14.25" customHeight="1" x14ac:dyDescent="0.2">
      <c r="A44" s="4">
        <v>2</v>
      </c>
      <c r="B44" s="4">
        <v>2</v>
      </c>
      <c r="C44" s="4">
        <v>1</v>
      </c>
      <c r="D44" s="4">
        <v>1</v>
      </c>
      <c r="E44" s="4">
        <v>1</v>
      </c>
      <c r="F44" s="4">
        <v>11</v>
      </c>
      <c r="G44" s="8" t="s">
        <v>26</v>
      </c>
      <c r="H44" s="4">
        <v>15</v>
      </c>
      <c r="I44" s="18">
        <v>98.500000000000014</v>
      </c>
      <c r="J44" s="18">
        <v>84.5</v>
      </c>
    </row>
    <row r="45" spans="1:10" ht="20.25" customHeight="1" x14ac:dyDescent="0.2">
      <c r="A45" s="4">
        <v>2</v>
      </c>
      <c r="B45" s="4">
        <v>2</v>
      </c>
      <c r="C45" s="4">
        <v>1</v>
      </c>
      <c r="D45" s="4">
        <v>1</v>
      </c>
      <c r="E45" s="4">
        <v>1</v>
      </c>
      <c r="F45" s="4">
        <v>12</v>
      </c>
      <c r="G45" s="8" t="s">
        <v>27</v>
      </c>
      <c r="H45" s="4">
        <v>16</v>
      </c>
      <c r="I45" s="18">
        <v>1444.3</v>
      </c>
      <c r="J45" s="18">
        <v>1426.9</v>
      </c>
    </row>
    <row r="46" spans="1:10" ht="23.25" customHeight="1" x14ac:dyDescent="0.2">
      <c r="A46" s="4">
        <v>2</v>
      </c>
      <c r="B46" s="4">
        <v>2</v>
      </c>
      <c r="C46" s="4">
        <v>1</v>
      </c>
      <c r="D46" s="4">
        <v>1</v>
      </c>
      <c r="E46" s="4">
        <v>1</v>
      </c>
      <c r="F46" s="4">
        <v>14</v>
      </c>
      <c r="G46" s="8" t="s">
        <v>28</v>
      </c>
      <c r="H46" s="4">
        <v>17</v>
      </c>
      <c r="I46" s="18">
        <v>33</v>
      </c>
      <c r="J46" s="18">
        <v>32.6</v>
      </c>
    </row>
    <row r="47" spans="1:10" ht="33.75" x14ac:dyDescent="0.2">
      <c r="A47" s="4">
        <v>2</v>
      </c>
      <c r="B47" s="4">
        <v>2</v>
      </c>
      <c r="C47" s="4">
        <v>1</v>
      </c>
      <c r="D47" s="4">
        <v>1</v>
      </c>
      <c r="E47" s="4">
        <v>1</v>
      </c>
      <c r="F47" s="4">
        <v>15</v>
      </c>
      <c r="G47" s="8" t="s">
        <v>88</v>
      </c>
      <c r="H47" s="4">
        <v>18</v>
      </c>
      <c r="I47" s="18">
        <v>3983.9</v>
      </c>
      <c r="J47" s="18">
        <v>3882.9000000000005</v>
      </c>
    </row>
    <row r="48" spans="1:10" x14ac:dyDescent="0.2">
      <c r="A48" s="4">
        <v>2</v>
      </c>
      <c r="B48" s="4">
        <v>2</v>
      </c>
      <c r="C48" s="4">
        <v>1</v>
      </c>
      <c r="D48" s="4">
        <v>1</v>
      </c>
      <c r="E48" s="4">
        <v>1</v>
      </c>
      <c r="F48" s="4">
        <v>16</v>
      </c>
      <c r="G48" s="8" t="s">
        <v>29</v>
      </c>
      <c r="H48" s="4">
        <v>19</v>
      </c>
      <c r="I48" s="18">
        <v>204.3</v>
      </c>
      <c r="J48" s="18">
        <v>166.10000000000002</v>
      </c>
    </row>
    <row r="49" spans="1:10" ht="22.5" x14ac:dyDescent="0.2">
      <c r="A49" s="4">
        <v>2</v>
      </c>
      <c r="B49" s="4">
        <v>2</v>
      </c>
      <c r="C49" s="4">
        <v>1</v>
      </c>
      <c r="D49" s="4">
        <v>1</v>
      </c>
      <c r="E49" s="4">
        <v>1</v>
      </c>
      <c r="F49" s="4">
        <v>17</v>
      </c>
      <c r="G49" s="8" t="s">
        <v>30</v>
      </c>
      <c r="H49" s="4">
        <v>20</v>
      </c>
      <c r="I49" s="18">
        <v>112.60000000000001</v>
      </c>
      <c r="J49" s="18">
        <v>100.10000000000001</v>
      </c>
    </row>
    <row r="50" spans="1:10" ht="22.5" x14ac:dyDescent="0.2">
      <c r="A50" s="4">
        <v>2</v>
      </c>
      <c r="B50" s="4">
        <v>2</v>
      </c>
      <c r="C50" s="4">
        <v>1</v>
      </c>
      <c r="D50" s="4">
        <v>1</v>
      </c>
      <c r="E50" s="4">
        <v>1</v>
      </c>
      <c r="F50" s="4">
        <v>20</v>
      </c>
      <c r="G50" s="8" t="s">
        <v>31</v>
      </c>
      <c r="H50" s="4">
        <v>21</v>
      </c>
      <c r="I50" s="18">
        <v>3588.7</v>
      </c>
      <c r="J50" s="18">
        <v>3283.4999999999991</v>
      </c>
    </row>
    <row r="51" spans="1:10" ht="27.75" customHeight="1" x14ac:dyDescent="0.2">
      <c r="A51" s="4">
        <v>2</v>
      </c>
      <c r="B51" s="4">
        <v>2</v>
      </c>
      <c r="C51" s="4">
        <v>1</v>
      </c>
      <c r="D51" s="4">
        <v>1</v>
      </c>
      <c r="E51" s="4">
        <v>1</v>
      </c>
      <c r="F51" s="4">
        <v>21</v>
      </c>
      <c r="G51" s="8" t="s">
        <v>32</v>
      </c>
      <c r="H51" s="4">
        <v>22</v>
      </c>
      <c r="I51" s="18">
        <v>705</v>
      </c>
      <c r="J51" s="18">
        <v>589.79999999999995</v>
      </c>
    </row>
    <row r="52" spans="1:10" x14ac:dyDescent="0.2">
      <c r="A52" s="4">
        <v>2</v>
      </c>
      <c r="B52" s="4">
        <v>2</v>
      </c>
      <c r="C52" s="4">
        <v>1</v>
      </c>
      <c r="D52" s="4">
        <v>1</v>
      </c>
      <c r="E52" s="4">
        <v>1</v>
      </c>
      <c r="F52" s="4">
        <v>22</v>
      </c>
      <c r="G52" s="8" t="s">
        <v>33</v>
      </c>
      <c r="H52" s="4">
        <v>23</v>
      </c>
      <c r="I52" s="18">
        <v>147.5</v>
      </c>
      <c r="J52" s="18">
        <v>108.50000000000001</v>
      </c>
    </row>
    <row r="53" spans="1:10" x14ac:dyDescent="0.2">
      <c r="A53" s="4">
        <v>2</v>
      </c>
      <c r="B53" s="4">
        <v>2</v>
      </c>
      <c r="C53" s="4">
        <v>1</v>
      </c>
      <c r="D53" s="4">
        <v>1</v>
      </c>
      <c r="E53" s="4">
        <v>1</v>
      </c>
      <c r="F53" s="4">
        <v>23</v>
      </c>
      <c r="G53" s="8" t="s">
        <v>99</v>
      </c>
      <c r="H53" s="4">
        <v>24</v>
      </c>
      <c r="I53" s="18">
        <v>79.199999999999989</v>
      </c>
      <c r="J53" s="18">
        <v>57.499999999999993</v>
      </c>
    </row>
    <row r="54" spans="1:10" ht="22.5" customHeight="1" x14ac:dyDescent="0.2">
      <c r="A54" s="4">
        <v>2</v>
      </c>
      <c r="B54" s="4">
        <v>2</v>
      </c>
      <c r="C54" s="4">
        <v>1</v>
      </c>
      <c r="D54" s="4">
        <v>1</v>
      </c>
      <c r="E54" s="4">
        <v>1</v>
      </c>
      <c r="F54" s="4">
        <v>30</v>
      </c>
      <c r="G54" s="8" t="s">
        <v>34</v>
      </c>
      <c r="H54" s="4">
        <v>25</v>
      </c>
      <c r="I54" s="18">
        <v>4506.1000000000004</v>
      </c>
      <c r="J54" s="18">
        <v>3744.1000000000017</v>
      </c>
    </row>
    <row r="55" spans="1:10" x14ac:dyDescent="0.2">
      <c r="A55" s="1">
        <v>2</v>
      </c>
      <c r="B55" s="1">
        <v>3</v>
      </c>
      <c r="C55" s="4"/>
      <c r="D55" s="4"/>
      <c r="E55" s="4"/>
      <c r="F55" s="4"/>
      <c r="G55" s="9" t="s">
        <v>131</v>
      </c>
      <c r="H55" s="1">
        <v>26</v>
      </c>
      <c r="I55" s="16">
        <f>I56+I67</f>
        <v>85</v>
      </c>
      <c r="J55" s="16">
        <f>J56+J67</f>
        <v>79.3</v>
      </c>
    </row>
    <row r="56" spans="1:10" x14ac:dyDescent="0.2">
      <c r="A56" s="4">
        <v>2</v>
      </c>
      <c r="B56" s="4">
        <v>3</v>
      </c>
      <c r="C56" s="4">
        <v>1</v>
      </c>
      <c r="D56" s="4"/>
      <c r="E56" s="4"/>
      <c r="F56" s="4"/>
      <c r="G56" s="8" t="s">
        <v>130</v>
      </c>
      <c r="H56" s="4">
        <v>27</v>
      </c>
      <c r="I56" s="17">
        <f>I57+I60+I63</f>
        <v>85</v>
      </c>
      <c r="J56" s="17">
        <f>J57+J60+J63</f>
        <v>79.3</v>
      </c>
    </row>
    <row r="57" spans="1:10" x14ac:dyDescent="0.2">
      <c r="A57" s="4">
        <v>2</v>
      </c>
      <c r="B57" s="4">
        <v>3</v>
      </c>
      <c r="C57" s="4">
        <v>1</v>
      </c>
      <c r="D57" s="4">
        <v>1</v>
      </c>
      <c r="E57" s="4"/>
      <c r="F57" s="4"/>
      <c r="G57" s="8" t="s">
        <v>35</v>
      </c>
      <c r="H57" s="4">
        <v>28</v>
      </c>
      <c r="I57" s="17">
        <f>I58+I59</f>
        <v>0</v>
      </c>
      <c r="J57" s="17">
        <f>J58+J59</f>
        <v>0</v>
      </c>
    </row>
    <row r="58" spans="1:10" ht="23.25" customHeight="1" x14ac:dyDescent="0.2">
      <c r="A58" s="4">
        <v>2</v>
      </c>
      <c r="B58" s="4">
        <v>3</v>
      </c>
      <c r="C58" s="4">
        <v>1</v>
      </c>
      <c r="D58" s="4">
        <v>1</v>
      </c>
      <c r="E58" s="4">
        <v>1</v>
      </c>
      <c r="F58" s="4">
        <v>1</v>
      </c>
      <c r="G58" s="8" t="s">
        <v>6</v>
      </c>
      <c r="H58" s="4">
        <v>29</v>
      </c>
      <c r="I58" s="18">
        <v>0</v>
      </c>
      <c r="J58" s="18">
        <v>0</v>
      </c>
    </row>
    <row r="59" spans="1:10" ht="15" customHeight="1" x14ac:dyDescent="0.2">
      <c r="A59" s="4">
        <v>2</v>
      </c>
      <c r="B59" s="4">
        <v>3</v>
      </c>
      <c r="C59" s="4">
        <v>1</v>
      </c>
      <c r="D59" s="4">
        <v>1</v>
      </c>
      <c r="E59" s="4">
        <v>1</v>
      </c>
      <c r="F59" s="4">
        <v>3</v>
      </c>
      <c r="G59" s="8" t="s">
        <v>7</v>
      </c>
      <c r="H59" s="4">
        <v>30</v>
      </c>
      <c r="I59" s="18">
        <v>0</v>
      </c>
      <c r="J59" s="18">
        <v>0</v>
      </c>
    </row>
    <row r="60" spans="1:10" ht="34.5" customHeight="1" x14ac:dyDescent="0.2">
      <c r="A60" s="4">
        <v>2</v>
      </c>
      <c r="B60" s="4">
        <v>3</v>
      </c>
      <c r="C60" s="4">
        <v>1</v>
      </c>
      <c r="D60" s="4">
        <v>2</v>
      </c>
      <c r="E60" s="4"/>
      <c r="F60" s="4"/>
      <c r="G60" s="8" t="s">
        <v>129</v>
      </c>
      <c r="H60" s="4">
        <v>31</v>
      </c>
      <c r="I60" s="17">
        <f>I61+I62</f>
        <v>85</v>
      </c>
      <c r="J60" s="17">
        <f>J61+J62</f>
        <v>79.3</v>
      </c>
    </row>
    <row r="61" spans="1:10" ht="21.75" customHeight="1" x14ac:dyDescent="0.2">
      <c r="A61" s="4">
        <v>2</v>
      </c>
      <c r="B61" s="4">
        <v>3</v>
      </c>
      <c r="C61" s="4">
        <v>1</v>
      </c>
      <c r="D61" s="4">
        <v>2</v>
      </c>
      <c r="E61" s="4">
        <v>1</v>
      </c>
      <c r="F61" s="4">
        <v>1</v>
      </c>
      <c r="G61" s="8" t="s">
        <v>6</v>
      </c>
      <c r="H61" s="4">
        <v>32</v>
      </c>
      <c r="I61" s="18">
        <v>0</v>
      </c>
      <c r="J61" s="18">
        <v>0</v>
      </c>
    </row>
    <row r="62" spans="1:10" ht="12.75" customHeight="1" x14ac:dyDescent="0.2">
      <c r="A62" s="4">
        <v>2</v>
      </c>
      <c r="B62" s="4">
        <v>3</v>
      </c>
      <c r="C62" s="4">
        <v>1</v>
      </c>
      <c r="D62" s="4">
        <v>2</v>
      </c>
      <c r="E62" s="4">
        <v>1</v>
      </c>
      <c r="F62" s="4">
        <v>3</v>
      </c>
      <c r="G62" s="8" t="s">
        <v>7</v>
      </c>
      <c r="H62" s="4">
        <v>33</v>
      </c>
      <c r="I62" s="18">
        <v>85</v>
      </c>
      <c r="J62" s="18">
        <v>79.3</v>
      </c>
    </row>
    <row r="63" spans="1:10" ht="22.5" x14ac:dyDescent="0.2">
      <c r="A63" s="4">
        <v>2</v>
      </c>
      <c r="B63" s="4">
        <v>3</v>
      </c>
      <c r="C63" s="4">
        <v>1</v>
      </c>
      <c r="D63" s="4">
        <v>3</v>
      </c>
      <c r="E63" s="4"/>
      <c r="F63" s="4"/>
      <c r="G63" s="8" t="s">
        <v>128</v>
      </c>
      <c r="H63" s="4">
        <v>34</v>
      </c>
      <c r="I63" s="17">
        <f>I64+I65+I66</f>
        <v>0</v>
      </c>
      <c r="J63" s="17">
        <f>J64+J65+J66</f>
        <v>0</v>
      </c>
    </row>
    <row r="64" spans="1:10" x14ac:dyDescent="0.2">
      <c r="A64" s="4">
        <v>2</v>
      </c>
      <c r="B64" s="4">
        <v>3</v>
      </c>
      <c r="C64" s="4">
        <v>1</v>
      </c>
      <c r="D64" s="4">
        <v>3</v>
      </c>
      <c r="E64" s="4">
        <v>1</v>
      </c>
      <c r="F64" s="4">
        <v>1</v>
      </c>
      <c r="G64" s="8" t="s">
        <v>36</v>
      </c>
      <c r="H64" s="4">
        <v>35</v>
      </c>
      <c r="I64" s="18">
        <v>0</v>
      </c>
      <c r="J64" s="18">
        <v>0</v>
      </c>
    </row>
    <row r="65" spans="1:10" x14ac:dyDescent="0.2">
      <c r="A65" s="4">
        <v>2</v>
      </c>
      <c r="B65" s="4">
        <v>3</v>
      </c>
      <c r="C65" s="4">
        <v>1</v>
      </c>
      <c r="D65" s="4">
        <v>3</v>
      </c>
      <c r="E65" s="4">
        <v>1</v>
      </c>
      <c r="F65" s="4">
        <v>2</v>
      </c>
      <c r="G65" s="8" t="s">
        <v>37</v>
      </c>
      <c r="H65" s="4">
        <v>36</v>
      </c>
      <c r="I65" s="18">
        <v>0</v>
      </c>
      <c r="J65" s="18">
        <v>0</v>
      </c>
    </row>
    <row r="66" spans="1:10" x14ac:dyDescent="0.2">
      <c r="A66" s="4">
        <v>2</v>
      </c>
      <c r="B66" s="4">
        <v>3</v>
      </c>
      <c r="C66" s="4">
        <v>1</v>
      </c>
      <c r="D66" s="4">
        <v>3</v>
      </c>
      <c r="E66" s="4">
        <v>1</v>
      </c>
      <c r="F66" s="4">
        <v>3</v>
      </c>
      <c r="G66" s="8" t="s">
        <v>38</v>
      </c>
      <c r="H66" s="4">
        <v>37</v>
      </c>
      <c r="I66" s="18">
        <v>0</v>
      </c>
      <c r="J66" s="18">
        <v>0</v>
      </c>
    </row>
    <row r="67" spans="1:10" x14ac:dyDescent="0.2">
      <c r="A67" s="4">
        <v>2</v>
      </c>
      <c r="B67" s="4">
        <v>3</v>
      </c>
      <c r="C67" s="4">
        <v>2</v>
      </c>
      <c r="D67" s="4"/>
      <c r="E67" s="4"/>
      <c r="F67" s="4"/>
      <c r="G67" s="8" t="s">
        <v>39</v>
      </c>
      <c r="H67" s="4">
        <v>38</v>
      </c>
      <c r="I67" s="17">
        <f>I68</f>
        <v>0</v>
      </c>
      <c r="J67" s="17">
        <f>J68</f>
        <v>0</v>
      </c>
    </row>
    <row r="68" spans="1:10" x14ac:dyDescent="0.2">
      <c r="A68" s="4">
        <v>2</v>
      </c>
      <c r="B68" s="4">
        <v>3</v>
      </c>
      <c r="C68" s="4">
        <v>2</v>
      </c>
      <c r="D68" s="4">
        <v>1</v>
      </c>
      <c r="E68" s="4">
        <v>1</v>
      </c>
      <c r="F68" s="4">
        <v>1</v>
      </c>
      <c r="G68" s="8" t="s">
        <v>40</v>
      </c>
      <c r="H68" s="4">
        <v>39</v>
      </c>
      <c r="I68" s="18"/>
      <c r="J68" s="18"/>
    </row>
    <row r="69" spans="1:10" x14ac:dyDescent="0.2">
      <c r="A69" s="1">
        <v>2</v>
      </c>
      <c r="B69" s="1">
        <v>4</v>
      </c>
      <c r="C69" s="4"/>
      <c r="D69" s="4"/>
      <c r="E69" s="4"/>
      <c r="F69" s="4"/>
      <c r="G69" s="9" t="s">
        <v>126</v>
      </c>
      <c r="H69" s="1">
        <v>40</v>
      </c>
      <c r="I69" s="16">
        <f>I70</f>
        <v>930.5</v>
      </c>
      <c r="J69" s="16">
        <f>J70</f>
        <v>900.1</v>
      </c>
    </row>
    <row r="70" spans="1:10" x14ac:dyDescent="0.2">
      <c r="A70" s="4">
        <v>2</v>
      </c>
      <c r="B70" s="4">
        <v>4</v>
      </c>
      <c r="C70" s="4">
        <v>1</v>
      </c>
      <c r="D70" s="4"/>
      <c r="E70" s="4"/>
      <c r="F70" s="4"/>
      <c r="G70" s="8" t="s">
        <v>127</v>
      </c>
      <c r="H70" s="4">
        <v>41</v>
      </c>
      <c r="I70" s="17">
        <f>I71+I72</f>
        <v>930.5</v>
      </c>
      <c r="J70" s="17">
        <f>J71+J72</f>
        <v>900.1</v>
      </c>
    </row>
    <row r="71" spans="1:10" x14ac:dyDescent="0.2">
      <c r="A71" s="4">
        <v>2</v>
      </c>
      <c r="B71" s="4">
        <v>4</v>
      </c>
      <c r="C71" s="4">
        <v>1</v>
      </c>
      <c r="D71" s="4">
        <v>1</v>
      </c>
      <c r="E71" s="4">
        <v>1</v>
      </c>
      <c r="F71" s="4">
        <v>2</v>
      </c>
      <c r="G71" s="8" t="s">
        <v>17</v>
      </c>
      <c r="H71" s="4">
        <v>42</v>
      </c>
      <c r="I71" s="18">
        <v>900.5</v>
      </c>
      <c r="J71" s="18">
        <v>875.2</v>
      </c>
    </row>
    <row r="72" spans="1:10" x14ac:dyDescent="0.2">
      <c r="A72" s="4">
        <v>2</v>
      </c>
      <c r="B72" s="4">
        <v>4</v>
      </c>
      <c r="C72" s="4">
        <v>1</v>
      </c>
      <c r="D72" s="4">
        <v>1</v>
      </c>
      <c r="E72" s="4">
        <v>1</v>
      </c>
      <c r="F72" s="4">
        <v>3</v>
      </c>
      <c r="G72" s="8" t="s">
        <v>18</v>
      </c>
      <c r="H72" s="4">
        <v>43</v>
      </c>
      <c r="I72" s="18">
        <v>30</v>
      </c>
      <c r="J72" s="18">
        <v>24.9</v>
      </c>
    </row>
    <row r="73" spans="1:10" x14ac:dyDescent="0.2">
      <c r="A73" s="1">
        <v>2</v>
      </c>
      <c r="B73" s="1">
        <v>5</v>
      </c>
      <c r="C73" s="4"/>
      <c r="D73" s="4"/>
      <c r="E73" s="4"/>
      <c r="F73" s="4"/>
      <c r="G73" s="9" t="s">
        <v>124</v>
      </c>
      <c r="H73" s="1">
        <v>44</v>
      </c>
      <c r="I73" s="16">
        <f>I74+I77+I80</f>
        <v>40</v>
      </c>
      <c r="J73" s="16">
        <f>J74+J77+J80</f>
        <v>20.100000000000001</v>
      </c>
    </row>
    <row r="74" spans="1:10" ht="25.5" customHeight="1" x14ac:dyDescent="0.2">
      <c r="A74" s="4">
        <v>2</v>
      </c>
      <c r="B74" s="4">
        <v>5</v>
      </c>
      <c r="C74" s="4">
        <v>1</v>
      </c>
      <c r="D74" s="4"/>
      <c r="E74" s="4"/>
      <c r="F74" s="4"/>
      <c r="G74" s="8" t="s">
        <v>125</v>
      </c>
      <c r="H74" s="4">
        <v>45</v>
      </c>
      <c r="I74" s="17">
        <f>I75+I76</f>
        <v>40</v>
      </c>
      <c r="J74" s="17">
        <f>J75+J76</f>
        <v>20.100000000000001</v>
      </c>
    </row>
    <row r="75" spans="1:10" ht="22.5" x14ac:dyDescent="0.2">
      <c r="A75" s="4">
        <v>2</v>
      </c>
      <c r="B75" s="4">
        <v>5</v>
      </c>
      <c r="C75" s="4">
        <v>1</v>
      </c>
      <c r="D75" s="4">
        <v>1</v>
      </c>
      <c r="E75" s="4">
        <v>1</v>
      </c>
      <c r="F75" s="4">
        <v>1</v>
      </c>
      <c r="G75" s="8" t="s">
        <v>80</v>
      </c>
      <c r="H75" s="4">
        <v>46</v>
      </c>
      <c r="I75" s="18">
        <v>40</v>
      </c>
      <c r="J75" s="18">
        <v>20.100000000000001</v>
      </c>
    </row>
    <row r="76" spans="1:10" ht="23.25" customHeight="1" x14ac:dyDescent="0.2">
      <c r="A76" s="4">
        <v>2</v>
      </c>
      <c r="B76" s="4">
        <v>5</v>
      </c>
      <c r="C76" s="4">
        <v>1</v>
      </c>
      <c r="D76" s="4">
        <v>1</v>
      </c>
      <c r="E76" s="4">
        <v>1</v>
      </c>
      <c r="F76" s="4">
        <v>2</v>
      </c>
      <c r="G76" s="8" t="s">
        <v>41</v>
      </c>
      <c r="H76" s="4">
        <v>47</v>
      </c>
      <c r="I76" s="18">
        <v>0</v>
      </c>
      <c r="J76" s="18">
        <v>0</v>
      </c>
    </row>
    <row r="77" spans="1:10" ht="22.5" x14ac:dyDescent="0.2">
      <c r="A77" s="4">
        <v>2</v>
      </c>
      <c r="B77" s="4">
        <v>5</v>
      </c>
      <c r="C77" s="4">
        <v>2</v>
      </c>
      <c r="D77" s="4"/>
      <c r="E77" s="4"/>
      <c r="F77" s="4"/>
      <c r="G77" s="8" t="s">
        <v>123</v>
      </c>
      <c r="H77" s="4">
        <v>48</v>
      </c>
      <c r="I77" s="17">
        <f>I78+I79</f>
        <v>0</v>
      </c>
      <c r="J77" s="17">
        <f>J78+J79</f>
        <v>0</v>
      </c>
    </row>
    <row r="78" spans="1:10" ht="28.5" customHeight="1" x14ac:dyDescent="0.2">
      <c r="A78" s="4">
        <v>2</v>
      </c>
      <c r="B78" s="4">
        <v>5</v>
      </c>
      <c r="C78" s="4">
        <v>2</v>
      </c>
      <c r="D78" s="4">
        <v>1</v>
      </c>
      <c r="E78" s="4">
        <v>1</v>
      </c>
      <c r="F78" s="4">
        <v>1</v>
      </c>
      <c r="G78" s="8" t="s">
        <v>42</v>
      </c>
      <c r="H78" s="4">
        <v>49</v>
      </c>
      <c r="I78" s="18">
        <v>0</v>
      </c>
      <c r="J78" s="18">
        <v>0</v>
      </c>
    </row>
    <row r="79" spans="1:10" ht="22.5" x14ac:dyDescent="0.2">
      <c r="A79" s="4">
        <v>2</v>
      </c>
      <c r="B79" s="4">
        <v>5</v>
      </c>
      <c r="C79" s="4">
        <v>2</v>
      </c>
      <c r="D79" s="4">
        <v>1</v>
      </c>
      <c r="E79" s="4">
        <v>1</v>
      </c>
      <c r="F79" s="4">
        <v>2</v>
      </c>
      <c r="G79" s="8" t="s">
        <v>43</v>
      </c>
      <c r="H79" s="4">
        <v>50</v>
      </c>
      <c r="I79" s="18">
        <v>0</v>
      </c>
      <c r="J79" s="18">
        <v>0</v>
      </c>
    </row>
    <row r="80" spans="1:10" ht="24.75" customHeight="1" x14ac:dyDescent="0.2">
      <c r="A80" s="4">
        <v>2</v>
      </c>
      <c r="B80" s="4">
        <v>5</v>
      </c>
      <c r="C80" s="4">
        <v>3</v>
      </c>
      <c r="D80" s="4"/>
      <c r="E80" s="4"/>
      <c r="F80" s="4"/>
      <c r="G80" s="8" t="s">
        <v>122</v>
      </c>
      <c r="H80" s="4">
        <v>51</v>
      </c>
      <c r="I80" s="17">
        <f>I81+I84</f>
        <v>0</v>
      </c>
      <c r="J80" s="17">
        <f>J81+J84</f>
        <v>0</v>
      </c>
    </row>
    <row r="81" spans="1:10" ht="35.25" customHeight="1" x14ac:dyDescent="0.2">
      <c r="A81" s="4">
        <v>2</v>
      </c>
      <c r="B81" s="4">
        <v>5</v>
      </c>
      <c r="C81" s="4">
        <v>3</v>
      </c>
      <c r="D81" s="4">
        <v>1</v>
      </c>
      <c r="E81" s="4"/>
      <c r="F81" s="4"/>
      <c r="G81" s="8" t="s">
        <v>121</v>
      </c>
      <c r="H81" s="4">
        <v>52</v>
      </c>
      <c r="I81" s="17">
        <f>I82+I83</f>
        <v>0</v>
      </c>
      <c r="J81" s="17">
        <f>J82+J83</f>
        <v>0</v>
      </c>
    </row>
    <row r="82" spans="1:10" ht="26.25" customHeight="1" x14ac:dyDescent="0.2">
      <c r="A82" s="4">
        <v>2</v>
      </c>
      <c r="B82" s="4">
        <v>5</v>
      </c>
      <c r="C82" s="4">
        <v>3</v>
      </c>
      <c r="D82" s="4">
        <v>1</v>
      </c>
      <c r="E82" s="4">
        <v>1</v>
      </c>
      <c r="F82" s="4">
        <v>1</v>
      </c>
      <c r="G82" s="8" t="s">
        <v>44</v>
      </c>
      <c r="H82" s="4">
        <v>53</v>
      </c>
      <c r="I82" s="18">
        <v>0</v>
      </c>
      <c r="J82" s="18">
        <v>0</v>
      </c>
    </row>
    <row r="83" spans="1:10" ht="22.5" x14ac:dyDescent="0.2">
      <c r="A83" s="4">
        <v>2</v>
      </c>
      <c r="B83" s="4">
        <v>5</v>
      </c>
      <c r="C83" s="4">
        <v>3</v>
      </c>
      <c r="D83" s="4">
        <v>1</v>
      </c>
      <c r="E83" s="4">
        <v>1</v>
      </c>
      <c r="F83" s="4">
        <v>2</v>
      </c>
      <c r="G83" s="8" t="s">
        <v>46</v>
      </c>
      <c r="H83" s="4">
        <v>54</v>
      </c>
      <c r="I83" s="18">
        <v>0</v>
      </c>
      <c r="J83" s="18">
        <v>0</v>
      </c>
    </row>
    <row r="84" spans="1:10" ht="28.5" customHeight="1" x14ac:dyDescent="0.2">
      <c r="A84" s="4">
        <v>2</v>
      </c>
      <c r="B84" s="4">
        <v>5</v>
      </c>
      <c r="C84" s="4">
        <v>3</v>
      </c>
      <c r="D84" s="4">
        <v>2</v>
      </c>
      <c r="E84" s="4"/>
      <c r="F84" s="4"/>
      <c r="G84" s="8" t="s">
        <v>120</v>
      </c>
      <c r="H84" s="4">
        <v>55</v>
      </c>
      <c r="I84" s="17">
        <f>I85+I86</f>
        <v>0</v>
      </c>
      <c r="J84" s="17">
        <f>J85+J86</f>
        <v>0</v>
      </c>
    </row>
    <row r="85" spans="1:10" ht="22.5" x14ac:dyDescent="0.2">
      <c r="A85" s="4">
        <v>2</v>
      </c>
      <c r="B85" s="4">
        <v>5</v>
      </c>
      <c r="C85" s="4">
        <v>3</v>
      </c>
      <c r="D85" s="4">
        <v>2</v>
      </c>
      <c r="E85" s="4">
        <v>1</v>
      </c>
      <c r="F85" s="4">
        <v>1</v>
      </c>
      <c r="G85" s="8" t="s">
        <v>45</v>
      </c>
      <c r="H85" s="4">
        <v>56</v>
      </c>
      <c r="I85" s="18">
        <v>0</v>
      </c>
      <c r="J85" s="18">
        <v>0</v>
      </c>
    </row>
    <row r="86" spans="1:10" ht="20.25" customHeight="1" x14ac:dyDescent="0.2">
      <c r="A86" s="4">
        <v>2</v>
      </c>
      <c r="B86" s="4">
        <v>5</v>
      </c>
      <c r="C86" s="4">
        <v>3</v>
      </c>
      <c r="D86" s="4">
        <v>2</v>
      </c>
      <c r="E86" s="4">
        <v>1</v>
      </c>
      <c r="F86" s="4">
        <v>2</v>
      </c>
      <c r="G86" s="8" t="s">
        <v>47</v>
      </c>
      <c r="H86" s="4">
        <v>57</v>
      </c>
      <c r="I86" s="18">
        <v>0</v>
      </c>
      <c r="J86" s="18">
        <v>0</v>
      </c>
    </row>
    <row r="87" spans="1:10" ht="21" x14ac:dyDescent="0.2">
      <c r="A87" s="1">
        <v>2</v>
      </c>
      <c r="B87" s="1">
        <v>7</v>
      </c>
      <c r="C87" s="4"/>
      <c r="D87" s="4"/>
      <c r="E87" s="4"/>
      <c r="F87" s="4"/>
      <c r="G87" s="9" t="s">
        <v>119</v>
      </c>
      <c r="H87" s="1">
        <v>58</v>
      </c>
      <c r="I87" s="16">
        <f>I88+I91+I92</f>
        <v>9077.7999999999993</v>
      </c>
      <c r="J87" s="16">
        <f>J88+J91+J92</f>
        <v>8470</v>
      </c>
    </row>
    <row r="88" spans="1:10" ht="24" customHeight="1" x14ac:dyDescent="0.2">
      <c r="A88" s="4">
        <v>2</v>
      </c>
      <c r="B88" s="4">
        <v>7</v>
      </c>
      <c r="C88" s="4">
        <v>2</v>
      </c>
      <c r="D88" s="4">
        <v>1</v>
      </c>
      <c r="E88" s="4"/>
      <c r="F88" s="4"/>
      <c r="G88" s="8" t="s">
        <v>118</v>
      </c>
      <c r="H88" s="4">
        <v>59</v>
      </c>
      <c r="I88" s="17">
        <f>I89+I90</f>
        <v>8374.2999999999993</v>
      </c>
      <c r="J88" s="17">
        <f>J89+J90</f>
        <v>7790.9</v>
      </c>
    </row>
    <row r="89" spans="1:10" x14ac:dyDescent="0.2">
      <c r="A89" s="4">
        <v>2</v>
      </c>
      <c r="B89" s="4">
        <v>7</v>
      </c>
      <c r="C89" s="4">
        <v>2</v>
      </c>
      <c r="D89" s="4">
        <v>1</v>
      </c>
      <c r="E89" s="4">
        <v>1</v>
      </c>
      <c r="F89" s="4">
        <v>1</v>
      </c>
      <c r="G89" s="8" t="s">
        <v>8</v>
      </c>
      <c r="H89" s="4">
        <v>60</v>
      </c>
      <c r="I89" s="18">
        <v>6678</v>
      </c>
      <c r="J89" s="18">
        <v>6288.7999999999993</v>
      </c>
    </row>
    <row r="90" spans="1:10" x14ac:dyDescent="0.2">
      <c r="A90" s="4">
        <v>2</v>
      </c>
      <c r="B90" s="4">
        <v>7</v>
      </c>
      <c r="C90" s="4">
        <v>2</v>
      </c>
      <c r="D90" s="4">
        <v>1</v>
      </c>
      <c r="E90" s="4">
        <v>1</v>
      </c>
      <c r="F90" s="4">
        <v>2</v>
      </c>
      <c r="G90" s="8" t="s">
        <v>9</v>
      </c>
      <c r="H90" s="4">
        <v>61</v>
      </c>
      <c r="I90" s="18">
        <v>1696.3</v>
      </c>
      <c r="J90" s="18">
        <v>1502.1</v>
      </c>
    </row>
    <row r="91" spans="1:10" x14ac:dyDescent="0.2">
      <c r="A91" s="4">
        <v>2</v>
      </c>
      <c r="B91" s="4">
        <v>7</v>
      </c>
      <c r="C91" s="4">
        <v>2</v>
      </c>
      <c r="D91" s="4">
        <v>2</v>
      </c>
      <c r="E91" s="4">
        <v>1</v>
      </c>
      <c r="F91" s="4">
        <v>1</v>
      </c>
      <c r="G91" s="8" t="s">
        <v>48</v>
      </c>
      <c r="H91" s="4">
        <v>62</v>
      </c>
      <c r="I91" s="18">
        <v>0</v>
      </c>
      <c r="J91" s="18">
        <v>0</v>
      </c>
    </row>
    <row r="92" spans="1:10" x14ac:dyDescent="0.2">
      <c r="A92" s="4">
        <v>2</v>
      </c>
      <c r="B92" s="4">
        <v>7</v>
      </c>
      <c r="C92" s="4">
        <v>3</v>
      </c>
      <c r="D92" s="4"/>
      <c r="E92" s="4"/>
      <c r="F92" s="4"/>
      <c r="G92" s="8" t="s">
        <v>117</v>
      </c>
      <c r="H92" s="4">
        <v>63</v>
      </c>
      <c r="I92" s="17">
        <f>I93+I94</f>
        <v>703.50000000000011</v>
      </c>
      <c r="J92" s="17">
        <f>J93+J94</f>
        <v>679.1</v>
      </c>
    </row>
    <row r="93" spans="1:10" ht="14.25" customHeight="1" x14ac:dyDescent="0.2">
      <c r="A93" s="4">
        <v>2</v>
      </c>
      <c r="B93" s="4">
        <v>7</v>
      </c>
      <c r="C93" s="4">
        <v>3</v>
      </c>
      <c r="D93" s="4">
        <v>1</v>
      </c>
      <c r="E93" s="4">
        <v>1</v>
      </c>
      <c r="F93" s="4">
        <v>1</v>
      </c>
      <c r="G93" s="8" t="s">
        <v>16</v>
      </c>
      <c r="H93" s="4">
        <v>64</v>
      </c>
      <c r="I93" s="18">
        <v>703.50000000000011</v>
      </c>
      <c r="J93" s="18">
        <v>679.1</v>
      </c>
    </row>
    <row r="94" spans="1:10" ht="18.75" customHeight="1" x14ac:dyDescent="0.2">
      <c r="A94" s="4">
        <v>2</v>
      </c>
      <c r="B94" s="4">
        <v>7</v>
      </c>
      <c r="C94" s="4">
        <v>3</v>
      </c>
      <c r="D94" s="4">
        <v>1</v>
      </c>
      <c r="E94" s="4">
        <v>1</v>
      </c>
      <c r="F94" s="4">
        <v>2</v>
      </c>
      <c r="G94" s="8" t="s">
        <v>15</v>
      </c>
      <c r="H94" s="4">
        <v>65</v>
      </c>
      <c r="I94" s="18">
        <v>0</v>
      </c>
      <c r="J94" s="18">
        <v>0</v>
      </c>
    </row>
    <row r="95" spans="1:10" x14ac:dyDescent="0.2">
      <c r="A95" s="1">
        <v>2</v>
      </c>
      <c r="B95" s="1">
        <v>8</v>
      </c>
      <c r="C95" s="4"/>
      <c r="D95" s="4"/>
      <c r="E95" s="4"/>
      <c r="F95" s="4"/>
      <c r="G95" s="9" t="s">
        <v>116</v>
      </c>
      <c r="H95" s="1">
        <v>66</v>
      </c>
      <c r="I95" s="16">
        <f>I96+I100</f>
        <v>2905.1</v>
      </c>
      <c r="J95" s="16">
        <f>J96+J100</f>
        <v>2826.2</v>
      </c>
    </row>
    <row r="96" spans="1:10" ht="22.5" x14ac:dyDescent="0.2">
      <c r="A96" s="4">
        <v>2</v>
      </c>
      <c r="B96" s="4">
        <v>8</v>
      </c>
      <c r="C96" s="4">
        <v>1</v>
      </c>
      <c r="D96" s="4">
        <v>1</v>
      </c>
      <c r="E96" s="4"/>
      <c r="F96" s="4"/>
      <c r="G96" s="8" t="s">
        <v>115</v>
      </c>
      <c r="H96" s="4">
        <v>67</v>
      </c>
      <c r="I96" s="17">
        <f>I97+I98+I99</f>
        <v>1381</v>
      </c>
      <c r="J96" s="17">
        <f>J97+J98+J99</f>
        <v>1309.5999999999999</v>
      </c>
    </row>
    <row r="97" spans="1:10" x14ac:dyDescent="0.2">
      <c r="A97" s="4">
        <v>2</v>
      </c>
      <c r="B97" s="4">
        <v>8</v>
      </c>
      <c r="C97" s="4">
        <v>1</v>
      </c>
      <c r="D97" s="4">
        <v>1</v>
      </c>
      <c r="E97" s="4">
        <v>1</v>
      </c>
      <c r="F97" s="4">
        <v>1</v>
      </c>
      <c r="G97" s="8" t="s">
        <v>81</v>
      </c>
      <c r="H97" s="4">
        <v>68</v>
      </c>
      <c r="I97" s="18">
        <v>1.5</v>
      </c>
      <c r="J97" s="18">
        <v>1.5</v>
      </c>
    </row>
    <row r="98" spans="1:10" ht="22.5" x14ac:dyDescent="0.2">
      <c r="A98" s="4">
        <v>2</v>
      </c>
      <c r="B98" s="4">
        <v>8</v>
      </c>
      <c r="C98" s="4">
        <v>1</v>
      </c>
      <c r="D98" s="4">
        <v>1</v>
      </c>
      <c r="E98" s="4">
        <v>1</v>
      </c>
      <c r="F98" s="4">
        <v>2</v>
      </c>
      <c r="G98" s="8" t="s">
        <v>49</v>
      </c>
      <c r="H98" s="4">
        <v>69</v>
      </c>
      <c r="I98" s="18">
        <v>1379.5</v>
      </c>
      <c r="J98" s="18">
        <v>1308.0999999999999</v>
      </c>
    </row>
    <row r="99" spans="1:10" x14ac:dyDescent="0.2">
      <c r="A99" s="4">
        <v>2</v>
      </c>
      <c r="B99" s="4">
        <v>8</v>
      </c>
      <c r="C99" s="4">
        <v>1</v>
      </c>
      <c r="D99" s="4">
        <v>1</v>
      </c>
      <c r="E99" s="4">
        <v>1</v>
      </c>
      <c r="F99" s="4">
        <v>3</v>
      </c>
      <c r="G99" s="8" t="s">
        <v>89</v>
      </c>
      <c r="H99" s="4">
        <v>70</v>
      </c>
      <c r="I99" s="18">
        <v>0</v>
      </c>
      <c r="J99" s="18">
        <v>0</v>
      </c>
    </row>
    <row r="100" spans="1:10" ht="15.75" customHeight="1" x14ac:dyDescent="0.2">
      <c r="A100" s="4">
        <v>2</v>
      </c>
      <c r="B100" s="4">
        <v>8</v>
      </c>
      <c r="C100" s="4">
        <v>1</v>
      </c>
      <c r="D100" s="4">
        <v>2</v>
      </c>
      <c r="E100" s="4">
        <v>1</v>
      </c>
      <c r="F100" s="4">
        <v>1</v>
      </c>
      <c r="G100" s="8" t="s">
        <v>50</v>
      </c>
      <c r="H100" s="4">
        <v>71</v>
      </c>
      <c r="I100" s="18">
        <v>1524.1</v>
      </c>
      <c r="J100" s="18">
        <v>1516.6</v>
      </c>
    </row>
    <row r="101" spans="1:10" ht="42" customHeight="1" x14ac:dyDescent="0.2">
      <c r="A101" s="1">
        <v>3</v>
      </c>
      <c r="B101" s="1">
        <v>1</v>
      </c>
      <c r="C101" s="1"/>
      <c r="D101" s="1"/>
      <c r="E101" s="1"/>
      <c r="F101" s="1"/>
      <c r="G101" s="9" t="s">
        <v>114</v>
      </c>
      <c r="H101" s="1">
        <v>72</v>
      </c>
      <c r="I101" s="16">
        <f>I102+I120+I125+I127+I129</f>
        <v>5806.2</v>
      </c>
      <c r="J101" s="16">
        <f>J102+J120+J125+J127+J129</f>
        <v>5402.4000000000005</v>
      </c>
    </row>
    <row r="102" spans="1:10" ht="30.75" customHeight="1" x14ac:dyDescent="0.2">
      <c r="A102" s="4">
        <v>3</v>
      </c>
      <c r="B102" s="4">
        <v>1</v>
      </c>
      <c r="C102" s="4">
        <v>1</v>
      </c>
      <c r="D102" s="4"/>
      <c r="E102" s="4"/>
      <c r="F102" s="4"/>
      <c r="G102" s="8" t="s">
        <v>113</v>
      </c>
      <c r="H102" s="4">
        <v>73</v>
      </c>
      <c r="I102" s="17">
        <f>I103+I105+I109+I114+I118</f>
        <v>5778.9</v>
      </c>
      <c r="J102" s="17">
        <f>J103+J105+J109+J114+J118</f>
        <v>5376.0000000000009</v>
      </c>
    </row>
    <row r="103" spans="1:10" x14ac:dyDescent="0.2">
      <c r="A103" s="4">
        <v>3</v>
      </c>
      <c r="B103" s="4">
        <v>1</v>
      </c>
      <c r="C103" s="4">
        <v>1</v>
      </c>
      <c r="D103" s="4">
        <v>1</v>
      </c>
      <c r="E103" s="4"/>
      <c r="F103" s="4"/>
      <c r="G103" s="8" t="s">
        <v>51</v>
      </c>
      <c r="H103" s="4">
        <v>74</v>
      </c>
      <c r="I103" s="17">
        <f>I104</f>
        <v>0</v>
      </c>
      <c r="J103" s="17">
        <f>J104</f>
        <v>0</v>
      </c>
    </row>
    <row r="104" spans="1:10" x14ac:dyDescent="0.2">
      <c r="A104" s="4">
        <v>3</v>
      </c>
      <c r="B104" s="4">
        <v>1</v>
      </c>
      <c r="C104" s="4">
        <v>1</v>
      </c>
      <c r="D104" s="4">
        <v>1</v>
      </c>
      <c r="E104" s="4">
        <v>1</v>
      </c>
      <c r="F104" s="4">
        <v>1</v>
      </c>
      <c r="G104" s="8" t="s">
        <v>51</v>
      </c>
      <c r="H104" s="4">
        <v>75</v>
      </c>
      <c r="I104" s="18"/>
      <c r="J104" s="18"/>
    </row>
    <row r="105" spans="1:10" ht="22.5" x14ac:dyDescent="0.2">
      <c r="A105" s="4">
        <v>3</v>
      </c>
      <c r="B105" s="4">
        <v>1</v>
      </c>
      <c r="C105" s="4">
        <v>1</v>
      </c>
      <c r="D105" s="4">
        <v>2</v>
      </c>
      <c r="E105" s="4"/>
      <c r="F105" s="4"/>
      <c r="G105" s="8" t="s">
        <v>112</v>
      </c>
      <c r="H105" s="4">
        <v>76</v>
      </c>
      <c r="I105" s="17">
        <f>I106+I107+I108</f>
        <v>4055.2</v>
      </c>
      <c r="J105" s="17">
        <f>J106+J107+J108</f>
        <v>3833.9000000000005</v>
      </c>
    </row>
    <row r="106" spans="1:10" ht="16.5" customHeight="1" x14ac:dyDescent="0.2">
      <c r="A106" s="4">
        <v>3</v>
      </c>
      <c r="B106" s="4">
        <v>1</v>
      </c>
      <c r="C106" s="4">
        <v>1</v>
      </c>
      <c r="D106" s="4">
        <v>2</v>
      </c>
      <c r="E106" s="4">
        <v>1</v>
      </c>
      <c r="F106" s="4">
        <v>1</v>
      </c>
      <c r="G106" s="8" t="s">
        <v>52</v>
      </c>
      <c r="H106" s="4">
        <v>77</v>
      </c>
      <c r="I106" s="18">
        <v>231.1</v>
      </c>
      <c r="J106" s="18">
        <v>32</v>
      </c>
    </row>
    <row r="107" spans="1:10" ht="23.25" customHeight="1" x14ac:dyDescent="0.2">
      <c r="A107" s="4">
        <v>3</v>
      </c>
      <c r="B107" s="4">
        <v>1</v>
      </c>
      <c r="C107" s="4">
        <v>1</v>
      </c>
      <c r="D107" s="4">
        <v>2</v>
      </c>
      <c r="E107" s="4">
        <v>1</v>
      </c>
      <c r="F107" s="4">
        <v>2</v>
      </c>
      <c r="G107" s="8" t="s">
        <v>53</v>
      </c>
      <c r="H107" s="4">
        <v>78</v>
      </c>
      <c r="I107" s="18">
        <v>214.2</v>
      </c>
      <c r="J107" s="18">
        <v>214.2</v>
      </c>
    </row>
    <row r="108" spans="1:10" ht="26.25" customHeight="1" x14ac:dyDescent="0.2">
      <c r="A108" s="4">
        <v>3</v>
      </c>
      <c r="B108" s="4">
        <v>1</v>
      </c>
      <c r="C108" s="4">
        <v>1</v>
      </c>
      <c r="D108" s="4">
        <v>2</v>
      </c>
      <c r="E108" s="4">
        <v>1</v>
      </c>
      <c r="F108" s="4">
        <v>3</v>
      </c>
      <c r="G108" s="8" t="s">
        <v>54</v>
      </c>
      <c r="H108" s="4">
        <v>79</v>
      </c>
      <c r="I108" s="18">
        <v>3609.9</v>
      </c>
      <c r="J108" s="18">
        <v>3587.7000000000007</v>
      </c>
    </row>
    <row r="109" spans="1:10" ht="22.5" x14ac:dyDescent="0.2">
      <c r="A109" s="4">
        <v>3</v>
      </c>
      <c r="B109" s="4">
        <v>1</v>
      </c>
      <c r="C109" s="4">
        <v>1</v>
      </c>
      <c r="D109" s="4">
        <v>3</v>
      </c>
      <c r="E109" s="4"/>
      <c r="F109" s="4"/>
      <c r="G109" s="8" t="s">
        <v>111</v>
      </c>
      <c r="H109" s="4">
        <v>80</v>
      </c>
      <c r="I109" s="17">
        <f>I110+I111+I112+I113</f>
        <v>1357.3</v>
      </c>
      <c r="J109" s="17">
        <f>J110+J111+J112+J113</f>
        <v>1201.6999999999998</v>
      </c>
    </row>
    <row r="110" spans="1:10" ht="25.5" customHeight="1" x14ac:dyDescent="0.2">
      <c r="A110" s="4">
        <v>3</v>
      </c>
      <c r="B110" s="4">
        <v>1</v>
      </c>
      <c r="C110" s="4">
        <v>1</v>
      </c>
      <c r="D110" s="4">
        <v>3</v>
      </c>
      <c r="E110" s="4">
        <v>1</v>
      </c>
      <c r="F110" s="4">
        <v>1</v>
      </c>
      <c r="G110" s="8" t="s">
        <v>55</v>
      </c>
      <c r="H110" s="4">
        <v>81</v>
      </c>
      <c r="I110" s="18">
        <v>442.7</v>
      </c>
      <c r="J110" s="18">
        <v>373.5</v>
      </c>
    </row>
    <row r="111" spans="1:10" ht="23.25" customHeight="1" x14ac:dyDescent="0.2">
      <c r="A111" s="4">
        <v>3</v>
      </c>
      <c r="B111" s="4">
        <v>1</v>
      </c>
      <c r="C111" s="4">
        <v>1</v>
      </c>
      <c r="D111" s="4">
        <v>3</v>
      </c>
      <c r="E111" s="4">
        <v>1</v>
      </c>
      <c r="F111" s="4">
        <v>2</v>
      </c>
      <c r="G111" s="8" t="s">
        <v>56</v>
      </c>
      <c r="H111" s="4">
        <v>82</v>
      </c>
      <c r="I111" s="18">
        <v>450.90000000000003</v>
      </c>
      <c r="J111" s="18">
        <v>404.69999999999993</v>
      </c>
    </row>
    <row r="112" spans="1:10" ht="21.75" customHeight="1" x14ac:dyDescent="0.2">
      <c r="A112" s="4">
        <v>3</v>
      </c>
      <c r="B112" s="4">
        <v>1</v>
      </c>
      <c r="C112" s="4">
        <v>1</v>
      </c>
      <c r="D112" s="4">
        <v>3</v>
      </c>
      <c r="E112" s="4">
        <v>1</v>
      </c>
      <c r="F112" s="4">
        <v>3</v>
      </c>
      <c r="G112" s="8" t="s">
        <v>57</v>
      </c>
      <c r="H112" s="4">
        <v>83</v>
      </c>
      <c r="I112" s="18">
        <v>0</v>
      </c>
      <c r="J112" s="18">
        <v>0</v>
      </c>
    </row>
    <row r="113" spans="1:10" ht="21.75" customHeight="1" x14ac:dyDescent="0.2">
      <c r="A113" s="4">
        <v>3</v>
      </c>
      <c r="B113" s="4">
        <v>1</v>
      </c>
      <c r="C113" s="4">
        <v>1</v>
      </c>
      <c r="D113" s="4">
        <v>3</v>
      </c>
      <c r="E113" s="4">
        <v>1</v>
      </c>
      <c r="F113" s="4">
        <v>4</v>
      </c>
      <c r="G113" s="8" t="s">
        <v>90</v>
      </c>
      <c r="H113" s="4">
        <v>84</v>
      </c>
      <c r="I113" s="18">
        <v>463.69999999999993</v>
      </c>
      <c r="J113" s="18">
        <v>423.49999999999989</v>
      </c>
    </row>
    <row r="114" spans="1:10" ht="22.5" x14ac:dyDescent="0.2">
      <c r="A114" s="4">
        <v>3</v>
      </c>
      <c r="B114" s="4">
        <v>1</v>
      </c>
      <c r="C114" s="4">
        <v>1</v>
      </c>
      <c r="D114" s="4">
        <v>4</v>
      </c>
      <c r="E114" s="4"/>
      <c r="F114" s="4"/>
      <c r="G114" s="8" t="s">
        <v>110</v>
      </c>
      <c r="H114" s="4">
        <v>85</v>
      </c>
      <c r="I114" s="17">
        <f>I115+I116+I117</f>
        <v>17</v>
      </c>
      <c r="J114" s="17">
        <f>J115+J116+J117</f>
        <v>11.6</v>
      </c>
    </row>
    <row r="115" spans="1:10" x14ac:dyDescent="0.2">
      <c r="A115" s="4">
        <v>3</v>
      </c>
      <c r="B115" s="4">
        <v>1</v>
      </c>
      <c r="C115" s="4">
        <v>1</v>
      </c>
      <c r="D115" s="4">
        <v>4</v>
      </c>
      <c r="E115" s="4">
        <v>1</v>
      </c>
      <c r="F115" s="4">
        <v>1</v>
      </c>
      <c r="G115" s="8" t="s">
        <v>58</v>
      </c>
      <c r="H115" s="4">
        <v>86</v>
      </c>
      <c r="I115" s="18">
        <v>17</v>
      </c>
      <c r="J115" s="18">
        <v>11.6</v>
      </c>
    </row>
    <row r="116" spans="1:10" ht="25.5" customHeight="1" x14ac:dyDescent="0.2">
      <c r="A116" s="4">
        <v>3</v>
      </c>
      <c r="B116" s="4">
        <v>1</v>
      </c>
      <c r="C116" s="4">
        <v>1</v>
      </c>
      <c r="D116" s="4">
        <v>4</v>
      </c>
      <c r="E116" s="4">
        <v>1</v>
      </c>
      <c r="F116" s="4">
        <v>2</v>
      </c>
      <c r="G116" s="8" t="s">
        <v>59</v>
      </c>
      <c r="H116" s="4">
        <v>87</v>
      </c>
      <c r="I116" s="18">
        <v>0</v>
      </c>
      <c r="J116" s="18">
        <v>0</v>
      </c>
    </row>
    <row r="117" spans="1:10" ht="18" customHeight="1" x14ac:dyDescent="0.2">
      <c r="A117" s="4">
        <v>3</v>
      </c>
      <c r="B117" s="4">
        <v>1</v>
      </c>
      <c r="C117" s="4">
        <v>1</v>
      </c>
      <c r="D117" s="4">
        <v>4</v>
      </c>
      <c r="E117" s="4">
        <v>1</v>
      </c>
      <c r="F117" s="4">
        <v>3</v>
      </c>
      <c r="G117" s="8" t="s">
        <v>60</v>
      </c>
      <c r="H117" s="4">
        <v>88</v>
      </c>
      <c r="I117" s="18">
        <v>0</v>
      </c>
      <c r="J117" s="18">
        <v>0</v>
      </c>
    </row>
    <row r="118" spans="1:10" ht="24.75" customHeight="1" x14ac:dyDescent="0.2">
      <c r="A118" s="4">
        <v>3</v>
      </c>
      <c r="B118" s="4">
        <v>1</v>
      </c>
      <c r="C118" s="4">
        <v>1</v>
      </c>
      <c r="D118" s="4">
        <v>5</v>
      </c>
      <c r="E118" s="4"/>
      <c r="F118" s="4"/>
      <c r="G118" s="8" t="s">
        <v>61</v>
      </c>
      <c r="H118" s="4">
        <v>89</v>
      </c>
      <c r="I118" s="17">
        <f>I119</f>
        <v>349.4</v>
      </c>
      <c r="J118" s="17">
        <f>J119</f>
        <v>328.8</v>
      </c>
    </row>
    <row r="119" spans="1:10" ht="25.5" customHeight="1" x14ac:dyDescent="0.2">
      <c r="A119" s="4">
        <v>3</v>
      </c>
      <c r="B119" s="4">
        <v>1</v>
      </c>
      <c r="C119" s="4">
        <v>1</v>
      </c>
      <c r="D119" s="4">
        <v>5</v>
      </c>
      <c r="E119" s="4">
        <v>1</v>
      </c>
      <c r="F119" s="4">
        <v>1</v>
      </c>
      <c r="G119" s="8" t="s">
        <v>62</v>
      </c>
      <c r="H119" s="4">
        <v>90</v>
      </c>
      <c r="I119" s="18">
        <v>349.4</v>
      </c>
      <c r="J119" s="18">
        <v>328.8</v>
      </c>
    </row>
    <row r="120" spans="1:10" ht="25.5" customHeight="1" x14ac:dyDescent="0.2">
      <c r="A120" s="4">
        <v>3</v>
      </c>
      <c r="B120" s="4">
        <v>1</v>
      </c>
      <c r="C120" s="4">
        <v>2</v>
      </c>
      <c r="D120" s="4"/>
      <c r="E120" s="4"/>
      <c r="F120" s="4"/>
      <c r="G120" s="8" t="s">
        <v>109</v>
      </c>
      <c r="H120" s="4">
        <v>91</v>
      </c>
      <c r="I120" s="17">
        <f>I121+I122+I123+I124</f>
        <v>27.299999999999997</v>
      </c>
      <c r="J120" s="17">
        <f>J121+J122+J123+J124</f>
        <v>26.4</v>
      </c>
    </row>
    <row r="121" spans="1:10" ht="36" customHeight="1" x14ac:dyDescent="0.2">
      <c r="A121" s="4">
        <v>3</v>
      </c>
      <c r="B121" s="4">
        <v>1</v>
      </c>
      <c r="C121" s="4">
        <v>2</v>
      </c>
      <c r="D121" s="4">
        <v>1</v>
      </c>
      <c r="E121" s="4">
        <v>1</v>
      </c>
      <c r="F121" s="4">
        <v>2</v>
      </c>
      <c r="G121" s="8" t="s">
        <v>63</v>
      </c>
      <c r="H121" s="4">
        <v>92</v>
      </c>
      <c r="I121" s="18">
        <v>6.1</v>
      </c>
      <c r="J121" s="18">
        <v>5.3999999999999995</v>
      </c>
    </row>
    <row r="122" spans="1:10" x14ac:dyDescent="0.2">
      <c r="A122" s="4">
        <v>3</v>
      </c>
      <c r="B122" s="4">
        <v>1</v>
      </c>
      <c r="C122" s="4">
        <v>2</v>
      </c>
      <c r="D122" s="4">
        <v>1</v>
      </c>
      <c r="E122" s="4">
        <v>1</v>
      </c>
      <c r="F122" s="4">
        <v>3</v>
      </c>
      <c r="G122" s="8" t="s">
        <v>64</v>
      </c>
      <c r="H122" s="4">
        <v>93</v>
      </c>
      <c r="I122" s="18">
        <v>0</v>
      </c>
      <c r="J122" s="18">
        <v>0</v>
      </c>
    </row>
    <row r="123" spans="1:10" ht="22.5" customHeight="1" x14ac:dyDescent="0.2">
      <c r="A123" s="4">
        <v>3</v>
      </c>
      <c r="B123" s="4">
        <v>1</v>
      </c>
      <c r="C123" s="4">
        <v>2</v>
      </c>
      <c r="D123" s="4">
        <v>1</v>
      </c>
      <c r="E123" s="4">
        <v>1</v>
      </c>
      <c r="F123" s="4">
        <v>4</v>
      </c>
      <c r="G123" s="8" t="s">
        <v>65</v>
      </c>
      <c r="H123" s="4">
        <v>94</v>
      </c>
      <c r="I123" s="18">
        <v>0</v>
      </c>
      <c r="J123" s="18">
        <v>0</v>
      </c>
    </row>
    <row r="124" spans="1:10" ht="24" customHeight="1" x14ac:dyDescent="0.2">
      <c r="A124" s="4">
        <v>3</v>
      </c>
      <c r="B124" s="4">
        <v>1</v>
      </c>
      <c r="C124" s="4">
        <v>2</v>
      </c>
      <c r="D124" s="4">
        <v>1</v>
      </c>
      <c r="E124" s="4">
        <v>1</v>
      </c>
      <c r="F124" s="4">
        <v>5</v>
      </c>
      <c r="G124" s="8" t="s">
        <v>82</v>
      </c>
      <c r="H124" s="4">
        <v>95</v>
      </c>
      <c r="I124" s="18">
        <v>21.2</v>
      </c>
      <c r="J124" s="18">
        <v>21</v>
      </c>
    </row>
    <row r="125" spans="1:10" x14ac:dyDescent="0.2">
      <c r="A125" s="4">
        <v>3</v>
      </c>
      <c r="B125" s="4">
        <v>1</v>
      </c>
      <c r="C125" s="4">
        <v>3</v>
      </c>
      <c r="D125" s="4"/>
      <c r="E125" s="4"/>
      <c r="F125" s="4"/>
      <c r="G125" s="8" t="s">
        <v>66</v>
      </c>
      <c r="H125" s="4">
        <v>96</v>
      </c>
      <c r="I125" s="17">
        <f>I126</f>
        <v>0</v>
      </c>
      <c r="J125" s="17">
        <f>J126</f>
        <v>0</v>
      </c>
    </row>
    <row r="126" spans="1:10" x14ac:dyDescent="0.2">
      <c r="A126" s="4">
        <v>3</v>
      </c>
      <c r="B126" s="4">
        <v>1</v>
      </c>
      <c r="C126" s="4">
        <v>3</v>
      </c>
      <c r="D126" s="4">
        <v>2</v>
      </c>
      <c r="E126" s="4">
        <v>1</v>
      </c>
      <c r="F126" s="4">
        <v>6</v>
      </c>
      <c r="G126" s="8" t="s">
        <v>67</v>
      </c>
      <c r="H126" s="4">
        <v>97</v>
      </c>
      <c r="I126" s="18"/>
      <c r="J126" s="18"/>
    </row>
    <row r="127" spans="1:10" ht="23.25" customHeight="1" x14ac:dyDescent="0.2">
      <c r="A127" s="4">
        <v>3</v>
      </c>
      <c r="B127" s="4">
        <v>1</v>
      </c>
      <c r="C127" s="4">
        <v>4</v>
      </c>
      <c r="D127" s="4"/>
      <c r="E127" s="4"/>
      <c r="F127" s="4"/>
      <c r="G127" s="8" t="s">
        <v>68</v>
      </c>
      <c r="H127" s="4">
        <v>98</v>
      </c>
      <c r="I127" s="17">
        <f>I128</f>
        <v>0</v>
      </c>
      <c r="J127" s="17">
        <f>J128</f>
        <v>0</v>
      </c>
    </row>
    <row r="128" spans="1:10" ht="23.25" customHeight="1" x14ac:dyDescent="0.2">
      <c r="A128" s="4">
        <v>3</v>
      </c>
      <c r="B128" s="4">
        <v>1</v>
      </c>
      <c r="C128" s="4">
        <v>4</v>
      </c>
      <c r="D128" s="4">
        <v>1</v>
      </c>
      <c r="E128" s="4">
        <v>1</v>
      </c>
      <c r="F128" s="4">
        <v>1</v>
      </c>
      <c r="G128" s="8" t="s">
        <v>68</v>
      </c>
      <c r="H128" s="4">
        <v>99</v>
      </c>
      <c r="I128" s="18"/>
      <c r="J128" s="18"/>
    </row>
    <row r="129" spans="1:10" ht="35.25" customHeight="1" x14ac:dyDescent="0.2">
      <c r="A129" s="4">
        <v>3</v>
      </c>
      <c r="B129" s="4">
        <v>1</v>
      </c>
      <c r="C129" s="4">
        <v>5</v>
      </c>
      <c r="D129" s="4"/>
      <c r="E129" s="4"/>
      <c r="F129" s="4"/>
      <c r="G129" s="8" t="s">
        <v>108</v>
      </c>
      <c r="H129" s="4">
        <v>100</v>
      </c>
      <c r="I129" s="17">
        <f>(I130+I131+I132)</f>
        <v>0</v>
      </c>
      <c r="J129" s="17">
        <f>(J130+J131+J132)</f>
        <v>0</v>
      </c>
    </row>
    <row r="130" spans="1:10" ht="21.75" customHeight="1" x14ac:dyDescent="0.2">
      <c r="A130" s="4">
        <v>3</v>
      </c>
      <c r="B130" s="4">
        <v>1</v>
      </c>
      <c r="C130" s="4">
        <v>5</v>
      </c>
      <c r="D130" s="4">
        <v>1</v>
      </c>
      <c r="E130" s="4">
        <v>1</v>
      </c>
      <c r="F130" s="4">
        <v>1</v>
      </c>
      <c r="G130" s="8" t="s">
        <v>69</v>
      </c>
      <c r="H130" s="4">
        <v>101</v>
      </c>
      <c r="I130" s="18">
        <v>0</v>
      </c>
      <c r="J130" s="18">
        <v>0</v>
      </c>
    </row>
    <row r="131" spans="1:10" ht="21" customHeight="1" x14ac:dyDescent="0.2">
      <c r="A131" s="4">
        <v>3</v>
      </c>
      <c r="B131" s="4">
        <v>1</v>
      </c>
      <c r="C131" s="4">
        <v>5</v>
      </c>
      <c r="D131" s="4">
        <v>1</v>
      </c>
      <c r="E131" s="4">
        <v>1</v>
      </c>
      <c r="F131" s="4">
        <v>2</v>
      </c>
      <c r="G131" s="8" t="s">
        <v>70</v>
      </c>
      <c r="H131" s="4">
        <v>102</v>
      </c>
      <c r="I131" s="18">
        <v>0</v>
      </c>
      <c r="J131" s="18">
        <v>0</v>
      </c>
    </row>
    <row r="132" spans="1:10" ht="25.5" customHeight="1" x14ac:dyDescent="0.2">
      <c r="A132" s="4">
        <v>3</v>
      </c>
      <c r="B132" s="4">
        <v>1</v>
      </c>
      <c r="C132" s="4">
        <v>5</v>
      </c>
      <c r="D132" s="4">
        <v>1</v>
      </c>
      <c r="E132" s="4">
        <v>1</v>
      </c>
      <c r="F132" s="4">
        <v>3</v>
      </c>
      <c r="G132" s="8" t="s">
        <v>71</v>
      </c>
      <c r="H132" s="4">
        <v>103</v>
      </c>
      <c r="I132" s="18">
        <v>0</v>
      </c>
      <c r="J132" s="18">
        <v>0</v>
      </c>
    </row>
    <row r="133" spans="1:10" ht="15.75" customHeight="1" x14ac:dyDescent="0.2">
      <c r="A133" s="1"/>
      <c r="B133" s="1"/>
      <c r="C133" s="1"/>
      <c r="D133" s="1"/>
      <c r="E133" s="1"/>
      <c r="F133" s="1"/>
      <c r="G133" s="9" t="s">
        <v>107</v>
      </c>
      <c r="H133" s="1">
        <v>104</v>
      </c>
      <c r="I133" s="16">
        <f>I30+I101</f>
        <v>79187.699999999983</v>
      </c>
      <c r="J133" s="16">
        <f>J30+J101</f>
        <v>75785.2</v>
      </c>
    </row>
    <row r="134" spans="1:10" ht="40.5" customHeight="1" x14ac:dyDescent="0.2">
      <c r="A134" s="1">
        <v>3</v>
      </c>
      <c r="B134" s="1">
        <v>2</v>
      </c>
      <c r="C134" s="4"/>
      <c r="D134" s="4"/>
      <c r="E134" s="4"/>
      <c r="F134" s="4"/>
      <c r="G134" s="9" t="s">
        <v>106</v>
      </c>
      <c r="H134" s="1">
        <v>105</v>
      </c>
      <c r="I134" s="16">
        <f>I135+I139</f>
        <v>0</v>
      </c>
      <c r="J134" s="16">
        <f>J135+J139</f>
        <v>0</v>
      </c>
    </row>
    <row r="135" spans="1:10" ht="33.75" x14ac:dyDescent="0.2">
      <c r="A135" s="4">
        <v>3</v>
      </c>
      <c r="B135" s="4">
        <v>2</v>
      </c>
      <c r="C135" s="4">
        <v>1</v>
      </c>
      <c r="D135" s="4"/>
      <c r="E135" s="4"/>
      <c r="F135" s="4"/>
      <c r="G135" s="8" t="s">
        <v>105</v>
      </c>
      <c r="H135" s="4">
        <v>106</v>
      </c>
      <c r="I135" s="17">
        <f>I136+I137+I138</f>
        <v>0</v>
      </c>
      <c r="J135" s="17">
        <f>J136+J137+J138</f>
        <v>0</v>
      </c>
    </row>
    <row r="136" spans="1:10" x14ac:dyDescent="0.2">
      <c r="A136" s="4">
        <v>3</v>
      </c>
      <c r="B136" s="4">
        <v>2</v>
      </c>
      <c r="C136" s="4">
        <v>1</v>
      </c>
      <c r="D136" s="4">
        <v>5</v>
      </c>
      <c r="E136" s="4">
        <v>1</v>
      </c>
      <c r="F136" s="4">
        <v>1</v>
      </c>
      <c r="G136" s="8" t="s">
        <v>72</v>
      </c>
      <c r="H136" s="4">
        <v>107</v>
      </c>
      <c r="I136" s="18"/>
      <c r="J136" s="18"/>
    </row>
    <row r="137" spans="1:10" ht="22.5" x14ac:dyDescent="0.2">
      <c r="A137" s="4">
        <v>3</v>
      </c>
      <c r="B137" s="4">
        <v>2</v>
      </c>
      <c r="C137" s="4">
        <v>1</v>
      </c>
      <c r="D137" s="4">
        <v>7</v>
      </c>
      <c r="E137" s="4">
        <v>1</v>
      </c>
      <c r="F137" s="4">
        <v>1</v>
      </c>
      <c r="G137" s="8" t="s">
        <v>73</v>
      </c>
      <c r="H137" s="4">
        <v>108</v>
      </c>
      <c r="I137" s="18"/>
      <c r="J137" s="18"/>
    </row>
    <row r="138" spans="1:10" ht="22.5" x14ac:dyDescent="0.2">
      <c r="A138" s="4">
        <v>3</v>
      </c>
      <c r="B138" s="4">
        <v>2</v>
      </c>
      <c r="C138" s="4">
        <v>1</v>
      </c>
      <c r="D138" s="4">
        <v>7</v>
      </c>
      <c r="E138" s="4">
        <v>1</v>
      </c>
      <c r="F138" s="4">
        <v>2</v>
      </c>
      <c r="G138" s="8" t="s">
        <v>74</v>
      </c>
      <c r="H138" s="4">
        <v>109</v>
      </c>
      <c r="I138" s="18"/>
      <c r="J138" s="18"/>
    </row>
    <row r="139" spans="1:10" ht="33.75" x14ac:dyDescent="0.2">
      <c r="A139" s="4">
        <v>3</v>
      </c>
      <c r="B139" s="4">
        <v>2</v>
      </c>
      <c r="C139" s="4">
        <v>2</v>
      </c>
      <c r="D139" s="4"/>
      <c r="E139" s="4"/>
      <c r="F139" s="4"/>
      <c r="G139" s="8" t="s">
        <v>104</v>
      </c>
      <c r="H139" s="4">
        <v>110</v>
      </c>
      <c r="I139" s="17">
        <f>I140+I141+I142</f>
        <v>0</v>
      </c>
      <c r="J139" s="17">
        <f>J140+J141+J142</f>
        <v>0</v>
      </c>
    </row>
    <row r="140" spans="1:10" x14ac:dyDescent="0.2">
      <c r="A140" s="4">
        <v>3</v>
      </c>
      <c r="B140" s="4">
        <v>2</v>
      </c>
      <c r="C140" s="4">
        <v>2</v>
      </c>
      <c r="D140" s="4">
        <v>5</v>
      </c>
      <c r="E140" s="4">
        <v>1</v>
      </c>
      <c r="F140" s="4">
        <v>1</v>
      </c>
      <c r="G140" s="8" t="s">
        <v>75</v>
      </c>
      <c r="H140" s="4">
        <v>111</v>
      </c>
      <c r="I140" s="18"/>
      <c r="J140" s="18"/>
    </row>
    <row r="141" spans="1:10" ht="22.5" x14ac:dyDescent="0.2">
      <c r="A141" s="4">
        <v>3</v>
      </c>
      <c r="B141" s="4">
        <v>2</v>
      </c>
      <c r="C141" s="4">
        <v>2</v>
      </c>
      <c r="D141" s="4">
        <v>7</v>
      </c>
      <c r="E141" s="4">
        <v>1</v>
      </c>
      <c r="F141" s="4">
        <v>1</v>
      </c>
      <c r="G141" s="8" t="s">
        <v>73</v>
      </c>
      <c r="H141" s="4">
        <v>112</v>
      </c>
      <c r="I141" s="18"/>
      <c r="J141" s="18"/>
    </row>
    <row r="142" spans="1:10" ht="22.5" x14ac:dyDescent="0.2">
      <c r="A142" s="4">
        <v>3</v>
      </c>
      <c r="B142" s="4">
        <v>2</v>
      </c>
      <c r="C142" s="4">
        <v>2</v>
      </c>
      <c r="D142" s="4">
        <v>7</v>
      </c>
      <c r="E142" s="4">
        <v>1</v>
      </c>
      <c r="F142" s="4">
        <v>2</v>
      </c>
      <c r="G142" s="8" t="s">
        <v>74</v>
      </c>
      <c r="H142" s="4">
        <v>113</v>
      </c>
      <c r="I142" s="18"/>
      <c r="J142" s="18"/>
    </row>
    <row r="143" spans="1:10" ht="30" customHeight="1" x14ac:dyDescent="0.2">
      <c r="A143" s="1">
        <v>3</v>
      </c>
      <c r="B143" s="1">
        <v>3</v>
      </c>
      <c r="C143" s="4"/>
      <c r="D143" s="4"/>
      <c r="E143" s="4"/>
      <c r="F143" s="4"/>
      <c r="G143" s="9" t="s">
        <v>103</v>
      </c>
      <c r="H143" s="1">
        <v>114</v>
      </c>
      <c r="I143" s="16">
        <f>I144+I149</f>
        <v>677.2</v>
      </c>
      <c r="J143" s="16">
        <f>J144+J149</f>
        <v>677.1</v>
      </c>
    </row>
    <row r="144" spans="1:10" ht="45" customHeight="1" x14ac:dyDescent="0.2">
      <c r="A144" s="4">
        <v>3</v>
      </c>
      <c r="B144" s="4">
        <v>3</v>
      </c>
      <c r="C144" s="4">
        <v>1</v>
      </c>
      <c r="D144" s="4"/>
      <c r="E144" s="4"/>
      <c r="F144" s="4"/>
      <c r="G144" s="8" t="s">
        <v>102</v>
      </c>
      <c r="H144" s="4">
        <v>115</v>
      </c>
      <c r="I144" s="17">
        <f>I145+I146+I147+I148</f>
        <v>677.2</v>
      </c>
      <c r="J144" s="17">
        <f>J145+J146+J147+J148</f>
        <v>677.1</v>
      </c>
    </row>
    <row r="145" spans="1:10" ht="15" customHeight="1" x14ac:dyDescent="0.2">
      <c r="A145" s="4">
        <v>3</v>
      </c>
      <c r="B145" s="4">
        <v>3</v>
      </c>
      <c r="C145" s="4">
        <v>1</v>
      </c>
      <c r="D145" s="4">
        <v>4</v>
      </c>
      <c r="E145" s="4">
        <v>1</v>
      </c>
      <c r="F145" s="4">
        <v>1</v>
      </c>
      <c r="G145" s="8" t="s">
        <v>76</v>
      </c>
      <c r="H145" s="4">
        <v>116</v>
      </c>
      <c r="I145" s="18">
        <v>0</v>
      </c>
      <c r="J145" s="18">
        <v>0</v>
      </c>
    </row>
    <row r="146" spans="1:10" x14ac:dyDescent="0.2">
      <c r="A146" s="4">
        <v>3</v>
      </c>
      <c r="B146" s="4">
        <v>3</v>
      </c>
      <c r="C146" s="4">
        <v>1</v>
      </c>
      <c r="D146" s="4">
        <v>4</v>
      </c>
      <c r="E146" s="4">
        <v>1</v>
      </c>
      <c r="F146" s="4">
        <v>2</v>
      </c>
      <c r="G146" s="8" t="s">
        <v>77</v>
      </c>
      <c r="H146" s="4">
        <v>117</v>
      </c>
      <c r="I146" s="18">
        <v>677.2</v>
      </c>
      <c r="J146" s="18">
        <v>677.1</v>
      </c>
    </row>
    <row r="147" spans="1:10" ht="22.5" x14ac:dyDescent="0.2">
      <c r="A147" s="4">
        <v>3</v>
      </c>
      <c r="B147" s="4">
        <v>3</v>
      </c>
      <c r="C147" s="4">
        <v>1</v>
      </c>
      <c r="D147" s="4">
        <v>7</v>
      </c>
      <c r="E147" s="4">
        <v>1</v>
      </c>
      <c r="F147" s="4">
        <v>1</v>
      </c>
      <c r="G147" s="8" t="s">
        <v>78</v>
      </c>
      <c r="H147" s="4">
        <v>118</v>
      </c>
      <c r="I147" s="18">
        <v>0</v>
      </c>
      <c r="J147" s="18">
        <v>0</v>
      </c>
    </row>
    <row r="148" spans="1:10" ht="22.5" x14ac:dyDescent="0.2">
      <c r="A148" s="4">
        <v>3</v>
      </c>
      <c r="B148" s="4">
        <v>3</v>
      </c>
      <c r="C148" s="4">
        <v>1</v>
      </c>
      <c r="D148" s="4">
        <v>7</v>
      </c>
      <c r="E148" s="4">
        <v>1</v>
      </c>
      <c r="F148" s="4">
        <v>2</v>
      </c>
      <c r="G148" s="8" t="s">
        <v>79</v>
      </c>
      <c r="H148" s="4">
        <v>119</v>
      </c>
      <c r="I148" s="18">
        <v>0</v>
      </c>
      <c r="J148" s="18">
        <v>0</v>
      </c>
    </row>
    <row r="149" spans="1:10" ht="43.5" customHeight="1" x14ac:dyDescent="0.2">
      <c r="A149" s="4">
        <v>3</v>
      </c>
      <c r="B149" s="4">
        <v>3</v>
      </c>
      <c r="C149" s="4">
        <v>2</v>
      </c>
      <c r="D149" s="4"/>
      <c r="E149" s="4"/>
      <c r="F149" s="4"/>
      <c r="G149" s="8" t="s">
        <v>101</v>
      </c>
      <c r="H149" s="4">
        <v>120</v>
      </c>
      <c r="I149" s="17">
        <f>I150+I151+I152+I153</f>
        <v>0</v>
      </c>
      <c r="J149" s="17">
        <f>J150+J151+J152+J153</f>
        <v>0</v>
      </c>
    </row>
    <row r="150" spans="1:10" ht="15.75" customHeight="1" x14ac:dyDescent="0.2">
      <c r="A150" s="4">
        <v>3</v>
      </c>
      <c r="B150" s="4">
        <v>3</v>
      </c>
      <c r="C150" s="4">
        <v>2</v>
      </c>
      <c r="D150" s="4">
        <v>4</v>
      </c>
      <c r="E150" s="4">
        <v>1</v>
      </c>
      <c r="F150" s="4">
        <v>1</v>
      </c>
      <c r="G150" s="8" t="s">
        <v>76</v>
      </c>
      <c r="H150" s="4">
        <v>121</v>
      </c>
      <c r="I150" s="18"/>
      <c r="J150" s="18"/>
    </row>
    <row r="151" spans="1:10" x14ac:dyDescent="0.2">
      <c r="A151" s="4">
        <v>3</v>
      </c>
      <c r="B151" s="4">
        <v>3</v>
      </c>
      <c r="C151" s="4">
        <v>2</v>
      </c>
      <c r="D151" s="4">
        <v>4</v>
      </c>
      <c r="E151" s="4">
        <v>1</v>
      </c>
      <c r="F151" s="4">
        <v>2</v>
      </c>
      <c r="G151" s="8" t="s">
        <v>77</v>
      </c>
      <c r="H151" s="4">
        <v>122</v>
      </c>
      <c r="I151" s="18"/>
      <c r="J151" s="18"/>
    </row>
    <row r="152" spans="1:10" ht="22.5" x14ac:dyDescent="0.2">
      <c r="A152" s="4">
        <v>3</v>
      </c>
      <c r="B152" s="4">
        <v>3</v>
      </c>
      <c r="C152" s="4">
        <v>2</v>
      </c>
      <c r="D152" s="4">
        <v>7</v>
      </c>
      <c r="E152" s="4">
        <v>1</v>
      </c>
      <c r="F152" s="4">
        <v>1</v>
      </c>
      <c r="G152" s="8" t="s">
        <v>78</v>
      </c>
      <c r="H152" s="4">
        <v>123</v>
      </c>
      <c r="I152" s="18"/>
      <c r="J152" s="18"/>
    </row>
    <row r="153" spans="1:10" ht="22.5" x14ac:dyDescent="0.2">
      <c r="A153" s="4">
        <v>3</v>
      </c>
      <c r="B153" s="4">
        <v>3</v>
      </c>
      <c r="C153" s="4">
        <v>2</v>
      </c>
      <c r="D153" s="4">
        <v>7</v>
      </c>
      <c r="E153" s="4">
        <v>1</v>
      </c>
      <c r="F153" s="4">
        <v>2</v>
      </c>
      <c r="G153" s="8" t="s">
        <v>79</v>
      </c>
      <c r="H153" s="4">
        <v>124</v>
      </c>
      <c r="I153" s="18"/>
      <c r="J153" s="18"/>
    </row>
    <row r="154" spans="1:10" x14ac:dyDescent="0.2">
      <c r="A154" s="4"/>
      <c r="B154" s="4"/>
      <c r="C154" s="4"/>
      <c r="D154" s="4"/>
      <c r="E154" s="4"/>
      <c r="F154" s="4"/>
      <c r="G154" s="9" t="s">
        <v>100</v>
      </c>
      <c r="H154" s="1">
        <v>125</v>
      </c>
      <c r="I154" s="16">
        <f>I133+I134+I143</f>
        <v>79864.89999999998</v>
      </c>
      <c r="J154" s="16">
        <f>J133+J134+J143</f>
        <v>76462.3</v>
      </c>
    </row>
  </sheetData>
  <sheetProtection password="CEE3" sheet="1" selectLockedCells="1"/>
  <mergeCells count="28">
    <mergeCell ref="G14:I14"/>
    <mergeCell ref="G15:I15"/>
    <mergeCell ref="G7:J7"/>
    <mergeCell ref="B24:H24"/>
    <mergeCell ref="B22:H22"/>
    <mergeCell ref="I17:J17"/>
    <mergeCell ref="I16:N16"/>
    <mergeCell ref="G8:J8"/>
    <mergeCell ref="B18:L18"/>
    <mergeCell ref="B19:M19"/>
    <mergeCell ref="G20:J20"/>
    <mergeCell ref="G12:I12"/>
    <mergeCell ref="A29:F29"/>
    <mergeCell ref="I26:I28"/>
    <mergeCell ref="G10:J10"/>
    <mergeCell ref="I1:N1"/>
    <mergeCell ref="I2:N2"/>
    <mergeCell ref="D9:L9"/>
    <mergeCell ref="G5:J5"/>
    <mergeCell ref="G4:J4"/>
    <mergeCell ref="G3:J3"/>
    <mergeCell ref="B23:H23"/>
    <mergeCell ref="I22:J22"/>
    <mergeCell ref="G13:I13"/>
    <mergeCell ref="J26:J28"/>
    <mergeCell ref="A26:F28"/>
    <mergeCell ref="G26:G28"/>
    <mergeCell ref="H26:H28"/>
  </mergeCells>
  <phoneticPr fontId="5" type="noConversion"/>
  <pageMargins left="0.75" right="0.75" top="0.78" bottom="0.82" header="0.5" footer="0.5"/>
  <pageSetup paperSize="9" orientation="portrait" r:id="rId1"/>
  <headerFooter alignWithMargins="0">
    <oddHeader>&amp;C&amp;8&amp;P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AA6AD-B390-4CC4-A7A1-34DB873DCF22}">
  <dimension ref="A1:F38"/>
  <sheetViews>
    <sheetView tabSelected="1" topLeftCell="A25" workbookViewId="0">
      <selection activeCell="A34" sqref="A34:F34"/>
    </sheetView>
  </sheetViews>
  <sheetFormatPr defaultRowHeight="12.75" x14ac:dyDescent="0.2"/>
  <cols>
    <col min="1" max="1" width="11" style="24" customWidth="1"/>
    <col min="2" max="2" width="45.5" style="24" customWidth="1"/>
    <col min="3" max="3" width="3.6640625" style="24" customWidth="1"/>
    <col min="4" max="4" width="18.1640625" style="24" customWidth="1"/>
    <col min="5" max="5" width="17.6640625" style="24" customWidth="1"/>
    <col min="6" max="256" width="9.33203125" style="24"/>
    <col min="257" max="257" width="11" style="24" customWidth="1"/>
    <col min="258" max="258" width="45.5" style="24" customWidth="1"/>
    <col min="259" max="259" width="3.6640625" style="24" customWidth="1"/>
    <col min="260" max="260" width="18.1640625" style="24" customWidth="1"/>
    <col min="261" max="261" width="17.6640625" style="24" customWidth="1"/>
    <col min="262" max="512" width="9.33203125" style="24"/>
    <col min="513" max="513" width="11" style="24" customWidth="1"/>
    <col min="514" max="514" width="45.5" style="24" customWidth="1"/>
    <col min="515" max="515" width="3.6640625" style="24" customWidth="1"/>
    <col min="516" max="516" width="18.1640625" style="24" customWidth="1"/>
    <col min="517" max="517" width="17.6640625" style="24" customWidth="1"/>
    <col min="518" max="768" width="9.33203125" style="24"/>
    <col min="769" max="769" width="11" style="24" customWidth="1"/>
    <col min="770" max="770" width="45.5" style="24" customWidth="1"/>
    <col min="771" max="771" width="3.6640625" style="24" customWidth="1"/>
    <col min="772" max="772" width="18.1640625" style="24" customWidth="1"/>
    <col min="773" max="773" width="17.6640625" style="24" customWidth="1"/>
    <col min="774" max="1024" width="9.33203125" style="24"/>
    <col min="1025" max="1025" width="11" style="24" customWidth="1"/>
    <col min="1026" max="1026" width="45.5" style="24" customWidth="1"/>
    <col min="1027" max="1027" width="3.6640625" style="24" customWidth="1"/>
    <col min="1028" max="1028" width="18.1640625" style="24" customWidth="1"/>
    <col min="1029" max="1029" width="17.6640625" style="24" customWidth="1"/>
    <col min="1030" max="1280" width="9.33203125" style="24"/>
    <col min="1281" max="1281" width="11" style="24" customWidth="1"/>
    <col min="1282" max="1282" width="45.5" style="24" customWidth="1"/>
    <col min="1283" max="1283" width="3.6640625" style="24" customWidth="1"/>
    <col min="1284" max="1284" width="18.1640625" style="24" customWidth="1"/>
    <col min="1285" max="1285" width="17.6640625" style="24" customWidth="1"/>
    <col min="1286" max="1536" width="9.33203125" style="24"/>
    <col min="1537" max="1537" width="11" style="24" customWidth="1"/>
    <col min="1538" max="1538" width="45.5" style="24" customWidth="1"/>
    <col min="1539" max="1539" width="3.6640625" style="24" customWidth="1"/>
    <col min="1540" max="1540" width="18.1640625" style="24" customWidth="1"/>
    <col min="1541" max="1541" width="17.6640625" style="24" customWidth="1"/>
    <col min="1542" max="1792" width="9.33203125" style="24"/>
    <col min="1793" max="1793" width="11" style="24" customWidth="1"/>
    <col min="1794" max="1794" width="45.5" style="24" customWidth="1"/>
    <col min="1795" max="1795" width="3.6640625" style="24" customWidth="1"/>
    <col min="1796" max="1796" width="18.1640625" style="24" customWidth="1"/>
    <col min="1797" max="1797" width="17.6640625" style="24" customWidth="1"/>
    <col min="1798" max="2048" width="9.33203125" style="24"/>
    <col min="2049" max="2049" width="11" style="24" customWidth="1"/>
    <col min="2050" max="2050" width="45.5" style="24" customWidth="1"/>
    <col min="2051" max="2051" width="3.6640625" style="24" customWidth="1"/>
    <col min="2052" max="2052" width="18.1640625" style="24" customWidth="1"/>
    <col min="2053" max="2053" width="17.6640625" style="24" customWidth="1"/>
    <col min="2054" max="2304" width="9.33203125" style="24"/>
    <col min="2305" max="2305" width="11" style="24" customWidth="1"/>
    <col min="2306" max="2306" width="45.5" style="24" customWidth="1"/>
    <col min="2307" max="2307" width="3.6640625" style="24" customWidth="1"/>
    <col min="2308" max="2308" width="18.1640625" style="24" customWidth="1"/>
    <col min="2309" max="2309" width="17.6640625" style="24" customWidth="1"/>
    <col min="2310" max="2560" width="9.33203125" style="24"/>
    <col min="2561" max="2561" width="11" style="24" customWidth="1"/>
    <col min="2562" max="2562" width="45.5" style="24" customWidth="1"/>
    <col min="2563" max="2563" width="3.6640625" style="24" customWidth="1"/>
    <col min="2564" max="2564" width="18.1640625" style="24" customWidth="1"/>
    <col min="2565" max="2565" width="17.6640625" style="24" customWidth="1"/>
    <col min="2566" max="2816" width="9.33203125" style="24"/>
    <col min="2817" max="2817" width="11" style="24" customWidth="1"/>
    <col min="2818" max="2818" width="45.5" style="24" customWidth="1"/>
    <col min="2819" max="2819" width="3.6640625" style="24" customWidth="1"/>
    <col min="2820" max="2820" width="18.1640625" style="24" customWidth="1"/>
    <col min="2821" max="2821" width="17.6640625" style="24" customWidth="1"/>
    <col min="2822" max="3072" width="9.33203125" style="24"/>
    <col min="3073" max="3073" width="11" style="24" customWidth="1"/>
    <col min="3074" max="3074" width="45.5" style="24" customWidth="1"/>
    <col min="3075" max="3075" width="3.6640625" style="24" customWidth="1"/>
    <col min="3076" max="3076" width="18.1640625" style="24" customWidth="1"/>
    <col min="3077" max="3077" width="17.6640625" style="24" customWidth="1"/>
    <col min="3078" max="3328" width="9.33203125" style="24"/>
    <col min="3329" max="3329" width="11" style="24" customWidth="1"/>
    <col min="3330" max="3330" width="45.5" style="24" customWidth="1"/>
    <col min="3331" max="3331" width="3.6640625" style="24" customWidth="1"/>
    <col min="3332" max="3332" width="18.1640625" style="24" customWidth="1"/>
    <col min="3333" max="3333" width="17.6640625" style="24" customWidth="1"/>
    <col min="3334" max="3584" width="9.33203125" style="24"/>
    <col min="3585" max="3585" width="11" style="24" customWidth="1"/>
    <col min="3586" max="3586" width="45.5" style="24" customWidth="1"/>
    <col min="3587" max="3587" width="3.6640625" style="24" customWidth="1"/>
    <col min="3588" max="3588" width="18.1640625" style="24" customWidth="1"/>
    <col min="3589" max="3589" width="17.6640625" style="24" customWidth="1"/>
    <col min="3590" max="3840" width="9.33203125" style="24"/>
    <col min="3841" max="3841" width="11" style="24" customWidth="1"/>
    <col min="3842" max="3842" width="45.5" style="24" customWidth="1"/>
    <col min="3843" max="3843" width="3.6640625" style="24" customWidth="1"/>
    <col min="3844" max="3844" width="18.1640625" style="24" customWidth="1"/>
    <col min="3845" max="3845" width="17.6640625" style="24" customWidth="1"/>
    <col min="3846" max="4096" width="9.33203125" style="24"/>
    <col min="4097" max="4097" width="11" style="24" customWidth="1"/>
    <col min="4098" max="4098" width="45.5" style="24" customWidth="1"/>
    <col min="4099" max="4099" width="3.6640625" style="24" customWidth="1"/>
    <col min="4100" max="4100" width="18.1640625" style="24" customWidth="1"/>
    <col min="4101" max="4101" width="17.6640625" style="24" customWidth="1"/>
    <col min="4102" max="4352" width="9.33203125" style="24"/>
    <col min="4353" max="4353" width="11" style="24" customWidth="1"/>
    <col min="4354" max="4354" width="45.5" style="24" customWidth="1"/>
    <col min="4355" max="4355" width="3.6640625" style="24" customWidth="1"/>
    <col min="4356" max="4356" width="18.1640625" style="24" customWidth="1"/>
    <col min="4357" max="4357" width="17.6640625" style="24" customWidth="1"/>
    <col min="4358" max="4608" width="9.33203125" style="24"/>
    <col min="4609" max="4609" width="11" style="24" customWidth="1"/>
    <col min="4610" max="4610" width="45.5" style="24" customWidth="1"/>
    <col min="4611" max="4611" width="3.6640625" style="24" customWidth="1"/>
    <col min="4612" max="4612" width="18.1640625" style="24" customWidth="1"/>
    <col min="4613" max="4613" width="17.6640625" style="24" customWidth="1"/>
    <col min="4614" max="4864" width="9.33203125" style="24"/>
    <col min="4865" max="4865" width="11" style="24" customWidth="1"/>
    <col min="4866" max="4866" width="45.5" style="24" customWidth="1"/>
    <col min="4867" max="4867" width="3.6640625" style="24" customWidth="1"/>
    <col min="4868" max="4868" width="18.1640625" style="24" customWidth="1"/>
    <col min="4869" max="4869" width="17.6640625" style="24" customWidth="1"/>
    <col min="4870" max="5120" width="9.33203125" style="24"/>
    <col min="5121" max="5121" width="11" style="24" customWidth="1"/>
    <col min="5122" max="5122" width="45.5" style="24" customWidth="1"/>
    <col min="5123" max="5123" width="3.6640625" style="24" customWidth="1"/>
    <col min="5124" max="5124" width="18.1640625" style="24" customWidth="1"/>
    <col min="5125" max="5125" width="17.6640625" style="24" customWidth="1"/>
    <col min="5126" max="5376" width="9.33203125" style="24"/>
    <col min="5377" max="5377" width="11" style="24" customWidth="1"/>
    <col min="5378" max="5378" width="45.5" style="24" customWidth="1"/>
    <col min="5379" max="5379" width="3.6640625" style="24" customWidth="1"/>
    <col min="5380" max="5380" width="18.1640625" style="24" customWidth="1"/>
    <col min="5381" max="5381" width="17.6640625" style="24" customWidth="1"/>
    <col min="5382" max="5632" width="9.33203125" style="24"/>
    <col min="5633" max="5633" width="11" style="24" customWidth="1"/>
    <col min="5634" max="5634" width="45.5" style="24" customWidth="1"/>
    <col min="5635" max="5635" width="3.6640625" style="24" customWidth="1"/>
    <col min="5636" max="5636" width="18.1640625" style="24" customWidth="1"/>
    <col min="5637" max="5637" width="17.6640625" style="24" customWidth="1"/>
    <col min="5638" max="5888" width="9.33203125" style="24"/>
    <col min="5889" max="5889" width="11" style="24" customWidth="1"/>
    <col min="5890" max="5890" width="45.5" style="24" customWidth="1"/>
    <col min="5891" max="5891" width="3.6640625" style="24" customWidth="1"/>
    <col min="5892" max="5892" width="18.1640625" style="24" customWidth="1"/>
    <col min="5893" max="5893" width="17.6640625" style="24" customWidth="1"/>
    <col min="5894" max="6144" width="9.33203125" style="24"/>
    <col min="6145" max="6145" width="11" style="24" customWidth="1"/>
    <col min="6146" max="6146" width="45.5" style="24" customWidth="1"/>
    <col min="6147" max="6147" width="3.6640625" style="24" customWidth="1"/>
    <col min="6148" max="6148" width="18.1640625" style="24" customWidth="1"/>
    <col min="6149" max="6149" width="17.6640625" style="24" customWidth="1"/>
    <col min="6150" max="6400" width="9.33203125" style="24"/>
    <col min="6401" max="6401" width="11" style="24" customWidth="1"/>
    <col min="6402" max="6402" width="45.5" style="24" customWidth="1"/>
    <col min="6403" max="6403" width="3.6640625" style="24" customWidth="1"/>
    <col min="6404" max="6404" width="18.1640625" style="24" customWidth="1"/>
    <col min="6405" max="6405" width="17.6640625" style="24" customWidth="1"/>
    <col min="6406" max="6656" width="9.33203125" style="24"/>
    <col min="6657" max="6657" width="11" style="24" customWidth="1"/>
    <col min="6658" max="6658" width="45.5" style="24" customWidth="1"/>
    <col min="6659" max="6659" width="3.6640625" style="24" customWidth="1"/>
    <col min="6660" max="6660" width="18.1640625" style="24" customWidth="1"/>
    <col min="6661" max="6661" width="17.6640625" style="24" customWidth="1"/>
    <col min="6662" max="6912" width="9.33203125" style="24"/>
    <col min="6913" max="6913" width="11" style="24" customWidth="1"/>
    <col min="6914" max="6914" width="45.5" style="24" customWidth="1"/>
    <col min="6915" max="6915" width="3.6640625" style="24" customWidth="1"/>
    <col min="6916" max="6916" width="18.1640625" style="24" customWidth="1"/>
    <col min="6917" max="6917" width="17.6640625" style="24" customWidth="1"/>
    <col min="6918" max="7168" width="9.33203125" style="24"/>
    <col min="7169" max="7169" width="11" style="24" customWidth="1"/>
    <col min="7170" max="7170" width="45.5" style="24" customWidth="1"/>
    <col min="7171" max="7171" width="3.6640625" style="24" customWidth="1"/>
    <col min="7172" max="7172" width="18.1640625" style="24" customWidth="1"/>
    <col min="7173" max="7173" width="17.6640625" style="24" customWidth="1"/>
    <col min="7174" max="7424" width="9.33203125" style="24"/>
    <col min="7425" max="7425" width="11" style="24" customWidth="1"/>
    <col min="7426" max="7426" width="45.5" style="24" customWidth="1"/>
    <col min="7427" max="7427" width="3.6640625" style="24" customWidth="1"/>
    <col min="7428" max="7428" width="18.1640625" style="24" customWidth="1"/>
    <col min="7429" max="7429" width="17.6640625" style="24" customWidth="1"/>
    <col min="7430" max="7680" width="9.33203125" style="24"/>
    <col min="7681" max="7681" width="11" style="24" customWidth="1"/>
    <col min="7682" max="7682" width="45.5" style="24" customWidth="1"/>
    <col min="7683" max="7683" width="3.6640625" style="24" customWidth="1"/>
    <col min="7684" max="7684" width="18.1640625" style="24" customWidth="1"/>
    <col min="7685" max="7685" width="17.6640625" style="24" customWidth="1"/>
    <col min="7686" max="7936" width="9.33203125" style="24"/>
    <col min="7937" max="7937" width="11" style="24" customWidth="1"/>
    <col min="7938" max="7938" width="45.5" style="24" customWidth="1"/>
    <col min="7939" max="7939" width="3.6640625" style="24" customWidth="1"/>
    <col min="7940" max="7940" width="18.1640625" style="24" customWidth="1"/>
    <col min="7941" max="7941" width="17.6640625" style="24" customWidth="1"/>
    <col min="7942" max="8192" width="9.33203125" style="24"/>
    <col min="8193" max="8193" width="11" style="24" customWidth="1"/>
    <col min="8194" max="8194" width="45.5" style="24" customWidth="1"/>
    <col min="8195" max="8195" width="3.6640625" style="24" customWidth="1"/>
    <col min="8196" max="8196" width="18.1640625" style="24" customWidth="1"/>
    <col min="8197" max="8197" width="17.6640625" style="24" customWidth="1"/>
    <col min="8198" max="8448" width="9.33203125" style="24"/>
    <col min="8449" max="8449" width="11" style="24" customWidth="1"/>
    <col min="8450" max="8450" width="45.5" style="24" customWidth="1"/>
    <col min="8451" max="8451" width="3.6640625" style="24" customWidth="1"/>
    <col min="8452" max="8452" width="18.1640625" style="24" customWidth="1"/>
    <col min="8453" max="8453" width="17.6640625" style="24" customWidth="1"/>
    <col min="8454" max="8704" width="9.33203125" style="24"/>
    <col min="8705" max="8705" width="11" style="24" customWidth="1"/>
    <col min="8706" max="8706" width="45.5" style="24" customWidth="1"/>
    <col min="8707" max="8707" width="3.6640625" style="24" customWidth="1"/>
    <col min="8708" max="8708" width="18.1640625" style="24" customWidth="1"/>
    <col min="8709" max="8709" width="17.6640625" style="24" customWidth="1"/>
    <col min="8710" max="8960" width="9.33203125" style="24"/>
    <col min="8961" max="8961" width="11" style="24" customWidth="1"/>
    <col min="8962" max="8962" width="45.5" style="24" customWidth="1"/>
    <col min="8963" max="8963" width="3.6640625" style="24" customWidth="1"/>
    <col min="8964" max="8964" width="18.1640625" style="24" customWidth="1"/>
    <col min="8965" max="8965" width="17.6640625" style="24" customWidth="1"/>
    <col min="8966" max="9216" width="9.33203125" style="24"/>
    <col min="9217" max="9217" width="11" style="24" customWidth="1"/>
    <col min="9218" max="9218" width="45.5" style="24" customWidth="1"/>
    <col min="9219" max="9219" width="3.6640625" style="24" customWidth="1"/>
    <col min="9220" max="9220" width="18.1640625" style="24" customWidth="1"/>
    <col min="9221" max="9221" width="17.6640625" style="24" customWidth="1"/>
    <col min="9222" max="9472" width="9.33203125" style="24"/>
    <col min="9473" max="9473" width="11" style="24" customWidth="1"/>
    <col min="9474" max="9474" width="45.5" style="24" customWidth="1"/>
    <col min="9475" max="9475" width="3.6640625" style="24" customWidth="1"/>
    <col min="9476" max="9476" width="18.1640625" style="24" customWidth="1"/>
    <col min="9477" max="9477" width="17.6640625" style="24" customWidth="1"/>
    <col min="9478" max="9728" width="9.33203125" style="24"/>
    <col min="9729" max="9729" width="11" style="24" customWidth="1"/>
    <col min="9730" max="9730" width="45.5" style="24" customWidth="1"/>
    <col min="9731" max="9731" width="3.6640625" style="24" customWidth="1"/>
    <col min="9732" max="9732" width="18.1640625" style="24" customWidth="1"/>
    <col min="9733" max="9733" width="17.6640625" style="24" customWidth="1"/>
    <col min="9734" max="9984" width="9.33203125" style="24"/>
    <col min="9985" max="9985" width="11" style="24" customWidth="1"/>
    <col min="9986" max="9986" width="45.5" style="24" customWidth="1"/>
    <col min="9987" max="9987" width="3.6640625" style="24" customWidth="1"/>
    <col min="9988" max="9988" width="18.1640625" style="24" customWidth="1"/>
    <col min="9989" max="9989" width="17.6640625" style="24" customWidth="1"/>
    <col min="9990" max="10240" width="9.33203125" style="24"/>
    <col min="10241" max="10241" width="11" style="24" customWidth="1"/>
    <col min="10242" max="10242" width="45.5" style="24" customWidth="1"/>
    <col min="10243" max="10243" width="3.6640625" style="24" customWidth="1"/>
    <col min="10244" max="10244" width="18.1640625" style="24" customWidth="1"/>
    <col min="10245" max="10245" width="17.6640625" style="24" customWidth="1"/>
    <col min="10246" max="10496" width="9.33203125" style="24"/>
    <col min="10497" max="10497" width="11" style="24" customWidth="1"/>
    <col min="10498" max="10498" width="45.5" style="24" customWidth="1"/>
    <col min="10499" max="10499" width="3.6640625" style="24" customWidth="1"/>
    <col min="10500" max="10500" width="18.1640625" style="24" customWidth="1"/>
    <col min="10501" max="10501" width="17.6640625" style="24" customWidth="1"/>
    <col min="10502" max="10752" width="9.33203125" style="24"/>
    <col min="10753" max="10753" width="11" style="24" customWidth="1"/>
    <col min="10754" max="10754" width="45.5" style="24" customWidth="1"/>
    <col min="10755" max="10755" width="3.6640625" style="24" customWidth="1"/>
    <col min="10756" max="10756" width="18.1640625" style="24" customWidth="1"/>
    <col min="10757" max="10757" width="17.6640625" style="24" customWidth="1"/>
    <col min="10758" max="11008" width="9.33203125" style="24"/>
    <col min="11009" max="11009" width="11" style="24" customWidth="1"/>
    <col min="11010" max="11010" width="45.5" style="24" customWidth="1"/>
    <col min="11011" max="11011" width="3.6640625" style="24" customWidth="1"/>
    <col min="11012" max="11012" width="18.1640625" style="24" customWidth="1"/>
    <col min="11013" max="11013" width="17.6640625" style="24" customWidth="1"/>
    <col min="11014" max="11264" width="9.33203125" style="24"/>
    <col min="11265" max="11265" width="11" style="24" customWidth="1"/>
    <col min="11266" max="11266" width="45.5" style="24" customWidth="1"/>
    <col min="11267" max="11267" width="3.6640625" style="24" customWidth="1"/>
    <col min="11268" max="11268" width="18.1640625" style="24" customWidth="1"/>
    <col min="11269" max="11269" width="17.6640625" style="24" customWidth="1"/>
    <col min="11270" max="11520" width="9.33203125" style="24"/>
    <col min="11521" max="11521" width="11" style="24" customWidth="1"/>
    <col min="11522" max="11522" width="45.5" style="24" customWidth="1"/>
    <col min="11523" max="11523" width="3.6640625" style="24" customWidth="1"/>
    <col min="11524" max="11524" width="18.1640625" style="24" customWidth="1"/>
    <col min="11525" max="11525" width="17.6640625" style="24" customWidth="1"/>
    <col min="11526" max="11776" width="9.33203125" style="24"/>
    <col min="11777" max="11777" width="11" style="24" customWidth="1"/>
    <col min="11778" max="11778" width="45.5" style="24" customWidth="1"/>
    <col min="11779" max="11779" width="3.6640625" style="24" customWidth="1"/>
    <col min="11780" max="11780" width="18.1640625" style="24" customWidth="1"/>
    <col min="11781" max="11781" width="17.6640625" style="24" customWidth="1"/>
    <col min="11782" max="12032" width="9.33203125" style="24"/>
    <col min="12033" max="12033" width="11" style="24" customWidth="1"/>
    <col min="12034" max="12034" width="45.5" style="24" customWidth="1"/>
    <col min="12035" max="12035" width="3.6640625" style="24" customWidth="1"/>
    <col min="12036" max="12036" width="18.1640625" style="24" customWidth="1"/>
    <col min="12037" max="12037" width="17.6640625" style="24" customWidth="1"/>
    <col min="12038" max="12288" width="9.33203125" style="24"/>
    <col min="12289" max="12289" width="11" style="24" customWidth="1"/>
    <col min="12290" max="12290" width="45.5" style="24" customWidth="1"/>
    <col min="12291" max="12291" width="3.6640625" style="24" customWidth="1"/>
    <col min="12292" max="12292" width="18.1640625" style="24" customWidth="1"/>
    <col min="12293" max="12293" width="17.6640625" style="24" customWidth="1"/>
    <col min="12294" max="12544" width="9.33203125" style="24"/>
    <col min="12545" max="12545" width="11" style="24" customWidth="1"/>
    <col min="12546" max="12546" width="45.5" style="24" customWidth="1"/>
    <col min="12547" max="12547" width="3.6640625" style="24" customWidth="1"/>
    <col min="12548" max="12548" width="18.1640625" style="24" customWidth="1"/>
    <col min="12549" max="12549" width="17.6640625" style="24" customWidth="1"/>
    <col min="12550" max="12800" width="9.33203125" style="24"/>
    <col min="12801" max="12801" width="11" style="24" customWidth="1"/>
    <col min="12802" max="12802" width="45.5" style="24" customWidth="1"/>
    <col min="12803" max="12803" width="3.6640625" style="24" customWidth="1"/>
    <col min="12804" max="12804" width="18.1640625" style="24" customWidth="1"/>
    <col min="12805" max="12805" width="17.6640625" style="24" customWidth="1"/>
    <col min="12806" max="13056" width="9.33203125" style="24"/>
    <col min="13057" max="13057" width="11" style="24" customWidth="1"/>
    <col min="13058" max="13058" width="45.5" style="24" customWidth="1"/>
    <col min="13059" max="13059" width="3.6640625" style="24" customWidth="1"/>
    <col min="13060" max="13060" width="18.1640625" style="24" customWidth="1"/>
    <col min="13061" max="13061" width="17.6640625" style="24" customWidth="1"/>
    <col min="13062" max="13312" width="9.33203125" style="24"/>
    <col min="13313" max="13313" width="11" style="24" customWidth="1"/>
    <col min="13314" max="13314" width="45.5" style="24" customWidth="1"/>
    <col min="13315" max="13315" width="3.6640625" style="24" customWidth="1"/>
    <col min="13316" max="13316" width="18.1640625" style="24" customWidth="1"/>
    <col min="13317" max="13317" width="17.6640625" style="24" customWidth="1"/>
    <col min="13318" max="13568" width="9.33203125" style="24"/>
    <col min="13569" max="13569" width="11" style="24" customWidth="1"/>
    <col min="13570" max="13570" width="45.5" style="24" customWidth="1"/>
    <col min="13571" max="13571" width="3.6640625" style="24" customWidth="1"/>
    <col min="13572" max="13572" width="18.1640625" style="24" customWidth="1"/>
    <col min="13573" max="13573" width="17.6640625" style="24" customWidth="1"/>
    <col min="13574" max="13824" width="9.33203125" style="24"/>
    <col min="13825" max="13825" width="11" style="24" customWidth="1"/>
    <col min="13826" max="13826" width="45.5" style="24" customWidth="1"/>
    <col min="13827" max="13827" width="3.6640625" style="24" customWidth="1"/>
    <col min="13828" max="13828" width="18.1640625" style="24" customWidth="1"/>
    <col min="13829" max="13829" width="17.6640625" style="24" customWidth="1"/>
    <col min="13830" max="14080" width="9.33203125" style="24"/>
    <col min="14081" max="14081" width="11" style="24" customWidth="1"/>
    <col min="14082" max="14082" width="45.5" style="24" customWidth="1"/>
    <col min="14083" max="14083" width="3.6640625" style="24" customWidth="1"/>
    <col min="14084" max="14084" width="18.1640625" style="24" customWidth="1"/>
    <col min="14085" max="14085" width="17.6640625" style="24" customWidth="1"/>
    <col min="14086" max="14336" width="9.33203125" style="24"/>
    <col min="14337" max="14337" width="11" style="24" customWidth="1"/>
    <col min="14338" max="14338" width="45.5" style="24" customWidth="1"/>
    <col min="14339" max="14339" width="3.6640625" style="24" customWidth="1"/>
    <col min="14340" max="14340" width="18.1640625" style="24" customWidth="1"/>
    <col min="14341" max="14341" width="17.6640625" style="24" customWidth="1"/>
    <col min="14342" max="14592" width="9.33203125" style="24"/>
    <col min="14593" max="14593" width="11" style="24" customWidth="1"/>
    <col min="14594" max="14594" width="45.5" style="24" customWidth="1"/>
    <col min="14595" max="14595" width="3.6640625" style="24" customWidth="1"/>
    <col min="14596" max="14596" width="18.1640625" style="24" customWidth="1"/>
    <col min="14597" max="14597" width="17.6640625" style="24" customWidth="1"/>
    <col min="14598" max="14848" width="9.33203125" style="24"/>
    <col min="14849" max="14849" width="11" style="24" customWidth="1"/>
    <col min="14850" max="14850" width="45.5" style="24" customWidth="1"/>
    <col min="14851" max="14851" width="3.6640625" style="24" customWidth="1"/>
    <col min="14852" max="14852" width="18.1640625" style="24" customWidth="1"/>
    <col min="14853" max="14853" width="17.6640625" style="24" customWidth="1"/>
    <col min="14854" max="15104" width="9.33203125" style="24"/>
    <col min="15105" max="15105" width="11" style="24" customWidth="1"/>
    <col min="15106" max="15106" width="45.5" style="24" customWidth="1"/>
    <col min="15107" max="15107" width="3.6640625" style="24" customWidth="1"/>
    <col min="15108" max="15108" width="18.1640625" style="24" customWidth="1"/>
    <col min="15109" max="15109" width="17.6640625" style="24" customWidth="1"/>
    <col min="15110" max="15360" width="9.33203125" style="24"/>
    <col min="15361" max="15361" width="11" style="24" customWidth="1"/>
    <col min="15362" max="15362" width="45.5" style="24" customWidth="1"/>
    <col min="15363" max="15363" width="3.6640625" style="24" customWidth="1"/>
    <col min="15364" max="15364" width="18.1640625" style="24" customWidth="1"/>
    <col min="15365" max="15365" width="17.6640625" style="24" customWidth="1"/>
    <col min="15366" max="15616" width="9.33203125" style="24"/>
    <col min="15617" max="15617" width="11" style="24" customWidth="1"/>
    <col min="15618" max="15618" width="45.5" style="24" customWidth="1"/>
    <col min="15619" max="15619" width="3.6640625" style="24" customWidth="1"/>
    <col min="15620" max="15620" width="18.1640625" style="24" customWidth="1"/>
    <col min="15621" max="15621" width="17.6640625" style="24" customWidth="1"/>
    <col min="15622" max="15872" width="9.33203125" style="24"/>
    <col min="15873" max="15873" width="11" style="24" customWidth="1"/>
    <col min="15874" max="15874" width="45.5" style="24" customWidth="1"/>
    <col min="15875" max="15875" width="3.6640625" style="24" customWidth="1"/>
    <col min="15876" max="15876" width="18.1640625" style="24" customWidth="1"/>
    <col min="15877" max="15877" width="17.6640625" style="24" customWidth="1"/>
    <col min="15878" max="16128" width="9.33203125" style="24"/>
    <col min="16129" max="16129" width="11" style="24" customWidth="1"/>
    <col min="16130" max="16130" width="45.5" style="24" customWidth="1"/>
    <col min="16131" max="16131" width="3.6640625" style="24" customWidth="1"/>
    <col min="16132" max="16132" width="18.1640625" style="24" customWidth="1"/>
    <col min="16133" max="16133" width="17.6640625" style="24" customWidth="1"/>
    <col min="16134" max="16384" width="9.33203125" style="24"/>
  </cols>
  <sheetData>
    <row r="1" spans="1:6" ht="15.75" customHeight="1" x14ac:dyDescent="0.2">
      <c r="A1" s="21"/>
      <c r="B1" s="22"/>
      <c r="C1" s="23"/>
      <c r="D1" s="23"/>
      <c r="E1" s="21"/>
    </row>
    <row r="2" spans="1:6" ht="15.75" customHeight="1" x14ac:dyDescent="0.2">
      <c r="A2" s="21"/>
      <c r="B2" s="102" t="s">
        <v>135</v>
      </c>
      <c r="C2" s="103"/>
      <c r="D2" s="103"/>
      <c r="E2" s="21"/>
    </row>
    <row r="3" spans="1:6" ht="15.75" customHeight="1" x14ac:dyDescent="0.2">
      <c r="A3" s="21"/>
      <c r="B3" s="102" t="s">
        <v>136</v>
      </c>
      <c r="C3" s="103"/>
      <c r="D3" s="103"/>
      <c r="E3" s="103"/>
    </row>
    <row r="4" spans="1:6" ht="19.149999999999999" customHeight="1" x14ac:dyDescent="0.2">
      <c r="A4" s="21"/>
      <c r="B4" s="104" t="s">
        <v>137</v>
      </c>
      <c r="C4" s="105"/>
      <c r="D4" s="105"/>
      <c r="E4" s="105"/>
    </row>
    <row r="5" spans="1:6" x14ac:dyDescent="0.2">
      <c r="A5" s="25"/>
      <c r="B5" s="25"/>
      <c r="C5" s="26"/>
      <c r="D5" s="106" t="s">
        <v>13</v>
      </c>
      <c r="E5" s="107"/>
      <c r="F5" s="27">
        <v>37</v>
      </c>
    </row>
    <row r="6" spans="1:6" x14ac:dyDescent="0.2">
      <c r="A6" s="28"/>
      <c r="B6" s="28"/>
      <c r="C6" s="28"/>
      <c r="D6" s="29"/>
      <c r="E6" s="30" t="s">
        <v>138</v>
      </c>
    </row>
    <row r="7" spans="1:6" ht="12.75" customHeight="1" x14ac:dyDescent="0.2">
      <c r="A7" s="108" t="s">
        <v>139</v>
      </c>
      <c r="B7" s="110" t="s">
        <v>10</v>
      </c>
      <c r="C7" s="110" t="s">
        <v>140</v>
      </c>
      <c r="D7" s="110" t="s">
        <v>141</v>
      </c>
      <c r="E7" s="113" t="s">
        <v>22</v>
      </c>
    </row>
    <row r="8" spans="1:6" ht="37.5" customHeight="1" x14ac:dyDescent="0.2">
      <c r="A8" s="109"/>
      <c r="B8" s="111"/>
      <c r="C8" s="111"/>
      <c r="D8" s="112"/>
      <c r="E8" s="114"/>
    </row>
    <row r="9" spans="1:6" ht="15" customHeight="1" x14ac:dyDescent="0.2">
      <c r="A9" s="31">
        <v>1</v>
      </c>
      <c r="B9" s="49" t="s">
        <v>142</v>
      </c>
      <c r="C9" s="32">
        <v>3</v>
      </c>
      <c r="D9" s="32">
        <v>4</v>
      </c>
      <c r="E9" s="33">
        <v>5</v>
      </c>
    </row>
    <row r="10" spans="1:6" ht="12.75" customHeight="1" x14ac:dyDescent="0.2">
      <c r="A10" s="50">
        <v>1</v>
      </c>
      <c r="B10" s="51" t="s">
        <v>143</v>
      </c>
      <c r="C10" s="34">
        <v>1</v>
      </c>
      <c r="D10" s="35">
        <f>5482.2-677.2</f>
        <v>4805</v>
      </c>
      <c r="E10" s="36">
        <f>4976.1-677.1</f>
        <v>4299</v>
      </c>
    </row>
    <row r="11" spans="1:6" ht="12.75" customHeight="1" x14ac:dyDescent="0.2">
      <c r="A11" s="52">
        <v>2</v>
      </c>
      <c r="B11" s="53" t="s">
        <v>144</v>
      </c>
      <c r="C11" s="37">
        <v>2</v>
      </c>
      <c r="D11" s="38">
        <v>69.099999999999994</v>
      </c>
      <c r="E11" s="39">
        <v>57.6</v>
      </c>
    </row>
    <row r="12" spans="1:6" s="40" customFormat="1" ht="12.75" customHeight="1" x14ac:dyDescent="0.2">
      <c r="A12" s="52">
        <v>3</v>
      </c>
      <c r="B12" s="53" t="s">
        <v>145</v>
      </c>
      <c r="C12" s="37">
        <v>3</v>
      </c>
      <c r="D12" s="38">
        <v>133.4</v>
      </c>
      <c r="E12" s="39">
        <v>116.5</v>
      </c>
    </row>
    <row r="13" spans="1:6" s="40" customFormat="1" ht="12.75" customHeight="1" x14ac:dyDescent="0.2">
      <c r="A13" s="52">
        <v>4</v>
      </c>
      <c r="B13" s="53" t="s">
        <v>146</v>
      </c>
      <c r="C13" s="37">
        <v>4</v>
      </c>
      <c r="D13" s="38">
        <v>6970.1</v>
      </c>
      <c r="E13" s="39">
        <v>6862.1</v>
      </c>
    </row>
    <row r="14" spans="1:6" s="40" customFormat="1" ht="12.75" customHeight="1" x14ac:dyDescent="0.2">
      <c r="A14" s="52">
        <v>5</v>
      </c>
      <c r="B14" s="53" t="s">
        <v>147</v>
      </c>
      <c r="C14" s="37">
        <v>5</v>
      </c>
      <c r="D14" s="38">
        <v>3695.9</v>
      </c>
      <c r="E14" s="39">
        <f>3270.3+52</f>
        <v>3322.3</v>
      </c>
    </row>
    <row r="15" spans="1:6" s="40" customFormat="1" ht="12.75" customHeight="1" x14ac:dyDescent="0.2">
      <c r="A15" s="52">
        <v>6</v>
      </c>
      <c r="B15" s="53" t="s">
        <v>148</v>
      </c>
      <c r="C15" s="37">
        <v>6</v>
      </c>
      <c r="D15" s="38">
        <v>3903.9</v>
      </c>
      <c r="E15" s="39">
        <v>3541.4</v>
      </c>
    </row>
    <row r="16" spans="1:6" s="40" customFormat="1" ht="12.75" customHeight="1" x14ac:dyDescent="0.2">
      <c r="A16" s="52">
        <v>7</v>
      </c>
      <c r="B16" s="53" t="s">
        <v>149</v>
      </c>
      <c r="C16" s="37">
        <v>7</v>
      </c>
      <c r="D16" s="38">
        <v>968</v>
      </c>
      <c r="E16" s="39">
        <f>938.7</f>
        <v>938.7</v>
      </c>
    </row>
    <row r="17" spans="1:6" s="40" customFormat="1" ht="15" customHeight="1" x14ac:dyDescent="0.2">
      <c r="A17" s="52">
        <v>8</v>
      </c>
      <c r="B17" s="53" t="s">
        <v>150</v>
      </c>
      <c r="C17" s="37">
        <v>8</v>
      </c>
      <c r="D17" s="38">
        <v>6909.1</v>
      </c>
      <c r="E17" s="39">
        <v>6688.2</v>
      </c>
    </row>
    <row r="18" spans="1:6" s="40" customFormat="1" ht="14.25" customHeight="1" x14ac:dyDescent="0.2">
      <c r="A18" s="52">
        <v>9</v>
      </c>
      <c r="B18" s="53" t="s">
        <v>151</v>
      </c>
      <c r="C18" s="37">
        <v>9</v>
      </c>
      <c r="D18" s="38">
        <v>34557.599999999999</v>
      </c>
      <c r="E18" s="39">
        <v>33718.199999999997</v>
      </c>
    </row>
    <row r="19" spans="1:6" s="40" customFormat="1" ht="12.75" customHeight="1" x14ac:dyDescent="0.2">
      <c r="A19" s="52">
        <v>10</v>
      </c>
      <c r="B19" s="53" t="s">
        <v>152</v>
      </c>
      <c r="C19" s="37">
        <v>10</v>
      </c>
      <c r="D19" s="38">
        <v>17175.599999999999</v>
      </c>
      <c r="E19" s="39">
        <v>16241.2</v>
      </c>
    </row>
    <row r="20" spans="1:6" s="40" customFormat="1" ht="12.75" customHeight="1" x14ac:dyDescent="0.2">
      <c r="A20" s="54"/>
      <c r="B20" s="55" t="s">
        <v>153</v>
      </c>
      <c r="C20" s="41">
        <v>11</v>
      </c>
      <c r="D20" s="42">
        <f>D10+D11+D12+D13+D14+D15+D16+D17+D18+D19</f>
        <v>79187.7</v>
      </c>
      <c r="E20" s="42">
        <f>E10+E11+E12+E13+E14+E15+E16+E17+E18+E19</f>
        <v>75785.2</v>
      </c>
    </row>
    <row r="21" spans="1:6" s="40" customFormat="1" ht="96.6" customHeight="1" x14ac:dyDescent="0.2">
      <c r="A21" s="54"/>
      <c r="B21" s="55" t="s">
        <v>154</v>
      </c>
      <c r="C21" s="41">
        <v>12</v>
      </c>
      <c r="D21" s="43"/>
      <c r="E21" s="43"/>
    </row>
    <row r="22" spans="1:6" s="40" customFormat="1" ht="26.25" customHeight="1" x14ac:dyDescent="0.2">
      <c r="A22" s="54"/>
      <c r="B22" s="56" t="s">
        <v>155</v>
      </c>
      <c r="C22" s="37">
        <v>13</v>
      </c>
      <c r="D22" s="38"/>
      <c r="E22" s="43"/>
    </row>
    <row r="23" spans="1:6" s="40" customFormat="1" ht="25.5" customHeight="1" x14ac:dyDescent="0.2">
      <c r="A23" s="54"/>
      <c r="B23" s="56" t="s">
        <v>156</v>
      </c>
      <c r="C23" s="37">
        <v>14</v>
      </c>
      <c r="D23" s="38">
        <v>677.2</v>
      </c>
      <c r="E23" s="43">
        <v>677.1</v>
      </c>
    </row>
    <row r="24" spans="1:6" s="40" customFormat="1" ht="20.25" customHeight="1" x14ac:dyDescent="0.2">
      <c r="A24" s="54"/>
      <c r="B24" s="55" t="s">
        <v>157</v>
      </c>
      <c r="C24" s="41">
        <v>15</v>
      </c>
      <c r="D24" s="44">
        <f>D20+D22+D23</f>
        <v>79864.899999999994</v>
      </c>
      <c r="E24" s="44">
        <f>E20+E22+E23</f>
        <v>76462.3</v>
      </c>
    </row>
    <row r="25" spans="1:6" s="40" customFormat="1" ht="30.75" customHeight="1" x14ac:dyDescent="0.2">
      <c r="A25" s="54"/>
      <c r="B25" s="55" t="s">
        <v>158</v>
      </c>
      <c r="C25" s="41">
        <v>16</v>
      </c>
      <c r="D25" s="45" t="s">
        <v>159</v>
      </c>
      <c r="E25" s="42">
        <f>E26+E29+E30</f>
        <v>3996.1</v>
      </c>
    </row>
    <row r="26" spans="1:6" s="40" customFormat="1" ht="15.75" customHeight="1" x14ac:dyDescent="0.2">
      <c r="A26" s="54"/>
      <c r="B26" s="56" t="s">
        <v>160</v>
      </c>
      <c r="C26" s="57">
        <v>17</v>
      </c>
      <c r="D26" s="58" t="s">
        <v>159</v>
      </c>
      <c r="E26" s="43">
        <v>3996.1</v>
      </c>
    </row>
    <row r="27" spans="1:6" s="40" customFormat="1" ht="35.450000000000003" customHeight="1" x14ac:dyDescent="0.2">
      <c r="A27" s="54"/>
      <c r="B27" s="56" t="s">
        <v>161</v>
      </c>
      <c r="C27" s="57">
        <v>18</v>
      </c>
      <c r="D27" s="58" t="s">
        <v>159</v>
      </c>
      <c r="E27" s="43">
        <v>3996.1</v>
      </c>
    </row>
    <row r="28" spans="1:6" s="40" customFormat="1" ht="60.75" customHeight="1" x14ac:dyDescent="0.2">
      <c r="A28" s="54"/>
      <c r="B28" s="56" t="s">
        <v>162</v>
      </c>
      <c r="C28" s="57">
        <v>19</v>
      </c>
      <c r="D28" s="58" t="s">
        <v>159</v>
      </c>
      <c r="E28" s="43">
        <v>0</v>
      </c>
    </row>
    <row r="29" spans="1:6" s="40" customFormat="1" ht="18" customHeight="1" x14ac:dyDescent="0.2">
      <c r="A29" s="54"/>
      <c r="B29" s="56" t="s">
        <v>163</v>
      </c>
      <c r="C29" s="57">
        <v>20</v>
      </c>
      <c r="D29" s="58" t="s">
        <v>159</v>
      </c>
      <c r="E29" s="43">
        <v>0</v>
      </c>
    </row>
    <row r="30" spans="1:6" s="40" customFormat="1" ht="24.75" customHeight="1" x14ac:dyDescent="0.2">
      <c r="A30" s="54"/>
      <c r="B30" s="56" t="s">
        <v>164</v>
      </c>
      <c r="C30" s="57">
        <v>21</v>
      </c>
      <c r="D30" s="58" t="s">
        <v>159</v>
      </c>
      <c r="E30" s="43">
        <v>0</v>
      </c>
    </row>
    <row r="31" spans="1:6" s="40" customFormat="1" ht="15.75" customHeight="1" x14ac:dyDescent="0.2">
      <c r="A31" s="59"/>
      <c r="B31" s="46"/>
      <c r="C31" s="60"/>
      <c r="D31" s="61"/>
      <c r="E31" s="47"/>
    </row>
    <row r="32" spans="1:6" ht="50.45" customHeight="1" x14ac:dyDescent="0.2">
      <c r="A32" s="98" t="s">
        <v>165</v>
      </c>
      <c r="B32" s="98"/>
      <c r="C32" s="98"/>
      <c r="D32" s="98"/>
      <c r="E32" s="98"/>
      <c r="F32" s="98"/>
    </row>
    <row r="33" spans="1:6" x14ac:dyDescent="0.2">
      <c r="A33" s="48"/>
      <c r="B33" s="48"/>
      <c r="C33" s="48"/>
      <c r="D33" s="48"/>
      <c r="E33" s="48"/>
    </row>
    <row r="34" spans="1:6" x14ac:dyDescent="0.2">
      <c r="A34" s="99" t="s">
        <v>172</v>
      </c>
      <c r="B34" s="99"/>
      <c r="C34" s="99"/>
      <c r="D34" s="99"/>
      <c r="E34" s="99"/>
      <c r="F34" s="99"/>
    </row>
    <row r="35" spans="1:6" x14ac:dyDescent="0.2">
      <c r="A35" s="100" t="s">
        <v>166</v>
      </c>
      <c r="B35" s="100"/>
      <c r="C35" s="100"/>
      <c r="D35" s="100"/>
      <c r="E35" s="100"/>
      <c r="F35" s="100"/>
    </row>
    <row r="36" spans="1:6" x14ac:dyDescent="0.2">
      <c r="A36" s="48"/>
      <c r="B36" s="48"/>
      <c r="C36" s="48"/>
      <c r="D36" s="48"/>
      <c r="E36" s="48"/>
    </row>
    <row r="37" spans="1:6" x14ac:dyDescent="0.2">
      <c r="A37" s="99" t="s">
        <v>167</v>
      </c>
      <c r="B37" s="99"/>
      <c r="C37" s="99"/>
      <c r="D37" s="99"/>
      <c r="E37" s="99"/>
      <c r="F37" s="99"/>
    </row>
    <row r="38" spans="1:6" x14ac:dyDescent="0.2">
      <c r="A38" s="101" t="s">
        <v>168</v>
      </c>
      <c r="B38" s="101"/>
      <c r="C38" s="101"/>
      <c r="D38" s="101"/>
      <c r="E38" s="101"/>
      <c r="F38" s="101"/>
    </row>
  </sheetData>
  <sheetProtection password="CEE3" sheet="1" selectLockedCells="1"/>
  <mergeCells count="14">
    <mergeCell ref="B2:D2"/>
    <mergeCell ref="B3:E3"/>
    <mergeCell ref="B4:E4"/>
    <mergeCell ref="D5:E5"/>
    <mergeCell ref="A7:A8"/>
    <mergeCell ref="B7:B8"/>
    <mergeCell ref="C7:C8"/>
    <mergeCell ref="D7:D8"/>
    <mergeCell ref="E7:E8"/>
    <mergeCell ref="A32:F32"/>
    <mergeCell ref="A34:F34"/>
    <mergeCell ref="A35:F35"/>
    <mergeCell ref="A37:F37"/>
    <mergeCell ref="A38:F38"/>
  </mergeCells>
  <pageMargins left="0.74803149606299213" right="0.39370078740157483" top="0.98425196850393704" bottom="0.98425196850393704"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1</vt:i4>
      </vt:variant>
    </vt:vector>
  </HeadingPairs>
  <TitlesOfParts>
    <vt:vector size="3" baseType="lpstr">
      <vt:lpstr>2 priedo 1 skyrius</vt:lpstr>
      <vt:lpstr>2 priedo 2 skyrius</vt:lpstr>
      <vt:lpstr>'2 priedo 1 skyrius'!Print_Titles</vt:lpstr>
    </vt:vector>
  </TitlesOfParts>
  <Company>LR Finansu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dc:creator>
  <cp:lastModifiedBy>Saulius Špakavičius</cp:lastModifiedBy>
  <cp:lastPrinted>2024-07-22T11:57:56Z</cp:lastPrinted>
  <dcterms:created xsi:type="dcterms:W3CDTF">2004-04-20T08:38:47Z</dcterms:created>
  <dcterms:modified xsi:type="dcterms:W3CDTF">2025-04-30T04:13:06Z</dcterms:modified>
</cp:coreProperties>
</file>