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spa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tūkst.Eur'!$B$1:$Y$106</definedName>
  </definedNames>
  <calcPr calcId="152511"/>
</workbook>
</file>

<file path=xl/calcChain.xml><?xml version="1.0" encoding="utf-8"?>
<calcChain xmlns="http://schemas.openxmlformats.org/spreadsheetml/2006/main">
  <c r="S45" i="2" l="1"/>
  <c r="R45" i="2"/>
  <c r="J43" i="2"/>
  <c r="K43" i="2"/>
  <c r="K45" i="2" s="1"/>
  <c r="L43" i="2"/>
  <c r="M43" i="2"/>
  <c r="M45" i="2" s="1"/>
  <c r="N43" i="2"/>
  <c r="N45" i="2" s="1"/>
  <c r="O43" i="2"/>
  <c r="O45" i="2" s="1"/>
  <c r="P43" i="2"/>
  <c r="P45" i="2" s="1"/>
  <c r="Q43" i="2"/>
  <c r="Q45" i="2" s="1"/>
  <c r="R43" i="2"/>
  <c r="S43" i="2"/>
  <c r="J45" i="2"/>
  <c r="L45" i="2"/>
  <c r="F98" i="2" l="1"/>
  <c r="F99" i="2" l="1"/>
  <c r="F101" i="2"/>
  <c r="M74" i="2"/>
  <c r="L74" i="2"/>
  <c r="K74" i="2"/>
  <c r="J74" i="2"/>
  <c r="M68" i="2"/>
  <c r="L68" i="2"/>
  <c r="K68" i="2"/>
  <c r="J68" i="2"/>
  <c r="M66" i="2"/>
  <c r="L66" i="2"/>
  <c r="K66" i="2"/>
  <c r="J66" i="2"/>
  <c r="M30" i="2"/>
  <c r="L30" i="2"/>
  <c r="K30" i="2"/>
  <c r="J30" i="2"/>
  <c r="M24" i="2"/>
  <c r="L24" i="2"/>
  <c r="K24" i="2"/>
  <c r="J24" i="2"/>
  <c r="M17" i="2"/>
  <c r="M26" i="2" s="1"/>
  <c r="L17" i="2"/>
  <c r="L26" i="2" s="1"/>
  <c r="K17" i="2"/>
  <c r="K26" i="2" s="1"/>
  <c r="J17" i="2"/>
  <c r="J26" i="2" s="1"/>
  <c r="H101" i="2" l="1"/>
  <c r="Q30" i="2"/>
  <c r="P30" i="2"/>
  <c r="O30" i="2"/>
  <c r="N30" i="2"/>
  <c r="H99" i="2" l="1"/>
  <c r="S30" i="2"/>
  <c r="R30" i="2"/>
  <c r="N17" i="2"/>
  <c r="S17" i="2"/>
  <c r="R17" i="2"/>
  <c r="Q17" i="2"/>
  <c r="P17" i="2"/>
  <c r="O17" i="2"/>
  <c r="M79" i="2" l="1"/>
  <c r="L78" i="2"/>
  <c r="L79" i="2" s="1"/>
  <c r="K78" i="2"/>
  <c r="K79" i="2" s="1"/>
  <c r="J78" i="2"/>
  <c r="J79" i="2" s="1"/>
  <c r="M70" i="2"/>
  <c r="M71" i="2" s="1"/>
  <c r="L70" i="2"/>
  <c r="L71" i="2" s="1"/>
  <c r="K70" i="2"/>
  <c r="K71" i="2" s="1"/>
  <c r="J70" i="2"/>
  <c r="J71" i="2" s="1"/>
  <c r="M63" i="2"/>
  <c r="L63" i="2"/>
  <c r="K63" i="2"/>
  <c r="J63" i="2"/>
  <c r="M54" i="2"/>
  <c r="L54" i="2"/>
  <c r="K54" i="2"/>
  <c r="J54" i="2"/>
  <c r="M49" i="2"/>
  <c r="M56" i="2" s="1"/>
  <c r="M57" i="2" s="1"/>
  <c r="L49" i="2"/>
  <c r="L56" i="2" s="1"/>
  <c r="L57" i="2" s="1"/>
  <c r="K49" i="2"/>
  <c r="J49" i="2"/>
  <c r="J56" i="2" s="1"/>
  <c r="J57" i="2" s="1"/>
  <c r="J41" i="2"/>
  <c r="J46" i="2" s="1"/>
  <c r="M41" i="2"/>
  <c r="L41" i="2"/>
  <c r="K41" i="2"/>
  <c r="K46" i="2" s="1"/>
  <c r="M27" i="2"/>
  <c r="L27" i="2"/>
  <c r="K27" i="2"/>
  <c r="J27" i="2"/>
  <c r="K56" i="2" l="1"/>
  <c r="K57" i="2" s="1"/>
  <c r="L46" i="2"/>
  <c r="L80" i="2" s="1"/>
  <c r="M46" i="2"/>
  <c r="M80" i="2" s="1"/>
  <c r="K80" i="2"/>
  <c r="J80" i="2"/>
  <c r="H102" i="2" l="1"/>
  <c r="S49" i="2"/>
  <c r="R49" i="2"/>
  <c r="Q49" i="2"/>
  <c r="P49" i="2"/>
  <c r="O49" i="2"/>
  <c r="N49" i="2"/>
  <c r="L100" i="2" l="1"/>
  <c r="J100" i="2"/>
  <c r="H100" i="2"/>
  <c r="L102" i="2"/>
  <c r="J102" i="2"/>
  <c r="F100" i="2"/>
  <c r="F102" i="2"/>
  <c r="N74" i="2"/>
  <c r="H98" i="2" s="1"/>
  <c r="O74" i="2"/>
  <c r="P74" i="2"/>
  <c r="Q74" i="2"/>
  <c r="R74" i="2"/>
  <c r="J98" i="2" s="1"/>
  <c r="S74" i="2"/>
  <c r="L98" i="2" s="1"/>
  <c r="N24" i="2" l="1"/>
  <c r="N26" i="2" s="1"/>
  <c r="O24" i="2"/>
  <c r="O26" i="2" s="1"/>
  <c r="P24" i="2"/>
  <c r="P26" i="2" s="1"/>
  <c r="Q24" i="2"/>
  <c r="Q26" i="2" s="1"/>
  <c r="R24" i="2"/>
  <c r="R26" i="2" s="1"/>
  <c r="S24" i="2"/>
  <c r="S26" i="2" s="1"/>
  <c r="N41" i="2"/>
  <c r="N46" i="2" s="1"/>
  <c r="P41" i="2" l="1"/>
  <c r="P46" i="2" s="1"/>
  <c r="O41" i="2"/>
  <c r="O46" i="2" s="1"/>
  <c r="Q41" i="2"/>
  <c r="Q46" i="2" s="1"/>
  <c r="R41" i="2"/>
  <c r="R46" i="2" s="1"/>
  <c r="S41" i="2"/>
  <c r="S46" i="2" s="1"/>
  <c r="J97" i="2" l="1"/>
  <c r="J96" i="2" s="1"/>
  <c r="J95" i="2" l="1"/>
  <c r="H97" i="2"/>
  <c r="H96" i="2" s="1"/>
  <c r="L99" i="2"/>
  <c r="S27" i="2"/>
  <c r="R27" i="2"/>
  <c r="O27" i="2"/>
  <c r="P27" i="2"/>
  <c r="N27" i="2"/>
  <c r="S78" i="2"/>
  <c r="S79" i="2" s="1"/>
  <c r="R78" i="2"/>
  <c r="R79" i="2" s="1"/>
  <c r="O78" i="2"/>
  <c r="O79" i="2" s="1"/>
  <c r="P78" i="2"/>
  <c r="P79" i="2" s="1"/>
  <c r="Q79" i="2"/>
  <c r="N78" i="2"/>
  <c r="N79" i="2" s="1"/>
  <c r="Q27" i="2"/>
  <c r="Q68" i="2"/>
  <c r="S68" i="2"/>
  <c r="R68" i="2"/>
  <c r="P68" i="2"/>
  <c r="O68" i="2"/>
  <c r="N68" i="2"/>
  <c r="S66" i="2"/>
  <c r="R66" i="2"/>
  <c r="Q66" i="2"/>
  <c r="P66" i="2"/>
  <c r="O66" i="2"/>
  <c r="N66" i="2"/>
  <c r="O63" i="2"/>
  <c r="P63" i="2"/>
  <c r="Q63" i="2"/>
  <c r="N63" i="2"/>
  <c r="S60" i="2"/>
  <c r="S62" i="2" s="1"/>
  <c r="S63" i="2" s="1"/>
  <c r="R60" i="2"/>
  <c r="R62" i="2" s="1"/>
  <c r="R63" i="2" s="1"/>
  <c r="Q60" i="2"/>
  <c r="Q62" i="2" s="1"/>
  <c r="P60" i="2"/>
  <c r="P62" i="2" s="1"/>
  <c r="O60" i="2"/>
  <c r="O62" i="2" s="1"/>
  <c r="N60" i="2"/>
  <c r="N62" i="2" s="1"/>
  <c r="M60" i="2"/>
  <c r="M62" i="2" s="1"/>
  <c r="L60" i="2"/>
  <c r="L62" i="2" s="1"/>
  <c r="K60" i="2"/>
  <c r="K62" i="2" s="1"/>
  <c r="J60" i="2"/>
  <c r="J62" i="2" s="1"/>
  <c r="S54" i="2"/>
  <c r="R54" i="2"/>
  <c r="O54" i="2"/>
  <c r="P54" i="2"/>
  <c r="Q54" i="2"/>
  <c r="N54" i="2"/>
  <c r="F94" i="2" l="1"/>
  <c r="Q56" i="2"/>
  <c r="Q57" i="2" s="1"/>
  <c r="S56" i="2"/>
  <c r="S57" i="2" s="1"/>
  <c r="R70" i="2"/>
  <c r="R71" i="2" s="1"/>
  <c r="F97" i="2"/>
  <c r="F96" i="2" s="1"/>
  <c r="F95" i="2" s="1"/>
  <c r="N56" i="2"/>
  <c r="N57" i="2" s="1"/>
  <c r="O70" i="2"/>
  <c r="O71" i="2" s="1"/>
  <c r="S70" i="2"/>
  <c r="S71" i="2" s="1"/>
  <c r="O56" i="2"/>
  <c r="O57" i="2" s="1"/>
  <c r="L97" i="2"/>
  <c r="L96" i="2" s="1"/>
  <c r="L95" i="2" s="1"/>
  <c r="R56" i="2"/>
  <c r="R57" i="2" s="1"/>
  <c r="P70" i="2"/>
  <c r="P71" i="2" s="1"/>
  <c r="H95" i="2"/>
  <c r="P56" i="2"/>
  <c r="P57" i="2" s="1"/>
  <c r="Q70" i="2"/>
  <c r="Q71" i="2" s="1"/>
  <c r="N70" i="2"/>
  <c r="N71" i="2" s="1"/>
  <c r="O80" i="2" l="1"/>
  <c r="H92" i="2" s="1"/>
  <c r="N80" i="2"/>
  <c r="P80" i="2"/>
  <c r="H93" i="2" s="1"/>
  <c r="R80" i="2"/>
  <c r="J92" i="2" s="1"/>
  <c r="J91" i="2" s="1"/>
  <c r="S80" i="2"/>
  <c r="L92" i="2" s="1"/>
  <c r="L91" i="2" s="1"/>
  <c r="Q80" i="2"/>
  <c r="H94" i="2" s="1"/>
  <c r="F93" i="2"/>
  <c r="F92" i="2"/>
  <c r="F91" i="2" s="1"/>
  <c r="H91" i="2" l="1"/>
</calcChain>
</file>

<file path=xl/sharedStrings.xml><?xml version="1.0" encoding="utf-8"?>
<sst xmlns="http://schemas.openxmlformats.org/spreadsheetml/2006/main" count="304" uniqueCount="143">
  <si>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</si>
  <si>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</si>
  <si>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</si>
  <si>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</si>
  <si>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</si>
  <si>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</si>
  <si>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</si>
  <si>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</si>
  <si>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</si>
  <si>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</si>
  <si>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</si>
  <si>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</si>
  <si>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</si>
  <si>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</si>
  <si>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</si>
  <si>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</si>
  <si>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</si>
  <si>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</si>
  <si>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</si>
  <si>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</si>
  <si>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</si>
  <si>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</si>
  <si>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</si>
  <si>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</si>
  <si>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</si>
  <si>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</si>
  <si>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</si>
  <si>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</si>
  <si>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</si>
  <si>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</si>
  <si>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</si>
  <si>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</si>
  <si>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</si>
  <si>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</si>
  <si>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</si>
  <si>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</si>
  <si>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</si>
  <si>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</si>
  <si>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</si>
  <si>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</si>
  <si>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</si>
  <si>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</si>
  <si>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</si>
  <si>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</si>
  <si>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</si>
  <si>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08 PROGRAMA. KULTŪROS VEIKLOS PLĖTRA IR JOS VAIDMENS BENDRUOMENĖS GYVENIME STIPRINIMAS</t>
  </si>
  <si>
    <t>Susitikimų su profesionaliojo meno atstovais, poezijos pavasarių, valstybinių švenčių minėjimų, renginių, skirtų krašto kultūrai puoselėti organizavimas</t>
  </si>
  <si>
    <t>Išsaugoti ir plačiau panaudoti regiono kultūrinį savitumą, užtikrinant kultūros įstaigų veiklą</t>
  </si>
  <si>
    <t>Remti kultūros vartojimo ir kultūros poreikio ugdymo iniciatyvas</t>
  </si>
  <si>
    <t>Tradicinės religinės bendruomenės skatinimas</t>
  </si>
  <si>
    <t>Formuoti ir įgyvendinti savivaldybės kultūros politiką bei atlikti visus veiksmus susijusius su savivaldybės teigiamo įvaizdžio formavimu</t>
  </si>
  <si>
    <t>Užtikrinti Švietimo, kultūros ir sporto skyriaus darbuotojų, vykdančių kultūros politiką ir dalyvaujančių jos formavime veiklos efektyvumą ir rezultatyvumą</t>
  </si>
  <si>
    <t xml:space="preserve">Kultūrinio palikimo atkūrimas, tvarkant ir globojant materialinės ir dvasinės kultūros bei gamtos paminklus </t>
  </si>
  <si>
    <t>Alytaus rajono  kultūros paveldo objektų  priežiūra</t>
  </si>
  <si>
    <t>08</t>
  </si>
  <si>
    <t>„Tėvo dienos“ renginiai</t>
  </si>
  <si>
    <t>vnt.</t>
  </si>
  <si>
    <t>„Motinos dienos“ ir „Tėvo dienos“ renginių skaičius</t>
  </si>
  <si>
    <t>Išleistų leidinių, reprezentuojančių Alytaus rajoną, skaičius</t>
  </si>
  <si>
    <t>Dalyvaujančių kultūros įstaigų, VO skaičius</t>
  </si>
  <si>
    <t>188718528</t>
  </si>
  <si>
    <t>A11</t>
  </si>
  <si>
    <t>A12</t>
  </si>
  <si>
    <t>asmenimis</t>
  </si>
  <si>
    <t>3,5</t>
  </si>
  <si>
    <t>Bibliotekos fondų atnaujinimas</t>
  </si>
  <si>
    <t>Įsigyta naujų knygų</t>
  </si>
  <si>
    <t>Įsigyta periodinių leidinių</t>
  </si>
  <si>
    <t>Suorganizuota žodinių ir vaizdinių renginių</t>
  </si>
  <si>
    <t>Bibliotekų sistemos interneto greitaveika</t>
  </si>
  <si>
    <t>Kompiuterizuotų darbo vietų lankytojams ir darbuotojams skaičius, jų atitikimas galiojantiems standartams, kompiuterių skaičius</t>
  </si>
  <si>
    <t>Darbuotojų, dalyvaujančių įvairiuose kvalifikacijos kėlimo mokymuose skaičius</t>
  </si>
  <si>
    <t>Mbqs</t>
  </si>
  <si>
    <t>VB</t>
  </si>
  <si>
    <t>KT</t>
  </si>
  <si>
    <t>Kitų paveldo objektų priežiūra</t>
  </si>
  <si>
    <t>4,0</t>
  </si>
  <si>
    <t>proc.</t>
  </si>
  <si>
    <t>Edukacinių renginių organizavimas, renginių skaičius</t>
  </si>
  <si>
    <t>Kultūros paveldo objektų, kuriems atliekama tvarkybos darbai, dalis nuo visų, Alytaus rajono kultūros paveldo objektų</t>
  </si>
  <si>
    <t xml:space="preserve"> 304562801 </t>
  </si>
  <si>
    <t>A11.8</t>
  </si>
  <si>
    <t>A11.10</t>
  </si>
  <si>
    <t xml:space="preserve"> 188202383  </t>
  </si>
  <si>
    <t>5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</si>
  <si>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</si>
  <si>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</si>
  <si>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Remiamų meno mėgėjų kolektyvų skaičius (išvykos, instrumentų įsigijimas, tautiniai drabužiai ir kt.)</t>
  </si>
  <si>
    <t>Alytaus rajone esančių piliakalnių tvarkymas bei pritaikymas turizmui</t>
  </si>
  <si>
    <t>8,0</t>
  </si>
  <si>
    <t>Alytaus rajone esančių kryžių restauravimas</t>
  </si>
  <si>
    <t>„Motinos dienos“ renginiai</t>
  </si>
  <si>
    <t>Remti Alytaus rajono savivaldybės teritorijoje esančių organizacijoms priklausančių pastatų tvarkybos darbus ir šių pastatų pritaikymą bendruomenės poreikiams, skatinti etnokultūros puoselėjimą, nekilnojamų ir kilnojamų kultūros vertybių apsaugą</t>
  </si>
  <si>
    <t>Į Lietuvos Respublikos nekilnojamų vertybių registrą įtrauktų Alytaus rajono kultūros paveldo objektų skaičius</t>
  </si>
  <si>
    <t>Gerinti gyventojų informacinį, kultūrinį aptarnavimą</t>
  </si>
  <si>
    <t>Bibliotekos materialinės bazės stiprinimas, operatyvus spaudinių, prekių bibliotekos filialams pristatymas</t>
  </si>
  <si>
    <t>Ugdyti visuomenės kultūrinį, pilietinį bei visuomeninį aktyvumą, vadovaujantis lyčių lygybės ir nediskriminavimo principais</t>
  </si>
  <si>
    <t>Kolektyvų skaičius rajono laisvalaikio salėse</t>
  </si>
  <si>
    <t xml:space="preserve">vnt. </t>
  </si>
  <si>
    <t>73</t>
  </si>
  <si>
    <t>Suorganizuotų svarbiausių tradicinių renginių, valstybinių, kalendorinių švenčių skaičius, siekiant, kad juose dalyvautų ne mažiau kaip 40 proc. vienos lyties asmenų</t>
  </si>
  <si>
    <t>A1</t>
  </si>
  <si>
    <t>Finansuotų religinių bendrijų skaičius</t>
  </si>
  <si>
    <t>Bendras kultūros centro ir skyrių skaičius</t>
  </si>
  <si>
    <t>KC mėgėjų meno kolektyvų skaičius, tenkantis 1000 gyventojų</t>
  </si>
  <si>
    <t>KC mėgėjų meno kolektyvų koncertų, spektaklių skaičius (KC ir išvykose), tenkantis 1000 gyventojų</t>
  </si>
  <si>
    <t>Mėgėjų meno kolektyvų dalyvių skaičius, tenkantis vienam įstaigos etatui</t>
  </si>
  <si>
    <t>Renginių lankytojų ir dalyvių skaičius, tenkantis vienam įstaigos etatui</t>
  </si>
  <si>
    <t>Profesionalaus meno renginių lankytojų skaičius, tenkantis vienam įstaigos etatui</t>
  </si>
  <si>
    <t>Profesionalaus meno renginių lankytojų skaičius, tenkantis 1000 gyventojų</t>
  </si>
  <si>
    <t>Etatų skaičius</t>
  </si>
  <si>
    <t>Gimnazijų ir jų skyrių veiklos užtikrinimas</t>
  </si>
  <si>
    <t xml:space="preserve">Sudaryti sąlygas bendruomenei naudotis universaliais dokumentų fondais, plėtoti modernias informacines paslaugas, skleisti kultūros informaciją regione, viešaisiais renginiais prisidėti prie krašto kultūrinės atminties gaivinimo ir valstybei reikšmingų datų minėjimo       </t>
  </si>
  <si>
    <t>Alytaus rajono savivaldybės kultūros centro ir jo skyrių darbo organizavimas, materialinės bazės stiprinimas. Kokybiškas kultūrinių renginių organizavimas</t>
  </si>
  <si>
    <t>2023-ųjų lėšų projektas</t>
  </si>
  <si>
    <t>2021-ųjų
 metų</t>
  </si>
  <si>
    <t>2023-ųjų 
metų</t>
  </si>
  <si>
    <t>410</t>
  </si>
  <si>
    <t>D</t>
  </si>
  <si>
    <t>190244763</t>
  </si>
  <si>
    <t>A11.1</t>
  </si>
  <si>
    <t>Alytaus rajono savivaldybės viešosios bibliotekos veiklos organizavimas 086:</t>
  </si>
  <si>
    <t>Alytaus rajono savivaldybės viešosios bibliotekos veiklos organizavimas 086</t>
  </si>
  <si>
    <t>Alytaus rajono savivaldybės kultūros centro veiklos organizavimas 083</t>
  </si>
  <si>
    <t>Kultūros tradicijų ir mėgėjų meninės veiklos rėmimas Alytaus r. Butrimonių gimnazijoje 0813</t>
  </si>
  <si>
    <t>Alytaus rajono savivaldybės kultūros plėtros projektų finansavimas 083</t>
  </si>
  <si>
    <t>Kultūros įstaigų centralizuotos priemonės 089</t>
  </si>
  <si>
    <t>Religinių bendruomenių projektų finansavimas 085</t>
  </si>
  <si>
    <t>Kultūros darbuotojų veiklos organizavimas 082</t>
  </si>
  <si>
    <t>Kultūros centralizuotos priemonės 089</t>
  </si>
  <si>
    <t>Paminklosauga 081:</t>
  </si>
  <si>
    <t>ES</t>
  </si>
  <si>
    <t>Atsinaujinančių energijos šaltinių įdiegimas Alytaus r. savivaldybės kultūros centro Butrimonių sk. pastate, šilumos siurblio oras-vanduo įrengimas</t>
  </si>
  <si>
    <r>
      <rPr>
        <b/>
        <sz val="12"/>
        <rFont val="Times New Roman"/>
        <family val="1"/>
        <charset val="186"/>
      </rPr>
      <t xml:space="preserve"> 2022-2024 METŲ  KULTŪROS VEIKLOS PLĖTROS IR JOS VAIDMENS BENDRUOMENĖS GYVENIME STIPRINIMO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</si>
  <si>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</si>
  <si>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</si>
  <si>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</si>
  <si>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</si>
  <si>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</si>
  <si>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</si>
  <si>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2</t>
  </si>
  <si>
    <t xml:space="preserve">188202383  </t>
  </si>
  <si>
    <t>PATVIRTINTA    
Alytaus rajono savivaldybės tarybos 2022 m. vasario 17 d. sprendimu Nr. K-1 (Alytaus rajono savivaldybės tarybos 2022 m. spalio 27 d. sprendimo Nr. K-185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</si>
</sst>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9"/>
      <name val="Times New Roman"/>
      <family val="1"/>
      <charset val="186"/>
    </font>
    <font>
      <sz val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432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8" borderId="0" xfId="0" applyNumberFormat="1" applyFont="1" applyFill="1" applyBorder="1" applyAlignment="1">
      <alignment horizontal="center" vertical="top"/>
    </xf>
    <xf numFmtId="49" fontId="14" fillId="28" borderId="0" xfId="0" applyNumberFormat="1" applyFont="1" applyFill="1" applyBorder="1" applyAlignment="1">
      <alignment horizontal="right" vertical="top"/>
    </xf>
    <xf numFmtId="165" fontId="13" fillId="28" borderId="0" xfId="0" applyNumberFormat="1" applyFont="1" applyFill="1" applyBorder="1" applyAlignment="1">
      <alignment horizontal="center" vertical="top"/>
    </xf>
    <xf numFmtId="0" fontId="10" fillId="29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5" fillId="0" borderId="19" xfId="0" applyFont="1" applyFill="1" applyBorder="1" applyAlignment="1">
      <alignment horizontal="center" vertical="center" textRotation="90" wrapText="1"/>
    </xf>
    <xf numFmtId="49" fontId="13" fillId="8" borderId="7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165" fontId="15" fillId="0" borderId="16" xfId="0" applyNumberFormat="1" applyFont="1" applyFill="1" applyBorder="1" applyAlignment="1">
      <alignment horizontal="center" vertical="center"/>
    </xf>
    <xf numFmtId="165" fontId="15" fillId="24" borderId="15" xfId="0" applyNumberFormat="1" applyFont="1" applyFill="1" applyBorder="1" applyAlignment="1">
      <alignment horizontal="center" vertical="center"/>
    </xf>
    <xf numFmtId="165" fontId="15" fillId="24" borderId="22" xfId="0" applyNumberFormat="1" applyFont="1" applyFill="1" applyBorder="1" applyAlignment="1">
      <alignment horizontal="center" vertical="center"/>
    </xf>
    <xf numFmtId="165" fontId="15" fillId="2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49" xfId="0" applyNumberFormat="1" applyFont="1" applyFill="1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12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49" fontId="15" fillId="0" borderId="59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31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right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14" xfId="0" applyNumberFormat="1" applyFont="1" applyFill="1" applyBorder="1" applyAlignment="1">
      <alignment horizontal="center" vertical="center"/>
    </xf>
    <xf numFmtId="49" fontId="13" fillId="30" borderId="46" xfId="0" applyNumberFormat="1" applyFont="1" applyFill="1" applyBorder="1" applyAlignment="1">
      <alignment horizontal="center" vertical="center"/>
    </xf>
    <xf numFmtId="165" fontId="13" fillId="30" borderId="36" xfId="0" applyNumberFormat="1" applyFont="1" applyFill="1" applyBorder="1" applyAlignment="1">
      <alignment horizontal="center" vertical="center"/>
    </xf>
    <xf numFmtId="49" fontId="13" fillId="30" borderId="6" xfId="0" applyNumberFormat="1" applyFont="1" applyFill="1" applyBorder="1" applyAlignment="1">
      <alignment horizontal="center" vertical="center"/>
    </xf>
    <xf numFmtId="165" fontId="13" fillId="30" borderId="31" xfId="0" applyNumberFormat="1" applyFont="1" applyFill="1" applyBorder="1" applyAlignment="1">
      <alignment horizontal="center" vertical="center"/>
    </xf>
    <xf numFmtId="165" fontId="13" fillId="30" borderId="37" xfId="0" applyNumberFormat="1" applyFont="1" applyFill="1" applyBorder="1" applyAlignment="1">
      <alignment horizontal="center" vertical="center"/>
    </xf>
    <xf numFmtId="0" fontId="15" fillId="0" borderId="31" xfId="0" applyFont="1" applyBorder="1" applyAlignment="1">
      <alignment vertical="center" wrapText="1"/>
    </xf>
    <xf numFmtId="0" fontId="15" fillId="0" borderId="56" xfId="0" applyFont="1" applyBorder="1" applyAlignment="1">
      <alignment vertical="center" wrapText="1"/>
    </xf>
    <xf numFmtId="49" fontId="13" fillId="30" borderId="31" xfId="0" applyNumberFormat="1" applyFont="1" applyFill="1" applyBorder="1" applyAlignment="1">
      <alignment horizontal="center" vertical="center"/>
    </xf>
    <xf numFmtId="165" fontId="13" fillId="30" borderId="38" xfId="0" applyNumberFormat="1" applyFont="1" applyFill="1" applyBorder="1" applyAlignment="1">
      <alignment horizontal="center" vertical="center"/>
    </xf>
    <xf numFmtId="165" fontId="13" fillId="31" borderId="36" xfId="0" applyNumberFormat="1" applyFont="1" applyFill="1" applyBorder="1" applyAlignment="1">
      <alignment horizontal="center" vertical="center"/>
    </xf>
    <xf numFmtId="165" fontId="13" fillId="31" borderId="37" xfId="0" applyNumberFormat="1" applyFont="1" applyFill="1" applyBorder="1" applyAlignment="1">
      <alignment horizontal="center" vertical="center"/>
    </xf>
    <xf numFmtId="165" fontId="13" fillId="31" borderId="38" xfId="0" applyNumberFormat="1" applyFont="1" applyFill="1" applyBorder="1" applyAlignment="1">
      <alignment horizontal="center" vertical="center"/>
    </xf>
    <xf numFmtId="165" fontId="13" fillId="30" borderId="6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1" fontId="15" fillId="0" borderId="24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5" fontId="13" fillId="30" borderId="5" xfId="0" applyNumberFormat="1" applyFont="1" applyFill="1" applyBorder="1" applyAlignment="1">
      <alignment horizontal="center" vertical="center"/>
    </xf>
    <xf numFmtId="165" fontId="13" fillId="31" borderId="22" xfId="0" applyNumberFormat="1" applyFont="1" applyFill="1" applyBorder="1" applyAlignment="1">
      <alignment horizontal="center" vertical="center"/>
    </xf>
    <xf numFmtId="165" fontId="13" fillId="31" borderId="5" xfId="0" applyNumberFormat="1" applyFont="1" applyFill="1" applyBorder="1" applyAlignment="1">
      <alignment horizontal="center" vertical="center"/>
    </xf>
    <xf numFmtId="165" fontId="13" fillId="31" borderId="15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" fontId="15" fillId="0" borderId="33" xfId="0" applyNumberFormat="1" applyFont="1" applyBorder="1" applyAlignment="1">
      <alignment horizontal="center" vertical="center"/>
    </xf>
    <xf numFmtId="165" fontId="13" fillId="30" borderId="24" xfId="0" applyNumberFormat="1" applyFont="1" applyFill="1" applyBorder="1" applyAlignment="1">
      <alignment horizontal="center" vertical="center"/>
    </xf>
    <xf numFmtId="165" fontId="13" fillId="30" borderId="16" xfId="0" applyNumberFormat="1" applyFont="1" applyFill="1" applyBorder="1" applyAlignment="1">
      <alignment horizontal="center" vertical="center"/>
    </xf>
    <xf numFmtId="49" fontId="13" fillId="30" borderId="24" xfId="0" applyNumberFormat="1" applyFont="1" applyFill="1" applyBorder="1" applyAlignment="1">
      <alignment horizontal="center" vertical="center"/>
    </xf>
    <xf numFmtId="165" fontId="13" fillId="30" borderId="44" xfId="0" applyNumberFormat="1" applyFont="1" applyFill="1" applyBorder="1" applyAlignment="1">
      <alignment horizontal="center" vertical="center"/>
    </xf>
    <xf numFmtId="165" fontId="13" fillId="30" borderId="54" xfId="0" applyNumberFormat="1" applyFont="1" applyFill="1" applyBorder="1" applyAlignment="1">
      <alignment horizontal="center" vertical="center"/>
    </xf>
    <xf numFmtId="165" fontId="13" fillId="30" borderId="46" xfId="0" applyNumberFormat="1" applyFont="1" applyFill="1" applyBorder="1" applyAlignment="1">
      <alignment horizontal="center" vertical="center"/>
    </xf>
    <xf numFmtId="165" fontId="13" fillId="8" borderId="78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30" borderId="55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4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3" fillId="25" borderId="49" xfId="0" applyNumberFormat="1" applyFont="1" applyFill="1" applyBorder="1" applyAlignment="1">
      <alignment horizontal="center" vertical="center"/>
    </xf>
    <xf numFmtId="165" fontId="13" fillId="30" borderId="74" xfId="0" applyNumberFormat="1" applyFont="1" applyFill="1" applyBorder="1" applyAlignment="1">
      <alignment horizontal="center" vertical="center"/>
    </xf>
    <xf numFmtId="165" fontId="13" fillId="30" borderId="32" xfId="0" applyNumberFormat="1" applyFont="1" applyFill="1" applyBorder="1" applyAlignment="1">
      <alignment horizontal="center" vertical="center"/>
    </xf>
    <xf numFmtId="0" fontId="15" fillId="0" borderId="74" xfId="0" applyFont="1" applyBorder="1" applyAlignment="1">
      <alignment vertical="center" wrapText="1"/>
    </xf>
    <xf numFmtId="0" fontId="15" fillId="0" borderId="45" xfId="0" applyFont="1" applyBorder="1" applyAlignment="1">
      <alignment horizontal="center" vertical="center"/>
    </xf>
    <xf numFmtId="165" fontId="13" fillId="8" borderId="61" xfId="0" applyNumberFormat="1" applyFont="1" applyFill="1" applyBorder="1" applyAlignment="1">
      <alignment horizontal="center" vertical="center"/>
    </xf>
    <xf numFmtId="165" fontId="15" fillId="0" borderId="6" xfId="0" applyNumberFormat="1" applyFont="1" applyBorder="1" applyAlignment="1">
      <alignment horizontal="center" vertical="center"/>
    </xf>
    <xf numFmtId="165" fontId="15" fillId="33" borderId="22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15" xfId="0" applyNumberFormat="1" applyFont="1" applyFill="1" applyBorder="1" applyAlignment="1">
      <alignment horizontal="center" vertical="center"/>
    </xf>
    <xf numFmtId="49" fontId="15" fillId="29" borderId="79" xfId="0" applyNumberFormat="1" applyFont="1" applyFill="1" applyBorder="1" applyAlignment="1">
      <alignment horizontal="center" vertical="center"/>
    </xf>
    <xf numFmtId="49" fontId="15" fillId="29" borderId="31" xfId="0" applyNumberFormat="1" applyFont="1" applyFill="1" applyBorder="1" applyAlignment="1">
      <alignment horizontal="center" vertical="center"/>
    </xf>
    <xf numFmtId="49" fontId="15" fillId="29" borderId="56" xfId="0" applyNumberFormat="1" applyFont="1" applyFill="1" applyBorder="1" applyAlignment="1">
      <alignment horizontal="center" vertical="center"/>
    </xf>
    <xf numFmtId="165" fontId="15" fillId="29" borderId="12" xfId="0" applyNumberFormat="1" applyFont="1" applyFill="1" applyBorder="1" applyAlignment="1">
      <alignment horizontal="center" vertical="center"/>
    </xf>
    <xf numFmtId="165" fontId="15" fillId="29" borderId="39" xfId="0" applyNumberFormat="1" applyFont="1" applyFill="1" applyBorder="1" applyAlignment="1">
      <alignment horizontal="center" vertical="center"/>
    </xf>
    <xf numFmtId="165" fontId="15" fillId="29" borderId="30" xfId="0" applyNumberFormat="1" applyFont="1" applyFill="1" applyBorder="1" applyAlignment="1">
      <alignment horizontal="center" vertical="center"/>
    </xf>
    <xf numFmtId="165" fontId="15" fillId="29" borderId="17" xfId="0" applyNumberFormat="1" applyFont="1" applyFill="1" applyBorder="1" applyAlignment="1">
      <alignment horizontal="center" vertical="center"/>
    </xf>
    <xf numFmtId="165" fontId="15" fillId="29" borderId="18" xfId="0" applyNumberFormat="1" applyFont="1" applyFill="1" applyBorder="1" applyAlignment="1">
      <alignment horizontal="center" vertical="center"/>
    </xf>
    <xf numFmtId="165" fontId="15" fillId="29" borderId="23" xfId="0" applyNumberFormat="1" applyFont="1" applyFill="1" applyBorder="1" applyAlignment="1">
      <alignment horizontal="center" vertical="center"/>
    </xf>
    <xf numFmtId="165" fontId="15" fillId="29" borderId="34" xfId="0" applyNumberFormat="1" applyFont="1" applyFill="1" applyBorder="1" applyAlignment="1">
      <alignment horizontal="center" vertical="center"/>
    </xf>
    <xf numFmtId="49" fontId="15" fillId="29" borderId="5" xfId="0" applyNumberFormat="1" applyFont="1" applyFill="1" applyBorder="1" applyAlignment="1">
      <alignment horizontal="center" vertical="center"/>
    </xf>
    <xf numFmtId="165" fontId="15" fillId="29" borderId="70" xfId="0" applyNumberFormat="1" applyFont="1" applyFill="1" applyBorder="1" applyAlignment="1">
      <alignment horizontal="center" vertical="center"/>
    </xf>
    <xf numFmtId="165" fontId="15" fillId="29" borderId="42" xfId="0" applyNumberFormat="1" applyFont="1" applyFill="1" applyBorder="1" applyAlignment="1">
      <alignment horizontal="center" vertical="center"/>
    </xf>
    <xf numFmtId="165" fontId="15" fillId="29" borderId="51" xfId="0" applyNumberFormat="1" applyFont="1" applyFill="1" applyBorder="1" applyAlignment="1">
      <alignment horizontal="center" vertical="center"/>
    </xf>
    <xf numFmtId="165" fontId="15" fillId="29" borderId="15" xfId="0" applyNumberFormat="1" applyFont="1" applyFill="1" applyBorder="1" applyAlignment="1">
      <alignment horizontal="center" vertical="center"/>
    </xf>
    <xf numFmtId="49" fontId="15" fillId="29" borderId="17" xfId="0" applyNumberFormat="1" applyFont="1" applyFill="1" applyBorder="1" applyAlignment="1">
      <alignment horizontal="center" vertical="center"/>
    </xf>
    <xf numFmtId="49" fontId="13" fillId="30" borderId="45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left" vertical="center" wrapText="1"/>
    </xf>
    <xf numFmtId="0" fontId="15" fillId="0" borderId="21" xfId="0" applyFont="1" applyBorder="1" applyAlignment="1">
      <alignment vertical="center"/>
    </xf>
    <xf numFmtId="0" fontId="15" fillId="0" borderId="32" xfId="0" applyFont="1" applyBorder="1" applyAlignment="1">
      <alignment vertical="center"/>
    </xf>
    <xf numFmtId="165" fontId="15" fillId="0" borderId="21" xfId="0" applyNumberFormat="1" applyFont="1" applyBorder="1" applyAlignment="1">
      <alignment vertical="center"/>
    </xf>
    <xf numFmtId="165" fontId="15" fillId="0" borderId="32" xfId="0" applyNumberFormat="1" applyFont="1" applyBorder="1" applyAlignment="1">
      <alignment vertical="center"/>
    </xf>
    <xf numFmtId="0" fontId="17" fillId="0" borderId="0" xfId="31" applyFont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0" fontId="15" fillId="29" borderId="5" xfId="0" applyFont="1" applyFill="1" applyBorder="1" applyAlignment="1">
      <alignment horizontal="left" vertical="center" wrapText="1"/>
    </xf>
    <xf numFmtId="49" fontId="13" fillId="29" borderId="28" xfId="0" applyNumberFormat="1" applyFont="1" applyFill="1" applyBorder="1" applyAlignment="1">
      <alignment horizontal="left" vertical="center"/>
    </xf>
    <xf numFmtId="165" fontId="15" fillId="34" borderId="51" xfId="0" applyNumberFormat="1" applyFont="1" applyFill="1" applyBorder="1" applyAlignment="1">
      <alignment horizontal="left" vertical="center" wrapText="1"/>
    </xf>
    <xf numFmtId="165" fontId="15" fillId="34" borderId="52" xfId="0" applyNumberFormat="1" applyFont="1" applyFill="1" applyBorder="1" applyAlignment="1">
      <alignment horizontal="left" vertical="center" wrapText="1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165" fontId="13" fillId="25" borderId="66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29" borderId="26" xfId="0" applyNumberFormat="1" applyFont="1" applyFill="1" applyBorder="1" applyAlignment="1">
      <alignment horizontal="center" vertical="center"/>
    </xf>
    <xf numFmtId="49" fontId="13" fillId="29" borderId="12" xfId="0" applyNumberFormat="1" applyFont="1" applyFill="1" applyBorder="1" applyAlignment="1">
      <alignment horizontal="center" vertical="center"/>
    </xf>
    <xf numFmtId="167" fontId="12" fillId="0" borderId="5" xfId="0" applyNumberFormat="1" applyFont="1" applyBorder="1" applyAlignment="1">
      <alignment horizontal="center" vertical="center" wrapText="1"/>
    </xf>
    <xf numFmtId="167" fontId="12" fillId="0" borderId="15" xfId="0" applyNumberFormat="1" applyFont="1" applyBorder="1" applyAlignment="1">
      <alignment horizontal="center" vertical="center" wrapText="1"/>
    </xf>
    <xf numFmtId="167" fontId="14" fillId="26" borderId="5" xfId="0" applyNumberFormat="1" applyFont="1" applyFill="1" applyBorder="1" applyAlignment="1">
      <alignment horizontal="center" vertical="center" wrapText="1"/>
    </xf>
    <xf numFmtId="167" fontId="14" fillId="26" borderId="15" xfId="0" applyNumberFormat="1" applyFont="1" applyFill="1" applyBorder="1" applyAlignment="1">
      <alignment horizontal="center" vertical="center" wrapText="1"/>
    </xf>
    <xf numFmtId="166" fontId="14" fillId="29" borderId="37" xfId="0" applyNumberFormat="1" applyFont="1" applyFill="1" applyBorder="1" applyAlignment="1">
      <alignment horizontal="center" vertical="center" wrapText="1"/>
    </xf>
    <xf numFmtId="166" fontId="14" fillId="29" borderId="38" xfId="0" applyNumberFormat="1" applyFont="1" applyFill="1" applyBorder="1" applyAlignment="1">
      <alignment horizontal="center" vertical="center" wrapText="1"/>
    </xf>
    <xf numFmtId="166" fontId="14" fillId="29" borderId="5" xfId="0" applyNumberFormat="1" applyFont="1" applyFill="1" applyBorder="1" applyAlignment="1">
      <alignment horizontal="center" vertical="center" wrapText="1"/>
    </xf>
    <xf numFmtId="166" fontId="14" fillId="29" borderId="15" xfId="0" applyNumberFormat="1" applyFont="1" applyFill="1" applyBorder="1" applyAlignment="1">
      <alignment horizontal="center" vertical="center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8" borderId="67" xfId="0" applyNumberFormat="1" applyFont="1" applyFill="1" applyBorder="1" applyAlignment="1">
      <alignment horizontal="center" vertical="center"/>
    </xf>
    <xf numFmtId="165" fontId="13" fillId="8" borderId="5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right" vertical="center"/>
    </xf>
    <xf numFmtId="165" fontId="13" fillId="8" borderId="65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left" vertical="center" wrapText="1"/>
    </xf>
    <xf numFmtId="49" fontId="13" fillId="4" borderId="67" xfId="0" applyNumberFormat="1" applyFont="1" applyFill="1" applyBorder="1" applyAlignment="1">
      <alignment horizontal="left" vertical="center"/>
    </xf>
    <xf numFmtId="49" fontId="13" fillId="4" borderId="50" xfId="0" applyNumberFormat="1" applyFont="1" applyFill="1" applyBorder="1" applyAlignment="1">
      <alignment horizontal="left" vertical="center"/>
    </xf>
    <xf numFmtId="49" fontId="13" fillId="0" borderId="47" xfId="0" applyNumberFormat="1" applyFont="1" applyFill="1" applyBorder="1" applyAlignment="1">
      <alignment horizontal="center" vertical="center"/>
    </xf>
    <xf numFmtId="49" fontId="13" fillId="0" borderId="12" xfId="0" applyNumberFormat="1" applyFont="1" applyFill="1" applyBorder="1" applyAlignment="1">
      <alignment horizontal="center" vertical="center"/>
    </xf>
    <xf numFmtId="165" fontId="15" fillId="0" borderId="19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center" vertical="center"/>
    </xf>
    <xf numFmtId="165" fontId="15" fillId="0" borderId="41" xfId="0" applyNumberFormat="1" applyFont="1" applyFill="1" applyBorder="1" applyAlignment="1">
      <alignment horizontal="center" vertical="center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left" vertical="center" wrapText="1"/>
    </xf>
    <xf numFmtId="0" fontId="15" fillId="0" borderId="23" xfId="0" applyFont="1" applyFill="1" applyBorder="1" applyAlignment="1">
      <alignment horizontal="left" vertical="center" wrapText="1"/>
    </xf>
    <xf numFmtId="0" fontId="14" fillId="0" borderId="0" xfId="31" applyFont="1" applyAlignment="1">
      <alignment horizont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32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center" vertical="center"/>
    </xf>
    <xf numFmtId="49" fontId="15" fillId="0" borderId="71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left" vertical="center" wrapText="1"/>
    </xf>
    <xf numFmtId="165" fontId="15" fillId="0" borderId="73" xfId="0" applyNumberFormat="1" applyFont="1" applyFill="1" applyBorder="1" applyAlignment="1">
      <alignment horizontal="left" vertical="center" wrapText="1"/>
    </xf>
    <xf numFmtId="49" fontId="13" fillId="4" borderId="13" xfId="0" applyNumberFormat="1" applyFont="1" applyFill="1" applyBorder="1" applyAlignment="1">
      <alignment horizontal="right" vertical="center"/>
    </xf>
    <xf numFmtId="49" fontId="13" fillId="4" borderId="14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29" borderId="7" xfId="0" applyNumberFormat="1" applyFont="1" applyFill="1" applyBorder="1" applyAlignment="1">
      <alignment horizontal="center" vertical="center"/>
    </xf>
    <xf numFmtId="49" fontId="13" fillId="29" borderId="21" xfId="0" applyNumberFormat="1" applyFont="1" applyFill="1" applyBorder="1" applyAlignment="1">
      <alignment horizontal="center" vertical="center"/>
    </xf>
    <xf numFmtId="167" fontId="14" fillId="27" borderId="17" xfId="0" applyNumberFormat="1" applyFont="1" applyFill="1" applyBorder="1" applyAlignment="1">
      <alignment horizontal="center" vertical="center" wrapText="1"/>
    </xf>
    <xf numFmtId="167" fontId="14" fillId="27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Fill="1" applyBorder="1" applyAlignment="1">
      <alignment horizontal="center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167" fontId="14" fillId="27" borderId="18" xfId="0" applyNumberFormat="1" applyFont="1" applyFill="1" applyBorder="1" applyAlignment="1">
      <alignment horizontal="center" vertical="center" wrapText="1"/>
    </xf>
    <xf numFmtId="167" fontId="14" fillId="27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Fill="1" applyBorder="1" applyAlignment="1">
      <alignment horizontal="center" vertical="center" wrapText="1"/>
    </xf>
    <xf numFmtId="167" fontId="14" fillId="0" borderId="15" xfId="0" applyNumberFormat="1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77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7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5" fillId="0" borderId="37" xfId="0" applyNumberFormat="1" applyFont="1" applyBorder="1" applyAlignment="1">
      <alignment horizontal="center" vertical="center" textRotation="90" wrapText="1"/>
    </xf>
    <xf numFmtId="0" fontId="15" fillId="0" borderId="41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5" fillId="0" borderId="19" xfId="0" applyNumberFormat="1" applyFont="1" applyBorder="1" applyAlignment="1">
      <alignment horizontal="center" vertical="center" textRotation="90" wrapText="1"/>
    </xf>
    <xf numFmtId="0" fontId="15" fillId="0" borderId="66" xfId="29" applyFont="1" applyBorder="1" applyAlignment="1">
      <alignment horizontal="center" vertical="center" shrinkToFit="1"/>
    </xf>
    <xf numFmtId="0" fontId="15" fillId="0" borderId="67" xfId="29" applyFont="1" applyBorder="1" applyAlignment="1">
      <alignment horizontal="center" vertical="center" shrinkToFit="1"/>
    </xf>
    <xf numFmtId="0" fontId="15" fillId="0" borderId="50" xfId="29" applyFont="1" applyBorder="1" applyAlignment="1">
      <alignment horizontal="center" vertical="center" shrinkToFit="1"/>
    </xf>
    <xf numFmtId="0" fontId="15" fillId="0" borderId="6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21" xfId="29" applyFont="1" applyBorder="1" applyAlignment="1">
      <alignment horizontal="center" vertical="center" wrapText="1" shrinkToFit="1"/>
    </xf>
    <xf numFmtId="2" fontId="15" fillId="0" borderId="7" xfId="29" applyNumberFormat="1" applyFont="1" applyBorder="1" applyAlignment="1">
      <alignment horizontal="center" vertical="center" shrinkToFit="1"/>
    </xf>
    <xf numFmtId="2" fontId="15" fillId="0" borderId="21" xfId="29" applyNumberFormat="1" applyFont="1" applyBorder="1" applyAlignment="1">
      <alignment horizontal="center" vertical="center" shrinkToFit="1"/>
    </xf>
    <xf numFmtId="2" fontId="15" fillId="0" borderId="11" xfId="29" applyNumberFormat="1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49" fontId="13" fillId="4" borderId="66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right" vertical="center"/>
    </xf>
    <xf numFmtId="49" fontId="13" fillId="4" borderId="50" xfId="0" applyNumberFormat="1" applyFont="1" applyFill="1" applyBorder="1" applyAlignment="1">
      <alignment horizontal="right" vertical="center"/>
    </xf>
    <xf numFmtId="165" fontId="13" fillId="4" borderId="78" xfId="0" applyNumberFormat="1" applyFont="1" applyFill="1" applyBorder="1" applyAlignment="1">
      <alignment horizontal="center" vertical="center"/>
    </xf>
    <xf numFmtId="165" fontId="13" fillId="4" borderId="6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49" fontId="15" fillId="29" borderId="63" xfId="0" applyNumberFormat="1" applyFont="1" applyFill="1" applyBorder="1" applyAlignment="1">
      <alignment horizontal="left" vertical="center" wrapText="1"/>
    </xf>
    <xf numFmtId="49" fontId="15" fillId="29" borderId="61" xfId="0" applyNumberFormat="1" applyFont="1" applyFill="1" applyBorder="1" applyAlignment="1">
      <alignment horizontal="left" vertical="center" wrapText="1"/>
    </xf>
    <xf numFmtId="49" fontId="13" fillId="29" borderId="9" xfId="0" applyNumberFormat="1" applyFont="1" applyFill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165" fontId="13" fillId="8" borderId="66" xfId="0" applyNumberFormat="1" applyFont="1" applyFill="1" applyBorder="1" applyAlignment="1">
      <alignment horizontal="left" vertical="center"/>
    </xf>
    <xf numFmtId="165" fontId="13" fillId="8" borderId="67" xfId="0" applyNumberFormat="1" applyFont="1" applyFill="1" applyBorder="1" applyAlignment="1">
      <alignment horizontal="left" vertical="center"/>
    </xf>
    <xf numFmtId="165" fontId="13" fillId="8" borderId="50" xfId="0" applyNumberFormat="1" applyFont="1" applyFill="1" applyBorder="1" applyAlignment="1">
      <alignment horizontal="left" vertical="center"/>
    </xf>
    <xf numFmtId="49" fontId="15" fillId="0" borderId="34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167" fontId="12" fillId="0" borderId="22" xfId="31" applyNumberFormat="1" applyFont="1" applyBorder="1" applyAlignment="1">
      <alignment horizontal="left" vertical="top" wrapText="1"/>
    </xf>
    <xf numFmtId="167" fontId="12" fillId="0" borderId="5" xfId="31" applyNumberFormat="1" applyFont="1" applyBorder="1" applyAlignment="1">
      <alignment horizontal="left" vertical="top" wrapText="1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7" fontId="14" fillId="27" borderId="22" xfId="31" applyNumberFormat="1" applyFont="1" applyFill="1" applyBorder="1" applyAlignment="1">
      <alignment horizontal="left" vertical="center" wrapText="1"/>
    </xf>
    <xf numFmtId="167" fontId="14" fillId="27" borderId="5" xfId="31" applyNumberFormat="1" applyFont="1" applyFill="1" applyBorder="1" applyAlignment="1">
      <alignment horizontal="left" vertical="center" wrapText="1"/>
    </xf>
    <xf numFmtId="167" fontId="14" fillId="26" borderId="22" xfId="31" applyNumberFormat="1" applyFont="1" applyFill="1" applyBorder="1" applyAlignment="1">
      <alignment horizontal="left" vertical="center" wrapText="1"/>
    </xf>
    <xf numFmtId="167" fontId="14" fillId="26" borderId="5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2" fillId="0" borderId="0" xfId="35" applyFont="1" applyAlignment="1">
      <alignment horizontal="left" vertical="top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9" xfId="0" applyFont="1" applyBorder="1" applyAlignment="1">
      <alignment horizontal="center" vertical="center" textRotation="90" wrapText="1"/>
    </xf>
    <xf numFmtId="0" fontId="15" fillId="0" borderId="15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3" fillId="29" borderId="75" xfId="0" applyFont="1" applyFill="1" applyBorder="1" applyAlignment="1">
      <alignment horizontal="left" vertical="center" wrapText="1"/>
    </xf>
    <xf numFmtId="0" fontId="13" fillId="29" borderId="55" xfId="0" applyFont="1" applyFill="1" applyBorder="1" applyAlignment="1">
      <alignment horizontal="left" vertical="center" wrapText="1"/>
    </xf>
    <xf numFmtId="0" fontId="13" fillId="4" borderId="63" xfId="0" applyFont="1" applyFill="1" applyBorder="1" applyAlignment="1">
      <alignment horizontal="left" vertical="center" wrapText="1"/>
    </xf>
    <xf numFmtId="0" fontId="13" fillId="4" borderId="64" xfId="0" applyFont="1" applyFill="1" applyBorder="1" applyAlignment="1">
      <alignment horizontal="left" vertical="center" wrapText="1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3" fillId="4" borderId="66" xfId="0" applyNumberFormat="1" applyFont="1" applyFill="1" applyBorder="1" applyAlignment="1">
      <alignment horizontal="left" vertical="center"/>
    </xf>
    <xf numFmtId="49" fontId="13" fillId="4" borderId="63" xfId="0" applyNumberFormat="1" applyFont="1" applyFill="1" applyBorder="1" applyAlignment="1">
      <alignment horizontal="left" vertical="center"/>
    </xf>
    <xf numFmtId="167" fontId="14" fillId="27" borderId="39" xfId="31" applyNumberFormat="1" applyFont="1" applyFill="1" applyBorder="1" applyAlignment="1">
      <alignment horizontal="left" vertical="center" wrapText="1"/>
    </xf>
    <xf numFmtId="167" fontId="14" fillId="27" borderId="17" xfId="31" applyNumberFormat="1" applyFont="1" applyFill="1" applyBorder="1" applyAlignment="1">
      <alignment horizontal="left" vertical="center" wrapText="1"/>
    </xf>
    <xf numFmtId="167" fontId="14" fillId="32" borderId="36" xfId="31" applyNumberFormat="1" applyFont="1" applyFill="1" applyBorder="1" applyAlignment="1">
      <alignment horizontal="center" vertical="center" wrapText="1"/>
    </xf>
    <xf numFmtId="167" fontId="14" fillId="32" borderId="37" xfId="31" applyNumberFormat="1" applyFont="1" applyFill="1" applyBorder="1" applyAlignment="1">
      <alignment horizontal="center" vertical="center" wrapText="1"/>
    </xf>
    <xf numFmtId="167" fontId="14" fillId="32" borderId="22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center" vertical="center" wrapText="1"/>
    </xf>
    <xf numFmtId="0" fontId="13" fillId="8" borderId="63" xfId="0" applyFont="1" applyFill="1" applyBorder="1" applyAlignment="1">
      <alignment horizontal="left" vertical="center"/>
    </xf>
    <xf numFmtId="0" fontId="13" fillId="8" borderId="67" xfId="0" applyFont="1" applyFill="1" applyBorder="1" applyAlignment="1">
      <alignment horizontal="left" vertical="center"/>
    </xf>
    <xf numFmtId="0" fontId="13" fillId="8" borderId="50" xfId="0" applyFont="1" applyFill="1" applyBorder="1" applyAlignment="1">
      <alignment horizontal="left" vertical="center"/>
    </xf>
    <xf numFmtId="49" fontId="13" fillId="25" borderId="60" xfId="0" applyNumberFormat="1" applyFont="1" applyFill="1" applyBorder="1" applyAlignment="1">
      <alignment horizontal="right" vertical="center"/>
    </xf>
    <xf numFmtId="49" fontId="13" fillId="25" borderId="23" xfId="0" applyNumberFormat="1" applyFont="1" applyFill="1" applyBorder="1" applyAlignment="1">
      <alignment horizontal="right" vertical="center"/>
    </xf>
    <xf numFmtId="49" fontId="13" fillId="25" borderId="73" xfId="0" applyNumberFormat="1" applyFont="1" applyFill="1" applyBorder="1" applyAlignment="1">
      <alignment horizontal="right" vertical="center"/>
    </xf>
    <xf numFmtId="165" fontId="13" fillId="25" borderId="66" xfId="0" applyNumberFormat="1" applyFont="1" applyFill="1" applyBorder="1" applyAlignment="1">
      <alignment horizontal="center" vertical="center"/>
    </xf>
    <xf numFmtId="165" fontId="13" fillId="25" borderId="67" xfId="0" applyNumberFormat="1" applyFont="1" applyFill="1" applyBorder="1" applyAlignment="1">
      <alignment horizontal="center" vertical="center"/>
    </xf>
    <xf numFmtId="165" fontId="13" fillId="25" borderId="50" xfId="0" applyNumberFormat="1" applyFont="1" applyFill="1" applyBorder="1" applyAlignment="1">
      <alignment horizontal="center" vertical="center"/>
    </xf>
    <xf numFmtId="0" fontId="15" fillId="0" borderId="76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0" fontId="23" fillId="25" borderId="66" xfId="0" applyFont="1" applyFill="1" applyBorder="1" applyAlignment="1">
      <alignment horizontal="left" vertical="center" wrapText="1"/>
    </xf>
    <xf numFmtId="0" fontId="23" fillId="25" borderId="67" xfId="0" applyFont="1" applyFill="1" applyBorder="1" applyAlignment="1">
      <alignment horizontal="left" vertical="center" wrapText="1"/>
    </xf>
    <xf numFmtId="0" fontId="23" fillId="25" borderId="50" xfId="0" applyFont="1" applyFill="1" applyBorder="1" applyAlignment="1">
      <alignment horizontal="left" vertical="center" wrapText="1"/>
    </xf>
    <xf numFmtId="165" fontId="13" fillId="4" borderId="63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49" fontId="15" fillId="0" borderId="69" xfId="0" applyNumberFormat="1" applyFont="1" applyFill="1" applyBorder="1" applyAlignment="1">
      <alignment horizontal="left" vertical="center" wrapText="1"/>
    </xf>
    <xf numFmtId="49" fontId="15" fillId="0" borderId="70" xfId="0" applyNumberFormat="1" applyFont="1" applyFill="1" applyBorder="1" applyAlignment="1">
      <alignment horizontal="left" vertical="center" wrapText="1"/>
    </xf>
    <xf numFmtId="49" fontId="13" fillId="29" borderId="40" xfId="0" applyNumberFormat="1" applyFont="1" applyFill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left" vertical="center" wrapText="1"/>
    </xf>
    <xf numFmtId="165" fontId="15" fillId="0" borderId="71" xfId="0" applyNumberFormat="1" applyFont="1" applyBorder="1" applyAlignment="1">
      <alignment horizontal="center" vertical="center"/>
    </xf>
    <xf numFmtId="165" fontId="15" fillId="0" borderId="62" xfId="0" applyNumberFormat="1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27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0" fontId="15" fillId="29" borderId="19" xfId="0" applyFont="1" applyFill="1" applyBorder="1" applyAlignment="1">
      <alignment horizontal="left" vertical="center" wrapText="1"/>
    </xf>
    <xf numFmtId="0" fontId="15" fillId="29" borderId="41" xfId="0" applyFont="1" applyFill="1" applyBorder="1" applyAlignment="1">
      <alignment horizontal="left" vertical="center" wrapText="1"/>
    </xf>
    <xf numFmtId="49" fontId="13" fillId="0" borderId="47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5" fillId="29" borderId="27" xfId="0" applyFont="1" applyFill="1" applyBorder="1" applyAlignment="1">
      <alignment horizontal="left" vertical="center" wrapText="1"/>
    </xf>
    <xf numFmtId="49" fontId="13" fillId="4" borderId="49" xfId="0" applyNumberFormat="1" applyFont="1" applyFill="1" applyBorder="1" applyAlignment="1">
      <alignment horizontal="right" vertical="center"/>
    </xf>
    <xf numFmtId="165" fontId="15" fillId="0" borderId="58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62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165" fontId="13" fillId="8" borderId="68" xfId="0" applyNumberFormat="1" applyFont="1" applyFill="1" applyBorder="1" applyAlignment="1">
      <alignment horizontal="left" vertical="center"/>
    </xf>
    <xf numFmtId="165" fontId="13" fillId="8" borderId="63" xfId="0" applyNumberFormat="1" applyFont="1" applyFill="1" applyBorder="1" applyAlignment="1">
      <alignment horizontal="left" vertical="center"/>
    </xf>
    <xf numFmtId="165" fontId="13" fillId="8" borderId="64" xfId="0" applyNumberFormat="1" applyFont="1" applyFill="1" applyBorder="1" applyAlignment="1">
      <alignment horizontal="left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49" fontId="15" fillId="0" borderId="58" xfId="0" applyNumberFormat="1" applyFont="1" applyFill="1" applyBorder="1" applyAlignment="1">
      <alignment horizontal="center" vertical="center"/>
    </xf>
    <xf numFmtId="49" fontId="15" fillId="0" borderId="32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42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165" fontId="15" fillId="33" borderId="47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71" xfId="0" applyNumberFormat="1" applyFont="1" applyBorder="1" applyAlignment="1">
      <alignment horizontal="center" vertical="center"/>
    </xf>
    <xf numFmtId="165" fontId="13" fillId="30" borderId="68" xfId="0" applyNumberFormat="1" applyFont="1" applyFill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3" fillId="30" borderId="69" xfId="0" applyNumberFormat="1" applyFont="1" applyFill="1" applyBorder="1" applyAlignment="1">
      <alignment horizontal="center" vertical="center"/>
    </xf>
    <xf numFmtId="165" fontId="13" fillId="30" borderId="70" xfId="0" applyNumberFormat="1" applyFont="1" applyFill="1" applyBorder="1" applyAlignment="1">
      <alignment horizontal="center" vertical="center"/>
    </xf>
    <xf numFmtId="165" fontId="13" fillId="30" borderId="10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49" fontId="13" fillId="30" borderId="7" xfId="0" applyNumberFormat="1" applyFont="1" applyFill="1" applyBorder="1" applyAlignment="1">
      <alignment horizontal="center" vertical="center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3" fillId="30" borderId="9" xfId="0" applyNumberFormat="1" applyFont="1" applyFill="1" applyBorder="1" applyAlignment="1">
      <alignment horizontal="center" vertical="center"/>
    </xf>
    <xf numFmtId="165" fontId="13" fillId="30" borderId="40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10"/>
  <sheetViews>
    <sheetView tabSelected="1" view="pageBreakPreview" topLeftCell="B70" zoomScaleNormal="100" zoomScaleSheetLayoutView="100" workbookViewId="0">
      <selection activeCell="U1" sqref="U1:Y1"/>
    </sheetView>
  </sheetViews>
  <sheetFormatPr defaultRowHeight="11.25" x14ac:dyDescent="0.2"/>
  <cols>
    <col min="1" max="1" width="9.140625" style="4" hidden="1" customWidth="1"/>
    <col min="2" max="2" width="4" style="2" customWidth="1"/>
    <col min="3" max="3" width="4.28515625" style="2" customWidth="1"/>
    <col min="4" max="4" width="5" style="2" customWidth="1"/>
    <col min="5" max="5" width="25.85546875" style="2" customWidth="1"/>
    <col min="6" max="6" width="4.28515625" style="2" customWidth="1"/>
    <col min="7" max="7" width="9.140625" style="3" customWidth="1"/>
    <col min="8" max="8" width="6.140625" style="3" customWidth="1"/>
    <col min="9" max="9" width="6" style="3" customWidth="1"/>
    <col min="10" max="10" width="7.42578125" style="2" customWidth="1"/>
    <col min="11" max="11" width="6.42578125" style="2" customWidth="1"/>
    <col min="12" max="12" width="6.85546875" style="2" customWidth="1"/>
    <col min="13" max="13" width="6.5703125" style="2" customWidth="1"/>
    <col min="14" max="14" width="6.140625" style="2" customWidth="1"/>
    <col min="15" max="15" width="8.28515625" style="2" customWidth="1"/>
    <col min="16" max="16" width="7.42578125" style="2" customWidth="1"/>
    <col min="17" max="17" width="6.42578125" style="2" customWidth="1"/>
    <col min="18" max="18" width="6.28515625" style="4" customWidth="1"/>
    <col min="19" max="19" width="6.140625" style="4" customWidth="1"/>
    <col min="20" max="20" width="23.85546875" style="4" customWidth="1"/>
    <col min="21" max="21" width="8.42578125" style="4" customWidth="1"/>
    <col min="22" max="22" width="8.85546875" style="4" customWidth="1"/>
    <col min="23" max="25" width="9.42578125" style="4" customWidth="1"/>
    <col min="26" max="26" width="4.5703125" style="4" customWidth="1"/>
    <col min="27" max="27" width="6.85546875" style="4" customWidth="1"/>
    <col min="28" max="16384" width="9.140625" style="4"/>
  </cols>
  <sheetData>
    <row r="1" spans="2:77" ht="81" customHeight="1" x14ac:dyDescent="0.2">
      <c r="U1" s="274" t="s">
        <v>142</v>
      </c>
      <c r="V1" s="275"/>
      <c r="W1" s="275"/>
      <c r="X1" s="275"/>
      <c r="Y1" s="275"/>
    </row>
    <row r="2" spans="2:77" ht="12.75" customHeight="1" x14ac:dyDescent="0.2">
      <c r="X2" s="125"/>
      <c r="Y2" s="125"/>
    </row>
    <row r="3" spans="2:77" ht="15.75" x14ac:dyDescent="0.2">
      <c r="X3" s="302" t="s">
        <v>37</v>
      </c>
      <c r="Y3" s="302"/>
    </row>
    <row r="5" spans="2:77" ht="51.75" customHeight="1" x14ac:dyDescent="0.2">
      <c r="B5" s="303" t="s">
        <v>133</v>
      </c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2:77" ht="15.75" x14ac:dyDescent="0.2"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304" t="s">
        <v>12</v>
      </c>
      <c r="Y6" s="30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</row>
    <row r="7" spans="2:77" ht="14.25" customHeight="1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X7" s="7" t="s">
        <v>13</v>
      </c>
    </row>
    <row r="8" spans="2:77" ht="14.25" customHeight="1" x14ac:dyDescent="0.2">
      <c r="B8" s="1"/>
      <c r="C8" s="1"/>
      <c r="D8" s="1"/>
      <c r="E8" s="1"/>
      <c r="F8" s="1"/>
      <c r="G8" s="1"/>
      <c r="H8" s="5"/>
      <c r="I8" s="5"/>
      <c r="J8" s="1"/>
      <c r="K8" s="1"/>
      <c r="L8" s="1"/>
      <c r="M8" s="1"/>
      <c r="N8" s="1"/>
      <c r="O8" s="1"/>
      <c r="P8" s="1"/>
      <c r="Q8" s="1"/>
    </row>
    <row r="9" spans="2:77" ht="7.5" customHeight="1" thickBot="1" x14ac:dyDescent="0.25">
      <c r="B9" s="254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</row>
    <row r="10" spans="2:77" ht="20.25" customHeight="1" thickBot="1" x14ac:dyDescent="0.25">
      <c r="B10" s="238" t="s">
        <v>0</v>
      </c>
      <c r="C10" s="242" t="s">
        <v>1</v>
      </c>
      <c r="D10" s="242" t="s">
        <v>2</v>
      </c>
      <c r="E10" s="250" t="s">
        <v>11</v>
      </c>
      <c r="F10" s="242" t="s">
        <v>3</v>
      </c>
      <c r="G10" s="255" t="s">
        <v>4</v>
      </c>
      <c r="H10" s="246" t="s">
        <v>10</v>
      </c>
      <c r="I10" s="322" t="s">
        <v>14</v>
      </c>
      <c r="J10" s="262" t="s">
        <v>134</v>
      </c>
      <c r="K10" s="263"/>
      <c r="L10" s="263"/>
      <c r="M10" s="264"/>
      <c r="N10" s="262" t="s">
        <v>135</v>
      </c>
      <c r="O10" s="263"/>
      <c r="P10" s="263"/>
      <c r="Q10" s="264"/>
      <c r="R10" s="322" t="s">
        <v>114</v>
      </c>
      <c r="S10" s="317" t="s">
        <v>136</v>
      </c>
      <c r="T10" s="259" t="s">
        <v>15</v>
      </c>
      <c r="U10" s="260"/>
      <c r="V10" s="260"/>
      <c r="W10" s="260"/>
      <c r="X10" s="260"/>
      <c r="Y10" s="261"/>
      <c r="Z10" s="254"/>
    </row>
    <row r="11" spans="2:77" ht="13.5" customHeight="1" thickBot="1" x14ac:dyDescent="0.25">
      <c r="B11" s="239"/>
      <c r="C11" s="243"/>
      <c r="D11" s="243"/>
      <c r="E11" s="251"/>
      <c r="F11" s="243"/>
      <c r="G11" s="256"/>
      <c r="H11" s="247"/>
      <c r="I11" s="323"/>
      <c r="J11" s="265"/>
      <c r="K11" s="266"/>
      <c r="L11" s="266"/>
      <c r="M11" s="267"/>
      <c r="N11" s="265"/>
      <c r="O11" s="266"/>
      <c r="P11" s="266"/>
      <c r="Q11" s="267"/>
      <c r="R11" s="323"/>
      <c r="S11" s="318"/>
      <c r="T11" s="271" t="s">
        <v>9</v>
      </c>
      <c r="U11" s="268" t="s">
        <v>16</v>
      </c>
      <c r="V11" s="260" t="s">
        <v>17</v>
      </c>
      <c r="W11" s="260"/>
      <c r="X11" s="260"/>
      <c r="Y11" s="261"/>
      <c r="Z11" s="254"/>
    </row>
    <row r="12" spans="2:77" ht="42" customHeight="1" x14ac:dyDescent="0.2">
      <c r="B12" s="240"/>
      <c r="C12" s="244"/>
      <c r="D12" s="244"/>
      <c r="E12" s="252"/>
      <c r="F12" s="244"/>
      <c r="G12" s="257"/>
      <c r="H12" s="248"/>
      <c r="I12" s="323"/>
      <c r="J12" s="240" t="s">
        <v>5</v>
      </c>
      <c r="K12" s="321" t="s">
        <v>6</v>
      </c>
      <c r="L12" s="321"/>
      <c r="M12" s="348" t="s">
        <v>7</v>
      </c>
      <c r="N12" s="240" t="s">
        <v>5</v>
      </c>
      <c r="O12" s="321" t="s">
        <v>6</v>
      </c>
      <c r="P12" s="321"/>
      <c r="Q12" s="319" t="s">
        <v>7</v>
      </c>
      <c r="R12" s="323"/>
      <c r="S12" s="318"/>
      <c r="T12" s="272"/>
      <c r="U12" s="270"/>
      <c r="V12" s="268" t="s">
        <v>115</v>
      </c>
      <c r="W12" s="268" t="s">
        <v>137</v>
      </c>
      <c r="X12" s="268" t="s">
        <v>116</v>
      </c>
      <c r="Y12" s="268" t="s">
        <v>138</v>
      </c>
      <c r="Z12" s="254"/>
    </row>
    <row r="13" spans="2:77" ht="113.25" customHeight="1" thickBot="1" x14ac:dyDescent="0.25">
      <c r="B13" s="241"/>
      <c r="C13" s="245"/>
      <c r="D13" s="245"/>
      <c r="E13" s="253"/>
      <c r="F13" s="245"/>
      <c r="G13" s="258"/>
      <c r="H13" s="249"/>
      <c r="I13" s="323"/>
      <c r="J13" s="241"/>
      <c r="K13" s="157" t="s">
        <v>5</v>
      </c>
      <c r="L13" s="15" t="s">
        <v>8</v>
      </c>
      <c r="M13" s="349"/>
      <c r="N13" s="241"/>
      <c r="O13" s="157" t="s">
        <v>5</v>
      </c>
      <c r="P13" s="15" t="s">
        <v>8</v>
      </c>
      <c r="Q13" s="320"/>
      <c r="R13" s="323"/>
      <c r="S13" s="318"/>
      <c r="T13" s="273"/>
      <c r="U13" s="269"/>
      <c r="V13" s="269"/>
      <c r="W13" s="269"/>
      <c r="X13" s="269"/>
      <c r="Y13" s="269"/>
      <c r="Z13" s="254"/>
    </row>
    <row r="14" spans="2:77" ht="16.5" customHeight="1" thickBot="1" x14ac:dyDescent="0.25">
      <c r="B14" s="350" t="s">
        <v>45</v>
      </c>
      <c r="C14" s="351"/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2"/>
      <c r="Z14" s="254"/>
    </row>
    <row r="15" spans="2:77" s="6" customFormat="1" ht="15" customHeight="1" thickBot="1" x14ac:dyDescent="0.25">
      <c r="B15" s="16" t="s">
        <v>38</v>
      </c>
      <c r="C15" s="339" t="s">
        <v>94</v>
      </c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1"/>
      <c r="Z15" s="254"/>
    </row>
    <row r="16" spans="2:77" s="6" customFormat="1" ht="26.25" customHeight="1" thickBot="1" x14ac:dyDescent="0.25">
      <c r="B16" s="148" t="s">
        <v>38</v>
      </c>
      <c r="C16" s="155" t="s">
        <v>38</v>
      </c>
      <c r="D16" s="326" t="s">
        <v>112</v>
      </c>
      <c r="E16" s="326"/>
      <c r="F16" s="326"/>
      <c r="G16" s="326"/>
      <c r="H16" s="326"/>
      <c r="I16" s="326"/>
      <c r="J16" s="326"/>
      <c r="K16" s="326"/>
      <c r="L16" s="326"/>
      <c r="M16" s="326"/>
      <c r="N16" s="326"/>
      <c r="O16" s="326"/>
      <c r="P16" s="326"/>
      <c r="Q16" s="326"/>
      <c r="R16" s="326"/>
      <c r="S16" s="326"/>
      <c r="T16" s="326"/>
      <c r="U16" s="326"/>
      <c r="V16" s="326"/>
      <c r="W16" s="326"/>
      <c r="X16" s="326"/>
      <c r="Y16" s="327"/>
      <c r="Z16" s="254"/>
    </row>
    <row r="17" spans="2:26" s="6" customFormat="1" ht="12.75" x14ac:dyDescent="0.2">
      <c r="B17" s="214" t="s">
        <v>38</v>
      </c>
      <c r="C17" s="195" t="s">
        <v>38</v>
      </c>
      <c r="D17" s="294" t="s">
        <v>38</v>
      </c>
      <c r="E17" s="324" t="s">
        <v>121</v>
      </c>
      <c r="F17" s="370" t="s">
        <v>54</v>
      </c>
      <c r="G17" s="367" t="s">
        <v>83</v>
      </c>
      <c r="H17" s="416" t="s">
        <v>82</v>
      </c>
      <c r="I17" s="423" t="s">
        <v>21</v>
      </c>
      <c r="J17" s="417">
        <f t="shared" ref="J17:M17" si="0">J19+J20+J22+J21</f>
        <v>714.5</v>
      </c>
      <c r="K17" s="421">
        <f t="shared" si="0"/>
        <v>681</v>
      </c>
      <c r="L17" s="421">
        <f t="shared" si="0"/>
        <v>575.30000000000007</v>
      </c>
      <c r="M17" s="419">
        <f t="shared" si="0"/>
        <v>33.5</v>
      </c>
      <c r="N17" s="417">
        <f t="shared" ref="N17:S17" si="1">N19+N20+N22+N21</f>
        <v>700.9</v>
      </c>
      <c r="O17" s="421">
        <f t="shared" si="1"/>
        <v>668.9</v>
      </c>
      <c r="P17" s="421">
        <f t="shared" si="1"/>
        <v>543.79999999999995</v>
      </c>
      <c r="Q17" s="419">
        <f t="shared" si="1"/>
        <v>32</v>
      </c>
      <c r="R17" s="430">
        <f t="shared" si="1"/>
        <v>721.7</v>
      </c>
      <c r="S17" s="430">
        <f t="shared" si="1"/>
        <v>722.7</v>
      </c>
      <c r="T17" s="281" t="s">
        <v>66</v>
      </c>
      <c r="U17" s="409" t="s">
        <v>56</v>
      </c>
      <c r="V17" s="409">
        <v>5200</v>
      </c>
      <c r="W17" s="409">
        <v>5200</v>
      </c>
      <c r="X17" s="409">
        <v>5300</v>
      </c>
      <c r="Y17" s="409">
        <v>5400</v>
      </c>
      <c r="Z17" s="254"/>
    </row>
    <row r="18" spans="2:26" s="6" customFormat="1" ht="27.75" customHeight="1" x14ac:dyDescent="0.2">
      <c r="B18" s="216"/>
      <c r="C18" s="177"/>
      <c r="D18" s="179"/>
      <c r="E18" s="325"/>
      <c r="F18" s="371"/>
      <c r="G18" s="368"/>
      <c r="H18" s="290"/>
      <c r="I18" s="424"/>
      <c r="J18" s="418"/>
      <c r="K18" s="422"/>
      <c r="L18" s="422"/>
      <c r="M18" s="420"/>
      <c r="N18" s="418"/>
      <c r="O18" s="422"/>
      <c r="P18" s="422"/>
      <c r="Q18" s="420"/>
      <c r="R18" s="431"/>
      <c r="S18" s="431"/>
      <c r="T18" s="411"/>
      <c r="U18" s="410"/>
      <c r="V18" s="410"/>
      <c r="W18" s="410"/>
      <c r="X18" s="410"/>
      <c r="Y18" s="410"/>
      <c r="Z18" s="254"/>
    </row>
    <row r="19" spans="2:26" s="6" customFormat="1" ht="33" customHeight="1" x14ac:dyDescent="0.2">
      <c r="B19" s="216"/>
      <c r="C19" s="177"/>
      <c r="D19" s="179"/>
      <c r="E19" s="127" t="s">
        <v>65</v>
      </c>
      <c r="F19" s="371"/>
      <c r="G19" s="368"/>
      <c r="H19" s="290"/>
      <c r="I19" s="18" t="s">
        <v>39</v>
      </c>
      <c r="J19" s="96">
        <v>672.4</v>
      </c>
      <c r="K19" s="97">
        <v>669.1</v>
      </c>
      <c r="L19" s="97">
        <v>563.6</v>
      </c>
      <c r="M19" s="98">
        <v>3.3</v>
      </c>
      <c r="N19" s="96">
        <v>611.4</v>
      </c>
      <c r="O19" s="97">
        <v>611.4</v>
      </c>
      <c r="P19" s="97">
        <v>488.9</v>
      </c>
      <c r="Q19" s="98">
        <v>0</v>
      </c>
      <c r="R19" s="95">
        <v>689</v>
      </c>
      <c r="S19" s="133">
        <v>690</v>
      </c>
      <c r="T19" s="23" t="s">
        <v>67</v>
      </c>
      <c r="U19" s="87" t="s">
        <v>56</v>
      </c>
      <c r="V19" s="87">
        <v>52</v>
      </c>
      <c r="W19" s="87">
        <v>50</v>
      </c>
      <c r="X19" s="87">
        <v>53</v>
      </c>
      <c r="Y19" s="87">
        <v>55</v>
      </c>
      <c r="Z19" s="254"/>
    </row>
    <row r="20" spans="2:26" s="6" customFormat="1" ht="44.25" customHeight="1" x14ac:dyDescent="0.2">
      <c r="B20" s="216"/>
      <c r="C20" s="177"/>
      <c r="D20" s="179"/>
      <c r="E20" s="373" t="s">
        <v>46</v>
      </c>
      <c r="F20" s="371"/>
      <c r="G20" s="368"/>
      <c r="H20" s="290"/>
      <c r="I20" s="18" t="s">
        <v>73</v>
      </c>
      <c r="J20" s="96">
        <v>30.2</v>
      </c>
      <c r="K20" s="97">
        <v>0</v>
      </c>
      <c r="L20" s="97">
        <v>0</v>
      </c>
      <c r="M20" s="98">
        <v>30.2</v>
      </c>
      <c r="N20" s="96">
        <v>32</v>
      </c>
      <c r="O20" s="97">
        <v>0</v>
      </c>
      <c r="P20" s="97">
        <v>0</v>
      </c>
      <c r="Q20" s="98">
        <v>32</v>
      </c>
      <c r="R20" s="95">
        <v>32</v>
      </c>
      <c r="S20" s="95">
        <v>32</v>
      </c>
      <c r="T20" s="23" t="s">
        <v>68</v>
      </c>
      <c r="U20" s="87" t="s">
        <v>56</v>
      </c>
      <c r="V20" s="87">
        <v>860</v>
      </c>
      <c r="W20" s="87">
        <v>870</v>
      </c>
      <c r="X20" s="87">
        <v>880</v>
      </c>
      <c r="Y20" s="87">
        <v>890</v>
      </c>
      <c r="Z20" s="254"/>
    </row>
    <row r="21" spans="2:26" s="6" customFormat="1" ht="18.75" customHeight="1" x14ac:dyDescent="0.2">
      <c r="B21" s="216"/>
      <c r="C21" s="177"/>
      <c r="D21" s="179"/>
      <c r="E21" s="374"/>
      <c r="F21" s="371"/>
      <c r="G21" s="368"/>
      <c r="H21" s="290"/>
      <c r="I21" s="144" t="s">
        <v>118</v>
      </c>
      <c r="J21" s="136">
        <v>11.9</v>
      </c>
      <c r="K21" s="135">
        <v>11.9</v>
      </c>
      <c r="L21" s="135">
        <v>11.7</v>
      </c>
      <c r="M21" s="134">
        <v>0</v>
      </c>
      <c r="N21" s="136">
        <v>57.5</v>
      </c>
      <c r="O21" s="135">
        <v>57.5</v>
      </c>
      <c r="P21" s="135">
        <v>54.9</v>
      </c>
      <c r="Q21" s="134">
        <v>0</v>
      </c>
      <c r="R21" s="132">
        <v>0</v>
      </c>
      <c r="S21" s="132">
        <v>0</v>
      </c>
      <c r="T21" s="23"/>
      <c r="U21" s="87"/>
      <c r="V21" s="87"/>
      <c r="W21" s="87"/>
      <c r="X21" s="87"/>
      <c r="Y21" s="87"/>
      <c r="Z21" s="254"/>
    </row>
    <row r="22" spans="2:26" s="6" customFormat="1" ht="42.75" customHeight="1" x14ac:dyDescent="0.2">
      <c r="B22" s="216"/>
      <c r="C22" s="177"/>
      <c r="D22" s="179"/>
      <c r="E22" s="373" t="s">
        <v>95</v>
      </c>
      <c r="F22" s="371"/>
      <c r="G22" s="368"/>
      <c r="H22" s="290"/>
      <c r="I22" s="414" t="s">
        <v>74</v>
      </c>
      <c r="J22" s="412"/>
      <c r="K22" s="428"/>
      <c r="L22" s="428"/>
      <c r="M22" s="426"/>
      <c r="N22" s="412"/>
      <c r="O22" s="428"/>
      <c r="P22" s="428"/>
      <c r="Q22" s="426"/>
      <c r="R22" s="173">
        <v>0.7</v>
      </c>
      <c r="S22" s="173">
        <v>0.7</v>
      </c>
      <c r="T22" s="23" t="s">
        <v>71</v>
      </c>
      <c r="U22" s="87" t="s">
        <v>63</v>
      </c>
      <c r="V22" s="87">
        <v>50</v>
      </c>
      <c r="W22" s="87">
        <v>41</v>
      </c>
      <c r="X22" s="87">
        <v>42</v>
      </c>
      <c r="Y22" s="87">
        <v>43</v>
      </c>
      <c r="Z22" s="254"/>
    </row>
    <row r="23" spans="2:26" s="6" customFormat="1" ht="21.75" customHeight="1" x14ac:dyDescent="0.2">
      <c r="B23" s="216"/>
      <c r="C23" s="177"/>
      <c r="D23" s="179"/>
      <c r="E23" s="374"/>
      <c r="F23" s="362"/>
      <c r="G23" s="360"/>
      <c r="H23" s="358"/>
      <c r="I23" s="415"/>
      <c r="J23" s="413"/>
      <c r="K23" s="429"/>
      <c r="L23" s="429"/>
      <c r="M23" s="427"/>
      <c r="N23" s="413"/>
      <c r="O23" s="429"/>
      <c r="P23" s="429"/>
      <c r="Q23" s="427"/>
      <c r="R23" s="425"/>
      <c r="S23" s="425"/>
      <c r="T23" s="23" t="s">
        <v>110</v>
      </c>
      <c r="U23" s="87" t="s">
        <v>98</v>
      </c>
      <c r="V23" s="87">
        <v>52.25</v>
      </c>
      <c r="W23" s="87">
        <v>44.5</v>
      </c>
      <c r="X23" s="87">
        <v>44.5</v>
      </c>
      <c r="Y23" s="87">
        <v>44.5</v>
      </c>
      <c r="Z23" s="254"/>
    </row>
    <row r="24" spans="2:26" s="6" customFormat="1" ht="24" x14ac:dyDescent="0.2">
      <c r="B24" s="216"/>
      <c r="C24" s="177"/>
      <c r="D24" s="179"/>
      <c r="E24" s="211" t="s">
        <v>122</v>
      </c>
      <c r="F24" s="361" t="s">
        <v>54</v>
      </c>
      <c r="G24" s="359" t="s">
        <v>141</v>
      </c>
      <c r="H24" s="289" t="s">
        <v>82</v>
      </c>
      <c r="I24" s="52" t="s">
        <v>21</v>
      </c>
      <c r="J24" s="53">
        <f t="shared" ref="J24:S24" si="2">J25</f>
        <v>0</v>
      </c>
      <c r="K24" s="66">
        <f t="shared" si="2"/>
        <v>0</v>
      </c>
      <c r="L24" s="66">
        <f t="shared" si="2"/>
        <v>0</v>
      </c>
      <c r="M24" s="82">
        <f t="shared" si="2"/>
        <v>0</v>
      </c>
      <c r="N24" s="53">
        <f t="shared" si="2"/>
        <v>5.0999999999999996</v>
      </c>
      <c r="O24" s="66">
        <f t="shared" si="2"/>
        <v>5.0999999999999996</v>
      </c>
      <c r="P24" s="66">
        <f t="shared" si="2"/>
        <v>0</v>
      </c>
      <c r="Q24" s="82">
        <f t="shared" si="2"/>
        <v>0</v>
      </c>
      <c r="R24" s="53">
        <f t="shared" si="2"/>
        <v>6</v>
      </c>
      <c r="S24" s="53">
        <f t="shared" si="2"/>
        <v>6.2</v>
      </c>
      <c r="T24" s="23" t="s">
        <v>69</v>
      </c>
      <c r="U24" s="87" t="s">
        <v>72</v>
      </c>
      <c r="V24" s="87">
        <v>20</v>
      </c>
      <c r="W24" s="87">
        <v>30</v>
      </c>
      <c r="X24" s="87">
        <v>30</v>
      </c>
      <c r="Y24" s="87">
        <v>30</v>
      </c>
      <c r="Z24" s="254"/>
    </row>
    <row r="25" spans="2:26" s="6" customFormat="1" ht="60.75" customHeight="1" thickBot="1" x14ac:dyDescent="0.25">
      <c r="B25" s="215"/>
      <c r="C25" s="196"/>
      <c r="D25" s="357"/>
      <c r="E25" s="363"/>
      <c r="F25" s="362"/>
      <c r="G25" s="360"/>
      <c r="H25" s="358"/>
      <c r="I25" s="144" t="s">
        <v>39</v>
      </c>
      <c r="J25" s="136">
        <v>0</v>
      </c>
      <c r="K25" s="135">
        <v>0</v>
      </c>
      <c r="L25" s="135">
        <v>0</v>
      </c>
      <c r="M25" s="134">
        <v>0</v>
      </c>
      <c r="N25" s="170">
        <v>5.0999999999999996</v>
      </c>
      <c r="O25" s="169">
        <v>5.0999999999999996</v>
      </c>
      <c r="P25" s="169">
        <v>0</v>
      </c>
      <c r="Q25" s="168">
        <v>0</v>
      </c>
      <c r="R25" s="132">
        <v>6</v>
      </c>
      <c r="S25" s="132">
        <v>6.2</v>
      </c>
      <c r="T25" s="23" t="s">
        <v>70</v>
      </c>
      <c r="U25" s="87" t="s">
        <v>56</v>
      </c>
      <c r="V25" s="87">
        <v>190</v>
      </c>
      <c r="W25" s="87">
        <v>176</v>
      </c>
      <c r="X25" s="87">
        <v>176</v>
      </c>
      <c r="Y25" s="87">
        <v>176</v>
      </c>
      <c r="Z25" s="254"/>
    </row>
    <row r="26" spans="2:26" s="6" customFormat="1" ht="14.25" customHeight="1" thickBot="1" x14ac:dyDescent="0.25">
      <c r="B26" s="148" t="s">
        <v>38</v>
      </c>
      <c r="C26" s="25" t="s">
        <v>38</v>
      </c>
      <c r="D26" s="224" t="s">
        <v>18</v>
      </c>
      <c r="E26" s="225"/>
      <c r="F26" s="225"/>
      <c r="G26" s="225"/>
      <c r="H26" s="226"/>
      <c r="I26" s="26"/>
      <c r="J26" s="163">
        <f t="shared" ref="J26:S26" si="3">J17+J24</f>
        <v>714.5</v>
      </c>
      <c r="K26" s="160">
        <f t="shared" si="3"/>
        <v>681</v>
      </c>
      <c r="L26" s="160">
        <f t="shared" si="3"/>
        <v>575.30000000000007</v>
      </c>
      <c r="M26" s="164">
        <f t="shared" si="3"/>
        <v>33.5</v>
      </c>
      <c r="N26" s="163">
        <f t="shared" si="3"/>
        <v>706</v>
      </c>
      <c r="O26" s="160">
        <f t="shared" si="3"/>
        <v>674</v>
      </c>
      <c r="P26" s="160">
        <f t="shared" si="3"/>
        <v>543.79999999999995</v>
      </c>
      <c r="Q26" s="164">
        <f t="shared" si="3"/>
        <v>32</v>
      </c>
      <c r="R26" s="163">
        <f t="shared" si="3"/>
        <v>727.7</v>
      </c>
      <c r="S26" s="163">
        <f t="shared" si="3"/>
        <v>728.90000000000009</v>
      </c>
      <c r="T26" s="192"/>
      <c r="U26" s="353"/>
      <c r="V26" s="353"/>
      <c r="W26" s="353"/>
      <c r="X26" s="353"/>
      <c r="Y26" s="354"/>
      <c r="Z26" s="254"/>
    </row>
    <row r="27" spans="2:26" s="6" customFormat="1" ht="15.75" customHeight="1" thickBot="1" x14ac:dyDescent="0.25">
      <c r="B27" s="29" t="s">
        <v>38</v>
      </c>
      <c r="C27" s="197" t="s">
        <v>19</v>
      </c>
      <c r="D27" s="198"/>
      <c r="E27" s="198"/>
      <c r="F27" s="198"/>
      <c r="G27" s="198"/>
      <c r="H27" s="199"/>
      <c r="I27" s="30"/>
      <c r="J27" s="158">
        <f t="shared" ref="J27:M27" si="4">J26</f>
        <v>714.5</v>
      </c>
      <c r="K27" s="45">
        <f t="shared" si="4"/>
        <v>681</v>
      </c>
      <c r="L27" s="45">
        <f t="shared" si="4"/>
        <v>575.30000000000007</v>
      </c>
      <c r="M27" s="79">
        <f t="shared" si="4"/>
        <v>33.5</v>
      </c>
      <c r="N27" s="158">
        <f t="shared" ref="N27:S27" si="5">N26</f>
        <v>706</v>
      </c>
      <c r="O27" s="45">
        <f t="shared" si="5"/>
        <v>674</v>
      </c>
      <c r="P27" s="45">
        <f t="shared" si="5"/>
        <v>543.79999999999995</v>
      </c>
      <c r="Q27" s="79">
        <f t="shared" si="5"/>
        <v>32</v>
      </c>
      <c r="R27" s="32">
        <f t="shared" si="5"/>
        <v>727.7</v>
      </c>
      <c r="S27" s="32">
        <f t="shared" si="5"/>
        <v>728.90000000000009</v>
      </c>
      <c r="T27" s="189"/>
      <c r="U27" s="190"/>
      <c r="V27" s="190"/>
      <c r="W27" s="190"/>
      <c r="X27" s="190"/>
      <c r="Y27" s="191"/>
      <c r="Z27" s="254"/>
    </row>
    <row r="28" spans="2:26" s="6" customFormat="1" ht="13.5" thickBot="1" x14ac:dyDescent="0.25">
      <c r="B28" s="29" t="s">
        <v>40</v>
      </c>
      <c r="C28" s="298" t="s">
        <v>47</v>
      </c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99"/>
      <c r="S28" s="299"/>
      <c r="T28" s="299"/>
      <c r="U28" s="299"/>
      <c r="V28" s="299"/>
      <c r="W28" s="299"/>
      <c r="X28" s="299"/>
      <c r="Y28" s="300"/>
      <c r="Z28" s="254"/>
    </row>
    <row r="29" spans="2:26" s="6" customFormat="1" ht="18" customHeight="1" thickBot="1" x14ac:dyDescent="0.25">
      <c r="B29" s="29" t="s">
        <v>40</v>
      </c>
      <c r="C29" s="25" t="s">
        <v>38</v>
      </c>
      <c r="D29" s="331" t="s">
        <v>113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2"/>
      <c r="Z29" s="254"/>
    </row>
    <row r="30" spans="2:26" s="6" customFormat="1" ht="24" x14ac:dyDescent="0.2">
      <c r="B30" s="214" t="s">
        <v>40</v>
      </c>
      <c r="C30" s="195" t="s">
        <v>38</v>
      </c>
      <c r="D30" s="179" t="s">
        <v>38</v>
      </c>
      <c r="E30" s="377" t="s">
        <v>123</v>
      </c>
      <c r="F30" s="371" t="s">
        <v>54</v>
      </c>
      <c r="G30" s="368" t="s">
        <v>80</v>
      </c>
      <c r="H30" s="290" t="s">
        <v>81</v>
      </c>
      <c r="I30" s="131" t="s">
        <v>21</v>
      </c>
      <c r="J30" s="145">
        <f t="shared" ref="J30:Q30" si="6">J34+J31+J32+J33</f>
        <v>540.70000000000005</v>
      </c>
      <c r="K30" s="137">
        <f t="shared" si="6"/>
        <v>446.70000000000005</v>
      </c>
      <c r="L30" s="137">
        <f t="shared" si="6"/>
        <v>366.9</v>
      </c>
      <c r="M30" s="90">
        <f t="shared" si="6"/>
        <v>94</v>
      </c>
      <c r="N30" s="145">
        <f t="shared" si="6"/>
        <v>787</v>
      </c>
      <c r="O30" s="137">
        <f t="shared" si="6"/>
        <v>626.9</v>
      </c>
      <c r="P30" s="137">
        <f t="shared" si="6"/>
        <v>376.9</v>
      </c>
      <c r="Q30" s="90">
        <f t="shared" si="6"/>
        <v>160.10000000000002</v>
      </c>
      <c r="R30" s="145">
        <f t="shared" ref="R30:S30" si="7">R34+R31+R32</f>
        <v>529.5</v>
      </c>
      <c r="S30" s="91">
        <f t="shared" si="7"/>
        <v>529.5</v>
      </c>
      <c r="T30" s="92" t="s">
        <v>103</v>
      </c>
      <c r="U30" s="138" t="s">
        <v>56</v>
      </c>
      <c r="V30" s="17">
        <v>11</v>
      </c>
      <c r="W30" s="17">
        <v>11</v>
      </c>
      <c r="X30" s="138">
        <v>11</v>
      </c>
      <c r="Y30" s="93">
        <v>11</v>
      </c>
      <c r="Z30" s="254"/>
    </row>
    <row r="31" spans="2:26" s="6" customFormat="1" ht="24.75" customHeight="1" x14ac:dyDescent="0.2">
      <c r="B31" s="216"/>
      <c r="C31" s="177"/>
      <c r="D31" s="179"/>
      <c r="E31" s="377"/>
      <c r="F31" s="371"/>
      <c r="G31" s="368"/>
      <c r="H31" s="290"/>
      <c r="I31" s="43" t="s">
        <v>39</v>
      </c>
      <c r="J31" s="96">
        <v>491.5</v>
      </c>
      <c r="K31" s="97">
        <v>433.6</v>
      </c>
      <c r="L31" s="97">
        <v>359.9</v>
      </c>
      <c r="M31" s="98">
        <v>57.9</v>
      </c>
      <c r="N31" s="96">
        <v>732.8</v>
      </c>
      <c r="O31" s="97">
        <v>618.9</v>
      </c>
      <c r="P31" s="97">
        <v>376.9</v>
      </c>
      <c r="Q31" s="98">
        <v>113.9</v>
      </c>
      <c r="R31" s="35">
        <v>523.5</v>
      </c>
      <c r="S31" s="35">
        <v>523.5</v>
      </c>
      <c r="T31" s="406" t="s">
        <v>104</v>
      </c>
      <c r="U31" s="171" t="s">
        <v>56</v>
      </c>
      <c r="V31" s="171">
        <v>22.5</v>
      </c>
      <c r="W31" s="171">
        <v>22.5</v>
      </c>
      <c r="X31" s="171">
        <v>22.5</v>
      </c>
      <c r="Y31" s="173">
        <v>22.5</v>
      </c>
      <c r="Z31" s="254"/>
    </row>
    <row r="32" spans="2:26" s="6" customFormat="1" ht="24.75" customHeight="1" x14ac:dyDescent="0.2">
      <c r="B32" s="216"/>
      <c r="C32" s="177"/>
      <c r="D32" s="179"/>
      <c r="E32" s="377"/>
      <c r="F32" s="371"/>
      <c r="G32" s="368"/>
      <c r="H32" s="290"/>
      <c r="I32" s="43" t="s">
        <v>118</v>
      </c>
      <c r="J32" s="96">
        <v>7.1</v>
      </c>
      <c r="K32" s="97">
        <v>7.1</v>
      </c>
      <c r="L32" s="97">
        <v>7</v>
      </c>
      <c r="M32" s="98">
        <v>0</v>
      </c>
      <c r="N32" s="96"/>
      <c r="O32" s="97"/>
      <c r="P32" s="97"/>
      <c r="Q32" s="98"/>
      <c r="R32" s="35"/>
      <c r="S32" s="35"/>
      <c r="T32" s="175"/>
      <c r="U32" s="172"/>
      <c r="V32" s="172"/>
      <c r="W32" s="172"/>
      <c r="X32" s="172"/>
      <c r="Y32" s="174"/>
      <c r="Z32" s="254"/>
    </row>
    <row r="33" spans="2:26" s="6" customFormat="1" ht="30.75" customHeight="1" x14ac:dyDescent="0.2">
      <c r="B33" s="216"/>
      <c r="C33" s="177"/>
      <c r="D33" s="179"/>
      <c r="E33" s="377"/>
      <c r="F33" s="371"/>
      <c r="G33" s="368"/>
      <c r="H33" s="290"/>
      <c r="I33" s="43" t="s">
        <v>131</v>
      </c>
      <c r="J33" s="96">
        <v>36.1</v>
      </c>
      <c r="K33" s="97">
        <v>0</v>
      </c>
      <c r="L33" s="97">
        <v>0</v>
      </c>
      <c r="M33" s="98">
        <v>36.1</v>
      </c>
      <c r="N33" s="96">
        <v>46.2</v>
      </c>
      <c r="O33" s="97">
        <v>0</v>
      </c>
      <c r="P33" s="97">
        <v>0</v>
      </c>
      <c r="Q33" s="98">
        <v>46.2</v>
      </c>
      <c r="R33" s="35"/>
      <c r="S33" s="35"/>
      <c r="T33" s="175" t="s">
        <v>132</v>
      </c>
      <c r="U33" s="172"/>
      <c r="V33" s="118"/>
      <c r="W33" s="118"/>
      <c r="X33" s="118"/>
      <c r="Y33" s="120"/>
      <c r="Z33" s="254"/>
    </row>
    <row r="34" spans="2:26" s="6" customFormat="1" ht="29.25" customHeight="1" x14ac:dyDescent="0.2">
      <c r="B34" s="216"/>
      <c r="C34" s="177"/>
      <c r="D34" s="179"/>
      <c r="E34" s="377"/>
      <c r="F34" s="371"/>
      <c r="G34" s="368"/>
      <c r="H34" s="290"/>
      <c r="I34" s="43" t="s">
        <v>74</v>
      </c>
      <c r="J34" s="96">
        <v>6</v>
      </c>
      <c r="K34" s="97">
        <v>6</v>
      </c>
      <c r="L34" s="97">
        <v>0</v>
      </c>
      <c r="M34" s="98">
        <v>0</v>
      </c>
      <c r="N34" s="96">
        <v>8</v>
      </c>
      <c r="O34" s="97">
        <v>8</v>
      </c>
      <c r="P34" s="97">
        <v>0</v>
      </c>
      <c r="Q34" s="98">
        <v>0</v>
      </c>
      <c r="R34" s="35">
        <v>6</v>
      </c>
      <c r="S34" s="35">
        <v>6</v>
      </c>
      <c r="T34" s="176"/>
      <c r="U34" s="410"/>
      <c r="V34" s="119"/>
      <c r="W34" s="119"/>
      <c r="X34" s="119"/>
      <c r="Y34" s="121"/>
      <c r="Z34" s="254"/>
    </row>
    <row r="35" spans="2:26" s="6" customFormat="1" ht="51.75" customHeight="1" x14ac:dyDescent="0.2">
      <c r="B35" s="216"/>
      <c r="C35" s="177"/>
      <c r="D35" s="179"/>
      <c r="E35" s="377"/>
      <c r="F35" s="361" t="s">
        <v>54</v>
      </c>
      <c r="G35" s="359" t="s">
        <v>60</v>
      </c>
      <c r="H35" s="289" t="s">
        <v>61</v>
      </c>
      <c r="I35" s="396" t="s">
        <v>39</v>
      </c>
      <c r="J35" s="385">
        <v>0</v>
      </c>
      <c r="K35" s="383">
        <v>0</v>
      </c>
      <c r="L35" s="383">
        <v>0</v>
      </c>
      <c r="M35" s="381">
        <v>0</v>
      </c>
      <c r="N35" s="385">
        <v>14.6</v>
      </c>
      <c r="O35" s="383">
        <v>14.6</v>
      </c>
      <c r="P35" s="383">
        <v>10.8</v>
      </c>
      <c r="Q35" s="381">
        <v>0</v>
      </c>
      <c r="R35" s="379">
        <v>14.4</v>
      </c>
      <c r="S35" s="379">
        <v>14.6</v>
      </c>
      <c r="T35" s="55" t="s">
        <v>105</v>
      </c>
      <c r="U35" s="87" t="s">
        <v>56</v>
      </c>
      <c r="V35" s="95">
        <v>10.1</v>
      </c>
      <c r="W35" s="95">
        <v>10.1</v>
      </c>
      <c r="X35" s="87">
        <v>10.199999999999999</v>
      </c>
      <c r="Y35" s="33">
        <v>10.3</v>
      </c>
      <c r="Z35" s="254"/>
    </row>
    <row r="36" spans="2:26" s="6" customFormat="1" ht="36" x14ac:dyDescent="0.2">
      <c r="B36" s="216"/>
      <c r="C36" s="177"/>
      <c r="D36" s="179"/>
      <c r="E36" s="377"/>
      <c r="F36" s="371"/>
      <c r="G36" s="368"/>
      <c r="H36" s="290"/>
      <c r="I36" s="277"/>
      <c r="J36" s="386"/>
      <c r="K36" s="384"/>
      <c r="L36" s="384"/>
      <c r="M36" s="382"/>
      <c r="N36" s="386"/>
      <c r="O36" s="384"/>
      <c r="P36" s="384"/>
      <c r="Q36" s="382"/>
      <c r="R36" s="380"/>
      <c r="S36" s="380"/>
      <c r="T36" s="55" t="s">
        <v>106</v>
      </c>
      <c r="U36" s="87" t="s">
        <v>56</v>
      </c>
      <c r="V36" s="87">
        <v>18.8</v>
      </c>
      <c r="W36" s="87">
        <v>18.8</v>
      </c>
      <c r="X36" s="87">
        <v>18.8</v>
      </c>
      <c r="Y36" s="33">
        <v>18.8</v>
      </c>
      <c r="Z36" s="254"/>
    </row>
    <row r="37" spans="2:26" s="6" customFormat="1" ht="36" x14ac:dyDescent="0.2">
      <c r="B37" s="216"/>
      <c r="C37" s="177"/>
      <c r="D37" s="179"/>
      <c r="E37" s="377"/>
      <c r="F37" s="371"/>
      <c r="G37" s="368"/>
      <c r="H37" s="290"/>
      <c r="I37" s="277"/>
      <c r="J37" s="386"/>
      <c r="K37" s="384"/>
      <c r="L37" s="384"/>
      <c r="M37" s="382"/>
      <c r="N37" s="386"/>
      <c r="O37" s="384"/>
      <c r="P37" s="384"/>
      <c r="Q37" s="382"/>
      <c r="R37" s="380"/>
      <c r="S37" s="380"/>
      <c r="T37" s="55" t="s">
        <v>108</v>
      </c>
      <c r="U37" s="87" t="s">
        <v>56</v>
      </c>
      <c r="V37" s="87">
        <v>40</v>
      </c>
      <c r="W37" s="87">
        <v>40</v>
      </c>
      <c r="X37" s="87">
        <v>40</v>
      </c>
      <c r="Y37" s="33">
        <v>40</v>
      </c>
      <c r="Z37" s="254"/>
    </row>
    <row r="38" spans="2:26" s="6" customFormat="1" ht="36" x14ac:dyDescent="0.2">
      <c r="B38" s="216"/>
      <c r="C38" s="177"/>
      <c r="D38" s="179"/>
      <c r="E38" s="377"/>
      <c r="F38" s="371"/>
      <c r="G38" s="368"/>
      <c r="H38" s="290"/>
      <c r="I38" s="277"/>
      <c r="J38" s="386"/>
      <c r="K38" s="384"/>
      <c r="L38" s="384"/>
      <c r="M38" s="382"/>
      <c r="N38" s="386"/>
      <c r="O38" s="384"/>
      <c r="P38" s="384"/>
      <c r="Q38" s="382"/>
      <c r="R38" s="380"/>
      <c r="S38" s="380"/>
      <c r="T38" s="55" t="s">
        <v>107</v>
      </c>
      <c r="U38" s="87" t="s">
        <v>56</v>
      </c>
      <c r="V38" s="87">
        <v>2354</v>
      </c>
      <c r="W38" s="87">
        <v>2354</v>
      </c>
      <c r="X38" s="87">
        <v>2354</v>
      </c>
      <c r="Y38" s="87">
        <v>2354</v>
      </c>
      <c r="Z38" s="254"/>
    </row>
    <row r="39" spans="2:26" s="6" customFormat="1" ht="36" x14ac:dyDescent="0.2">
      <c r="B39" s="216"/>
      <c r="C39" s="177"/>
      <c r="D39" s="179"/>
      <c r="E39" s="377"/>
      <c r="F39" s="371"/>
      <c r="G39" s="368"/>
      <c r="H39" s="290"/>
      <c r="I39" s="277"/>
      <c r="J39" s="386"/>
      <c r="K39" s="384"/>
      <c r="L39" s="384"/>
      <c r="M39" s="382"/>
      <c r="N39" s="386"/>
      <c r="O39" s="384"/>
      <c r="P39" s="384"/>
      <c r="Q39" s="382"/>
      <c r="R39" s="380"/>
      <c r="S39" s="380"/>
      <c r="T39" s="55" t="s">
        <v>109</v>
      </c>
      <c r="U39" s="87" t="s">
        <v>56</v>
      </c>
      <c r="V39" s="87">
        <v>48</v>
      </c>
      <c r="W39" s="87">
        <v>48</v>
      </c>
      <c r="X39" s="87">
        <v>49</v>
      </c>
      <c r="Y39" s="33">
        <v>50</v>
      </c>
      <c r="Z39" s="254"/>
    </row>
    <row r="40" spans="2:26" s="6" customFormat="1" ht="24.75" thickBot="1" x14ac:dyDescent="0.25">
      <c r="B40" s="216"/>
      <c r="C40" s="177"/>
      <c r="D40" s="179"/>
      <c r="E40" s="377"/>
      <c r="F40" s="371"/>
      <c r="G40" s="368"/>
      <c r="H40" s="290"/>
      <c r="I40" s="277"/>
      <c r="J40" s="386"/>
      <c r="K40" s="384"/>
      <c r="L40" s="384"/>
      <c r="M40" s="382"/>
      <c r="N40" s="386"/>
      <c r="O40" s="384"/>
      <c r="P40" s="384"/>
      <c r="Q40" s="382"/>
      <c r="R40" s="380"/>
      <c r="S40" s="380"/>
      <c r="T40" s="56" t="s">
        <v>78</v>
      </c>
      <c r="U40" s="24" t="s">
        <v>56</v>
      </c>
      <c r="V40" s="24">
        <v>120</v>
      </c>
      <c r="W40" s="24">
        <v>120</v>
      </c>
      <c r="X40" s="24">
        <v>122</v>
      </c>
      <c r="Y40" s="34">
        <v>123</v>
      </c>
      <c r="Z40" s="254"/>
    </row>
    <row r="41" spans="2:26" s="6" customFormat="1" ht="13.5" thickBot="1" x14ac:dyDescent="0.25">
      <c r="B41" s="148" t="s">
        <v>40</v>
      </c>
      <c r="C41" s="25" t="s">
        <v>38</v>
      </c>
      <c r="D41" s="378" t="s">
        <v>18</v>
      </c>
      <c r="E41" s="225"/>
      <c r="F41" s="225"/>
      <c r="G41" s="225"/>
      <c r="H41" s="226"/>
      <c r="I41" s="26"/>
      <c r="J41" s="163">
        <f t="shared" ref="J41:M41" si="8">J30+J35</f>
        <v>540.70000000000005</v>
      </c>
      <c r="K41" s="160">
        <f t="shared" si="8"/>
        <v>446.70000000000005</v>
      </c>
      <c r="L41" s="160">
        <f t="shared" si="8"/>
        <v>366.9</v>
      </c>
      <c r="M41" s="27">
        <f t="shared" si="8"/>
        <v>94</v>
      </c>
      <c r="N41" s="163">
        <f t="shared" ref="N41:S41" si="9">N30+N35</f>
        <v>801.6</v>
      </c>
      <c r="O41" s="160">
        <f t="shared" si="9"/>
        <v>641.5</v>
      </c>
      <c r="P41" s="160">
        <f t="shared" si="9"/>
        <v>387.7</v>
      </c>
      <c r="Q41" s="27">
        <f t="shared" si="9"/>
        <v>160.10000000000002</v>
      </c>
      <c r="R41" s="159">
        <f t="shared" si="9"/>
        <v>543.9</v>
      </c>
      <c r="S41" s="159">
        <f t="shared" si="9"/>
        <v>544.1</v>
      </c>
      <c r="T41" s="328"/>
      <c r="U41" s="329"/>
      <c r="V41" s="329"/>
      <c r="W41" s="329"/>
      <c r="X41" s="329"/>
      <c r="Y41" s="330"/>
      <c r="Z41" s="254"/>
    </row>
    <row r="42" spans="2:26" s="6" customFormat="1" ht="14.25" customHeight="1" thickBot="1" x14ac:dyDescent="0.25">
      <c r="B42" s="29" t="s">
        <v>40</v>
      </c>
      <c r="C42" s="25" t="s">
        <v>40</v>
      </c>
      <c r="D42" s="331" t="s">
        <v>111</v>
      </c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2"/>
      <c r="Z42" s="254"/>
    </row>
    <row r="43" spans="2:26" s="6" customFormat="1" ht="16.5" customHeight="1" x14ac:dyDescent="0.2">
      <c r="B43" s="216" t="s">
        <v>40</v>
      </c>
      <c r="C43" s="177" t="s">
        <v>40</v>
      </c>
      <c r="D43" s="179" t="s">
        <v>38</v>
      </c>
      <c r="E43" s="211" t="s">
        <v>124</v>
      </c>
      <c r="F43" s="361" t="s">
        <v>54</v>
      </c>
      <c r="G43" s="359" t="s">
        <v>119</v>
      </c>
      <c r="H43" s="289" t="s">
        <v>120</v>
      </c>
      <c r="I43" s="115" t="s">
        <v>21</v>
      </c>
      <c r="J43" s="145">
        <f t="shared" ref="J43:S43" si="10">J44</f>
        <v>90.2</v>
      </c>
      <c r="K43" s="54">
        <f t="shared" si="10"/>
        <v>78.5</v>
      </c>
      <c r="L43" s="54">
        <f t="shared" si="10"/>
        <v>0</v>
      </c>
      <c r="M43" s="90">
        <f t="shared" si="10"/>
        <v>11.7</v>
      </c>
      <c r="N43" s="145">
        <f t="shared" si="10"/>
        <v>249.7</v>
      </c>
      <c r="O43" s="54">
        <f t="shared" si="10"/>
        <v>144</v>
      </c>
      <c r="P43" s="54">
        <f t="shared" si="10"/>
        <v>0</v>
      </c>
      <c r="Q43" s="90">
        <f t="shared" si="10"/>
        <v>105.7</v>
      </c>
      <c r="R43" s="145">
        <f t="shared" si="10"/>
        <v>0</v>
      </c>
      <c r="S43" s="72">
        <f t="shared" si="10"/>
        <v>0</v>
      </c>
      <c r="T43" s="92"/>
      <c r="U43" s="138"/>
      <c r="V43" s="138"/>
      <c r="W43" s="138"/>
      <c r="X43" s="138"/>
      <c r="Y43" s="93"/>
      <c r="Z43" s="254"/>
    </row>
    <row r="44" spans="2:26" s="6" customFormat="1" ht="30" customHeight="1" thickBot="1" x14ac:dyDescent="0.25">
      <c r="B44" s="217"/>
      <c r="C44" s="178"/>
      <c r="D44" s="180"/>
      <c r="E44" s="212"/>
      <c r="F44" s="372"/>
      <c r="G44" s="369"/>
      <c r="H44" s="405"/>
      <c r="I44" s="116" t="s">
        <v>39</v>
      </c>
      <c r="J44" s="21">
        <v>90.2</v>
      </c>
      <c r="K44" s="22">
        <v>78.5</v>
      </c>
      <c r="L44" s="22">
        <v>0</v>
      </c>
      <c r="M44" s="20">
        <v>11.7</v>
      </c>
      <c r="N44" s="21">
        <v>249.7</v>
      </c>
      <c r="O44" s="22">
        <v>144</v>
      </c>
      <c r="P44" s="22">
        <v>0</v>
      </c>
      <c r="Q44" s="20">
        <v>105.7</v>
      </c>
      <c r="R44" s="35"/>
      <c r="S44" s="35"/>
      <c r="T44" s="117"/>
      <c r="U44" s="143"/>
      <c r="V44" s="143"/>
      <c r="W44" s="143"/>
      <c r="X44" s="143"/>
      <c r="Y44" s="132"/>
      <c r="Z44" s="254"/>
    </row>
    <row r="45" spans="2:26" s="6" customFormat="1" ht="13.5" thickBot="1" x14ac:dyDescent="0.25">
      <c r="B45" s="148" t="s">
        <v>40</v>
      </c>
      <c r="C45" s="25" t="s">
        <v>40</v>
      </c>
      <c r="D45" s="283" t="s">
        <v>18</v>
      </c>
      <c r="E45" s="284"/>
      <c r="F45" s="284"/>
      <c r="G45" s="284"/>
      <c r="H45" s="285"/>
      <c r="I45" s="26"/>
      <c r="J45" s="163">
        <f t="shared" ref="J45:M45" si="11">J43</f>
        <v>90.2</v>
      </c>
      <c r="K45" s="160">
        <f t="shared" si="11"/>
        <v>78.5</v>
      </c>
      <c r="L45" s="160">
        <f t="shared" si="11"/>
        <v>0</v>
      </c>
      <c r="M45" s="164">
        <f t="shared" si="11"/>
        <v>11.7</v>
      </c>
      <c r="N45" s="163">
        <f t="shared" ref="N45:S45" si="12">N43</f>
        <v>249.7</v>
      </c>
      <c r="O45" s="160">
        <f t="shared" si="12"/>
        <v>144</v>
      </c>
      <c r="P45" s="160">
        <f t="shared" si="12"/>
        <v>0</v>
      </c>
      <c r="Q45" s="164">
        <f t="shared" si="12"/>
        <v>105.7</v>
      </c>
      <c r="R45" s="163">
        <f t="shared" si="12"/>
        <v>0</v>
      </c>
      <c r="S45" s="163">
        <f t="shared" si="12"/>
        <v>0</v>
      </c>
      <c r="T45" s="208"/>
      <c r="U45" s="209"/>
      <c r="V45" s="209"/>
      <c r="W45" s="209"/>
      <c r="X45" s="209"/>
      <c r="Y45" s="210"/>
      <c r="Z45" s="254"/>
    </row>
    <row r="46" spans="2:26" s="6" customFormat="1" ht="13.5" thickBot="1" x14ac:dyDescent="0.25">
      <c r="B46" s="29" t="s">
        <v>40</v>
      </c>
      <c r="C46" s="197" t="s">
        <v>19</v>
      </c>
      <c r="D46" s="198"/>
      <c r="E46" s="198"/>
      <c r="F46" s="198"/>
      <c r="G46" s="198"/>
      <c r="H46" s="199"/>
      <c r="I46" s="30"/>
      <c r="J46" s="78">
        <f t="shared" ref="J46:S46" si="13">J41+J45</f>
        <v>630.90000000000009</v>
      </c>
      <c r="K46" s="37">
        <f t="shared" si="13"/>
        <v>525.20000000000005</v>
      </c>
      <c r="L46" s="37">
        <f t="shared" si="13"/>
        <v>366.9</v>
      </c>
      <c r="M46" s="94">
        <f t="shared" si="13"/>
        <v>105.7</v>
      </c>
      <c r="N46" s="78">
        <f t="shared" si="13"/>
        <v>1051.3</v>
      </c>
      <c r="O46" s="37">
        <f t="shared" si="13"/>
        <v>785.5</v>
      </c>
      <c r="P46" s="37">
        <f t="shared" si="13"/>
        <v>387.7</v>
      </c>
      <c r="Q46" s="94">
        <f t="shared" si="13"/>
        <v>265.8</v>
      </c>
      <c r="R46" s="78">
        <f t="shared" si="13"/>
        <v>543.9</v>
      </c>
      <c r="S46" s="78">
        <f t="shared" si="13"/>
        <v>544.1</v>
      </c>
      <c r="T46" s="189"/>
      <c r="U46" s="190"/>
      <c r="V46" s="190"/>
      <c r="W46" s="190"/>
      <c r="X46" s="190"/>
      <c r="Y46" s="191"/>
      <c r="Z46" s="254"/>
    </row>
    <row r="47" spans="2:26" s="6" customFormat="1" ht="12.75" customHeight="1" thickBot="1" x14ac:dyDescent="0.25">
      <c r="B47" s="148" t="s">
        <v>41</v>
      </c>
      <c r="C47" s="298" t="s">
        <v>96</v>
      </c>
      <c r="D47" s="299"/>
      <c r="E47" s="299"/>
      <c r="F47" s="299"/>
      <c r="G47" s="299"/>
      <c r="H47" s="299"/>
      <c r="I47" s="299"/>
      <c r="J47" s="299"/>
      <c r="K47" s="299"/>
      <c r="L47" s="299"/>
      <c r="M47" s="299"/>
      <c r="N47" s="299"/>
      <c r="O47" s="299"/>
      <c r="P47" s="299"/>
      <c r="Q47" s="299"/>
      <c r="R47" s="299"/>
      <c r="S47" s="299"/>
      <c r="T47" s="299"/>
      <c r="U47" s="299"/>
      <c r="V47" s="299"/>
      <c r="W47" s="299"/>
      <c r="X47" s="299"/>
      <c r="Y47" s="300"/>
      <c r="Z47" s="254"/>
    </row>
    <row r="48" spans="2:26" s="6" customFormat="1" ht="14.25" customHeight="1" thickBot="1" x14ac:dyDescent="0.25">
      <c r="B48" s="148" t="s">
        <v>41</v>
      </c>
      <c r="C48" s="25" t="s">
        <v>38</v>
      </c>
      <c r="D48" s="331" t="s">
        <v>48</v>
      </c>
      <c r="E48" s="332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2"/>
      <c r="Z48" s="254"/>
    </row>
    <row r="49" spans="2:26" s="6" customFormat="1" ht="75.75" customHeight="1" x14ac:dyDescent="0.2">
      <c r="B49" s="214" t="s">
        <v>41</v>
      </c>
      <c r="C49" s="195" t="s">
        <v>38</v>
      </c>
      <c r="D49" s="295" t="s">
        <v>38</v>
      </c>
      <c r="E49" s="393" t="s">
        <v>125</v>
      </c>
      <c r="F49" s="370" t="s">
        <v>54</v>
      </c>
      <c r="G49" s="367" t="s">
        <v>60</v>
      </c>
      <c r="H49" s="364" t="s">
        <v>61</v>
      </c>
      <c r="I49" s="57" t="s">
        <v>21</v>
      </c>
      <c r="J49" s="59">
        <f t="shared" ref="J49:M49" si="14">SUM(J50:J53)</f>
        <v>50</v>
      </c>
      <c r="K49" s="60">
        <f t="shared" si="14"/>
        <v>50</v>
      </c>
      <c r="L49" s="60">
        <f t="shared" si="14"/>
        <v>0</v>
      </c>
      <c r="M49" s="61">
        <f t="shared" si="14"/>
        <v>0</v>
      </c>
      <c r="N49" s="59">
        <f t="shared" ref="N49:S49" si="15">SUM(N50:N53)</f>
        <v>100</v>
      </c>
      <c r="O49" s="60">
        <f t="shared" si="15"/>
        <v>100</v>
      </c>
      <c r="P49" s="60">
        <f t="shared" si="15"/>
        <v>0</v>
      </c>
      <c r="Q49" s="61">
        <f t="shared" si="15"/>
        <v>0</v>
      </c>
      <c r="R49" s="62">
        <f t="shared" si="15"/>
        <v>50</v>
      </c>
      <c r="S49" s="62">
        <f t="shared" si="15"/>
        <v>50</v>
      </c>
      <c r="T49" s="63" t="s">
        <v>100</v>
      </c>
      <c r="U49" s="17" t="s">
        <v>56</v>
      </c>
      <c r="V49" s="64">
        <v>40</v>
      </c>
      <c r="W49" s="64">
        <v>40</v>
      </c>
      <c r="X49" s="64">
        <v>40</v>
      </c>
      <c r="Y49" s="64">
        <v>41</v>
      </c>
      <c r="Z49" s="254"/>
    </row>
    <row r="50" spans="2:26" s="6" customFormat="1" ht="24" x14ac:dyDescent="0.2">
      <c r="B50" s="216"/>
      <c r="C50" s="177"/>
      <c r="D50" s="296"/>
      <c r="E50" s="394"/>
      <c r="F50" s="371"/>
      <c r="G50" s="368"/>
      <c r="H50" s="365"/>
      <c r="I50" s="396" t="s">
        <v>39</v>
      </c>
      <c r="J50" s="398">
        <v>50</v>
      </c>
      <c r="K50" s="205">
        <v>50</v>
      </c>
      <c r="L50" s="205">
        <v>0</v>
      </c>
      <c r="M50" s="401">
        <v>0</v>
      </c>
      <c r="N50" s="398">
        <v>100</v>
      </c>
      <c r="O50" s="205">
        <v>100</v>
      </c>
      <c r="P50" s="205">
        <v>0</v>
      </c>
      <c r="Q50" s="401">
        <v>0</v>
      </c>
      <c r="R50" s="379">
        <v>50</v>
      </c>
      <c r="S50" s="379">
        <v>50</v>
      </c>
      <c r="T50" s="86" t="s">
        <v>59</v>
      </c>
      <c r="U50" s="87" t="s">
        <v>56</v>
      </c>
      <c r="V50" s="65">
        <v>33</v>
      </c>
      <c r="W50" s="65">
        <v>33</v>
      </c>
      <c r="X50" s="65">
        <v>33</v>
      </c>
      <c r="Y50" s="65">
        <v>33</v>
      </c>
      <c r="Z50" s="254"/>
    </row>
    <row r="51" spans="2:26" s="6" customFormat="1" ht="48" customHeight="1" x14ac:dyDescent="0.2">
      <c r="B51" s="216"/>
      <c r="C51" s="177"/>
      <c r="D51" s="296"/>
      <c r="E51" s="394"/>
      <c r="F51" s="371"/>
      <c r="G51" s="368"/>
      <c r="H51" s="365"/>
      <c r="I51" s="277"/>
      <c r="J51" s="399"/>
      <c r="K51" s="206"/>
      <c r="L51" s="206"/>
      <c r="M51" s="402"/>
      <c r="N51" s="399"/>
      <c r="O51" s="206"/>
      <c r="P51" s="206"/>
      <c r="Q51" s="402"/>
      <c r="R51" s="380"/>
      <c r="S51" s="380"/>
      <c r="T51" s="86" t="s">
        <v>87</v>
      </c>
      <c r="U51" s="87" t="s">
        <v>56</v>
      </c>
      <c r="V51" s="65">
        <v>6</v>
      </c>
      <c r="W51" s="65">
        <v>6</v>
      </c>
      <c r="X51" s="65">
        <v>7</v>
      </c>
      <c r="Y51" s="65">
        <v>7</v>
      </c>
      <c r="Z51" s="254"/>
    </row>
    <row r="52" spans="2:26" s="6" customFormat="1" ht="36" customHeight="1" x14ac:dyDescent="0.2">
      <c r="B52" s="216"/>
      <c r="C52" s="177"/>
      <c r="D52" s="296"/>
      <c r="E52" s="394"/>
      <c r="F52" s="371"/>
      <c r="G52" s="368"/>
      <c r="H52" s="365"/>
      <c r="I52" s="277"/>
      <c r="J52" s="399"/>
      <c r="K52" s="206"/>
      <c r="L52" s="206"/>
      <c r="M52" s="402"/>
      <c r="N52" s="399"/>
      <c r="O52" s="206"/>
      <c r="P52" s="206"/>
      <c r="Q52" s="402"/>
      <c r="R52" s="380"/>
      <c r="S52" s="380"/>
      <c r="T52" s="86" t="s">
        <v>58</v>
      </c>
      <c r="U52" s="87" t="s">
        <v>56</v>
      </c>
      <c r="V52" s="65">
        <v>2</v>
      </c>
      <c r="W52" s="65">
        <v>2</v>
      </c>
      <c r="X52" s="65">
        <v>3</v>
      </c>
      <c r="Y52" s="65">
        <v>2</v>
      </c>
      <c r="Z52" s="254"/>
    </row>
    <row r="53" spans="2:26" s="6" customFormat="1" ht="26.25" customHeight="1" x14ac:dyDescent="0.2">
      <c r="B53" s="215"/>
      <c r="C53" s="196"/>
      <c r="D53" s="297"/>
      <c r="E53" s="395"/>
      <c r="F53" s="371"/>
      <c r="G53" s="368"/>
      <c r="H53" s="365"/>
      <c r="I53" s="397"/>
      <c r="J53" s="400"/>
      <c r="K53" s="207"/>
      <c r="L53" s="207"/>
      <c r="M53" s="403"/>
      <c r="N53" s="400"/>
      <c r="O53" s="207"/>
      <c r="P53" s="207"/>
      <c r="Q53" s="403"/>
      <c r="R53" s="404"/>
      <c r="S53" s="404"/>
      <c r="T53" s="139" t="s">
        <v>57</v>
      </c>
      <c r="U53" s="87" t="s">
        <v>56</v>
      </c>
      <c r="V53" s="65">
        <v>12</v>
      </c>
      <c r="W53" s="65">
        <v>12</v>
      </c>
      <c r="X53" s="65">
        <v>12</v>
      </c>
      <c r="Y53" s="65">
        <v>12</v>
      </c>
      <c r="Z53" s="254"/>
    </row>
    <row r="54" spans="2:26" s="6" customFormat="1" ht="12.75" x14ac:dyDescent="0.2">
      <c r="B54" s="216" t="s">
        <v>41</v>
      </c>
      <c r="C54" s="177" t="s">
        <v>38</v>
      </c>
      <c r="D54" s="375" t="s">
        <v>40</v>
      </c>
      <c r="E54" s="211" t="s">
        <v>126</v>
      </c>
      <c r="F54" s="371"/>
      <c r="G54" s="368"/>
      <c r="H54" s="365"/>
      <c r="I54" s="57" t="s">
        <v>21</v>
      </c>
      <c r="J54" s="67">
        <f t="shared" ref="J54:S54" si="16">J55</f>
        <v>229.3</v>
      </c>
      <c r="K54" s="68">
        <f t="shared" si="16"/>
        <v>229.3</v>
      </c>
      <c r="L54" s="68">
        <f t="shared" si="16"/>
        <v>0</v>
      </c>
      <c r="M54" s="69">
        <f t="shared" si="16"/>
        <v>0</v>
      </c>
      <c r="N54" s="67">
        <f t="shared" si="16"/>
        <v>100</v>
      </c>
      <c r="O54" s="68">
        <f t="shared" si="16"/>
        <v>100</v>
      </c>
      <c r="P54" s="68">
        <f t="shared" si="16"/>
        <v>0</v>
      </c>
      <c r="Q54" s="69">
        <f t="shared" si="16"/>
        <v>0</v>
      </c>
      <c r="R54" s="62">
        <f t="shared" si="16"/>
        <v>100</v>
      </c>
      <c r="S54" s="62">
        <f t="shared" si="16"/>
        <v>100</v>
      </c>
      <c r="T54" s="139" t="s">
        <v>91</v>
      </c>
      <c r="U54" s="87" t="s">
        <v>56</v>
      </c>
      <c r="V54" s="65">
        <v>9</v>
      </c>
      <c r="W54" s="65">
        <v>9</v>
      </c>
      <c r="X54" s="65">
        <v>9</v>
      </c>
      <c r="Y54" s="65">
        <v>9</v>
      </c>
      <c r="Z54" s="254"/>
    </row>
    <row r="55" spans="2:26" s="6" customFormat="1" ht="24.75" customHeight="1" thickBot="1" x14ac:dyDescent="0.25">
      <c r="B55" s="217"/>
      <c r="C55" s="178"/>
      <c r="D55" s="376"/>
      <c r="E55" s="212"/>
      <c r="F55" s="372"/>
      <c r="G55" s="369"/>
      <c r="H55" s="366"/>
      <c r="I55" s="70" t="s">
        <v>39</v>
      </c>
      <c r="J55" s="142">
        <v>229.3</v>
      </c>
      <c r="K55" s="154">
        <v>229.3</v>
      </c>
      <c r="L55" s="154">
        <v>0</v>
      </c>
      <c r="M55" s="104">
        <v>0</v>
      </c>
      <c r="N55" s="142">
        <v>100</v>
      </c>
      <c r="O55" s="154">
        <v>100</v>
      </c>
      <c r="P55" s="154">
        <v>0</v>
      </c>
      <c r="Q55" s="104">
        <v>0</v>
      </c>
      <c r="R55" s="149">
        <v>100</v>
      </c>
      <c r="S55" s="149">
        <v>100</v>
      </c>
      <c r="T55" s="162" t="s">
        <v>55</v>
      </c>
      <c r="U55" s="24" t="s">
        <v>56</v>
      </c>
      <c r="V55" s="71">
        <v>3</v>
      </c>
      <c r="W55" s="71">
        <v>3</v>
      </c>
      <c r="X55" s="71">
        <v>3</v>
      </c>
      <c r="Y55" s="71">
        <v>3</v>
      </c>
      <c r="Z55" s="254"/>
    </row>
    <row r="56" spans="2:26" s="6" customFormat="1" ht="14.25" customHeight="1" thickBot="1" x14ac:dyDescent="0.25">
      <c r="B56" s="148" t="s">
        <v>41</v>
      </c>
      <c r="C56" s="25" t="s">
        <v>38</v>
      </c>
      <c r="D56" s="283" t="s">
        <v>18</v>
      </c>
      <c r="E56" s="284"/>
      <c r="F56" s="284"/>
      <c r="G56" s="284"/>
      <c r="H56" s="285"/>
      <c r="I56" s="26"/>
      <c r="J56" s="159">
        <f t="shared" ref="J56:M56" si="17">J49+J54</f>
        <v>279.3</v>
      </c>
      <c r="K56" s="160">
        <f t="shared" si="17"/>
        <v>279.3</v>
      </c>
      <c r="L56" s="160">
        <f t="shared" si="17"/>
        <v>0</v>
      </c>
      <c r="M56" s="161">
        <f t="shared" si="17"/>
        <v>0</v>
      </c>
      <c r="N56" s="159">
        <f t="shared" ref="N56:S56" si="18">N49+N54</f>
        <v>200</v>
      </c>
      <c r="O56" s="160">
        <f t="shared" si="18"/>
        <v>200</v>
      </c>
      <c r="P56" s="160">
        <f t="shared" si="18"/>
        <v>0</v>
      </c>
      <c r="Q56" s="161">
        <f t="shared" si="18"/>
        <v>0</v>
      </c>
      <c r="R56" s="159">
        <f t="shared" si="18"/>
        <v>150</v>
      </c>
      <c r="S56" s="159">
        <f t="shared" si="18"/>
        <v>150</v>
      </c>
      <c r="T56" s="286"/>
      <c r="U56" s="287"/>
      <c r="V56" s="287"/>
      <c r="W56" s="287"/>
      <c r="X56" s="287"/>
      <c r="Y56" s="288"/>
      <c r="Z56" s="254"/>
    </row>
    <row r="57" spans="2:26" s="6" customFormat="1" ht="16.5" customHeight="1" thickBot="1" x14ac:dyDescent="0.25">
      <c r="B57" s="29" t="s">
        <v>41</v>
      </c>
      <c r="C57" s="197" t="s">
        <v>19</v>
      </c>
      <c r="D57" s="198"/>
      <c r="E57" s="198"/>
      <c r="F57" s="198"/>
      <c r="G57" s="198"/>
      <c r="H57" s="199"/>
      <c r="I57" s="30"/>
      <c r="J57" s="31">
        <f t="shared" ref="J57:M57" si="19">J56</f>
        <v>279.3</v>
      </c>
      <c r="K57" s="37">
        <f t="shared" si="19"/>
        <v>279.3</v>
      </c>
      <c r="L57" s="37">
        <f t="shared" si="19"/>
        <v>0</v>
      </c>
      <c r="M57" s="38">
        <f t="shared" si="19"/>
        <v>0</v>
      </c>
      <c r="N57" s="31">
        <f t="shared" ref="N57:S57" si="20">N56</f>
        <v>200</v>
      </c>
      <c r="O57" s="37">
        <f t="shared" si="20"/>
        <v>200</v>
      </c>
      <c r="P57" s="37">
        <f t="shared" si="20"/>
        <v>0</v>
      </c>
      <c r="Q57" s="38">
        <f t="shared" si="20"/>
        <v>0</v>
      </c>
      <c r="R57" s="32">
        <f t="shared" si="20"/>
        <v>150</v>
      </c>
      <c r="S57" s="32">
        <f t="shared" si="20"/>
        <v>150</v>
      </c>
      <c r="T57" s="189"/>
      <c r="U57" s="190"/>
      <c r="V57" s="190"/>
      <c r="W57" s="190"/>
      <c r="X57" s="190"/>
      <c r="Y57" s="191"/>
      <c r="Z57" s="254"/>
    </row>
    <row r="58" spans="2:26" s="6" customFormat="1" ht="16.5" customHeight="1" thickBot="1" x14ac:dyDescent="0.25">
      <c r="B58" s="151" t="s">
        <v>42</v>
      </c>
      <c r="C58" s="298" t="s">
        <v>49</v>
      </c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  <c r="P58" s="299"/>
      <c r="Q58" s="299"/>
      <c r="R58" s="299"/>
      <c r="S58" s="299"/>
      <c r="T58" s="299"/>
      <c r="U58" s="299"/>
      <c r="V58" s="299"/>
      <c r="W58" s="299"/>
      <c r="X58" s="299"/>
      <c r="Y58" s="300"/>
      <c r="Z58" s="254"/>
    </row>
    <row r="59" spans="2:26" s="6" customFormat="1" ht="18" customHeight="1" thickBot="1" x14ac:dyDescent="0.25">
      <c r="B59" s="151" t="s">
        <v>42</v>
      </c>
      <c r="C59" s="25" t="s">
        <v>38</v>
      </c>
      <c r="D59" s="200" t="s">
        <v>92</v>
      </c>
      <c r="E59" s="201"/>
      <c r="F59" s="201"/>
      <c r="G59" s="201"/>
      <c r="H59" s="201"/>
      <c r="I59" s="20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2"/>
      <c r="Z59" s="254"/>
    </row>
    <row r="60" spans="2:26" s="6" customFormat="1" ht="12.75" x14ac:dyDescent="0.2">
      <c r="B60" s="214" t="s">
        <v>42</v>
      </c>
      <c r="C60" s="195" t="s">
        <v>38</v>
      </c>
      <c r="D60" s="294" t="s">
        <v>38</v>
      </c>
      <c r="E60" s="292" t="s">
        <v>127</v>
      </c>
      <c r="F60" s="218" t="s">
        <v>54</v>
      </c>
      <c r="G60" s="218" t="s">
        <v>60</v>
      </c>
      <c r="H60" s="220" t="s">
        <v>62</v>
      </c>
      <c r="I60" s="57" t="s">
        <v>21</v>
      </c>
      <c r="J60" s="51">
        <f t="shared" ref="J60:S60" si="21">J61</f>
        <v>90</v>
      </c>
      <c r="K60" s="54">
        <f t="shared" si="21"/>
        <v>90</v>
      </c>
      <c r="L60" s="54">
        <f t="shared" si="21"/>
        <v>0</v>
      </c>
      <c r="M60" s="58">
        <f t="shared" si="21"/>
        <v>0</v>
      </c>
      <c r="N60" s="59">
        <f t="shared" si="21"/>
        <v>90</v>
      </c>
      <c r="O60" s="60">
        <f t="shared" si="21"/>
        <v>90</v>
      </c>
      <c r="P60" s="60">
        <f t="shared" si="21"/>
        <v>0</v>
      </c>
      <c r="Q60" s="61">
        <f t="shared" si="21"/>
        <v>0</v>
      </c>
      <c r="R60" s="72">
        <f t="shared" si="21"/>
        <v>20</v>
      </c>
      <c r="S60" s="73">
        <f t="shared" si="21"/>
        <v>20</v>
      </c>
      <c r="T60" s="281" t="s">
        <v>102</v>
      </c>
      <c r="U60" s="276" t="s">
        <v>56</v>
      </c>
      <c r="V60" s="276" t="s">
        <v>84</v>
      </c>
      <c r="W60" s="276" t="s">
        <v>140</v>
      </c>
      <c r="X60" s="276" t="s">
        <v>140</v>
      </c>
      <c r="Y60" s="276" t="s">
        <v>140</v>
      </c>
      <c r="Z60" s="254"/>
    </row>
    <row r="61" spans="2:26" s="6" customFormat="1" ht="29.25" customHeight="1" thickBot="1" x14ac:dyDescent="0.25">
      <c r="B61" s="217"/>
      <c r="C61" s="178"/>
      <c r="D61" s="180"/>
      <c r="E61" s="293"/>
      <c r="F61" s="291"/>
      <c r="G61" s="291"/>
      <c r="H61" s="301"/>
      <c r="I61" s="39" t="s">
        <v>39</v>
      </c>
      <c r="J61" s="103">
        <v>90</v>
      </c>
      <c r="K61" s="105">
        <v>90</v>
      </c>
      <c r="L61" s="105">
        <v>0</v>
      </c>
      <c r="M61" s="106">
        <v>0</v>
      </c>
      <c r="N61" s="103">
        <v>90</v>
      </c>
      <c r="O61" s="105">
        <v>90</v>
      </c>
      <c r="P61" s="105">
        <v>0</v>
      </c>
      <c r="Q61" s="106">
        <v>0</v>
      </c>
      <c r="R61" s="146">
        <v>20</v>
      </c>
      <c r="S61" s="40">
        <v>20</v>
      </c>
      <c r="T61" s="282"/>
      <c r="U61" s="278"/>
      <c r="V61" s="278"/>
      <c r="W61" s="278"/>
      <c r="X61" s="278"/>
      <c r="Y61" s="278"/>
      <c r="Z61" s="254"/>
    </row>
    <row r="62" spans="2:26" s="6" customFormat="1" ht="15.75" customHeight="1" thickBot="1" x14ac:dyDescent="0.25">
      <c r="B62" s="151" t="s">
        <v>42</v>
      </c>
      <c r="C62" s="25" t="s">
        <v>38</v>
      </c>
      <c r="D62" s="224" t="s">
        <v>18</v>
      </c>
      <c r="E62" s="225"/>
      <c r="F62" s="225"/>
      <c r="G62" s="225"/>
      <c r="H62" s="226"/>
      <c r="I62" s="26"/>
      <c r="J62" s="159">
        <f t="shared" ref="J62:M62" si="22">J60</f>
        <v>90</v>
      </c>
      <c r="K62" s="160">
        <f t="shared" si="22"/>
        <v>90</v>
      </c>
      <c r="L62" s="160">
        <f t="shared" si="22"/>
        <v>0</v>
      </c>
      <c r="M62" s="161">
        <f t="shared" si="22"/>
        <v>0</v>
      </c>
      <c r="N62" s="159">
        <f t="shared" ref="N62:S62" si="23">N60</f>
        <v>90</v>
      </c>
      <c r="O62" s="160">
        <f t="shared" si="23"/>
        <v>90</v>
      </c>
      <c r="P62" s="160">
        <f t="shared" si="23"/>
        <v>0</v>
      </c>
      <c r="Q62" s="161">
        <f t="shared" si="23"/>
        <v>0</v>
      </c>
      <c r="R62" s="36">
        <f t="shared" si="23"/>
        <v>20</v>
      </c>
      <c r="S62" s="36">
        <f t="shared" si="23"/>
        <v>20</v>
      </c>
      <c r="T62" s="192"/>
      <c r="U62" s="353"/>
      <c r="V62" s="353"/>
      <c r="W62" s="353"/>
      <c r="X62" s="353"/>
      <c r="Y62" s="354"/>
      <c r="Z62" s="254"/>
    </row>
    <row r="63" spans="2:26" s="6" customFormat="1" ht="16.5" customHeight="1" thickBot="1" x14ac:dyDescent="0.25">
      <c r="B63" s="151" t="s">
        <v>42</v>
      </c>
      <c r="C63" s="197" t="s">
        <v>19</v>
      </c>
      <c r="D63" s="198"/>
      <c r="E63" s="198"/>
      <c r="F63" s="198"/>
      <c r="G63" s="198"/>
      <c r="H63" s="199"/>
      <c r="I63" s="30"/>
      <c r="J63" s="31">
        <f t="shared" ref="J63:Q63" si="24">J61</f>
        <v>90</v>
      </c>
      <c r="K63" s="37">
        <f t="shared" si="24"/>
        <v>90</v>
      </c>
      <c r="L63" s="37">
        <f t="shared" si="24"/>
        <v>0</v>
      </c>
      <c r="M63" s="38">
        <f t="shared" si="24"/>
        <v>0</v>
      </c>
      <c r="N63" s="31">
        <f t="shared" si="24"/>
        <v>90</v>
      </c>
      <c r="O63" s="37">
        <f t="shared" si="24"/>
        <v>90</v>
      </c>
      <c r="P63" s="37">
        <f t="shared" si="24"/>
        <v>0</v>
      </c>
      <c r="Q63" s="38">
        <f t="shared" si="24"/>
        <v>0</v>
      </c>
      <c r="R63" s="41">
        <f>R62</f>
        <v>20</v>
      </c>
      <c r="S63" s="41">
        <f>S62</f>
        <v>20</v>
      </c>
      <c r="T63" s="189"/>
      <c r="U63" s="190"/>
      <c r="V63" s="190"/>
      <c r="W63" s="190"/>
      <c r="X63" s="190"/>
      <c r="Y63" s="191"/>
      <c r="Z63" s="254"/>
    </row>
    <row r="64" spans="2:26" s="6" customFormat="1" ht="16.5" customHeight="1" thickBot="1" x14ac:dyDescent="0.25">
      <c r="B64" s="151" t="s">
        <v>44</v>
      </c>
      <c r="C64" s="298" t="s">
        <v>50</v>
      </c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300"/>
      <c r="Z64" s="254"/>
    </row>
    <row r="65" spans="2:26" s="6" customFormat="1" ht="16.5" customHeight="1" thickBot="1" x14ac:dyDescent="0.25">
      <c r="B65" s="151" t="s">
        <v>44</v>
      </c>
      <c r="C65" s="25" t="s">
        <v>38</v>
      </c>
      <c r="D65" s="201" t="s">
        <v>51</v>
      </c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2"/>
      <c r="Z65" s="254"/>
    </row>
    <row r="66" spans="2:26" s="6" customFormat="1" ht="12.75" x14ac:dyDescent="0.2">
      <c r="B66" s="214" t="s">
        <v>44</v>
      </c>
      <c r="C66" s="195" t="s">
        <v>38</v>
      </c>
      <c r="D66" s="279" t="s">
        <v>38</v>
      </c>
      <c r="E66" s="355" t="s">
        <v>128</v>
      </c>
      <c r="F66" s="218" t="s">
        <v>54</v>
      </c>
      <c r="G66" s="218" t="s">
        <v>60</v>
      </c>
      <c r="H66" s="220" t="s">
        <v>61</v>
      </c>
      <c r="I66" s="74" t="s">
        <v>21</v>
      </c>
      <c r="J66" s="59">
        <f t="shared" ref="J66:S66" si="25">J67</f>
        <v>16.600000000000001</v>
      </c>
      <c r="K66" s="60">
        <f t="shared" si="25"/>
        <v>16.600000000000001</v>
      </c>
      <c r="L66" s="60">
        <f t="shared" si="25"/>
        <v>14</v>
      </c>
      <c r="M66" s="61">
        <f t="shared" si="25"/>
        <v>0</v>
      </c>
      <c r="N66" s="59">
        <f t="shared" si="25"/>
        <v>20.6</v>
      </c>
      <c r="O66" s="60">
        <f t="shared" si="25"/>
        <v>20.6</v>
      </c>
      <c r="P66" s="60">
        <f t="shared" si="25"/>
        <v>18</v>
      </c>
      <c r="Q66" s="61">
        <f t="shared" si="25"/>
        <v>0</v>
      </c>
      <c r="R66" s="72">
        <f t="shared" si="25"/>
        <v>17</v>
      </c>
      <c r="S66" s="76">
        <f t="shared" si="25"/>
        <v>17.5</v>
      </c>
      <c r="T66" s="390" t="s">
        <v>97</v>
      </c>
      <c r="U66" s="276" t="s">
        <v>98</v>
      </c>
      <c r="V66" s="276" t="s">
        <v>99</v>
      </c>
      <c r="W66" s="276" t="s">
        <v>99</v>
      </c>
      <c r="X66" s="276" t="s">
        <v>99</v>
      </c>
      <c r="Y66" s="276" t="s">
        <v>99</v>
      </c>
      <c r="Z66" s="254"/>
    </row>
    <row r="67" spans="2:26" s="6" customFormat="1" ht="28.5" customHeight="1" x14ac:dyDescent="0.2">
      <c r="B67" s="215"/>
      <c r="C67" s="196"/>
      <c r="D67" s="280"/>
      <c r="E67" s="356"/>
      <c r="F67" s="219"/>
      <c r="G67" s="219"/>
      <c r="H67" s="221"/>
      <c r="I67" s="140" t="s">
        <v>39</v>
      </c>
      <c r="J67" s="141">
        <v>16.600000000000001</v>
      </c>
      <c r="K67" s="153">
        <v>16.600000000000001</v>
      </c>
      <c r="L67" s="153">
        <v>14</v>
      </c>
      <c r="M67" s="152">
        <v>0</v>
      </c>
      <c r="N67" s="165">
        <v>20.6</v>
      </c>
      <c r="O67" s="167">
        <v>20.6</v>
      </c>
      <c r="P67" s="167">
        <v>18</v>
      </c>
      <c r="Q67" s="166">
        <v>0</v>
      </c>
      <c r="R67" s="149">
        <v>17</v>
      </c>
      <c r="S67" s="40">
        <v>17.5</v>
      </c>
      <c r="T67" s="391"/>
      <c r="U67" s="277"/>
      <c r="V67" s="277"/>
      <c r="W67" s="277"/>
      <c r="X67" s="277"/>
      <c r="Y67" s="277"/>
      <c r="Z67" s="254"/>
    </row>
    <row r="68" spans="2:26" s="6" customFormat="1" ht="12.75" x14ac:dyDescent="0.2">
      <c r="B68" s="216" t="s">
        <v>44</v>
      </c>
      <c r="C68" s="177" t="s">
        <v>38</v>
      </c>
      <c r="D68" s="203" t="s">
        <v>40</v>
      </c>
      <c r="E68" s="222" t="s">
        <v>129</v>
      </c>
      <c r="F68" s="219"/>
      <c r="G68" s="219"/>
      <c r="H68" s="221"/>
      <c r="I68" s="52" t="s">
        <v>21</v>
      </c>
      <c r="J68" s="67">
        <f t="shared" ref="J68:S68" si="26">J69</f>
        <v>3.2</v>
      </c>
      <c r="K68" s="68">
        <f t="shared" si="26"/>
        <v>3.2</v>
      </c>
      <c r="L68" s="68">
        <f t="shared" si="26"/>
        <v>0</v>
      </c>
      <c r="M68" s="69">
        <f t="shared" si="26"/>
        <v>0</v>
      </c>
      <c r="N68" s="67">
        <f t="shared" si="26"/>
        <v>3.2</v>
      </c>
      <c r="O68" s="68">
        <f t="shared" si="26"/>
        <v>3.2</v>
      </c>
      <c r="P68" s="68">
        <f t="shared" si="26"/>
        <v>0</v>
      </c>
      <c r="Q68" s="69">
        <f t="shared" si="26"/>
        <v>0</v>
      </c>
      <c r="R68" s="62" t="str">
        <f t="shared" si="26"/>
        <v>3,5</v>
      </c>
      <c r="S68" s="73" t="str">
        <f t="shared" si="26"/>
        <v>3,5</v>
      </c>
      <c r="T68" s="391"/>
      <c r="U68" s="277"/>
      <c r="V68" s="277"/>
      <c r="W68" s="277"/>
      <c r="X68" s="277"/>
      <c r="Y68" s="277"/>
      <c r="Z68" s="254"/>
    </row>
    <row r="69" spans="2:26" s="6" customFormat="1" ht="29.25" customHeight="1" thickBot="1" x14ac:dyDescent="0.25">
      <c r="B69" s="217"/>
      <c r="C69" s="178"/>
      <c r="D69" s="204"/>
      <c r="E69" s="223"/>
      <c r="F69" s="291"/>
      <c r="G69" s="291"/>
      <c r="H69" s="301"/>
      <c r="I69" s="147" t="s">
        <v>39</v>
      </c>
      <c r="J69" s="102">
        <v>3.2</v>
      </c>
      <c r="K69" s="107">
        <v>3.2</v>
      </c>
      <c r="L69" s="107">
        <v>0</v>
      </c>
      <c r="M69" s="108">
        <v>0</v>
      </c>
      <c r="N69" s="102">
        <v>3.2</v>
      </c>
      <c r="O69" s="107">
        <v>3.2</v>
      </c>
      <c r="P69" s="107">
        <v>0</v>
      </c>
      <c r="Q69" s="108">
        <v>0</v>
      </c>
      <c r="R69" s="146" t="s">
        <v>64</v>
      </c>
      <c r="S69" s="40" t="s">
        <v>64</v>
      </c>
      <c r="T69" s="392"/>
      <c r="U69" s="278"/>
      <c r="V69" s="278"/>
      <c r="W69" s="278"/>
      <c r="X69" s="278"/>
      <c r="Y69" s="278"/>
      <c r="Z69" s="254"/>
    </row>
    <row r="70" spans="2:26" s="6" customFormat="1" ht="15.75" customHeight="1" thickBot="1" x14ac:dyDescent="0.25">
      <c r="B70" s="151" t="s">
        <v>44</v>
      </c>
      <c r="C70" s="25" t="s">
        <v>38</v>
      </c>
      <c r="D70" s="224" t="s">
        <v>18</v>
      </c>
      <c r="E70" s="225"/>
      <c r="F70" s="225"/>
      <c r="G70" s="225"/>
      <c r="H70" s="226"/>
      <c r="I70" s="26"/>
      <c r="J70" s="159">
        <f t="shared" ref="J70:M70" si="27">J66+J68</f>
        <v>19.8</v>
      </c>
      <c r="K70" s="160">
        <f t="shared" si="27"/>
        <v>19.8</v>
      </c>
      <c r="L70" s="160">
        <f t="shared" si="27"/>
        <v>14</v>
      </c>
      <c r="M70" s="161">
        <f t="shared" si="27"/>
        <v>0</v>
      </c>
      <c r="N70" s="159">
        <f t="shared" ref="N70:S70" si="28">N66+N68</f>
        <v>23.8</v>
      </c>
      <c r="O70" s="160">
        <f t="shared" si="28"/>
        <v>23.8</v>
      </c>
      <c r="P70" s="160">
        <f t="shared" si="28"/>
        <v>18</v>
      </c>
      <c r="Q70" s="161">
        <f t="shared" si="28"/>
        <v>0</v>
      </c>
      <c r="R70" s="36">
        <f t="shared" si="28"/>
        <v>20.5</v>
      </c>
      <c r="S70" s="36">
        <f t="shared" si="28"/>
        <v>21</v>
      </c>
      <c r="T70" s="192"/>
      <c r="U70" s="193"/>
      <c r="V70" s="193"/>
      <c r="W70" s="193"/>
      <c r="X70" s="193"/>
      <c r="Y70" s="194"/>
      <c r="Z70" s="254"/>
    </row>
    <row r="71" spans="2:26" s="6" customFormat="1" ht="16.5" customHeight="1" thickBot="1" x14ac:dyDescent="0.25">
      <c r="B71" s="151" t="s">
        <v>44</v>
      </c>
      <c r="C71" s="197" t="s">
        <v>19</v>
      </c>
      <c r="D71" s="198"/>
      <c r="E71" s="198"/>
      <c r="F71" s="198"/>
      <c r="G71" s="198"/>
      <c r="H71" s="199"/>
      <c r="I71" s="30"/>
      <c r="J71" s="31">
        <f t="shared" ref="J71:M71" si="29">J70</f>
        <v>19.8</v>
      </c>
      <c r="K71" s="37">
        <f t="shared" si="29"/>
        <v>19.8</v>
      </c>
      <c r="L71" s="37">
        <f t="shared" si="29"/>
        <v>14</v>
      </c>
      <c r="M71" s="38">
        <f t="shared" si="29"/>
        <v>0</v>
      </c>
      <c r="N71" s="31">
        <f t="shared" ref="N71:S71" si="30">N70</f>
        <v>23.8</v>
      </c>
      <c r="O71" s="37">
        <f t="shared" si="30"/>
        <v>23.8</v>
      </c>
      <c r="P71" s="37">
        <f t="shared" si="30"/>
        <v>18</v>
      </c>
      <c r="Q71" s="38">
        <f t="shared" si="30"/>
        <v>0</v>
      </c>
      <c r="R71" s="41">
        <f t="shared" si="30"/>
        <v>20.5</v>
      </c>
      <c r="S71" s="31">
        <f t="shared" si="30"/>
        <v>21</v>
      </c>
      <c r="T71" s="189"/>
      <c r="U71" s="190"/>
      <c r="V71" s="190"/>
      <c r="W71" s="190"/>
      <c r="X71" s="190"/>
      <c r="Y71" s="191"/>
      <c r="Z71" s="254"/>
    </row>
    <row r="72" spans="2:26" s="6" customFormat="1" ht="16.5" customHeight="1" thickBot="1" x14ac:dyDescent="0.25">
      <c r="B72" s="151" t="s">
        <v>43</v>
      </c>
      <c r="C72" s="387" t="s">
        <v>52</v>
      </c>
      <c r="D72" s="388"/>
      <c r="E72" s="388"/>
      <c r="F72" s="388"/>
      <c r="G72" s="388"/>
      <c r="H72" s="388"/>
      <c r="I72" s="388"/>
      <c r="J72" s="388"/>
      <c r="K72" s="388"/>
      <c r="L72" s="388"/>
      <c r="M72" s="388"/>
      <c r="N72" s="388"/>
      <c r="O72" s="388"/>
      <c r="P72" s="388"/>
      <c r="Q72" s="388"/>
      <c r="R72" s="388"/>
      <c r="S72" s="388"/>
      <c r="T72" s="388"/>
      <c r="U72" s="388"/>
      <c r="V72" s="388"/>
      <c r="W72" s="388"/>
      <c r="X72" s="388"/>
      <c r="Y72" s="389"/>
      <c r="Z72" s="254"/>
    </row>
    <row r="73" spans="2:26" s="6" customFormat="1" ht="16.5" customHeight="1" thickBot="1" x14ac:dyDescent="0.25">
      <c r="B73" s="151" t="s">
        <v>43</v>
      </c>
      <c r="C73" s="25" t="s">
        <v>38</v>
      </c>
      <c r="D73" s="331" t="s">
        <v>53</v>
      </c>
      <c r="E73" s="201"/>
      <c r="F73" s="201"/>
      <c r="G73" s="201"/>
      <c r="H73" s="201"/>
      <c r="I73" s="201"/>
      <c r="J73" s="332"/>
      <c r="K73" s="332"/>
      <c r="L73" s="332"/>
      <c r="M73" s="332"/>
      <c r="N73" s="332"/>
      <c r="O73" s="332"/>
      <c r="P73" s="332"/>
      <c r="Q73" s="332"/>
      <c r="R73" s="332"/>
      <c r="S73" s="332"/>
      <c r="T73" s="201"/>
      <c r="U73" s="201"/>
      <c r="V73" s="201"/>
      <c r="W73" s="201"/>
      <c r="X73" s="201"/>
      <c r="Y73" s="202"/>
      <c r="Z73" s="254"/>
    </row>
    <row r="74" spans="2:26" s="6" customFormat="1" ht="17.25" customHeight="1" x14ac:dyDescent="0.2">
      <c r="B74" s="214" t="s">
        <v>43</v>
      </c>
      <c r="C74" s="195" t="s">
        <v>38</v>
      </c>
      <c r="D74" s="228" t="s">
        <v>38</v>
      </c>
      <c r="E74" s="128" t="s">
        <v>130</v>
      </c>
      <c r="F74" s="218" t="s">
        <v>54</v>
      </c>
      <c r="G74" s="218" t="s">
        <v>60</v>
      </c>
      <c r="H74" s="220" t="s">
        <v>101</v>
      </c>
      <c r="I74" s="50" t="s">
        <v>21</v>
      </c>
      <c r="J74" s="77">
        <f t="shared" ref="J74:M74" si="31">J75+J76+J77</f>
        <v>20</v>
      </c>
      <c r="K74" s="54">
        <f t="shared" si="31"/>
        <v>20</v>
      </c>
      <c r="L74" s="54">
        <f t="shared" si="31"/>
        <v>0</v>
      </c>
      <c r="M74" s="75">
        <f t="shared" si="31"/>
        <v>0</v>
      </c>
      <c r="N74" s="77">
        <f t="shared" ref="N74:S74" si="32">N75+N76+N77</f>
        <v>20</v>
      </c>
      <c r="O74" s="54">
        <f t="shared" si="32"/>
        <v>20</v>
      </c>
      <c r="P74" s="54">
        <f t="shared" si="32"/>
        <v>0</v>
      </c>
      <c r="Q74" s="75">
        <f t="shared" si="32"/>
        <v>0</v>
      </c>
      <c r="R74" s="51">
        <f t="shared" si="32"/>
        <v>20</v>
      </c>
      <c r="S74" s="51">
        <f t="shared" si="32"/>
        <v>20</v>
      </c>
      <c r="T74" s="390" t="s">
        <v>93</v>
      </c>
      <c r="U74" s="276" t="s">
        <v>56</v>
      </c>
      <c r="V74" s="276" t="s">
        <v>117</v>
      </c>
      <c r="W74" s="276" t="s">
        <v>117</v>
      </c>
      <c r="X74" s="276" t="s">
        <v>117</v>
      </c>
      <c r="Y74" s="276" t="s">
        <v>117</v>
      </c>
      <c r="Z74" s="254"/>
    </row>
    <row r="75" spans="2:26" s="6" customFormat="1" ht="32.25" customHeight="1" x14ac:dyDescent="0.2">
      <c r="B75" s="216"/>
      <c r="C75" s="177"/>
      <c r="D75" s="229"/>
      <c r="E75" s="129" t="s">
        <v>88</v>
      </c>
      <c r="F75" s="219"/>
      <c r="G75" s="219"/>
      <c r="H75" s="221"/>
      <c r="I75" s="42" t="s">
        <v>39</v>
      </c>
      <c r="J75" s="99" t="s">
        <v>89</v>
      </c>
      <c r="K75" s="109" t="s">
        <v>89</v>
      </c>
      <c r="L75" s="110">
        <v>0</v>
      </c>
      <c r="M75" s="111">
        <v>0</v>
      </c>
      <c r="N75" s="99" t="s">
        <v>89</v>
      </c>
      <c r="O75" s="109" t="s">
        <v>89</v>
      </c>
      <c r="P75" s="110">
        <v>0</v>
      </c>
      <c r="Q75" s="111">
        <v>0</v>
      </c>
      <c r="R75" s="88">
        <v>8</v>
      </c>
      <c r="S75" s="150">
        <v>8</v>
      </c>
      <c r="T75" s="391"/>
      <c r="U75" s="277"/>
      <c r="V75" s="277"/>
      <c r="W75" s="277"/>
      <c r="X75" s="277"/>
      <c r="Y75" s="277"/>
      <c r="Z75" s="254"/>
    </row>
    <row r="76" spans="2:26" s="6" customFormat="1" ht="28.5" customHeight="1" x14ac:dyDescent="0.2">
      <c r="B76" s="216"/>
      <c r="C76" s="177"/>
      <c r="D76" s="229"/>
      <c r="E76" s="129" t="s">
        <v>90</v>
      </c>
      <c r="F76" s="219"/>
      <c r="G76" s="219"/>
      <c r="H76" s="221"/>
      <c r="I76" s="44" t="s">
        <v>39</v>
      </c>
      <c r="J76" s="100" t="s">
        <v>89</v>
      </c>
      <c r="K76" s="109" t="s">
        <v>89</v>
      </c>
      <c r="L76" s="112">
        <v>0</v>
      </c>
      <c r="M76" s="113">
        <v>0</v>
      </c>
      <c r="N76" s="100" t="s">
        <v>89</v>
      </c>
      <c r="O76" s="109" t="s">
        <v>89</v>
      </c>
      <c r="P76" s="112">
        <v>0</v>
      </c>
      <c r="Q76" s="113">
        <v>0</v>
      </c>
      <c r="R76" s="19">
        <v>8</v>
      </c>
      <c r="S76" s="35">
        <v>8</v>
      </c>
      <c r="T76" s="408" t="s">
        <v>79</v>
      </c>
      <c r="U76" s="396" t="s">
        <v>77</v>
      </c>
      <c r="V76" s="379">
        <v>1</v>
      </c>
      <c r="W76" s="379">
        <v>1</v>
      </c>
      <c r="X76" s="379">
        <v>1</v>
      </c>
      <c r="Y76" s="379">
        <v>1</v>
      </c>
      <c r="Z76" s="254"/>
    </row>
    <row r="77" spans="2:26" s="6" customFormat="1" ht="29.25" customHeight="1" thickBot="1" x14ac:dyDescent="0.25">
      <c r="B77" s="217"/>
      <c r="C77" s="177"/>
      <c r="D77" s="229"/>
      <c r="E77" s="130" t="s">
        <v>75</v>
      </c>
      <c r="F77" s="219"/>
      <c r="G77" s="219"/>
      <c r="H77" s="221"/>
      <c r="I77" s="44" t="s">
        <v>39</v>
      </c>
      <c r="J77" s="101" t="s">
        <v>76</v>
      </c>
      <c r="K77" s="114" t="s">
        <v>76</v>
      </c>
      <c r="L77" s="112">
        <v>0</v>
      </c>
      <c r="M77" s="113">
        <v>0</v>
      </c>
      <c r="N77" s="101" t="s">
        <v>76</v>
      </c>
      <c r="O77" s="114" t="s">
        <v>76</v>
      </c>
      <c r="P77" s="112">
        <v>0</v>
      </c>
      <c r="Q77" s="113">
        <v>0</v>
      </c>
      <c r="R77" s="19">
        <v>4</v>
      </c>
      <c r="S77" s="35">
        <v>4</v>
      </c>
      <c r="T77" s="392"/>
      <c r="U77" s="278"/>
      <c r="V77" s="407"/>
      <c r="W77" s="407"/>
      <c r="X77" s="407"/>
      <c r="Y77" s="407"/>
      <c r="Z77" s="254"/>
    </row>
    <row r="78" spans="2:26" s="6" customFormat="1" ht="15.75" customHeight="1" thickBot="1" x14ac:dyDescent="0.25">
      <c r="B78" s="151" t="s">
        <v>43</v>
      </c>
      <c r="C78" s="25" t="s">
        <v>38</v>
      </c>
      <c r="D78" s="224" t="s">
        <v>18</v>
      </c>
      <c r="E78" s="225"/>
      <c r="F78" s="225"/>
      <c r="G78" s="225"/>
      <c r="H78" s="226"/>
      <c r="I78" s="26"/>
      <c r="J78" s="159">
        <f>J74</f>
        <v>20</v>
      </c>
      <c r="K78" s="160">
        <f>K74</f>
        <v>20</v>
      </c>
      <c r="L78" s="160">
        <f>L74</f>
        <v>0</v>
      </c>
      <c r="M78" s="161">
        <v>0</v>
      </c>
      <c r="N78" s="159">
        <f>N74</f>
        <v>20</v>
      </c>
      <c r="O78" s="160">
        <f>O74</f>
        <v>20</v>
      </c>
      <c r="P78" s="160">
        <f>P74</f>
        <v>0</v>
      </c>
      <c r="Q78" s="161">
        <v>0</v>
      </c>
      <c r="R78" s="28">
        <f>R74</f>
        <v>20</v>
      </c>
      <c r="S78" s="28">
        <f>S74</f>
        <v>20</v>
      </c>
      <c r="T78" s="192"/>
      <c r="U78" s="193"/>
      <c r="V78" s="193"/>
      <c r="W78" s="193"/>
      <c r="X78" s="193"/>
      <c r="Y78" s="194"/>
      <c r="Z78" s="254"/>
    </row>
    <row r="79" spans="2:26" s="6" customFormat="1" ht="16.5" customHeight="1" thickBot="1" x14ac:dyDescent="0.25">
      <c r="B79" s="151" t="s">
        <v>43</v>
      </c>
      <c r="C79" s="197" t="s">
        <v>19</v>
      </c>
      <c r="D79" s="198"/>
      <c r="E79" s="198"/>
      <c r="F79" s="198"/>
      <c r="G79" s="198"/>
      <c r="H79" s="199"/>
      <c r="I79" s="30"/>
      <c r="J79" s="31">
        <f t="shared" ref="J79:M79" si="33">J78</f>
        <v>20</v>
      </c>
      <c r="K79" s="37">
        <f t="shared" si="33"/>
        <v>20</v>
      </c>
      <c r="L79" s="37">
        <f t="shared" si="33"/>
        <v>0</v>
      </c>
      <c r="M79" s="38">
        <f t="shared" si="33"/>
        <v>0</v>
      </c>
      <c r="N79" s="31">
        <f t="shared" ref="N79:S79" si="34">N78</f>
        <v>20</v>
      </c>
      <c r="O79" s="37">
        <f t="shared" si="34"/>
        <v>20</v>
      </c>
      <c r="P79" s="37">
        <f t="shared" si="34"/>
        <v>0</v>
      </c>
      <c r="Q79" s="38">
        <f t="shared" si="34"/>
        <v>0</v>
      </c>
      <c r="R79" s="32">
        <f t="shared" si="34"/>
        <v>20</v>
      </c>
      <c r="S79" s="32">
        <f t="shared" si="34"/>
        <v>20</v>
      </c>
      <c r="T79" s="189"/>
      <c r="U79" s="190"/>
      <c r="V79" s="190"/>
      <c r="W79" s="190"/>
      <c r="X79" s="190"/>
      <c r="Y79" s="191"/>
      <c r="Z79" s="254"/>
    </row>
    <row r="80" spans="2:26" ht="17.25" customHeight="1" thickBot="1" x14ac:dyDescent="0.25">
      <c r="B80" s="46" t="s">
        <v>54</v>
      </c>
      <c r="C80" s="342" t="s">
        <v>20</v>
      </c>
      <c r="D80" s="343"/>
      <c r="E80" s="343"/>
      <c r="F80" s="343"/>
      <c r="G80" s="343"/>
      <c r="H80" s="344"/>
      <c r="I80" s="47"/>
      <c r="J80" s="156">
        <f t="shared" ref="J80:S80" si="35">J27+J46+J57+J63+J71+J79</f>
        <v>1754.5</v>
      </c>
      <c r="K80" s="49">
        <f t="shared" si="35"/>
        <v>1615.3</v>
      </c>
      <c r="L80" s="49">
        <f t="shared" si="35"/>
        <v>956.2</v>
      </c>
      <c r="M80" s="89">
        <f t="shared" si="35"/>
        <v>139.19999999999999</v>
      </c>
      <c r="N80" s="156">
        <f t="shared" si="35"/>
        <v>2091.1</v>
      </c>
      <c r="O80" s="49">
        <f t="shared" si="35"/>
        <v>1793.3</v>
      </c>
      <c r="P80" s="49">
        <f t="shared" si="35"/>
        <v>949.5</v>
      </c>
      <c r="Q80" s="89">
        <f t="shared" si="35"/>
        <v>297.8</v>
      </c>
      <c r="R80" s="48">
        <f t="shared" si="35"/>
        <v>1482.1</v>
      </c>
      <c r="S80" s="48">
        <f t="shared" si="35"/>
        <v>1484</v>
      </c>
      <c r="T80" s="345"/>
      <c r="U80" s="346"/>
      <c r="V80" s="346"/>
      <c r="W80" s="346"/>
      <c r="X80" s="346"/>
      <c r="Y80" s="347"/>
      <c r="Z80" s="254"/>
    </row>
    <row r="81" spans="2:26" s="13" customFormat="1" ht="9" customHeight="1" x14ac:dyDescent="0.2">
      <c r="B81" s="10"/>
      <c r="C81" s="11"/>
      <c r="D81" s="11"/>
      <c r="E81" s="11"/>
      <c r="F81" s="11"/>
      <c r="G81" s="11"/>
      <c r="H81" s="11"/>
      <c r="I81" s="11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254"/>
    </row>
    <row r="82" spans="2:26" s="13" customFormat="1" ht="1.5" customHeight="1" x14ac:dyDescent="0.2">
      <c r="B82" s="10"/>
      <c r="C82" s="11"/>
      <c r="D82" s="11"/>
      <c r="E82" s="11"/>
      <c r="F82" s="11"/>
      <c r="G82" s="11"/>
      <c r="H82" s="11"/>
      <c r="I82" s="11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4"/>
    </row>
    <row r="83" spans="2:26" ht="15.75" customHeight="1" x14ac:dyDescent="0.25">
      <c r="B83" s="213" t="s">
        <v>36</v>
      </c>
      <c r="C83" s="213"/>
      <c r="D83" s="213"/>
      <c r="E83" s="213"/>
      <c r="F83" s="213"/>
      <c r="G83" s="213"/>
      <c r="H83" s="213"/>
      <c r="I83" s="213"/>
      <c r="J83" s="83"/>
      <c r="K83" s="83"/>
      <c r="L83" s="83"/>
      <c r="S83" s="124"/>
      <c r="T83" s="124"/>
      <c r="U83" s="124"/>
      <c r="V83" s="124"/>
      <c r="W83" s="124"/>
      <c r="X83" s="124"/>
      <c r="Y83" s="124"/>
      <c r="Z83" s="124"/>
    </row>
    <row r="84" spans="2:26" ht="7.5" customHeight="1" x14ac:dyDescent="0.25"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S84" s="124"/>
      <c r="T84" s="124"/>
      <c r="U84" s="124"/>
      <c r="V84" s="124"/>
      <c r="W84" s="124"/>
      <c r="X84" s="124"/>
      <c r="Y84" s="124"/>
      <c r="Z84" s="124"/>
    </row>
    <row r="85" spans="2:26" ht="13.5" customHeight="1" x14ac:dyDescent="0.25">
      <c r="B85" s="122"/>
      <c r="C85" s="122"/>
      <c r="D85" s="122"/>
      <c r="E85" s="122"/>
      <c r="F85" s="122"/>
      <c r="G85" s="122"/>
      <c r="H85" s="227" t="s">
        <v>13</v>
      </c>
      <c r="I85" s="227"/>
      <c r="J85" s="122"/>
      <c r="K85" s="122"/>
      <c r="L85" s="227"/>
      <c r="M85" s="227"/>
      <c r="N85" s="227"/>
      <c r="S85" s="124"/>
      <c r="T85" s="124"/>
      <c r="U85" s="124"/>
      <c r="V85" s="124"/>
      <c r="W85" s="124"/>
      <c r="X85" s="124"/>
      <c r="Y85" s="124"/>
      <c r="Z85" s="124"/>
    </row>
    <row r="86" spans="2:26" ht="11.25" customHeight="1" thickBot="1" x14ac:dyDescent="0.3">
      <c r="D86" s="8"/>
      <c r="E86" s="9"/>
      <c r="F86" s="9"/>
      <c r="G86" s="84"/>
      <c r="H86" s="84"/>
      <c r="I86" s="84"/>
      <c r="J86" s="85"/>
      <c r="K86" s="85"/>
      <c r="L86" s="85"/>
      <c r="M86" s="85"/>
      <c r="N86" s="85"/>
      <c r="O86" s="85"/>
      <c r="P86" s="85"/>
      <c r="Q86" s="85"/>
    </row>
    <row r="87" spans="2:26" ht="11.25" customHeight="1" x14ac:dyDescent="0.2">
      <c r="B87" s="335" t="s">
        <v>22</v>
      </c>
      <c r="C87" s="336"/>
      <c r="D87" s="336"/>
      <c r="E87" s="336"/>
      <c r="F87" s="185" t="s">
        <v>139</v>
      </c>
      <c r="G87" s="185"/>
      <c r="H87" s="185" t="s">
        <v>135</v>
      </c>
      <c r="I87" s="185"/>
      <c r="J87" s="185" t="s">
        <v>114</v>
      </c>
      <c r="K87" s="185"/>
      <c r="L87" s="185" t="s">
        <v>136</v>
      </c>
      <c r="M87" s="186"/>
      <c r="N87" s="80"/>
      <c r="O87" s="85"/>
      <c r="P87" s="85"/>
      <c r="Q87" s="85"/>
    </row>
    <row r="88" spans="2:26" ht="12.75" customHeight="1" x14ac:dyDescent="0.2">
      <c r="B88" s="337"/>
      <c r="C88" s="338"/>
      <c r="D88" s="338"/>
      <c r="E88" s="338"/>
      <c r="F88" s="187"/>
      <c r="G88" s="187"/>
      <c r="H88" s="187"/>
      <c r="I88" s="187"/>
      <c r="J88" s="187"/>
      <c r="K88" s="187"/>
      <c r="L88" s="187"/>
      <c r="M88" s="188"/>
      <c r="N88" s="80"/>
    </row>
    <row r="89" spans="2:26" ht="12" customHeight="1" x14ac:dyDescent="0.2">
      <c r="B89" s="337"/>
      <c r="C89" s="338"/>
      <c r="D89" s="338"/>
      <c r="E89" s="338"/>
      <c r="F89" s="187"/>
      <c r="G89" s="187"/>
      <c r="H89" s="187"/>
      <c r="I89" s="187"/>
      <c r="J89" s="187"/>
      <c r="K89" s="187"/>
      <c r="L89" s="187"/>
      <c r="M89" s="188"/>
      <c r="N89" s="80"/>
    </row>
    <row r="90" spans="2:26" ht="12.75" customHeight="1" x14ac:dyDescent="0.2">
      <c r="B90" s="337"/>
      <c r="C90" s="338"/>
      <c r="D90" s="338"/>
      <c r="E90" s="338"/>
      <c r="F90" s="187"/>
      <c r="G90" s="187"/>
      <c r="H90" s="187"/>
      <c r="I90" s="187"/>
      <c r="J90" s="187"/>
      <c r="K90" s="187"/>
      <c r="L90" s="187"/>
      <c r="M90" s="188"/>
      <c r="N90" s="80"/>
    </row>
    <row r="91" spans="2:26" ht="12.75" customHeight="1" x14ac:dyDescent="0.2">
      <c r="B91" s="313" t="s">
        <v>23</v>
      </c>
      <c r="C91" s="314"/>
      <c r="D91" s="314"/>
      <c r="E91" s="314"/>
      <c r="F91" s="183">
        <f>F92+F94</f>
        <v>1754.5</v>
      </c>
      <c r="G91" s="183"/>
      <c r="H91" s="183">
        <f>H92+H94</f>
        <v>2091.1</v>
      </c>
      <c r="I91" s="183"/>
      <c r="J91" s="183">
        <f>J92+J94</f>
        <v>1482.1</v>
      </c>
      <c r="K91" s="183"/>
      <c r="L91" s="183">
        <f>L92+L94</f>
        <v>1484</v>
      </c>
      <c r="M91" s="184"/>
      <c r="N91" s="80"/>
    </row>
    <row r="92" spans="2:26" ht="15.75" customHeight="1" x14ac:dyDescent="0.2">
      <c r="B92" s="307" t="s">
        <v>24</v>
      </c>
      <c r="C92" s="308"/>
      <c r="D92" s="308"/>
      <c r="E92" s="308"/>
      <c r="F92" s="181">
        <f>K80</f>
        <v>1615.3</v>
      </c>
      <c r="G92" s="181"/>
      <c r="H92" s="181">
        <f>O80</f>
        <v>1793.3</v>
      </c>
      <c r="I92" s="181"/>
      <c r="J92" s="181">
        <f>R80-J94</f>
        <v>1479.1</v>
      </c>
      <c r="K92" s="181"/>
      <c r="L92" s="181">
        <f>S80-L94</f>
        <v>1481</v>
      </c>
      <c r="M92" s="182"/>
      <c r="N92" s="81"/>
    </row>
    <row r="93" spans="2:26" ht="12.75" customHeight="1" x14ac:dyDescent="0.2">
      <c r="B93" s="309" t="s">
        <v>25</v>
      </c>
      <c r="C93" s="310"/>
      <c r="D93" s="310"/>
      <c r="E93" s="310"/>
      <c r="F93" s="181">
        <f>L80</f>
        <v>956.2</v>
      </c>
      <c r="G93" s="181"/>
      <c r="H93" s="181">
        <f>P80</f>
        <v>949.5</v>
      </c>
      <c r="I93" s="181"/>
      <c r="J93" s="181">
        <v>1025.5999999999999</v>
      </c>
      <c r="K93" s="181"/>
      <c r="L93" s="181">
        <v>1029.5</v>
      </c>
      <c r="M93" s="182"/>
      <c r="N93" s="81"/>
    </row>
    <row r="94" spans="2:26" ht="12.75" customHeight="1" x14ac:dyDescent="0.2">
      <c r="B94" s="307" t="s">
        <v>26</v>
      </c>
      <c r="C94" s="308"/>
      <c r="D94" s="308"/>
      <c r="E94" s="308"/>
      <c r="F94" s="181">
        <f>M80</f>
        <v>139.19999999999999</v>
      </c>
      <c r="G94" s="181"/>
      <c r="H94" s="181">
        <f>Q80</f>
        <v>297.8</v>
      </c>
      <c r="I94" s="181"/>
      <c r="J94" s="181">
        <v>3</v>
      </c>
      <c r="K94" s="181"/>
      <c r="L94" s="181">
        <v>3</v>
      </c>
      <c r="M94" s="182"/>
      <c r="N94" s="81"/>
    </row>
    <row r="95" spans="2:26" ht="12.75" customHeight="1" x14ac:dyDescent="0.2">
      <c r="B95" s="313" t="s">
        <v>27</v>
      </c>
      <c r="C95" s="314"/>
      <c r="D95" s="314"/>
      <c r="E95" s="314"/>
      <c r="F95" s="183">
        <f>F96+F100+F101+F102</f>
        <v>1754.5</v>
      </c>
      <c r="G95" s="183"/>
      <c r="H95" s="183">
        <f>H96+H100+H101+H102</f>
        <v>2091.1</v>
      </c>
      <c r="I95" s="183"/>
      <c r="J95" s="183">
        <f>J96+J100+J101+J102</f>
        <v>1482.1000000000001</v>
      </c>
      <c r="K95" s="183"/>
      <c r="L95" s="183">
        <f>L96+L100+L101+L102</f>
        <v>1484.0000000000002</v>
      </c>
      <c r="M95" s="184"/>
      <c r="N95" s="80"/>
    </row>
    <row r="96" spans="2:26" ht="30.75" customHeight="1" x14ac:dyDescent="0.2">
      <c r="B96" s="311" t="s">
        <v>28</v>
      </c>
      <c r="C96" s="312"/>
      <c r="D96" s="312"/>
      <c r="E96" s="312"/>
      <c r="F96" s="231">
        <f>F97</f>
        <v>1682.2</v>
      </c>
      <c r="G96" s="231"/>
      <c r="H96" s="231">
        <f>H97</f>
        <v>2004.8999999999999</v>
      </c>
      <c r="I96" s="231"/>
      <c r="J96" s="231">
        <f>J97</f>
        <v>1443.4</v>
      </c>
      <c r="K96" s="231"/>
      <c r="L96" s="231">
        <f>L97</f>
        <v>1445.3000000000002</v>
      </c>
      <c r="M96" s="235"/>
      <c r="N96" s="80"/>
    </row>
    <row r="97" spans="2:14" ht="30" customHeight="1" x14ac:dyDescent="0.2">
      <c r="B97" s="307" t="s">
        <v>29</v>
      </c>
      <c r="C97" s="308"/>
      <c r="D97" s="308"/>
      <c r="E97" s="308"/>
      <c r="F97" s="233">
        <f>F98+F99</f>
        <v>1682.2</v>
      </c>
      <c r="G97" s="233"/>
      <c r="H97" s="233">
        <f>H98+H99</f>
        <v>2004.8999999999999</v>
      </c>
      <c r="I97" s="233"/>
      <c r="J97" s="233">
        <f>J98+J99</f>
        <v>1443.4</v>
      </c>
      <c r="K97" s="233"/>
      <c r="L97" s="233">
        <f>L98+L99</f>
        <v>1445.3000000000002</v>
      </c>
      <c r="M97" s="237"/>
      <c r="N97" s="80"/>
    </row>
    <row r="98" spans="2:14" ht="32.25" customHeight="1" x14ac:dyDescent="0.2">
      <c r="B98" s="305" t="s">
        <v>85</v>
      </c>
      <c r="C98" s="306"/>
      <c r="D98" s="306"/>
      <c r="E98" s="306"/>
      <c r="F98" s="232">
        <f>J19+J61+J35+J50+J55+J2248+J67+J69+J75+J76+J77+J31+J25+J44+J52</f>
        <v>1663.2</v>
      </c>
      <c r="G98" s="232"/>
      <c r="H98" s="232">
        <f>N19+N74+N69+N67+N61+N55+N50+N35+N31+N25+N52+N44</f>
        <v>1947.3999999999999</v>
      </c>
      <c r="I98" s="232"/>
      <c r="J98" s="232">
        <f>R19+R74+R69+R67+R61+R55+R50+R35+R31+R25</f>
        <v>1443.4</v>
      </c>
      <c r="K98" s="232"/>
      <c r="L98" s="232">
        <f>+S74+S69+S67+S61+S55+S50+S35+S31+S25+S19</f>
        <v>1445.3000000000002</v>
      </c>
      <c r="M98" s="236"/>
      <c r="N98" s="81"/>
    </row>
    <row r="99" spans="2:14" ht="36.75" customHeight="1" x14ac:dyDescent="0.2">
      <c r="B99" s="305" t="s">
        <v>86</v>
      </c>
      <c r="C99" s="306"/>
      <c r="D99" s="306"/>
      <c r="E99" s="306"/>
      <c r="F99" s="232">
        <f>J32+J21</f>
        <v>19</v>
      </c>
      <c r="G99" s="232"/>
      <c r="H99" s="232">
        <f>N32+N21</f>
        <v>57.5</v>
      </c>
      <c r="I99" s="232"/>
      <c r="J99" s="232">
        <v>0</v>
      </c>
      <c r="K99" s="232"/>
      <c r="L99" s="232">
        <f>S58</f>
        <v>0</v>
      </c>
      <c r="M99" s="236"/>
      <c r="N99" s="81"/>
    </row>
    <row r="100" spans="2:14" ht="30.75" customHeight="1" x14ac:dyDescent="0.2">
      <c r="B100" s="311" t="s">
        <v>30</v>
      </c>
      <c r="C100" s="312"/>
      <c r="D100" s="312"/>
      <c r="E100" s="312"/>
      <c r="F100" s="231">
        <f>J20</f>
        <v>30.2</v>
      </c>
      <c r="G100" s="231"/>
      <c r="H100" s="231">
        <f>N20</f>
        <v>32</v>
      </c>
      <c r="I100" s="231"/>
      <c r="J100" s="231">
        <f>R20</f>
        <v>32</v>
      </c>
      <c r="K100" s="231"/>
      <c r="L100" s="231">
        <f>S20</f>
        <v>32</v>
      </c>
      <c r="M100" s="235"/>
      <c r="N100" s="80"/>
    </row>
    <row r="101" spans="2:14" ht="39" customHeight="1" x14ac:dyDescent="0.2">
      <c r="B101" s="311" t="s">
        <v>31</v>
      </c>
      <c r="C101" s="312"/>
      <c r="D101" s="312"/>
      <c r="E101" s="312"/>
      <c r="F101" s="231">
        <f>J33</f>
        <v>36.1</v>
      </c>
      <c r="G101" s="231"/>
      <c r="H101" s="231">
        <f>N33</f>
        <v>46.2</v>
      </c>
      <c r="I101" s="231"/>
      <c r="J101" s="231">
        <v>0</v>
      </c>
      <c r="K101" s="231"/>
      <c r="L101" s="231">
        <v>0</v>
      </c>
      <c r="M101" s="235"/>
      <c r="N101" s="80"/>
    </row>
    <row r="102" spans="2:14" ht="25.5" customHeight="1" thickBot="1" x14ac:dyDescent="0.25">
      <c r="B102" s="333" t="s">
        <v>32</v>
      </c>
      <c r="C102" s="334"/>
      <c r="D102" s="334"/>
      <c r="E102" s="334"/>
      <c r="F102" s="230">
        <f>J34+J22</f>
        <v>6</v>
      </c>
      <c r="G102" s="230"/>
      <c r="H102" s="230">
        <f>N34+N22</f>
        <v>8</v>
      </c>
      <c r="I102" s="230"/>
      <c r="J102" s="230">
        <f>R34+R22</f>
        <v>6.7</v>
      </c>
      <c r="K102" s="230"/>
      <c r="L102" s="230">
        <f>S34+S22</f>
        <v>6.7</v>
      </c>
      <c r="M102" s="234"/>
      <c r="N102" s="80"/>
    </row>
    <row r="103" spans="2:14" ht="10.5" customHeight="1" x14ac:dyDescent="0.2"/>
    <row r="104" spans="2:14" ht="15.75" customHeight="1" x14ac:dyDescent="0.2">
      <c r="B104" s="315" t="s">
        <v>33</v>
      </c>
      <c r="C104" s="315"/>
      <c r="D104" s="315"/>
      <c r="E104" s="315"/>
      <c r="F104" s="315"/>
      <c r="G104" s="315"/>
      <c r="H104" s="315"/>
      <c r="I104" s="315"/>
      <c r="J104" s="315"/>
      <c r="K104" s="315"/>
      <c r="L104" s="315"/>
    </row>
    <row r="105" spans="2:14" ht="29.25" customHeight="1" x14ac:dyDescent="0.2">
      <c r="B105" s="316" t="s">
        <v>34</v>
      </c>
      <c r="C105" s="316"/>
      <c r="D105" s="316"/>
      <c r="E105" s="316"/>
      <c r="F105" s="316"/>
      <c r="G105" s="316"/>
      <c r="H105" s="316"/>
      <c r="I105" s="316"/>
      <c r="J105" s="316"/>
      <c r="K105" s="316"/>
      <c r="L105" s="316"/>
    </row>
    <row r="106" spans="2:14" ht="28.5" customHeight="1" x14ac:dyDescent="0.2">
      <c r="B106" s="316" t="s">
        <v>35</v>
      </c>
      <c r="C106" s="316"/>
      <c r="D106" s="316"/>
      <c r="E106" s="316"/>
      <c r="F106" s="316"/>
      <c r="G106" s="316"/>
      <c r="H106" s="316"/>
      <c r="I106" s="316"/>
      <c r="J106" s="316"/>
      <c r="K106" s="316"/>
      <c r="L106" s="316"/>
    </row>
    <row r="107" spans="2:14" ht="12.75" x14ac:dyDescent="0.2"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</row>
    <row r="108" spans="2:14" ht="12.75" x14ac:dyDescent="0.2"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</row>
    <row r="109" spans="2:14" ht="15" customHeight="1" x14ac:dyDescent="0.2">
      <c r="L109" s="126"/>
    </row>
    <row r="110" spans="2:14" x14ac:dyDescent="0.2">
      <c r="I110" s="2"/>
      <c r="L110" s="3"/>
    </row>
  </sheetData>
  <sheetProtection selectLockedCells="1" selectUnlockedCells="1"/>
  <mergeCells count="291">
    <mergeCell ref="I17:I18"/>
    <mergeCell ref="S22:S23"/>
    <mergeCell ref="R22:R23"/>
    <mergeCell ref="Q22:Q23"/>
    <mergeCell ref="P22:P23"/>
    <mergeCell ref="O22:O23"/>
    <mergeCell ref="N22:N23"/>
    <mergeCell ref="M22:M23"/>
    <mergeCell ref="L22:L23"/>
    <mergeCell ref="K22:K23"/>
    <mergeCell ref="P17:P18"/>
    <mergeCell ref="O17:O18"/>
    <mergeCell ref="S17:S18"/>
    <mergeCell ref="R17:R18"/>
    <mergeCell ref="Q17:Q18"/>
    <mergeCell ref="Y17:Y18"/>
    <mergeCell ref="X17:X18"/>
    <mergeCell ref="W17:W18"/>
    <mergeCell ref="V17:V18"/>
    <mergeCell ref="U17:U18"/>
    <mergeCell ref="T17:T18"/>
    <mergeCell ref="V74:V75"/>
    <mergeCell ref="U74:U75"/>
    <mergeCell ref="T74:T75"/>
    <mergeCell ref="C47:Y47"/>
    <mergeCell ref="J35:J40"/>
    <mergeCell ref="I35:I40"/>
    <mergeCell ref="U31:U34"/>
    <mergeCell ref="D42:Y42"/>
    <mergeCell ref="D45:H45"/>
    <mergeCell ref="J22:J23"/>
    <mergeCell ref="I22:I23"/>
    <mergeCell ref="H17:H23"/>
    <mergeCell ref="G17:G23"/>
    <mergeCell ref="N17:N18"/>
    <mergeCell ref="M17:M18"/>
    <mergeCell ref="L17:L18"/>
    <mergeCell ref="K17:K18"/>
    <mergeCell ref="J17:J18"/>
    <mergeCell ref="Y74:Y75"/>
    <mergeCell ref="X74:X75"/>
    <mergeCell ref="W74:W75"/>
    <mergeCell ref="Y76:Y77"/>
    <mergeCell ref="X76:X77"/>
    <mergeCell ref="W76:W77"/>
    <mergeCell ref="V76:V77"/>
    <mergeCell ref="U76:U77"/>
    <mergeCell ref="T76:T77"/>
    <mergeCell ref="V31:V32"/>
    <mergeCell ref="B49:B53"/>
    <mergeCell ref="W31:W32"/>
    <mergeCell ref="C72:Y72"/>
    <mergeCell ref="D73:Y73"/>
    <mergeCell ref="T66:T69"/>
    <mergeCell ref="U66:U69"/>
    <mergeCell ref="V66:V69"/>
    <mergeCell ref="W66:W69"/>
    <mergeCell ref="E49:E53"/>
    <mergeCell ref="I50:I53"/>
    <mergeCell ref="J50:J53"/>
    <mergeCell ref="L50:L53"/>
    <mergeCell ref="M50:M53"/>
    <mergeCell ref="N50:N53"/>
    <mergeCell ref="O50:O53"/>
    <mergeCell ref="P50:P53"/>
    <mergeCell ref="Q50:Q53"/>
    <mergeCell ref="R50:R53"/>
    <mergeCell ref="S50:S53"/>
    <mergeCell ref="F43:F44"/>
    <mergeCell ref="G43:G44"/>
    <mergeCell ref="H43:H44"/>
    <mergeCell ref="T31:T32"/>
    <mergeCell ref="B60:B61"/>
    <mergeCell ref="C54:C55"/>
    <mergeCell ref="D54:D55"/>
    <mergeCell ref="E30:E40"/>
    <mergeCell ref="F30:F34"/>
    <mergeCell ref="D41:H41"/>
    <mergeCell ref="S35:S40"/>
    <mergeCell ref="R35:R40"/>
    <mergeCell ref="Q35:Q40"/>
    <mergeCell ref="P35:P40"/>
    <mergeCell ref="O35:O40"/>
    <mergeCell ref="N35:N40"/>
    <mergeCell ref="M35:M40"/>
    <mergeCell ref="L35:L40"/>
    <mergeCell ref="K35:K40"/>
    <mergeCell ref="D17:D25"/>
    <mergeCell ref="C17:C25"/>
    <mergeCell ref="B17:B25"/>
    <mergeCell ref="H24:H25"/>
    <mergeCell ref="G24:G25"/>
    <mergeCell ref="F24:F25"/>
    <mergeCell ref="E24:E25"/>
    <mergeCell ref="F66:F69"/>
    <mergeCell ref="H49:H55"/>
    <mergeCell ref="G49:G55"/>
    <mergeCell ref="F49:F55"/>
    <mergeCell ref="H66:H69"/>
    <mergeCell ref="G66:G69"/>
    <mergeCell ref="F17:F23"/>
    <mergeCell ref="E22:E23"/>
    <mergeCell ref="C30:C40"/>
    <mergeCell ref="D30:D40"/>
    <mergeCell ref="G35:G40"/>
    <mergeCell ref="E20:E21"/>
    <mergeCell ref="G30:G34"/>
    <mergeCell ref="H30:H34"/>
    <mergeCell ref="F35:F40"/>
    <mergeCell ref="D62:H62"/>
    <mergeCell ref="B43:B44"/>
    <mergeCell ref="Z9:Z81"/>
    <mergeCell ref="C80:H80"/>
    <mergeCell ref="V11:Y11"/>
    <mergeCell ref="T80:Y80"/>
    <mergeCell ref="O12:P12"/>
    <mergeCell ref="J10:M11"/>
    <mergeCell ref="M12:M13"/>
    <mergeCell ref="B14:Y14"/>
    <mergeCell ref="F10:F13"/>
    <mergeCell ref="C27:H27"/>
    <mergeCell ref="T27:Y27"/>
    <mergeCell ref="C28:Y28"/>
    <mergeCell ref="D29:Y29"/>
    <mergeCell ref="D65:Y65"/>
    <mergeCell ref="T26:Y26"/>
    <mergeCell ref="D26:H26"/>
    <mergeCell ref="T62:Y62"/>
    <mergeCell ref="B54:B55"/>
    <mergeCell ref="W60:W61"/>
    <mergeCell ref="D78:H78"/>
    <mergeCell ref="E66:E67"/>
    <mergeCell ref="C49:C53"/>
    <mergeCell ref="X60:X61"/>
    <mergeCell ref="T78:Y78"/>
    <mergeCell ref="B101:E101"/>
    <mergeCell ref="B104:L104"/>
    <mergeCell ref="L85:N85"/>
    <mergeCell ref="B105:L105"/>
    <mergeCell ref="B106:L106"/>
    <mergeCell ref="S10:S13"/>
    <mergeCell ref="Q12:Q13"/>
    <mergeCell ref="K12:L12"/>
    <mergeCell ref="I10:I13"/>
    <mergeCell ref="N12:N13"/>
    <mergeCell ref="R10:R13"/>
    <mergeCell ref="E17:E18"/>
    <mergeCell ref="D16:Y16"/>
    <mergeCell ref="T41:Y41"/>
    <mergeCell ref="C58:Y58"/>
    <mergeCell ref="C46:H46"/>
    <mergeCell ref="D48:Y48"/>
    <mergeCell ref="B102:E102"/>
    <mergeCell ref="B87:E90"/>
    <mergeCell ref="B91:E91"/>
    <mergeCell ref="C15:Y15"/>
    <mergeCell ref="B97:E97"/>
    <mergeCell ref="B98:E98"/>
    <mergeCell ref="B30:B40"/>
    <mergeCell ref="B99:E99"/>
    <mergeCell ref="B92:E92"/>
    <mergeCell ref="B93:E93"/>
    <mergeCell ref="B94:E94"/>
    <mergeCell ref="B100:E100"/>
    <mergeCell ref="F87:G90"/>
    <mergeCell ref="H87:I90"/>
    <mergeCell ref="J87:K90"/>
    <mergeCell ref="B95:E95"/>
    <mergeCell ref="B96:E96"/>
    <mergeCell ref="J95:K95"/>
    <mergeCell ref="J94:K94"/>
    <mergeCell ref="U1:Y1"/>
    <mergeCell ref="Y66:Y69"/>
    <mergeCell ref="D66:D67"/>
    <mergeCell ref="T60:T61"/>
    <mergeCell ref="U60:U61"/>
    <mergeCell ref="D56:H56"/>
    <mergeCell ref="T56:Y56"/>
    <mergeCell ref="H35:H40"/>
    <mergeCell ref="G60:G61"/>
    <mergeCell ref="F60:F61"/>
    <mergeCell ref="E60:E61"/>
    <mergeCell ref="D60:D61"/>
    <mergeCell ref="D49:D53"/>
    <mergeCell ref="X66:X69"/>
    <mergeCell ref="Y60:Y61"/>
    <mergeCell ref="V60:V61"/>
    <mergeCell ref="E54:E55"/>
    <mergeCell ref="C64:Y64"/>
    <mergeCell ref="C63:H63"/>
    <mergeCell ref="T63:Y63"/>
    <mergeCell ref="H60:H61"/>
    <mergeCell ref="X3:Y3"/>
    <mergeCell ref="B5:Y5"/>
    <mergeCell ref="X6:Y6"/>
    <mergeCell ref="B10:B13"/>
    <mergeCell ref="C10:C13"/>
    <mergeCell ref="H10:H13"/>
    <mergeCell ref="E10:E13"/>
    <mergeCell ref="B9:Y9"/>
    <mergeCell ref="D10:D13"/>
    <mergeCell ref="G10:G13"/>
    <mergeCell ref="J12:J13"/>
    <mergeCell ref="T10:Y10"/>
    <mergeCell ref="N10:Q11"/>
    <mergeCell ref="Y12:Y13"/>
    <mergeCell ref="X12:X13"/>
    <mergeCell ref="W12:W13"/>
    <mergeCell ref="V12:V13"/>
    <mergeCell ref="U11:U13"/>
    <mergeCell ref="T11:T13"/>
    <mergeCell ref="F102:G102"/>
    <mergeCell ref="F101:G101"/>
    <mergeCell ref="F100:G100"/>
    <mergeCell ref="F99:G99"/>
    <mergeCell ref="F98:G98"/>
    <mergeCell ref="F97:G97"/>
    <mergeCell ref="F96:G96"/>
    <mergeCell ref="F95:G95"/>
    <mergeCell ref="F94:G94"/>
    <mergeCell ref="J102:K102"/>
    <mergeCell ref="J101:K101"/>
    <mergeCell ref="J100:K100"/>
    <mergeCell ref="J99:K99"/>
    <mergeCell ref="J98:K98"/>
    <mergeCell ref="J97:K97"/>
    <mergeCell ref="J96:K96"/>
    <mergeCell ref="L102:M102"/>
    <mergeCell ref="L101:M101"/>
    <mergeCell ref="L100:M100"/>
    <mergeCell ref="L99:M99"/>
    <mergeCell ref="L98:M98"/>
    <mergeCell ref="L97:M97"/>
    <mergeCell ref="L96:M96"/>
    <mergeCell ref="H102:I102"/>
    <mergeCell ref="H101:I101"/>
    <mergeCell ref="H100:I100"/>
    <mergeCell ref="H99:I99"/>
    <mergeCell ref="H98:I98"/>
    <mergeCell ref="H97:I97"/>
    <mergeCell ref="H96:I96"/>
    <mergeCell ref="H95:I95"/>
    <mergeCell ref="H94:I94"/>
    <mergeCell ref="L95:M95"/>
    <mergeCell ref="L94:M94"/>
    <mergeCell ref="B83:I83"/>
    <mergeCell ref="B66:B67"/>
    <mergeCell ref="B68:B69"/>
    <mergeCell ref="G74:G77"/>
    <mergeCell ref="H74:H77"/>
    <mergeCell ref="E68:E69"/>
    <mergeCell ref="F74:F77"/>
    <mergeCell ref="D70:H70"/>
    <mergeCell ref="H85:I85"/>
    <mergeCell ref="F93:G93"/>
    <mergeCell ref="F92:G92"/>
    <mergeCell ref="F91:G91"/>
    <mergeCell ref="H93:I93"/>
    <mergeCell ref="H92:I92"/>
    <mergeCell ref="H91:I91"/>
    <mergeCell ref="J93:K93"/>
    <mergeCell ref="J92:K92"/>
    <mergeCell ref="J91:K91"/>
    <mergeCell ref="B74:B77"/>
    <mergeCell ref="C74:C77"/>
    <mergeCell ref="D74:D77"/>
    <mergeCell ref="C79:H79"/>
    <mergeCell ref="X31:X32"/>
    <mergeCell ref="Y31:Y32"/>
    <mergeCell ref="T33:T34"/>
    <mergeCell ref="C43:C44"/>
    <mergeCell ref="D43:D44"/>
    <mergeCell ref="L93:M93"/>
    <mergeCell ref="L92:M92"/>
    <mergeCell ref="L91:M91"/>
    <mergeCell ref="L87:M90"/>
    <mergeCell ref="T79:Y79"/>
    <mergeCell ref="T70:Y70"/>
    <mergeCell ref="C66:C67"/>
    <mergeCell ref="C60:C61"/>
    <mergeCell ref="C57:H57"/>
    <mergeCell ref="T57:Y57"/>
    <mergeCell ref="D59:Y59"/>
    <mergeCell ref="C71:H71"/>
    <mergeCell ref="T71:Y71"/>
    <mergeCell ref="D68:D69"/>
    <mergeCell ref="C68:C69"/>
    <mergeCell ref="T46:Y46"/>
    <mergeCell ref="K50:K53"/>
    <mergeCell ref="T45:Y45"/>
    <mergeCell ref="E43:E44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1" manualBreakCount="1">
    <brk id="8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2022-10-28T06:32:56Z</cp:lastPrinted>
  <dcterms:created xsi:type="dcterms:W3CDTF">2012-09-04T10:49:59Z</dcterms:created>
  <dcterms:modified xsi:type="dcterms:W3CDTF">2022-10-28T06:32:57Z</dcterms:modified>
</cp:coreProperties>
</file>