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21 metai\Rugsėjis\Priimti\"/>
    </mc:Choice>
  </mc:AlternateContent>
  <xr:revisionPtr revIDLastSave="0" documentId="8_{B58A509C-F323-43C6-AECB-92D71068CF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 priedas" sheetId="4" r:id="rId1"/>
  </sheets>
  <definedNames>
    <definedName name="_xlnm.Print_Titles" localSheetId="0">'4 priedas'!$9:$13</definedName>
  </definedNames>
  <calcPr calcId="181029"/>
</workbook>
</file>

<file path=xl/calcChain.xml><?xml version="1.0" encoding="utf-8"?>
<calcChain xmlns="http://schemas.openxmlformats.org/spreadsheetml/2006/main">
  <c r="F380" i="4" l="1"/>
  <c r="E380" i="4"/>
  <c r="C380" i="4"/>
  <c r="D368" i="4"/>
  <c r="F124" i="4"/>
  <c r="E124" i="4"/>
  <c r="C124" i="4"/>
  <c r="D124" i="4" s="1"/>
  <c r="D20" i="4"/>
  <c r="F273" i="4"/>
  <c r="E273" i="4"/>
  <c r="C273" i="4"/>
  <c r="F255" i="4"/>
  <c r="E255" i="4"/>
  <c r="C255" i="4"/>
  <c r="D258" i="4"/>
  <c r="F242" i="4"/>
  <c r="E242" i="4"/>
  <c r="C242" i="4"/>
  <c r="D245" i="4"/>
  <c r="D380" i="4" l="1"/>
  <c r="F322" i="4"/>
  <c r="E322" i="4"/>
  <c r="C322" i="4"/>
  <c r="F304" i="4"/>
  <c r="E304" i="4"/>
  <c r="C304" i="4"/>
  <c r="D312" i="4"/>
  <c r="D306" i="4"/>
  <c r="D302" i="4"/>
  <c r="F162" i="4"/>
  <c r="E162" i="4"/>
  <c r="C162" i="4"/>
  <c r="D141" i="4"/>
  <c r="D142" i="4"/>
  <c r="D322" i="4" l="1"/>
  <c r="D162" i="4"/>
  <c r="D273" i="4"/>
  <c r="D265" i="4"/>
  <c r="D236" i="4"/>
  <c r="D230" i="4"/>
  <c r="D224" i="4"/>
  <c r="D218" i="4"/>
  <c r="D212" i="4"/>
  <c r="D206" i="4"/>
  <c r="D200" i="4"/>
  <c r="D194" i="4"/>
  <c r="F397" i="4" l="1"/>
  <c r="C377" i="4"/>
  <c r="C318" i="4"/>
  <c r="C274" i="4"/>
  <c r="C271" i="4"/>
  <c r="C397" i="4" s="1"/>
  <c r="D397" i="4" s="1"/>
  <c r="C270" i="4"/>
  <c r="C385" i="4" s="1"/>
  <c r="C161" i="4" l="1"/>
  <c r="D161" i="4" s="1"/>
  <c r="F123" i="4" l="1"/>
  <c r="F395" i="4" s="1"/>
  <c r="E123" i="4"/>
  <c r="E395" i="4" s="1"/>
  <c r="C123" i="4"/>
  <c r="C395" i="4" s="1"/>
  <c r="F122" i="4"/>
  <c r="F394" i="4" s="1"/>
  <c r="E122" i="4"/>
  <c r="E394" i="4" s="1"/>
  <c r="C122" i="4"/>
  <c r="C394" i="4" s="1"/>
  <c r="C121" i="4"/>
  <c r="C125" i="4"/>
  <c r="F121" i="4"/>
  <c r="E121" i="4"/>
  <c r="F120" i="4"/>
  <c r="E120" i="4"/>
  <c r="C120" i="4"/>
  <c r="D235" i="4"/>
  <c r="D229" i="4"/>
  <c r="D223" i="4"/>
  <c r="D217" i="4"/>
  <c r="D211" i="4"/>
  <c r="D205" i="4"/>
  <c r="D199" i="4"/>
  <c r="D394" i="4" l="1"/>
  <c r="D395" i="4"/>
  <c r="D123" i="4"/>
  <c r="D122" i="4"/>
  <c r="F272" i="4"/>
  <c r="E272" i="4"/>
  <c r="C272" i="4"/>
  <c r="F260" i="4"/>
  <c r="E260" i="4"/>
  <c r="C260" i="4"/>
  <c r="F232" i="4"/>
  <c r="E232" i="4"/>
  <c r="C232" i="4"/>
  <c r="F226" i="4"/>
  <c r="E226" i="4"/>
  <c r="C226" i="4"/>
  <c r="F220" i="4"/>
  <c r="E220" i="4"/>
  <c r="C220" i="4"/>
  <c r="F214" i="4"/>
  <c r="E214" i="4"/>
  <c r="C214" i="4"/>
  <c r="F208" i="4"/>
  <c r="E208" i="4"/>
  <c r="C208" i="4"/>
  <c r="F202" i="4"/>
  <c r="E202" i="4"/>
  <c r="C202" i="4"/>
  <c r="F196" i="4"/>
  <c r="E196" i="4"/>
  <c r="C196" i="4"/>
  <c r="F190" i="4"/>
  <c r="E190" i="4"/>
  <c r="C190" i="4"/>
  <c r="D193" i="4"/>
  <c r="D264" i="4"/>
  <c r="F321" i="4"/>
  <c r="F396" i="4" s="1"/>
  <c r="E321" i="4"/>
  <c r="E396" i="4" s="1"/>
  <c r="C321" i="4"/>
  <c r="C396" i="4" s="1"/>
  <c r="F299" i="4"/>
  <c r="E299" i="4"/>
  <c r="C299" i="4"/>
  <c r="D301" i="4"/>
  <c r="D166" i="4"/>
  <c r="F127" i="4"/>
  <c r="E127" i="4"/>
  <c r="C127" i="4"/>
  <c r="F15" i="4"/>
  <c r="E15" i="4"/>
  <c r="C15" i="4"/>
  <c r="D18" i="4"/>
  <c r="D19" i="4"/>
  <c r="F159" i="4"/>
  <c r="E159" i="4"/>
  <c r="C159" i="4"/>
  <c r="D396" i="4" l="1"/>
  <c r="D321" i="4"/>
  <c r="D272" i="4"/>
  <c r="D132" i="4"/>
  <c r="F274" i="4"/>
  <c r="E274" i="4"/>
  <c r="F270" i="4"/>
  <c r="E270" i="4"/>
  <c r="F268" i="4"/>
  <c r="E268" i="4"/>
  <c r="C268" i="4"/>
  <c r="F379" i="4" l="1"/>
  <c r="E379" i="4"/>
  <c r="C379" i="4"/>
  <c r="F365" i="4"/>
  <c r="E365" i="4"/>
  <c r="C365" i="4"/>
  <c r="D367" i="4"/>
  <c r="D379" i="4" l="1"/>
  <c r="C332" i="4"/>
  <c r="C392" i="4" s="1"/>
  <c r="E332" i="4"/>
  <c r="E392" i="4" s="1"/>
  <c r="F332" i="4"/>
  <c r="F392" i="4" s="1"/>
  <c r="F325" i="4"/>
  <c r="E325" i="4"/>
  <c r="C325" i="4"/>
  <c r="D328" i="4"/>
  <c r="F320" i="4"/>
  <c r="C320" i="4"/>
  <c r="D311" i="4"/>
  <c r="D332" i="4" l="1"/>
  <c r="D392" i="4"/>
  <c r="D320" i="4"/>
  <c r="F319" i="4"/>
  <c r="E319" i="4"/>
  <c r="E320" i="4" s="1"/>
  <c r="C319" i="4"/>
  <c r="F308" i="4"/>
  <c r="E308" i="4"/>
  <c r="C308" i="4"/>
  <c r="D310" i="4"/>
  <c r="D319" i="4" l="1"/>
  <c r="F157" i="4"/>
  <c r="E157" i="4"/>
  <c r="C157" i="4"/>
  <c r="D131" i="4"/>
  <c r="D129" i="4"/>
  <c r="E343" i="4" l="1"/>
  <c r="F343" i="4"/>
  <c r="C343" i="4"/>
  <c r="F334" i="4"/>
  <c r="E334" i="4"/>
  <c r="C334" i="4"/>
  <c r="D338" i="4"/>
  <c r="D343" i="4" l="1"/>
  <c r="F160" i="4"/>
  <c r="E160" i="4"/>
  <c r="C160" i="4"/>
  <c r="F137" i="4"/>
  <c r="E137" i="4"/>
  <c r="C137" i="4"/>
  <c r="D160" i="4" l="1"/>
  <c r="F165" i="4"/>
  <c r="E165" i="4"/>
  <c r="C165" i="4"/>
  <c r="F275" i="4"/>
  <c r="E275" i="4"/>
  <c r="C275" i="4"/>
  <c r="D169" i="4"/>
  <c r="D309" i="4" l="1"/>
  <c r="F362" i="4" l="1"/>
  <c r="E362" i="4"/>
  <c r="C362" i="4"/>
  <c r="F359" i="4"/>
  <c r="E359" i="4"/>
  <c r="C359" i="4"/>
  <c r="D360" i="4"/>
  <c r="D359" i="4" l="1"/>
  <c r="E271" i="4"/>
  <c r="E397" i="4" s="1"/>
  <c r="D371" i="4" l="1"/>
  <c r="D16" i="4" l="1"/>
  <c r="E283" i="4" l="1"/>
  <c r="F283" i="4"/>
  <c r="C283" i="4"/>
  <c r="C50" i="4" l="1"/>
  <c r="E345" i="4" l="1"/>
  <c r="D64" i="4"/>
  <c r="F381" i="4" l="1"/>
  <c r="E381" i="4"/>
  <c r="C381" i="4"/>
  <c r="D369" i="4"/>
  <c r="D271" i="4" l="1"/>
  <c r="F158" i="4"/>
  <c r="E158" i="4"/>
  <c r="C158" i="4"/>
  <c r="D139" i="4"/>
  <c r="D275" i="4"/>
  <c r="D183" i="4"/>
  <c r="F182" i="4"/>
  <c r="E182" i="4"/>
  <c r="C182" i="4"/>
  <c r="D167" i="4"/>
  <c r="D168" i="4"/>
  <c r="D207" i="4"/>
  <c r="F163" i="4"/>
  <c r="E163" i="4"/>
  <c r="C163" i="4"/>
  <c r="F152" i="4"/>
  <c r="E152" i="4"/>
  <c r="C152" i="4"/>
  <c r="D155" i="4"/>
  <c r="F341" i="4"/>
  <c r="F363" i="4"/>
  <c r="F393" i="4" s="1"/>
  <c r="F378" i="4"/>
  <c r="E341" i="4"/>
  <c r="E363" i="4"/>
  <c r="E393" i="4" s="1"/>
  <c r="E378" i="4"/>
  <c r="C341" i="4"/>
  <c r="C363" i="4"/>
  <c r="C393" i="4" s="1"/>
  <c r="D393" i="4" s="1"/>
  <c r="C378" i="4"/>
  <c r="F353" i="4"/>
  <c r="F342" i="4"/>
  <c r="E353" i="4"/>
  <c r="E342" i="4"/>
  <c r="C353" i="4"/>
  <c r="C342" i="4"/>
  <c r="F339" i="4"/>
  <c r="E339" i="4"/>
  <c r="D336" i="4"/>
  <c r="F26" i="4"/>
  <c r="F30" i="4"/>
  <c r="F38" i="4"/>
  <c r="F42" i="4"/>
  <c r="C42" i="4"/>
  <c r="F50" i="4"/>
  <c r="F54" i="4"/>
  <c r="F62" i="4"/>
  <c r="F22" i="4"/>
  <c r="F34" i="4"/>
  <c r="C34" i="4"/>
  <c r="F46" i="4"/>
  <c r="F58" i="4"/>
  <c r="F66" i="4"/>
  <c r="F69" i="4"/>
  <c r="F71" i="4"/>
  <c r="F73" i="4"/>
  <c r="F75" i="4"/>
  <c r="F77" i="4"/>
  <c r="F79" i="4"/>
  <c r="F81" i="4"/>
  <c r="F83" i="4"/>
  <c r="F85" i="4"/>
  <c r="F87" i="4"/>
  <c r="F89" i="4"/>
  <c r="F91" i="4"/>
  <c r="F93" i="4"/>
  <c r="F95" i="4"/>
  <c r="F97" i="4"/>
  <c r="F99" i="4"/>
  <c r="F101" i="4"/>
  <c r="F103" i="4"/>
  <c r="C103" i="4"/>
  <c r="F105" i="4"/>
  <c r="F107" i="4"/>
  <c r="F109" i="4"/>
  <c r="C109" i="4"/>
  <c r="F111" i="4"/>
  <c r="F113" i="4"/>
  <c r="C113" i="4"/>
  <c r="F115" i="4"/>
  <c r="F117" i="4"/>
  <c r="F133" i="4"/>
  <c r="C133" i="4"/>
  <c r="F144" i="4"/>
  <c r="F148" i="4"/>
  <c r="F170" i="4"/>
  <c r="F172" i="4"/>
  <c r="C172" i="4"/>
  <c r="F174" i="4"/>
  <c r="F238" i="4"/>
  <c r="F176" i="4"/>
  <c r="F178" i="4"/>
  <c r="F180" i="4"/>
  <c r="F184" i="4"/>
  <c r="C184" i="4"/>
  <c r="F186" i="4"/>
  <c r="F247" i="4"/>
  <c r="F251" i="4"/>
  <c r="C251" i="4"/>
  <c r="F277" i="4"/>
  <c r="F279" i="4"/>
  <c r="F293" i="4"/>
  <c r="F295" i="4"/>
  <c r="F287" i="4"/>
  <c r="F281" i="4"/>
  <c r="F285" i="4"/>
  <c r="F289" i="4"/>
  <c r="C289" i="4"/>
  <c r="F291" i="4"/>
  <c r="C295" i="4"/>
  <c r="F297" i="4"/>
  <c r="F314" i="4"/>
  <c r="F329" i="4"/>
  <c r="F345" i="4"/>
  <c r="F350" i="4" s="1"/>
  <c r="C345" i="4"/>
  <c r="C350" i="4" s="1"/>
  <c r="F356" i="4"/>
  <c r="F361" i="4" s="1"/>
  <c r="D365" i="4"/>
  <c r="F370" i="4"/>
  <c r="F374" i="4"/>
  <c r="E22" i="4"/>
  <c r="E26" i="4"/>
  <c r="E30" i="4"/>
  <c r="E34" i="4"/>
  <c r="E38" i="4"/>
  <c r="E42" i="4"/>
  <c r="E46" i="4"/>
  <c r="E50" i="4"/>
  <c r="E54" i="4"/>
  <c r="E58" i="4"/>
  <c r="E62" i="4"/>
  <c r="E66" i="4"/>
  <c r="E11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109" i="4"/>
  <c r="E111" i="4"/>
  <c r="E113" i="4"/>
  <c r="E115" i="4"/>
  <c r="E133" i="4"/>
  <c r="E144" i="4"/>
  <c r="E148" i="4"/>
  <c r="E186" i="4"/>
  <c r="E247" i="4"/>
  <c r="E170" i="4"/>
  <c r="E172" i="4"/>
  <c r="E174" i="4"/>
  <c r="E176" i="4"/>
  <c r="E178" i="4"/>
  <c r="E180" i="4"/>
  <c r="E184" i="4"/>
  <c r="E238" i="4"/>
  <c r="E251" i="4"/>
  <c r="E277" i="4"/>
  <c r="E289" i="4"/>
  <c r="E295" i="4"/>
  <c r="E279" i="4"/>
  <c r="E281" i="4"/>
  <c r="E285" i="4"/>
  <c r="E287" i="4"/>
  <c r="E291" i="4"/>
  <c r="E293" i="4"/>
  <c r="E297" i="4"/>
  <c r="E314" i="4"/>
  <c r="E329" i="4"/>
  <c r="E350" i="4"/>
  <c r="E356" i="4"/>
  <c r="E361" i="4" s="1"/>
  <c r="E370" i="4"/>
  <c r="E374" i="4"/>
  <c r="C22" i="4"/>
  <c r="C26" i="4"/>
  <c r="C30" i="4"/>
  <c r="C38" i="4"/>
  <c r="C46" i="4"/>
  <c r="C54" i="4"/>
  <c r="C58" i="4"/>
  <c r="C62" i="4"/>
  <c r="C66" i="4"/>
  <c r="C117" i="4"/>
  <c r="C69" i="4"/>
  <c r="C71" i="4"/>
  <c r="C73" i="4"/>
  <c r="C75" i="4"/>
  <c r="C77" i="4"/>
  <c r="C79" i="4"/>
  <c r="C81" i="4"/>
  <c r="C83" i="4"/>
  <c r="C85" i="4"/>
  <c r="C87" i="4"/>
  <c r="C89" i="4"/>
  <c r="C91" i="4"/>
  <c r="C93" i="4"/>
  <c r="C95" i="4"/>
  <c r="C97" i="4"/>
  <c r="C99" i="4"/>
  <c r="C101" i="4"/>
  <c r="C105" i="4"/>
  <c r="C107" i="4"/>
  <c r="C111" i="4"/>
  <c r="C115" i="4"/>
  <c r="C144" i="4"/>
  <c r="C148" i="4"/>
  <c r="C170" i="4"/>
  <c r="C186" i="4"/>
  <c r="C238" i="4"/>
  <c r="C180" i="4"/>
  <c r="C247" i="4"/>
  <c r="C174" i="4"/>
  <c r="C176" i="4"/>
  <c r="C178" i="4"/>
  <c r="C277" i="4"/>
  <c r="C279" i="4"/>
  <c r="C281" i="4"/>
  <c r="C293" i="4"/>
  <c r="C285" i="4"/>
  <c r="C287" i="4"/>
  <c r="C291" i="4"/>
  <c r="C297" i="4"/>
  <c r="C314" i="4"/>
  <c r="C329" i="4"/>
  <c r="C356" i="4"/>
  <c r="C361" i="4" s="1"/>
  <c r="C370" i="4"/>
  <c r="C374" i="4"/>
  <c r="D399" i="4"/>
  <c r="D398" i="4"/>
  <c r="F354" i="4"/>
  <c r="F390" i="4" s="1"/>
  <c r="C354" i="4"/>
  <c r="C390" i="4" s="1"/>
  <c r="F331" i="4"/>
  <c r="F391" i="4" s="1"/>
  <c r="C331" i="4"/>
  <c r="C391" i="4" s="1"/>
  <c r="F352" i="4"/>
  <c r="F389" i="4" s="1"/>
  <c r="E352" i="4"/>
  <c r="E389" i="4" s="1"/>
  <c r="C352" i="4"/>
  <c r="C389" i="4" s="1"/>
  <c r="F269" i="4"/>
  <c r="F387" i="4" s="1"/>
  <c r="E269" i="4"/>
  <c r="E387" i="4" s="1"/>
  <c r="C269" i="4"/>
  <c r="C387" i="4" s="1"/>
  <c r="F125" i="4"/>
  <c r="F323" i="4"/>
  <c r="E125" i="4"/>
  <c r="E323" i="4"/>
  <c r="C323" i="4"/>
  <c r="D381" i="4"/>
  <c r="F385" i="4"/>
  <c r="E385" i="4"/>
  <c r="F318" i="4"/>
  <c r="F330" i="4"/>
  <c r="F340" i="4"/>
  <c r="F351" i="4"/>
  <c r="F377" i="4"/>
  <c r="E340" i="4"/>
  <c r="E318" i="4"/>
  <c r="E377" i="4"/>
  <c r="E330" i="4"/>
  <c r="E351" i="4"/>
  <c r="C330" i="4"/>
  <c r="C340" i="4"/>
  <c r="C351" i="4"/>
  <c r="D375" i="4"/>
  <c r="D373" i="4"/>
  <c r="D372" i="4"/>
  <c r="D366" i="4"/>
  <c r="D358" i="4"/>
  <c r="D357" i="4"/>
  <c r="E354" i="4"/>
  <c r="E390" i="4" s="1"/>
  <c r="D349" i="4"/>
  <c r="D348" i="4"/>
  <c r="D347" i="4"/>
  <c r="D346" i="4"/>
  <c r="D337" i="4"/>
  <c r="D335" i="4"/>
  <c r="E331" i="4"/>
  <c r="E391" i="4" s="1"/>
  <c r="D327" i="4"/>
  <c r="D326" i="4"/>
  <c r="D316" i="4"/>
  <c r="D315" i="4"/>
  <c r="D313" i="4"/>
  <c r="D307" i="4"/>
  <c r="D305" i="4"/>
  <c r="D303" i="4"/>
  <c r="D300" i="4"/>
  <c r="D298" i="4"/>
  <c r="D296" i="4"/>
  <c r="D294" i="4"/>
  <c r="D292" i="4"/>
  <c r="D290" i="4"/>
  <c r="D288" i="4"/>
  <c r="D286" i="4"/>
  <c r="D284" i="4"/>
  <c r="D282" i="4"/>
  <c r="D280" i="4"/>
  <c r="D278" i="4"/>
  <c r="D266" i="4"/>
  <c r="D263" i="4"/>
  <c r="D262" i="4"/>
  <c r="D261" i="4"/>
  <c r="D259" i="4"/>
  <c r="D257" i="4"/>
  <c r="D256" i="4"/>
  <c r="D253" i="4"/>
  <c r="D252" i="4"/>
  <c r="D250" i="4"/>
  <c r="D249" i="4"/>
  <c r="D248" i="4"/>
  <c r="D246" i="4"/>
  <c r="D244" i="4"/>
  <c r="D243" i="4"/>
  <c r="D241" i="4"/>
  <c r="D240" i="4"/>
  <c r="D239" i="4"/>
  <c r="D237" i="4"/>
  <c r="D234" i="4"/>
  <c r="D233" i="4"/>
  <c r="D231" i="4"/>
  <c r="D228" i="4"/>
  <c r="D227" i="4"/>
  <c r="D225" i="4"/>
  <c r="D222" i="4"/>
  <c r="D221" i="4"/>
  <c r="D219" i="4"/>
  <c r="D216" i="4"/>
  <c r="D215" i="4"/>
  <c r="D213" i="4"/>
  <c r="D210" i="4"/>
  <c r="D209" i="4"/>
  <c r="D204" i="4"/>
  <c r="D203" i="4"/>
  <c r="D201" i="4"/>
  <c r="D198" i="4"/>
  <c r="D197" i="4"/>
  <c r="D195" i="4"/>
  <c r="D192" i="4"/>
  <c r="D191" i="4"/>
  <c r="D189" i="4"/>
  <c r="D188" i="4"/>
  <c r="D187" i="4"/>
  <c r="D185" i="4"/>
  <c r="D181" i="4"/>
  <c r="D179" i="4"/>
  <c r="D177" i="4"/>
  <c r="D175" i="4"/>
  <c r="D173" i="4"/>
  <c r="D171" i="4"/>
  <c r="D154" i="4"/>
  <c r="D153" i="4"/>
  <c r="D151" i="4"/>
  <c r="D150" i="4"/>
  <c r="D149" i="4"/>
  <c r="D147" i="4"/>
  <c r="D146" i="4"/>
  <c r="D145" i="4"/>
  <c r="D143" i="4"/>
  <c r="D140" i="4"/>
  <c r="D138" i="4"/>
  <c r="D136" i="4"/>
  <c r="D135" i="4"/>
  <c r="D134" i="4"/>
  <c r="D130" i="4"/>
  <c r="D128" i="4"/>
  <c r="D118" i="4"/>
  <c r="D116" i="4"/>
  <c r="D114" i="4"/>
  <c r="D112" i="4"/>
  <c r="D110" i="4"/>
  <c r="D108" i="4"/>
  <c r="D106" i="4"/>
  <c r="D104" i="4"/>
  <c r="D102" i="4"/>
  <c r="D100" i="4"/>
  <c r="D98" i="4"/>
  <c r="D96" i="4"/>
  <c r="D94" i="4"/>
  <c r="D92" i="4"/>
  <c r="D90" i="4"/>
  <c r="D88" i="4"/>
  <c r="D86" i="4"/>
  <c r="D84" i="4"/>
  <c r="D82" i="4"/>
  <c r="D80" i="4"/>
  <c r="D78" i="4"/>
  <c r="D76" i="4"/>
  <c r="D74" i="4"/>
  <c r="D72" i="4"/>
  <c r="D70" i="4"/>
  <c r="D68" i="4"/>
  <c r="D67" i="4"/>
  <c r="D65" i="4"/>
  <c r="D63" i="4"/>
  <c r="D61" i="4"/>
  <c r="D60" i="4"/>
  <c r="D59" i="4"/>
  <c r="D57" i="4"/>
  <c r="D56" i="4"/>
  <c r="D55" i="4"/>
  <c r="D53" i="4"/>
  <c r="D52" i="4"/>
  <c r="D51" i="4"/>
  <c r="D49" i="4"/>
  <c r="D48" i="4"/>
  <c r="D47" i="4"/>
  <c r="D45" i="4"/>
  <c r="D44" i="4"/>
  <c r="D43" i="4"/>
  <c r="D41" i="4"/>
  <c r="D40" i="4"/>
  <c r="D39" i="4"/>
  <c r="D37" i="4"/>
  <c r="D36" i="4"/>
  <c r="D35" i="4"/>
  <c r="D33" i="4"/>
  <c r="D32" i="4"/>
  <c r="D31" i="4"/>
  <c r="D29" i="4"/>
  <c r="D28" i="4"/>
  <c r="D27" i="4"/>
  <c r="D25" i="4"/>
  <c r="D24" i="4"/>
  <c r="D23" i="4"/>
  <c r="D21" i="4"/>
  <c r="D17" i="4"/>
  <c r="C384" i="4" l="1"/>
  <c r="F384" i="4"/>
  <c r="E384" i="4"/>
  <c r="C386" i="4"/>
  <c r="C156" i="4"/>
  <c r="C383" i="4"/>
  <c r="D342" i="4"/>
  <c r="E156" i="4"/>
  <c r="D295" i="4"/>
  <c r="F156" i="4"/>
  <c r="C388" i="4"/>
  <c r="C119" i="4"/>
  <c r="F119" i="4"/>
  <c r="E119" i="4"/>
  <c r="E267" i="4"/>
  <c r="D95" i="4"/>
  <c r="D87" i="4"/>
  <c r="D79" i="4"/>
  <c r="C267" i="4"/>
  <c r="F267" i="4"/>
  <c r="F388" i="4"/>
  <c r="D353" i="4"/>
  <c r="D81" i="4"/>
  <c r="D370" i="4"/>
  <c r="D180" i="4"/>
  <c r="D101" i="4"/>
  <c r="D93" i="4"/>
  <c r="D85" i="4"/>
  <c r="D105" i="4"/>
  <c r="D174" i="4"/>
  <c r="D170" i="4"/>
  <c r="D127" i="4"/>
  <c r="D378" i="4"/>
  <c r="D152" i="4"/>
  <c r="D220" i="4"/>
  <c r="D232" i="4"/>
  <c r="D202" i="4"/>
  <c r="D251" i="4"/>
  <c r="D38" i="4"/>
  <c r="D289" i="4"/>
  <c r="D26" i="4"/>
  <c r="D214" i="4"/>
  <c r="D208" i="4"/>
  <c r="D159" i="4"/>
  <c r="D158" i="4"/>
  <c r="D287" i="4"/>
  <c r="D277" i="4"/>
  <c r="D293" i="4"/>
  <c r="D178" i="4"/>
  <c r="D186" i="4"/>
  <c r="D107" i="4"/>
  <c r="D109" i="4"/>
  <c r="D377" i="4"/>
  <c r="D279" i="4"/>
  <c r="D196" i="4"/>
  <c r="D111" i="4"/>
  <c r="D91" i="4"/>
  <c r="D260" i="4"/>
  <c r="D103" i="4"/>
  <c r="D133" i="4"/>
  <c r="D113" i="4"/>
  <c r="D163" i="4"/>
  <c r="D176" i="4"/>
  <c r="D172" i="4"/>
  <c r="D58" i="4"/>
  <c r="D30" i="4"/>
  <c r="D354" i="4"/>
  <c r="D390" i="4"/>
  <c r="D356" i="4"/>
  <c r="D291" i="4"/>
  <c r="D308" i="4"/>
  <c r="D99" i="4"/>
  <c r="D77" i="4"/>
  <c r="D69" i="4"/>
  <c r="D330" i="4"/>
  <c r="D363" i="4"/>
  <c r="D345" i="4"/>
  <c r="C317" i="4"/>
  <c r="D299" i="4"/>
  <c r="D268" i="4"/>
  <c r="D50" i="4"/>
  <c r="D46" i="4"/>
  <c r="D34" i="4"/>
  <c r="D22" i="4"/>
  <c r="D238" i="4"/>
  <c r="D83" i="4"/>
  <c r="D125" i="4"/>
  <c r="D323" i="4"/>
  <c r="D387" i="4"/>
  <c r="D352" i="4"/>
  <c r="D361" i="4"/>
  <c r="D89" i="4"/>
  <c r="D281" i="4"/>
  <c r="D304" i="4"/>
  <c r="D329" i="4"/>
  <c r="D255" i="4"/>
  <c r="D97" i="4"/>
  <c r="D270" i="4"/>
  <c r="D157" i="4"/>
  <c r="D144" i="4"/>
  <c r="D297" i="4"/>
  <c r="D283" i="4"/>
  <c r="D242" i="4"/>
  <c r="D314" i="4"/>
  <c r="F383" i="4"/>
  <c r="F386" i="4"/>
  <c r="D389" i="4"/>
  <c r="D73" i="4"/>
  <c r="D54" i="4"/>
  <c r="E376" i="4"/>
  <c r="F376" i="4"/>
  <c r="D334" i="4"/>
  <c r="D75" i="4"/>
  <c r="E317" i="4"/>
  <c r="F317" i="4"/>
  <c r="D325" i="4"/>
  <c r="D351" i="4"/>
  <c r="D362" i="4"/>
  <c r="D318" i="4"/>
  <c r="E386" i="4"/>
  <c r="D285" i="4"/>
  <c r="D247" i="4"/>
  <c r="D190" i="4"/>
  <c r="D115" i="4"/>
  <c r="D71" i="4"/>
  <c r="D66" i="4"/>
  <c r="D184" i="4"/>
  <c r="D148" i="4"/>
  <c r="D117" i="4"/>
  <c r="D62" i="4"/>
  <c r="D15" i="4"/>
  <c r="D121" i="4"/>
  <c r="D182" i="4"/>
  <c r="D137" i="4"/>
  <c r="D391" i="4"/>
  <c r="D340" i="4"/>
  <c r="E388" i="4"/>
  <c r="D341" i="4"/>
  <c r="D226" i="4"/>
  <c r="E383" i="4"/>
  <c r="D374" i="4"/>
  <c r="D350" i="4"/>
  <c r="D385" i="4"/>
  <c r="D120" i="4"/>
  <c r="D331" i="4"/>
  <c r="D165" i="4"/>
  <c r="D42" i="4"/>
  <c r="D274" i="4"/>
  <c r="C376" i="4"/>
  <c r="D269" i="4"/>
  <c r="C339" i="4"/>
  <c r="D339" i="4" s="1"/>
  <c r="D156" i="4" l="1"/>
  <c r="D384" i="4"/>
  <c r="D388" i="4"/>
  <c r="D317" i="4"/>
  <c r="D386" i="4"/>
  <c r="D119" i="4"/>
  <c r="D376" i="4"/>
  <c r="D267" i="4"/>
  <c r="F382" i="4"/>
  <c r="F400" i="4" s="1"/>
  <c r="E382" i="4"/>
  <c r="E400" i="4" s="1"/>
  <c r="D383" i="4"/>
  <c r="C382" i="4"/>
  <c r="C400" i="4" l="1"/>
  <c r="D400" i="4" s="1"/>
  <c r="D382" i="4"/>
</calcChain>
</file>

<file path=xl/sharedStrings.xml><?xml version="1.0" encoding="utf-8"?>
<sst xmlns="http://schemas.openxmlformats.org/spreadsheetml/2006/main" count="401" uniqueCount="97">
  <si>
    <t>tūkst. Eur</t>
  </si>
  <si>
    <t>išlaidoms</t>
  </si>
  <si>
    <t>Iš viso</t>
  </si>
  <si>
    <t>Savivaldybės savarankiškosioms funkcijoms finansuoti (paskolos)</t>
  </si>
  <si>
    <t>Valstybinėms (perduotoms savivaldybėms) funkcijoms finansuoti</t>
  </si>
  <si>
    <t>Valstybės investicijų programa</t>
  </si>
  <si>
    <t>Teikiamoms paslaugoms finansuoti</t>
  </si>
  <si>
    <t>Savivaldybės savarankiškosioms funkcijoms finansuoti</t>
  </si>
  <si>
    <t>Pasvalio miesto seniūnija, iš viso:</t>
  </si>
  <si>
    <t>Joniškėlio miesto seniūnija, iš viso:</t>
  </si>
  <si>
    <t>Pasvalio apylinkių seniūnija, iš viso:</t>
  </si>
  <si>
    <t>Joniškėlio apylinkių seniūnija, iš viso:</t>
  </si>
  <si>
    <t>Saločių seniūnija, iš viso:</t>
  </si>
  <si>
    <t>Vaškų seniūnija, iš viso:</t>
  </si>
  <si>
    <t>Krinčino seniūnija, iš viso:</t>
  </si>
  <si>
    <t>Pumpėnų seniūnija, iš viso:</t>
  </si>
  <si>
    <t>Pušaloto seniūnija, iš viso:</t>
  </si>
  <si>
    <t>Daujėnų seniūnija, iš viso:</t>
  </si>
  <si>
    <t>Namišių seniūnija, iš viso:</t>
  </si>
  <si>
    <t>Priešgaisrinė tarnyba, iš viso:</t>
  </si>
  <si>
    <t>Pasvalio Mariaus Katiliškio viešoji biblioteka, iš viso:</t>
  </si>
  <si>
    <t>Pasvalio krašto muziejus, iš viso:</t>
  </si>
  <si>
    <t>Pasvalio kultūros centras, iš viso:</t>
  </si>
  <si>
    <t>Grūžių vaikų globos namai, iš viso:</t>
  </si>
  <si>
    <t>Švietimo pagalbos tarnyba, iš viso:</t>
  </si>
  <si>
    <t>Pasvalio Petro Vileišio gimnazija, iš viso:</t>
  </si>
  <si>
    <t>Pumpėnų gimnazija, iš viso:</t>
  </si>
  <si>
    <t>Saločių Antano Poškos pagrindinė mokykla, iš viso:</t>
  </si>
  <si>
    <t>Pasvalio Lėvens pagrindinė mokykla, iš viso:</t>
  </si>
  <si>
    <t>Daujėnų pagrindinė mokykla, iš viso:</t>
  </si>
  <si>
    <t>Pasvalio lopšelis-darželis "Liepaitė", iš viso:</t>
  </si>
  <si>
    <t>Pasvalio lopšelis-darželis "Žilvitis", iš viso:</t>
  </si>
  <si>
    <t>Pasvalio muzikos mokykla, iš viso:</t>
  </si>
  <si>
    <t>Speciali tikslinė dotacija įstaigai išlaikyti</t>
  </si>
  <si>
    <t>Pasvalio visuomenės sveikatos biuras, iš viso:</t>
  </si>
  <si>
    <t>Savivaldybės Kontrolės ir audito tarnyba, iš viso:</t>
  </si>
  <si>
    <t>Pasvalio rajono savivaldybės tarybos</t>
  </si>
  <si>
    <t>4 priedas</t>
  </si>
  <si>
    <t>Eil.
Nr.</t>
  </si>
  <si>
    <t>Programos pavadinimas ir asignavimų valdytojai</t>
  </si>
  <si>
    <t>Asignavimai</t>
  </si>
  <si>
    <t>iš jų:</t>
  </si>
  <si>
    <t>turtui
įsigyti</t>
  </si>
  <si>
    <t>iš jų darbo
užmokesčiui</t>
  </si>
  <si>
    <t>01. SAVIVALDYBĖS FUNKCIJŲ ĮGYVENDINIMO IR VALDYMO PROGRAMA</t>
  </si>
  <si>
    <t>Pasvalio rajono savivaldybės administracija, iš viso:</t>
  </si>
  <si>
    <t>Pasvalio rajono sutrikusio intelekto žmonių 
užimtumo centras "Viltis", iš viso:</t>
  </si>
  <si>
    <t>Joniškėlio Gabrielės Petkevičaitės-Bitės gimnazija, iš viso:</t>
  </si>
  <si>
    <t>Vaškų gimnazija, iš viso:</t>
  </si>
  <si>
    <t>Saločių Antano Poškos vidurinė mokykla, iš viso:</t>
  </si>
  <si>
    <t>Pasvalio Svalios pagrindinė mokykla</t>
  </si>
  <si>
    <t>Krinčino Antano Vienažindžio pagrindinė mokykla, iš viso:</t>
  </si>
  <si>
    <t>Pajiešmenių pagrindinė mokykla, iš viso:</t>
  </si>
  <si>
    <t>Narteikių mokykla-darželis Linelis", iš viso:</t>
  </si>
  <si>
    <t>Pasvalio lopšelis - darželis "Eglutė", iš viso:</t>
  </si>
  <si>
    <t>Pasvalio sporto mokykla, iš viso:</t>
  </si>
  <si>
    <t xml:space="preserve">                                               Iš viso programai, iš jų:</t>
  </si>
  <si>
    <t>Valstybinėms(perduotoms savivaldybėms) funkcijoms finansuoti</t>
  </si>
  <si>
    <t>Teikiamoms paslaugoms  finansuoti</t>
  </si>
  <si>
    <t>02. SOCIALINĖS PARAMOS POLITIKOS ĮGYVENDINIMO PROGRAMA</t>
  </si>
  <si>
    <t xml:space="preserve">                                                          Iš viso programai, iš jų:</t>
  </si>
  <si>
    <t>03. UGDYMO PROCESO IR KOKYBIŠKOS UGDYMOSI APLINKOS UŽTIKRINIMO PROGRAMA</t>
  </si>
  <si>
    <t>04. KULTŪROS PROGRAMA</t>
  </si>
  <si>
    <t>05. INFRASTRUKTŪROS OBJEKTŲ PRIEŽIŪROS IR PLĖTROS PROGRAMA</t>
  </si>
  <si>
    <t xml:space="preserve">Kelių priežiūros ir plėtros programa </t>
  </si>
  <si>
    <t>06. APLINKOS APSAUGOS IR ŽEMĖS ŪKIO PLĖTROS PROGRAMA</t>
  </si>
  <si>
    <t>07. INVESTICIJŲ IR VERSLO RĖMIMO PROGRAMA</t>
  </si>
  <si>
    <t>09. SVEIKATOS APSAUGOS POLITIKOS ĮGYVENDINIMO IR SPORTO PROGRAMA</t>
  </si>
  <si>
    <t>IŠ VISO PAGAL PROGRAMAS, IŠ JŲ :</t>
  </si>
  <si>
    <t>ADMINISTRACIJOS DIREKTORIAUS REZERVAS</t>
  </si>
  <si>
    <t>ILGALAIKIŲ PASKOLŲ GRĄŽINIMAS</t>
  </si>
  <si>
    <t>IŠ VISO</t>
  </si>
  <si>
    <t>08. BENDRUOMENINĖS VEIKLOS IR JAUNIMO RĖMIMO PROGRAMA</t>
  </si>
  <si>
    <t>Projektų, finansuojamų iš ES lėšų, vykdymui</t>
  </si>
  <si>
    <t>Pasvalio Svalios progimnazija, iš viso:</t>
  </si>
  <si>
    <t>Pasvalio socialinių paslaugų centras, iš viso:</t>
  </si>
  <si>
    <t>Mokymo lėšoms finansuoti</t>
  </si>
  <si>
    <t>Mokymo  lėšoms finansuoti</t>
  </si>
  <si>
    <t>Pasvalio "Riešuto" mokykla, iš viso:</t>
  </si>
  <si>
    <t>Savivaldybės savarankiškosioms funkcijoms finansuoti, iš jų:</t>
  </si>
  <si>
    <t>Socialinės paramos lėšoms finansuoti</t>
  </si>
  <si>
    <t>Valstybinėms (perduotoms savivaldybėms) funkcijoms finansuoti, iš jų:</t>
  </si>
  <si>
    <t>Ekonomikos skatinimo ir koronaviruso (COVID-19) plitimo sukeltų
pasekmių mažinimo priemonėms finansuoti</t>
  </si>
  <si>
    <t>Ekonomikos skatinimo ir koronaviruso (COVID-19) plitimo sukeltų pasekmių
mažinimo priemonėms finansuoti</t>
  </si>
  <si>
    <t>Valstybės biudžeto lėšos akredituotai vaikų dienos socialinei priežiūrai
organizuoti ir teikti</t>
  </si>
  <si>
    <t>Lėšos tarpinstitucinio bendradarbiavimo koordinatoriui išlaikyti</t>
  </si>
  <si>
    <t>Valstybės biudžeto lėšos akredituotai vaikų dienos socialinei priežiūrai
administruoti</t>
  </si>
  <si>
    <t>Lėšos neformaliajam vaikų švietimui</t>
  </si>
  <si>
    <t>LR valstybės biudžeto lėšos bibliotekų fondams papildyti</t>
  </si>
  <si>
    <t>Lėšos tarpinstitucinio bendradarbiavimo koordinatoriui finansuoti</t>
  </si>
  <si>
    <t>Valstybės biudžeto lėšos akredituotai vaikų dienos socialinei priežiūrai  administruoti</t>
  </si>
  <si>
    <t>Valstybės biudžeto lėšos akredituotai vaikų dienos socialinei priežiūrai  organizuoti ir teikti</t>
  </si>
  <si>
    <t>Valstybės biudžeto lėšos akredituotai vaikų dienos socialinei priežiūrai 
organizuoti, teikti ir administruoti</t>
  </si>
  <si>
    <t>Valstybės biudžeto lėšos</t>
  </si>
  <si>
    <t xml:space="preserve">PASVALIO RAJONO SAVIVALDYBĖS 2021 METŲ BIUDŽETO ASIGNAVIMAI 
PAGAL PROGRAMAS </t>
  </si>
  <si>
    <t>Krinčino Antano Vienažindžio progimnazija, iš viso:</t>
  </si>
  <si>
    <t>2021 m. rugsėjo 29 d. sprendimo Nr. T1-174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</si>
</sst>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6" fillId="2" borderId="1" xfId="0" applyFont="1" applyFill="1" applyBorder="1"/>
    <xf numFmtId="0" fontId="7" fillId="2" borderId="2" xfId="0" applyFont="1" applyFill="1" applyBorder="1"/>
    <xf numFmtId="0" fontId="7" fillId="0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6" fillId="2" borderId="6" xfId="0" applyFont="1" applyFill="1" applyBorder="1"/>
    <xf numFmtId="0" fontId="7" fillId="2" borderId="7" xfId="0" applyFont="1" applyFill="1" applyBorder="1"/>
    <xf numFmtId="0" fontId="6" fillId="0" borderId="1" xfId="0" applyFont="1" applyFill="1" applyBorder="1"/>
    <xf numFmtId="0" fontId="6" fillId="0" borderId="6" xfId="0" applyFont="1" applyFill="1" applyBorder="1"/>
    <xf numFmtId="0" fontId="7" fillId="0" borderId="7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164" fontId="6" fillId="0" borderId="1" xfId="0" applyNumberFormat="1" applyFont="1" applyFill="1" applyBorder="1"/>
    <xf numFmtId="164" fontId="6" fillId="0" borderId="6" xfId="0" applyNumberFormat="1" applyFont="1" applyFill="1" applyBorder="1"/>
    <xf numFmtId="0" fontId="6" fillId="2" borderId="8" xfId="0" applyFont="1" applyFill="1" applyBorder="1"/>
    <xf numFmtId="0" fontId="7" fillId="0" borderId="3" xfId="0" applyFont="1" applyFill="1" applyBorder="1"/>
    <xf numFmtId="0" fontId="7" fillId="0" borderId="9" xfId="0" applyFont="1" applyFill="1" applyBorder="1"/>
    <xf numFmtId="164" fontId="6" fillId="0" borderId="10" xfId="0" applyNumberFormat="1" applyFont="1" applyBorder="1"/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/>
    <xf numFmtId="0" fontId="6" fillId="0" borderId="12" xfId="0" applyFont="1" applyBorder="1" applyAlignment="1">
      <alignment horizontal="center"/>
    </xf>
    <xf numFmtId="0" fontId="7" fillId="0" borderId="8" xfId="0" applyFont="1" applyFill="1" applyBorder="1"/>
    <xf numFmtId="0" fontId="6" fillId="0" borderId="14" xfId="0" applyFont="1" applyFill="1" applyBorder="1" applyAlignment="1">
      <alignment horizontal="center"/>
    </xf>
    <xf numFmtId="0" fontId="7" fillId="0" borderId="15" xfId="0" applyFont="1" applyFill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2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2" borderId="19" xfId="0" applyFont="1" applyFill="1" applyBorder="1"/>
    <xf numFmtId="0" fontId="6" fillId="0" borderId="19" xfId="0" applyFont="1" applyBorder="1"/>
    <xf numFmtId="0" fontId="5" fillId="0" borderId="20" xfId="0" applyFont="1" applyFill="1" applyBorder="1"/>
    <xf numFmtId="0" fontId="7" fillId="0" borderId="21" xfId="0" applyFont="1" applyFill="1" applyBorder="1" applyAlignment="1"/>
    <xf numFmtId="164" fontId="6" fillId="0" borderId="1" xfId="0" applyNumberFormat="1" applyFont="1" applyBorder="1"/>
    <xf numFmtId="164" fontId="6" fillId="2" borderId="1" xfId="0" applyNumberFormat="1" applyFont="1" applyFill="1" applyBorder="1"/>
    <xf numFmtId="164" fontId="6" fillId="0" borderId="6" xfId="0" applyNumberFormat="1" applyFont="1" applyBorder="1"/>
    <xf numFmtId="164" fontId="6" fillId="0" borderId="2" xfId="0" applyNumberFormat="1" applyFont="1" applyBorder="1"/>
    <xf numFmtId="164" fontId="6" fillId="2" borderId="2" xfId="0" applyNumberFormat="1" applyFont="1" applyFill="1" applyBorder="1"/>
    <xf numFmtId="164" fontId="6" fillId="0" borderId="7" xfId="0" applyNumberFormat="1" applyFont="1" applyBorder="1"/>
    <xf numFmtId="164" fontId="6" fillId="0" borderId="4" xfId="0" applyNumberFormat="1" applyFont="1" applyBorder="1"/>
    <xf numFmtId="164" fontId="6" fillId="2" borderId="4" xfId="0" applyNumberFormat="1" applyFont="1" applyFill="1" applyBorder="1"/>
    <xf numFmtId="164" fontId="6" fillId="0" borderId="5" xfId="0" applyNumberFormat="1" applyFont="1" applyBorder="1"/>
    <xf numFmtId="0" fontId="7" fillId="0" borderId="4" xfId="0" applyFont="1" applyBorder="1"/>
    <xf numFmtId="0" fontId="7" fillId="0" borderId="5" xfId="0" applyFont="1" applyBorder="1"/>
    <xf numFmtId="0" fontId="6" fillId="0" borderId="7" xfId="0" applyFont="1" applyFill="1" applyBorder="1"/>
    <xf numFmtId="0" fontId="7" fillId="0" borderId="22" xfId="0" applyFont="1" applyBorder="1" applyAlignment="1">
      <alignment horizontal="center"/>
    </xf>
    <xf numFmtId="0" fontId="6" fillId="0" borderId="1" xfId="0" applyFont="1" applyFill="1" applyBorder="1" applyAlignment="1"/>
    <xf numFmtId="0" fontId="6" fillId="0" borderId="6" xfId="0" applyFont="1" applyFill="1" applyBorder="1" applyAlignment="1"/>
    <xf numFmtId="0" fontId="7" fillId="0" borderId="23" xfId="0" applyFont="1" applyBorder="1" applyAlignment="1"/>
    <xf numFmtId="0" fontId="7" fillId="0" borderId="7" xfId="0" applyFont="1" applyFill="1" applyBorder="1" applyAlignment="1"/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164" fontId="6" fillId="0" borderId="2" xfId="0" applyNumberFormat="1" applyFont="1" applyFill="1" applyBorder="1"/>
    <xf numFmtId="164" fontId="6" fillId="0" borderId="7" xfId="0" applyNumberFormat="1" applyFont="1" applyFill="1" applyBorder="1"/>
    <xf numFmtId="0" fontId="6" fillId="0" borderId="1" xfId="0" applyFont="1" applyBorder="1" applyAlignment="1"/>
    <xf numFmtId="0" fontId="6" fillId="0" borderId="24" xfId="0" applyFont="1" applyBorder="1" applyAlignment="1">
      <alignment horizontal="center"/>
    </xf>
    <xf numFmtId="0" fontId="7" fillId="0" borderId="21" xfId="0" applyFont="1" applyBorder="1" applyAlignment="1"/>
    <xf numFmtId="0" fontId="7" fillId="0" borderId="4" xfId="0" applyFont="1" applyBorder="1" applyAlignment="1"/>
    <xf numFmtId="0" fontId="6" fillId="0" borderId="25" xfId="0" applyFont="1" applyBorder="1" applyAlignment="1">
      <alignment horizontal="center"/>
    </xf>
    <xf numFmtId="0" fontId="6" fillId="0" borderId="6" xfId="0" applyFont="1" applyBorder="1" applyAlignment="1"/>
    <xf numFmtId="0" fontId="7" fillId="0" borderId="7" xfId="0" applyFont="1" applyBorder="1" applyAlignment="1"/>
    <xf numFmtId="0" fontId="7" fillId="0" borderId="5" xfId="0" applyFont="1" applyBorder="1" applyAlignment="1"/>
    <xf numFmtId="0" fontId="6" fillId="2" borderId="1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6" fillId="0" borderId="6" xfId="0" applyFont="1" applyBorder="1"/>
    <xf numFmtId="0" fontId="7" fillId="0" borderId="2" xfId="0" applyFont="1" applyBorder="1"/>
    <xf numFmtId="0" fontId="7" fillId="0" borderId="17" xfId="0" applyFont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 applyAlignment="1"/>
    <xf numFmtId="164" fontId="6" fillId="0" borderId="15" xfId="0" applyNumberFormat="1" applyFont="1" applyBorder="1"/>
    <xf numFmtId="164" fontId="6" fillId="0" borderId="27" xfId="0" applyNumberFormat="1" applyFont="1" applyBorder="1"/>
    <xf numFmtId="164" fontId="6" fillId="0" borderId="3" xfId="0" applyNumberFormat="1" applyFont="1" applyBorder="1"/>
    <xf numFmtId="164" fontId="6" fillId="0" borderId="9" xfId="0" applyNumberFormat="1" applyFont="1" applyBorder="1"/>
    <xf numFmtId="0" fontId="6" fillId="0" borderId="31" xfId="0" applyFont="1" applyBorder="1" applyAlignment="1">
      <alignment horizontal="center"/>
    </xf>
    <xf numFmtId="164" fontId="6" fillId="3" borderId="1" xfId="0" applyNumberFormat="1" applyFont="1" applyFill="1" applyBorder="1"/>
    <xf numFmtId="164" fontId="6" fillId="3" borderId="6" xfId="0" applyNumberFormat="1" applyFont="1" applyFill="1" applyBorder="1"/>
    <xf numFmtId="164" fontId="6" fillId="3" borderId="2" xfId="0" applyNumberFormat="1" applyFont="1" applyFill="1" applyBorder="1"/>
    <xf numFmtId="164" fontId="6" fillId="3" borderId="7" xfId="0" applyNumberFormat="1" applyFont="1" applyFill="1" applyBorder="1"/>
    <xf numFmtId="164" fontId="6" fillId="0" borderId="19" xfId="0" applyNumberFormat="1" applyFont="1" applyBorder="1"/>
    <xf numFmtId="164" fontId="6" fillId="0" borderId="32" xfId="0" applyNumberFormat="1" applyFont="1" applyBorder="1"/>
    <xf numFmtId="164" fontId="6" fillId="0" borderId="33" xfId="0" applyNumberFormat="1" applyFont="1" applyBorder="1"/>
    <xf numFmtId="164" fontId="6" fillId="0" borderId="10" xfId="0" applyNumberFormat="1" applyFont="1" applyFill="1" applyBorder="1"/>
    <xf numFmtId="164" fontId="6" fillId="0" borderId="34" xfId="0" applyNumberFormat="1" applyFont="1" applyFill="1" applyBorder="1"/>
    <xf numFmtId="0" fontId="7" fillId="0" borderId="3" xfId="0" applyFont="1" applyBorder="1"/>
    <xf numFmtId="0" fontId="7" fillId="0" borderId="9" xfId="0" applyFont="1" applyBorder="1"/>
    <xf numFmtId="164" fontId="6" fillId="3" borderId="2" xfId="0" applyNumberFormat="1" applyFont="1" applyFill="1" applyBorder="1" applyAlignment="1"/>
    <xf numFmtId="164" fontId="6" fillId="3" borderId="7" xfId="0" applyNumberFormat="1" applyFont="1" applyFill="1" applyBorder="1" applyAlignment="1"/>
    <xf numFmtId="0" fontId="6" fillId="2" borderId="1" xfId="0" applyFont="1" applyFill="1" applyBorder="1" applyAlignment="1"/>
    <xf numFmtId="0" fontId="7" fillId="2" borderId="2" xfId="0" applyFont="1" applyFill="1" applyBorder="1" applyAlignment="1"/>
    <xf numFmtId="0" fontId="7" fillId="2" borderId="7" xfId="0" applyFont="1" applyFill="1" applyBorder="1" applyAlignment="1"/>
    <xf numFmtId="0" fontId="6" fillId="2" borderId="36" xfId="0" applyFont="1" applyFill="1" applyBorder="1" applyAlignment="1"/>
    <xf numFmtId="0" fontId="6" fillId="2" borderId="37" xfId="0" applyFont="1" applyFill="1" applyBorder="1" applyAlignment="1"/>
    <xf numFmtId="0" fontId="6" fillId="2" borderId="6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7" fillId="2" borderId="15" xfId="0" applyFont="1" applyFill="1" applyBorder="1" applyAlignment="1"/>
    <xf numFmtId="0" fontId="7" fillId="2" borderId="27" xfId="0" applyFont="1" applyFill="1" applyBorder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6" fillId="0" borderId="2" xfId="0" applyFont="1" applyBorder="1" applyAlignment="1"/>
    <xf numFmtId="0" fontId="6" fillId="0" borderId="7" xfId="0" applyFont="1" applyBorder="1" applyAlignment="1"/>
    <xf numFmtId="0" fontId="7" fillId="0" borderId="13" xfId="0" applyFont="1" applyFill="1" applyBorder="1" applyAlignment="1"/>
    <xf numFmtId="0" fontId="7" fillId="0" borderId="27" xfId="0" applyFont="1" applyFill="1" applyBorder="1"/>
    <xf numFmtId="0" fontId="7" fillId="0" borderId="31" xfId="0" applyFont="1" applyBorder="1" applyAlignment="1">
      <alignment horizontal="center"/>
    </xf>
    <xf numFmtId="0" fontId="7" fillId="0" borderId="50" xfId="0" applyFont="1" applyBorder="1" applyAlignment="1"/>
    <xf numFmtId="0" fontId="7" fillId="0" borderId="51" xfId="0" applyFont="1" applyFill="1" applyBorder="1"/>
    <xf numFmtId="0" fontId="6" fillId="0" borderId="52" xfId="0" applyFont="1" applyFill="1" applyBorder="1"/>
    <xf numFmtId="0" fontId="0" fillId="4" borderId="0" xfId="0" applyFill="1"/>
    <xf numFmtId="164" fontId="7" fillId="2" borderId="36" xfId="0" applyNumberFormat="1" applyFont="1" applyFill="1" applyBorder="1" applyAlignment="1"/>
    <xf numFmtId="0" fontId="0" fillId="0" borderId="0" xfId="0" applyFill="1"/>
    <xf numFmtId="0" fontId="7" fillId="0" borderId="53" xfId="0" applyFont="1" applyBorder="1" applyAlignment="1"/>
    <xf numFmtId="0" fontId="7" fillId="0" borderId="36" xfId="0" applyFont="1" applyBorder="1" applyAlignment="1"/>
    <xf numFmtId="0" fontId="6" fillId="0" borderId="37" xfId="0" applyFont="1" applyBorder="1" applyAlignment="1"/>
    <xf numFmtId="164" fontId="6" fillId="2" borderId="3" xfId="0" applyNumberFormat="1" applyFont="1" applyFill="1" applyBorder="1"/>
    <xf numFmtId="164" fontId="6" fillId="2" borderId="1" xfId="0" applyNumberFormat="1" applyFont="1" applyFill="1" applyBorder="1" applyAlignment="1"/>
    <xf numFmtId="0" fontId="6" fillId="0" borderId="4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" xfId="0" applyFont="1" applyBorder="1" applyAlignment="1"/>
    <xf numFmtId="0" fontId="8" fillId="2" borderId="2" xfId="0" applyFont="1" applyFill="1" applyBorder="1"/>
    <xf numFmtId="0" fontId="8" fillId="2" borderId="7" xfId="0" applyFont="1" applyFill="1" applyBorder="1"/>
    <xf numFmtId="0" fontId="8" fillId="0" borderId="31" xfId="0" applyFont="1" applyBorder="1" applyAlignment="1">
      <alignment horizontal="center"/>
    </xf>
    <xf numFmtId="0" fontId="8" fillId="2" borderId="8" xfId="0" applyFont="1" applyFill="1" applyBorder="1"/>
    <xf numFmtId="0" fontId="8" fillId="2" borderId="51" xfId="0" applyFont="1" applyFill="1" applyBorder="1"/>
    <xf numFmtId="0" fontId="6" fillId="0" borderId="22" xfId="0" applyFont="1" applyBorder="1" applyAlignment="1">
      <alignment horizontal="center"/>
    </xf>
    <xf numFmtId="0" fontId="7" fillId="2" borderId="9" xfId="0" applyFont="1" applyFill="1" applyBorder="1"/>
    <xf numFmtId="164" fontId="6" fillId="0" borderId="3" xfId="0" applyNumberFormat="1" applyFont="1" applyFill="1" applyBorder="1"/>
    <xf numFmtId="164" fontId="6" fillId="0" borderId="9" xfId="0" applyNumberFormat="1" applyFont="1" applyFill="1" applyBorder="1"/>
    <xf numFmtId="164" fontId="6" fillId="0" borderId="8" xfId="0" applyNumberFormat="1" applyFont="1" applyBorder="1"/>
    <xf numFmtId="164" fontId="6" fillId="0" borderId="51" xfId="0" applyNumberFormat="1" applyFont="1" applyBorder="1"/>
    <xf numFmtId="0" fontId="7" fillId="0" borderId="48" xfId="0" applyFont="1" applyBorder="1" applyAlignment="1"/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wrapText="1"/>
    </xf>
    <xf numFmtId="164" fontId="6" fillId="0" borderId="41" xfId="0" applyNumberFormat="1" applyFont="1" applyBorder="1"/>
    <xf numFmtId="164" fontId="6" fillId="0" borderId="29" xfId="0" applyNumberFormat="1" applyFont="1" applyBorder="1"/>
    <xf numFmtId="0" fontId="6" fillId="4" borderId="1" xfId="0" applyFont="1" applyFill="1" applyBorder="1"/>
    <xf numFmtId="0" fontId="6" fillId="4" borderId="6" xfId="0" applyFont="1" applyFill="1" applyBorder="1"/>
    <xf numFmtId="0" fontId="7" fillId="4" borderId="4" xfId="0" applyFont="1" applyFill="1" applyBorder="1"/>
    <xf numFmtId="0" fontId="7" fillId="4" borderId="5" xfId="0" applyFont="1" applyFill="1" applyBorder="1"/>
    <xf numFmtId="0" fontId="6" fillId="0" borderId="16" xfId="0" applyFont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/>
    <xf numFmtId="0" fontId="7" fillId="4" borderId="2" xfId="0" applyFont="1" applyFill="1" applyBorder="1"/>
    <xf numFmtId="0" fontId="7" fillId="4" borderId="7" xfId="0" applyFont="1" applyFill="1" applyBorder="1"/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/>
    <xf numFmtId="0" fontId="7" fillId="0" borderId="9" xfId="0" applyFont="1" applyFill="1" applyBorder="1" applyAlignment="1"/>
    <xf numFmtId="0" fontId="7" fillId="2" borderId="3" xfId="0" applyFont="1" applyFill="1" applyBorder="1" applyAlignment="1"/>
    <xf numFmtId="0" fontId="7" fillId="2" borderId="9" xfId="0" applyFont="1" applyFill="1" applyBorder="1" applyAlignment="1"/>
    <xf numFmtId="0" fontId="7" fillId="0" borderId="3" xfId="0" applyFont="1" applyBorder="1" applyAlignment="1"/>
    <xf numFmtId="0" fontId="7" fillId="0" borderId="9" xfId="0" applyFont="1" applyBorder="1" applyAlignment="1"/>
    <xf numFmtId="0" fontId="7" fillId="2" borderId="15" xfId="0" applyFont="1" applyFill="1" applyBorder="1"/>
    <xf numFmtId="0" fontId="7" fillId="0" borderId="2" xfId="0" applyFont="1" applyBorder="1" applyAlignment="1">
      <alignment wrapText="1"/>
    </xf>
    <xf numFmtId="0" fontId="8" fillId="0" borderId="20" xfId="0" applyFont="1" applyBorder="1" applyAlignment="1">
      <alignment horizontal="center"/>
    </xf>
    <xf numFmtId="0" fontId="7" fillId="0" borderId="35" xfId="0" applyFont="1" applyBorder="1" applyAlignment="1">
      <alignment horizontal="left" wrapText="1"/>
    </xf>
    <xf numFmtId="0" fontId="8" fillId="2" borderId="15" xfId="0" applyFont="1" applyFill="1" applyBorder="1"/>
    <xf numFmtId="0" fontId="8" fillId="2" borderId="27" xfId="0" applyFont="1" applyFill="1" applyBorder="1"/>
    <xf numFmtId="164" fontId="6" fillId="0" borderId="47" xfId="0" applyNumberFormat="1" applyFont="1" applyBorder="1"/>
    <xf numFmtId="164" fontId="6" fillId="3" borderId="4" xfId="0" applyNumberFormat="1" applyFont="1" applyFill="1" applyBorder="1" applyAlignment="1"/>
    <xf numFmtId="164" fontId="6" fillId="3" borderId="4" xfId="0" applyNumberFormat="1" applyFont="1" applyFill="1" applyBorder="1"/>
    <xf numFmtId="164" fontId="6" fillId="3" borderId="5" xfId="0" applyNumberFormat="1" applyFont="1" applyFill="1" applyBorder="1"/>
    <xf numFmtId="0" fontId="8" fillId="2" borderId="13" xfId="0" applyFont="1" applyFill="1" applyBorder="1" applyAlignment="1">
      <alignment horizontal="right"/>
    </xf>
    <xf numFmtId="0" fontId="8" fillId="2" borderId="29" xfId="0" applyFont="1" applyFill="1" applyBorder="1" applyAlignment="1">
      <alignment horizontal="right"/>
    </xf>
    <xf numFmtId="0" fontId="6" fillId="3" borderId="39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0" borderId="16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8" fillId="0" borderId="44" xfId="0" applyFont="1" applyBorder="1" applyAlignment="1">
      <alignment horizontal="right"/>
    </xf>
    <xf numFmtId="0" fontId="8" fillId="0" borderId="45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8" fillId="0" borderId="29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8" fillId="0" borderId="28" xfId="0" applyFont="1" applyBorder="1" applyAlignment="1">
      <alignment horizontal="right"/>
    </xf>
    <xf numFmtId="0" fontId="8" fillId="0" borderId="17" xfId="0" applyFont="1" applyBorder="1" applyAlignment="1">
      <alignment horizontal="right" wrapText="1"/>
    </xf>
    <xf numFmtId="0" fontId="8" fillId="0" borderId="29" xfId="0" applyFont="1" applyBorder="1" applyAlignment="1">
      <alignment horizontal="right" wrapText="1"/>
    </xf>
    <xf numFmtId="0" fontId="6" fillId="3" borderId="48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20" xfId="0" applyFont="1" applyBorder="1" applyAlignment="1">
      <alignment horizontal="right" wrapText="1"/>
    </xf>
    <xf numFmtId="0" fontId="8" fillId="0" borderId="41" xfId="0" applyFont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0" borderId="46" xfId="0" applyFont="1" applyBorder="1" applyAlignment="1">
      <alignment horizontal="right"/>
    </xf>
    <xf numFmtId="0" fontId="8" fillId="0" borderId="47" xfId="0" applyFont="1" applyBorder="1" applyAlignment="1">
      <alignment horizontal="right"/>
    </xf>
    <xf numFmtId="0" fontId="6" fillId="3" borderId="20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54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3" borderId="12" xfId="0" applyFont="1" applyFill="1" applyBorder="1" applyAlignment="1">
      <alignment horizontal="right" wrapText="1"/>
    </xf>
    <xf numFmtId="0" fontId="8" fillId="3" borderId="2" xfId="0" applyFont="1" applyFill="1" applyBorder="1" applyAlignment="1">
      <alignment horizontal="right" wrapText="1"/>
    </xf>
    <xf numFmtId="0" fontId="8" fillId="3" borderId="14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8" fillId="3" borderId="17" xfId="0" applyFont="1" applyFill="1" applyBorder="1" applyAlignment="1">
      <alignment horizontal="right"/>
    </xf>
    <xf numFmtId="0" fontId="8" fillId="3" borderId="29" xfId="0" applyFont="1" applyFill="1" applyBorder="1" applyAlignment="1">
      <alignment horizontal="right"/>
    </xf>
    <xf numFmtId="0" fontId="8" fillId="2" borderId="17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8" fillId="0" borderId="55" xfId="0" applyFont="1" applyBorder="1" applyAlignment="1">
      <alignment horizontal="right"/>
    </xf>
    <xf numFmtId="0" fontId="8" fillId="0" borderId="56" xfId="0" applyFont="1" applyBorder="1" applyAlignment="1">
      <alignment horizontal="right"/>
    </xf>
    <xf numFmtId="0" fontId="8" fillId="2" borderId="44" xfId="0" applyFont="1" applyFill="1" applyBorder="1" applyAlignment="1">
      <alignment horizontal="right"/>
    </xf>
    <xf numFmtId="0" fontId="8" fillId="2" borderId="45" xfId="0" applyFont="1" applyFill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00"/>
  <sheetViews>
    <sheetView tabSelected="1" zoomScale="140" zoomScaleNormal="140" workbookViewId="0">
      <selection activeCell="H10" sqref="H10"/>
    </sheetView>
  </sheetViews>
  <sheetFormatPr defaultRowHeight="13.2" x14ac:dyDescent="0.25"/>
  <cols>
    <col min="1" max="1" width="6.88671875" customWidth="1"/>
    <col min="2" max="2" width="50.5546875" customWidth="1"/>
    <col min="10" max="10" width="11.88671875" customWidth="1"/>
  </cols>
  <sheetData>
    <row r="2" spans="1:6" x14ac:dyDescent="0.25">
      <c r="C2" s="111" t="s">
        <v>36</v>
      </c>
      <c r="D2" s="112"/>
      <c r="E2" s="111"/>
      <c r="F2" s="111"/>
    </row>
    <row r="3" spans="1:6" x14ac:dyDescent="0.25">
      <c r="C3" s="111" t="s">
        <v>96</v>
      </c>
      <c r="D3" s="112"/>
      <c r="E3" s="113"/>
      <c r="F3" s="113"/>
    </row>
    <row r="4" spans="1:6" x14ac:dyDescent="0.25">
      <c r="C4" s="111" t="s">
        <v>37</v>
      </c>
      <c r="D4" s="112"/>
      <c r="E4" s="112"/>
      <c r="F4" s="112"/>
    </row>
    <row r="5" spans="1:6" ht="17.25" customHeight="1" x14ac:dyDescent="0.25">
      <c r="A5" s="194" t="s">
        <v>94</v>
      </c>
      <c r="B5" s="194"/>
      <c r="C5" s="194"/>
      <c r="D5" s="194"/>
      <c r="E5" s="194"/>
      <c r="F5" s="194"/>
    </row>
    <row r="6" spans="1:6" ht="28.5" customHeight="1" x14ac:dyDescent="0.25">
      <c r="A6" s="194"/>
      <c r="B6" s="194"/>
      <c r="C6" s="194"/>
      <c r="D6" s="194"/>
      <c r="E6" s="194"/>
      <c r="F6" s="194"/>
    </row>
    <row r="8" spans="1:6" x14ac:dyDescent="0.25">
      <c r="E8" s="20" t="s">
        <v>0</v>
      </c>
    </row>
    <row r="9" spans="1:6" x14ac:dyDescent="0.25">
      <c r="A9" s="197" t="s">
        <v>38</v>
      </c>
      <c r="B9" s="200" t="s">
        <v>39</v>
      </c>
      <c r="C9" s="203" t="s">
        <v>40</v>
      </c>
      <c r="D9" s="204"/>
      <c r="E9" s="204"/>
      <c r="F9" s="205"/>
    </row>
    <row r="10" spans="1:6" x14ac:dyDescent="0.25">
      <c r="A10" s="198"/>
      <c r="B10" s="201"/>
      <c r="C10" s="200" t="s">
        <v>2</v>
      </c>
      <c r="D10" s="203" t="s">
        <v>41</v>
      </c>
      <c r="E10" s="204"/>
      <c r="F10" s="205"/>
    </row>
    <row r="11" spans="1:6" x14ac:dyDescent="0.25">
      <c r="A11" s="198"/>
      <c r="B11" s="201"/>
      <c r="C11" s="201"/>
      <c r="D11" s="203" t="s">
        <v>1</v>
      </c>
      <c r="E11" s="205"/>
      <c r="F11" s="197" t="s">
        <v>42</v>
      </c>
    </row>
    <row r="12" spans="1:6" ht="30.6" x14ac:dyDescent="0.25">
      <c r="A12" s="199"/>
      <c r="B12" s="202"/>
      <c r="C12" s="202"/>
      <c r="D12" s="21" t="s">
        <v>2</v>
      </c>
      <c r="E12" s="22" t="s">
        <v>43</v>
      </c>
      <c r="F12" s="202"/>
    </row>
    <row r="13" spans="1:6" x14ac:dyDescent="0.25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</row>
    <row r="14" spans="1:6" ht="13.8" thickBot="1" x14ac:dyDescent="0.3">
      <c r="A14" s="191" t="s">
        <v>44</v>
      </c>
      <c r="B14" s="192"/>
      <c r="C14" s="192"/>
      <c r="D14" s="192"/>
      <c r="E14" s="192"/>
      <c r="F14" s="193"/>
    </row>
    <row r="15" spans="1:6" x14ac:dyDescent="0.25">
      <c r="A15" s="24">
        <v>1</v>
      </c>
      <c r="B15" s="1" t="s">
        <v>45</v>
      </c>
      <c r="C15" s="1">
        <f>SUM(C16:C21)</f>
        <v>3247.9999999999995</v>
      </c>
      <c r="D15" s="1">
        <f t="shared" ref="D15:D81" si="0">C15-F15</f>
        <v>3152.0999999999995</v>
      </c>
      <c r="E15" s="1">
        <f>SUM(E16:E21)</f>
        <v>1957.9999999999998</v>
      </c>
      <c r="F15" s="7">
        <f>SUM(F16:F21)</f>
        <v>95.9</v>
      </c>
    </row>
    <row r="16" spans="1:6" x14ac:dyDescent="0.25">
      <c r="A16" s="25"/>
      <c r="B16" s="116" t="s">
        <v>7</v>
      </c>
      <c r="C16" s="26">
        <v>2760.2</v>
      </c>
      <c r="D16" s="3">
        <f t="shared" si="0"/>
        <v>2670.5</v>
      </c>
      <c r="E16" s="3">
        <v>1701.5</v>
      </c>
      <c r="F16" s="11">
        <v>89.7</v>
      </c>
    </row>
    <row r="17" spans="1:6" x14ac:dyDescent="0.25">
      <c r="A17" s="27"/>
      <c r="B17" s="3" t="s">
        <v>4</v>
      </c>
      <c r="C17" s="3">
        <v>366.9</v>
      </c>
      <c r="D17" s="3">
        <f t="shared" si="0"/>
        <v>366.9</v>
      </c>
      <c r="E17" s="3">
        <v>237.1</v>
      </c>
      <c r="F17" s="11"/>
    </row>
    <row r="18" spans="1:6" ht="12.6" customHeight="1" x14ac:dyDescent="0.25">
      <c r="A18" s="57"/>
      <c r="B18" s="17" t="s">
        <v>85</v>
      </c>
      <c r="C18" s="17">
        <v>16.3</v>
      </c>
      <c r="D18" s="3">
        <f t="shared" si="0"/>
        <v>16.3</v>
      </c>
      <c r="E18" s="17">
        <v>14.8</v>
      </c>
      <c r="F18" s="18"/>
    </row>
    <row r="19" spans="1:6" ht="24.75" customHeight="1" x14ac:dyDescent="0.25">
      <c r="A19" s="57"/>
      <c r="B19" s="159" t="s">
        <v>86</v>
      </c>
      <c r="C19" s="17">
        <v>4.7</v>
      </c>
      <c r="D19" s="3">
        <f t="shared" si="0"/>
        <v>4.7</v>
      </c>
      <c r="E19" s="17">
        <v>4.5999999999999996</v>
      </c>
      <c r="F19" s="18"/>
    </row>
    <row r="20" spans="1:6" ht="13.2" customHeight="1" x14ac:dyDescent="0.25">
      <c r="A20" s="57"/>
      <c r="B20" s="159" t="s">
        <v>93</v>
      </c>
      <c r="C20" s="17">
        <v>46.2</v>
      </c>
      <c r="D20" s="3">
        <f t="shared" si="0"/>
        <v>40</v>
      </c>
      <c r="E20" s="17"/>
      <c r="F20" s="18">
        <v>6.2</v>
      </c>
    </row>
    <row r="21" spans="1:6" ht="12.6" customHeight="1" thickBot="1" x14ac:dyDescent="0.3">
      <c r="A21" s="28"/>
      <c r="B21" s="5" t="s">
        <v>6</v>
      </c>
      <c r="C21" s="12">
        <v>53.7</v>
      </c>
      <c r="D21" s="12">
        <f t="shared" si="0"/>
        <v>53.7</v>
      </c>
      <c r="E21" s="12"/>
      <c r="F21" s="13"/>
    </row>
    <row r="22" spans="1:6" x14ac:dyDescent="0.25">
      <c r="A22" s="24">
        <v>2</v>
      </c>
      <c r="B22" s="1" t="s">
        <v>8</v>
      </c>
      <c r="C22" s="9">
        <f>C23+C24+C25</f>
        <v>511.7</v>
      </c>
      <c r="D22" s="9">
        <f t="shared" si="0"/>
        <v>498.8</v>
      </c>
      <c r="E22" s="9">
        <f>E23+E24+E25</f>
        <v>291.79999999999995</v>
      </c>
      <c r="F22" s="10">
        <f>F23+F24+F25</f>
        <v>12.9</v>
      </c>
    </row>
    <row r="23" spans="1:6" x14ac:dyDescent="0.25">
      <c r="A23" s="27"/>
      <c r="B23" s="29" t="s">
        <v>7</v>
      </c>
      <c r="C23" s="3">
        <v>492.3</v>
      </c>
      <c r="D23" s="3">
        <f t="shared" si="0"/>
        <v>479.40000000000003</v>
      </c>
      <c r="E23" s="3">
        <v>288.89999999999998</v>
      </c>
      <c r="F23" s="11">
        <v>12.9</v>
      </c>
    </row>
    <row r="24" spans="1:6" x14ac:dyDescent="0.25">
      <c r="A24" s="27"/>
      <c r="B24" s="2" t="s">
        <v>4</v>
      </c>
      <c r="C24" s="3">
        <v>18.5</v>
      </c>
      <c r="D24" s="3">
        <f t="shared" si="0"/>
        <v>18.5</v>
      </c>
      <c r="E24" s="3">
        <v>2.9</v>
      </c>
      <c r="F24" s="11"/>
    </row>
    <row r="25" spans="1:6" ht="13.8" thickBot="1" x14ac:dyDescent="0.3">
      <c r="A25" s="28"/>
      <c r="B25" s="5" t="s">
        <v>6</v>
      </c>
      <c r="C25" s="12">
        <v>0.9</v>
      </c>
      <c r="D25" s="12">
        <f t="shared" si="0"/>
        <v>0.9</v>
      </c>
      <c r="E25" s="12"/>
      <c r="F25" s="13"/>
    </row>
    <row r="26" spans="1:6" x14ac:dyDescent="0.25">
      <c r="A26" s="24">
        <v>3</v>
      </c>
      <c r="B26" s="1" t="s">
        <v>9</v>
      </c>
      <c r="C26" s="1">
        <f>C27+C28+C29</f>
        <v>251.6</v>
      </c>
      <c r="D26" s="1">
        <f>C26-F26</f>
        <v>242.79999999999998</v>
      </c>
      <c r="E26" s="1">
        <f>E27+E28+E29</f>
        <v>191.70000000000002</v>
      </c>
      <c r="F26" s="7">
        <f>F27+F28+F29</f>
        <v>8.8000000000000007</v>
      </c>
    </row>
    <row r="27" spans="1:6" x14ac:dyDescent="0.25">
      <c r="A27" s="27"/>
      <c r="B27" s="29" t="s">
        <v>7</v>
      </c>
      <c r="C27" s="3">
        <v>242.7</v>
      </c>
      <c r="D27" s="3">
        <f t="shared" si="0"/>
        <v>233.89999999999998</v>
      </c>
      <c r="E27" s="3">
        <v>190.3</v>
      </c>
      <c r="F27" s="11">
        <v>8.8000000000000007</v>
      </c>
    </row>
    <row r="28" spans="1:6" x14ac:dyDescent="0.25">
      <c r="A28" s="27"/>
      <c r="B28" s="2" t="s">
        <v>4</v>
      </c>
      <c r="C28" s="3">
        <v>7.5</v>
      </c>
      <c r="D28" s="3">
        <f t="shared" si="0"/>
        <v>7.5</v>
      </c>
      <c r="E28" s="3">
        <v>1.4</v>
      </c>
      <c r="F28" s="11"/>
    </row>
    <row r="29" spans="1:6" ht="13.8" thickBot="1" x14ac:dyDescent="0.3">
      <c r="A29" s="28"/>
      <c r="B29" s="5" t="s">
        <v>6</v>
      </c>
      <c r="C29" s="12">
        <v>1.4</v>
      </c>
      <c r="D29" s="12">
        <f t="shared" si="0"/>
        <v>1.4</v>
      </c>
      <c r="E29" s="12"/>
      <c r="F29" s="13"/>
    </row>
    <row r="30" spans="1:6" x14ac:dyDescent="0.25">
      <c r="A30" s="24">
        <v>4</v>
      </c>
      <c r="B30" s="1" t="s">
        <v>10</v>
      </c>
      <c r="C30" s="9">
        <f>C31+C32+C33</f>
        <v>213.10000000000002</v>
      </c>
      <c r="D30" s="9">
        <f>C30-F30</f>
        <v>207.60000000000002</v>
      </c>
      <c r="E30" s="9">
        <f>E31+E32+E33</f>
        <v>143.1</v>
      </c>
      <c r="F30" s="10">
        <f>F31+F32+F33</f>
        <v>5.5</v>
      </c>
    </row>
    <row r="31" spans="1:6" x14ac:dyDescent="0.25">
      <c r="A31" s="27"/>
      <c r="B31" s="29" t="s">
        <v>7</v>
      </c>
      <c r="C31" s="3">
        <v>192.8</v>
      </c>
      <c r="D31" s="3">
        <f t="shared" si="0"/>
        <v>187.3</v>
      </c>
      <c r="E31" s="3">
        <v>133.4</v>
      </c>
      <c r="F31" s="11">
        <v>5.5</v>
      </c>
    </row>
    <row r="32" spans="1:6" x14ac:dyDescent="0.25">
      <c r="A32" s="27"/>
      <c r="B32" s="2" t="s">
        <v>4</v>
      </c>
      <c r="C32" s="3">
        <v>19.899999999999999</v>
      </c>
      <c r="D32" s="3">
        <f t="shared" si="0"/>
        <v>19.899999999999999</v>
      </c>
      <c r="E32" s="3">
        <v>9.6999999999999993</v>
      </c>
      <c r="F32" s="11"/>
    </row>
    <row r="33" spans="1:6" ht="13.8" thickBot="1" x14ac:dyDescent="0.3">
      <c r="A33" s="28"/>
      <c r="B33" s="5" t="s">
        <v>6</v>
      </c>
      <c r="C33" s="12">
        <v>0.4</v>
      </c>
      <c r="D33" s="12">
        <f t="shared" si="0"/>
        <v>0.4</v>
      </c>
      <c r="E33" s="12"/>
      <c r="F33" s="13"/>
    </row>
    <row r="34" spans="1:6" x14ac:dyDescent="0.25">
      <c r="A34" s="24">
        <v>5</v>
      </c>
      <c r="B34" s="1" t="s">
        <v>11</v>
      </c>
      <c r="C34" s="1">
        <f>C35+C36+C37</f>
        <v>258.3</v>
      </c>
      <c r="D34" s="1">
        <f>C34-F34</f>
        <v>239.20000000000002</v>
      </c>
      <c r="E34" s="1">
        <f>E35+E36+E37</f>
        <v>181.1</v>
      </c>
      <c r="F34" s="7">
        <f>F35+F36+F37</f>
        <v>19.100000000000001</v>
      </c>
    </row>
    <row r="35" spans="1:6" x14ac:dyDescent="0.25">
      <c r="A35" s="27"/>
      <c r="B35" s="29" t="s">
        <v>7</v>
      </c>
      <c r="C35" s="2">
        <v>235</v>
      </c>
      <c r="D35" s="2">
        <f t="shared" si="0"/>
        <v>215.9</v>
      </c>
      <c r="E35" s="2">
        <v>171.4</v>
      </c>
      <c r="F35" s="8">
        <v>19.100000000000001</v>
      </c>
    </row>
    <row r="36" spans="1:6" x14ac:dyDescent="0.25">
      <c r="A36" s="27"/>
      <c r="B36" s="2" t="s">
        <v>4</v>
      </c>
      <c r="C36" s="2">
        <v>19.899999999999999</v>
      </c>
      <c r="D36" s="2">
        <f t="shared" si="0"/>
        <v>19.899999999999999</v>
      </c>
      <c r="E36" s="2">
        <v>9.6999999999999993</v>
      </c>
      <c r="F36" s="8"/>
    </row>
    <row r="37" spans="1:6" ht="13.8" thickBot="1" x14ac:dyDescent="0.3">
      <c r="A37" s="28"/>
      <c r="B37" s="5" t="s">
        <v>6</v>
      </c>
      <c r="C37" s="5">
        <v>3.4</v>
      </c>
      <c r="D37" s="5">
        <f t="shared" si="0"/>
        <v>3.4</v>
      </c>
      <c r="E37" s="5"/>
      <c r="F37" s="6"/>
    </row>
    <row r="38" spans="1:6" x14ac:dyDescent="0.25">
      <c r="A38" s="24">
        <v>6</v>
      </c>
      <c r="B38" s="1" t="s">
        <v>12</v>
      </c>
      <c r="C38" s="1">
        <f>C39+C40+C41</f>
        <v>311.60000000000002</v>
      </c>
      <c r="D38" s="1">
        <f>C38-F38</f>
        <v>253.90000000000003</v>
      </c>
      <c r="E38" s="1">
        <f>E39+E40+E41</f>
        <v>184.5</v>
      </c>
      <c r="F38" s="7">
        <f>F39+F40+F41</f>
        <v>57.7</v>
      </c>
    </row>
    <row r="39" spans="1:6" x14ac:dyDescent="0.25">
      <c r="A39" s="30"/>
      <c r="B39" s="29" t="s">
        <v>7</v>
      </c>
      <c r="C39" s="2">
        <v>283.60000000000002</v>
      </c>
      <c r="D39" s="2">
        <f t="shared" si="0"/>
        <v>225.90000000000003</v>
      </c>
      <c r="E39" s="2">
        <v>174.7</v>
      </c>
      <c r="F39" s="8">
        <v>57.7</v>
      </c>
    </row>
    <row r="40" spans="1:6" x14ac:dyDescent="0.25">
      <c r="A40" s="30"/>
      <c r="B40" s="2" t="s">
        <v>4</v>
      </c>
      <c r="C40" s="3">
        <v>19.399999999999999</v>
      </c>
      <c r="D40" s="31">
        <f t="shared" si="0"/>
        <v>19.399999999999999</v>
      </c>
      <c r="E40" s="3">
        <v>9.8000000000000007</v>
      </c>
      <c r="F40" s="11"/>
    </row>
    <row r="41" spans="1:6" ht="13.8" thickBot="1" x14ac:dyDescent="0.3">
      <c r="A41" s="32"/>
      <c r="B41" s="12" t="s">
        <v>6</v>
      </c>
      <c r="C41" s="12">
        <v>8.6</v>
      </c>
      <c r="D41" s="33">
        <f t="shared" si="0"/>
        <v>8.6</v>
      </c>
      <c r="E41" s="12"/>
      <c r="F41" s="13"/>
    </row>
    <row r="42" spans="1:6" x14ac:dyDescent="0.25">
      <c r="A42" s="34">
        <v>7</v>
      </c>
      <c r="B42" s="1" t="s">
        <v>13</v>
      </c>
      <c r="C42" s="9">
        <f>C43+C44+C45</f>
        <v>288.2</v>
      </c>
      <c r="D42" s="9">
        <f>C42-F42</f>
        <v>278.7</v>
      </c>
      <c r="E42" s="9">
        <f>E43+E44+E45</f>
        <v>195.89999999999998</v>
      </c>
      <c r="F42" s="10">
        <f>F43+F44+F45</f>
        <v>9.5</v>
      </c>
    </row>
    <row r="43" spans="1:6" x14ac:dyDescent="0.25">
      <c r="A43" s="35"/>
      <c r="B43" s="36" t="s">
        <v>7</v>
      </c>
      <c r="C43" s="3">
        <v>262.3</v>
      </c>
      <c r="D43" s="3">
        <f t="shared" si="0"/>
        <v>252.8</v>
      </c>
      <c r="E43" s="3">
        <v>186.2</v>
      </c>
      <c r="F43" s="11">
        <v>9.5</v>
      </c>
    </row>
    <row r="44" spans="1:6" x14ac:dyDescent="0.25">
      <c r="A44" s="35"/>
      <c r="B44" s="2" t="s">
        <v>4</v>
      </c>
      <c r="C44" s="3">
        <v>19.899999999999999</v>
      </c>
      <c r="D44" s="3">
        <f t="shared" si="0"/>
        <v>19.899999999999999</v>
      </c>
      <c r="E44" s="3">
        <v>9.6999999999999993</v>
      </c>
      <c r="F44" s="11"/>
    </row>
    <row r="45" spans="1:6" ht="13.8" thickBot="1" x14ac:dyDescent="0.3">
      <c r="A45" s="37"/>
      <c r="B45" s="5" t="s">
        <v>6</v>
      </c>
      <c r="C45" s="12">
        <v>6</v>
      </c>
      <c r="D45" s="12">
        <f t="shared" si="0"/>
        <v>6</v>
      </c>
      <c r="E45" s="12"/>
      <c r="F45" s="13"/>
    </row>
    <row r="46" spans="1:6" x14ac:dyDescent="0.25">
      <c r="A46" s="24">
        <v>8</v>
      </c>
      <c r="B46" s="1" t="s">
        <v>14</v>
      </c>
      <c r="C46" s="9">
        <f>C47+C48+C49</f>
        <v>212.89999999999998</v>
      </c>
      <c r="D46" s="9">
        <f>C46-F46</f>
        <v>205.79999999999998</v>
      </c>
      <c r="E46" s="9">
        <f>E47+E48+E49</f>
        <v>153.89999999999998</v>
      </c>
      <c r="F46" s="10">
        <f>F47+F48+F49</f>
        <v>7.1</v>
      </c>
    </row>
    <row r="47" spans="1:6" x14ac:dyDescent="0.25">
      <c r="A47" s="30"/>
      <c r="B47" s="29" t="s">
        <v>7</v>
      </c>
      <c r="C47" s="3">
        <v>197.2</v>
      </c>
      <c r="D47" s="3">
        <f t="shared" si="0"/>
        <v>190.1</v>
      </c>
      <c r="E47" s="3">
        <v>149.19999999999999</v>
      </c>
      <c r="F47" s="11">
        <v>7.1</v>
      </c>
    </row>
    <row r="48" spans="1:6" x14ac:dyDescent="0.25">
      <c r="A48" s="30"/>
      <c r="B48" s="2" t="s">
        <v>4</v>
      </c>
      <c r="C48" s="3">
        <v>11.2</v>
      </c>
      <c r="D48" s="3">
        <f t="shared" si="0"/>
        <v>11.2</v>
      </c>
      <c r="E48" s="3">
        <v>4.7</v>
      </c>
      <c r="F48" s="11"/>
    </row>
    <row r="49" spans="1:6" ht="13.8" thickBot="1" x14ac:dyDescent="0.3">
      <c r="A49" s="38"/>
      <c r="B49" s="5" t="s">
        <v>6</v>
      </c>
      <c r="C49" s="12">
        <v>4.5</v>
      </c>
      <c r="D49" s="12">
        <f t="shared" si="0"/>
        <v>4.5</v>
      </c>
      <c r="E49" s="12"/>
      <c r="F49" s="13"/>
    </row>
    <row r="50" spans="1:6" x14ac:dyDescent="0.25">
      <c r="A50" s="24">
        <v>9</v>
      </c>
      <c r="B50" s="39" t="s">
        <v>15</v>
      </c>
      <c r="C50" s="9">
        <f>C51+C52+C53</f>
        <v>234.6</v>
      </c>
      <c r="D50" s="9">
        <f>C50-F50</f>
        <v>225.79999999999998</v>
      </c>
      <c r="E50" s="9">
        <f>E51+E52+E53</f>
        <v>169.7</v>
      </c>
      <c r="F50" s="10">
        <f>F51+F52+F53</f>
        <v>8.8000000000000007</v>
      </c>
    </row>
    <row r="51" spans="1:6" x14ac:dyDescent="0.25">
      <c r="A51" s="30"/>
      <c r="B51" s="29" t="s">
        <v>7</v>
      </c>
      <c r="C51" s="3">
        <v>215.4</v>
      </c>
      <c r="D51" s="3">
        <f t="shared" si="0"/>
        <v>206.6</v>
      </c>
      <c r="E51" s="3">
        <v>160.19999999999999</v>
      </c>
      <c r="F51" s="11">
        <v>8.8000000000000007</v>
      </c>
    </row>
    <row r="52" spans="1:6" x14ac:dyDescent="0.25">
      <c r="A52" s="30"/>
      <c r="B52" s="2" t="s">
        <v>4</v>
      </c>
      <c r="C52" s="3">
        <v>15.7</v>
      </c>
      <c r="D52" s="3">
        <f t="shared" si="0"/>
        <v>15.7</v>
      </c>
      <c r="E52" s="3">
        <v>9.5</v>
      </c>
      <c r="F52" s="11"/>
    </row>
    <row r="53" spans="1:6" ht="13.8" thickBot="1" x14ac:dyDescent="0.3">
      <c r="A53" s="38"/>
      <c r="B53" s="5" t="s">
        <v>6</v>
      </c>
      <c r="C53" s="12">
        <v>3.5</v>
      </c>
      <c r="D53" s="12">
        <f t="shared" si="0"/>
        <v>3.5</v>
      </c>
      <c r="E53" s="12"/>
      <c r="F53" s="13"/>
    </row>
    <row r="54" spans="1:6" x14ac:dyDescent="0.25">
      <c r="A54" s="24">
        <v>10</v>
      </c>
      <c r="B54" s="1" t="s">
        <v>16</v>
      </c>
      <c r="C54" s="1">
        <f>C55+C56+C57</f>
        <v>190.3</v>
      </c>
      <c r="D54" s="1">
        <f>C54-F54</f>
        <v>182.3</v>
      </c>
      <c r="E54" s="1">
        <f>E55+E56+E57</f>
        <v>132.4</v>
      </c>
      <c r="F54" s="7">
        <f>F55+F56+F57</f>
        <v>8</v>
      </c>
    </row>
    <row r="55" spans="1:6" x14ac:dyDescent="0.25">
      <c r="A55" s="30"/>
      <c r="B55" s="29" t="s">
        <v>7</v>
      </c>
      <c r="C55" s="2">
        <v>177.6</v>
      </c>
      <c r="D55" s="2">
        <f t="shared" si="0"/>
        <v>169.6</v>
      </c>
      <c r="E55" s="2">
        <v>127.6</v>
      </c>
      <c r="F55" s="8">
        <v>8</v>
      </c>
    </row>
    <row r="56" spans="1:6" x14ac:dyDescent="0.25">
      <c r="A56" s="30"/>
      <c r="B56" s="2" t="s">
        <v>4</v>
      </c>
      <c r="C56" s="3">
        <v>11.4</v>
      </c>
      <c r="D56" s="3">
        <f t="shared" si="0"/>
        <v>11.4</v>
      </c>
      <c r="E56" s="3">
        <v>4.8</v>
      </c>
      <c r="F56" s="11"/>
    </row>
    <row r="57" spans="1:6" ht="13.8" thickBot="1" x14ac:dyDescent="0.3">
      <c r="A57" s="38"/>
      <c r="B57" s="5" t="s">
        <v>6</v>
      </c>
      <c r="C57" s="12">
        <v>1.3</v>
      </c>
      <c r="D57" s="12">
        <f t="shared" si="0"/>
        <v>1.3</v>
      </c>
      <c r="E57" s="12"/>
      <c r="F57" s="13"/>
    </row>
    <row r="58" spans="1:6" x14ac:dyDescent="0.25">
      <c r="A58" s="24">
        <v>11</v>
      </c>
      <c r="B58" s="1" t="s">
        <v>17</v>
      </c>
      <c r="C58" s="9">
        <f>C59+C60+C61</f>
        <v>176.29999999999998</v>
      </c>
      <c r="D58" s="9">
        <f>C58-F58</f>
        <v>165.39999999999998</v>
      </c>
      <c r="E58" s="9">
        <f>E59+E60+E61</f>
        <v>108.5</v>
      </c>
      <c r="F58" s="10">
        <f>F59+F60+F61</f>
        <v>10.9</v>
      </c>
    </row>
    <row r="59" spans="1:6" x14ac:dyDescent="0.25">
      <c r="A59" s="30"/>
      <c r="B59" s="29" t="s">
        <v>7</v>
      </c>
      <c r="C59" s="3">
        <v>164.6</v>
      </c>
      <c r="D59" s="3">
        <f t="shared" si="0"/>
        <v>153.69999999999999</v>
      </c>
      <c r="E59" s="3">
        <v>104.5</v>
      </c>
      <c r="F59" s="11">
        <v>10.9</v>
      </c>
    </row>
    <row r="60" spans="1:6" x14ac:dyDescent="0.25">
      <c r="A60" s="30"/>
      <c r="B60" s="2" t="s">
        <v>4</v>
      </c>
      <c r="C60" s="3">
        <v>8.6999999999999993</v>
      </c>
      <c r="D60" s="3">
        <f t="shared" si="0"/>
        <v>8.6999999999999993</v>
      </c>
      <c r="E60" s="3">
        <v>4</v>
      </c>
      <c r="F60" s="11"/>
    </row>
    <row r="61" spans="1:6" ht="13.8" thickBot="1" x14ac:dyDescent="0.3">
      <c r="A61" s="38"/>
      <c r="B61" s="5" t="s">
        <v>6</v>
      </c>
      <c r="C61" s="12">
        <v>3</v>
      </c>
      <c r="D61" s="12">
        <f t="shared" si="0"/>
        <v>3</v>
      </c>
      <c r="E61" s="12"/>
      <c r="F61" s="13"/>
    </row>
    <row r="62" spans="1:6" x14ac:dyDescent="0.25">
      <c r="A62" s="24">
        <v>12</v>
      </c>
      <c r="B62" s="1" t="s">
        <v>18</v>
      </c>
      <c r="C62" s="1">
        <f>C63+C64+C65</f>
        <v>154.00000000000003</v>
      </c>
      <c r="D62" s="1">
        <f>C62-F62</f>
        <v>141.30000000000004</v>
      </c>
      <c r="E62" s="1">
        <f>E63+E64+E65</f>
        <v>103.4</v>
      </c>
      <c r="F62" s="7">
        <f>F63+F64+F65</f>
        <v>12.7</v>
      </c>
    </row>
    <row r="63" spans="1:6" x14ac:dyDescent="0.25">
      <c r="A63" s="30"/>
      <c r="B63" s="29" t="s">
        <v>7</v>
      </c>
      <c r="C63" s="2">
        <v>143.80000000000001</v>
      </c>
      <c r="D63" s="2">
        <f t="shared" si="0"/>
        <v>131.10000000000002</v>
      </c>
      <c r="E63" s="2">
        <v>99.4</v>
      </c>
      <c r="F63" s="8">
        <v>12.7</v>
      </c>
    </row>
    <row r="64" spans="1:6" x14ac:dyDescent="0.25">
      <c r="A64" s="30"/>
      <c r="B64" s="2" t="s">
        <v>4</v>
      </c>
      <c r="C64" s="3">
        <v>8.4</v>
      </c>
      <c r="D64" s="2">
        <f t="shared" si="0"/>
        <v>8.4</v>
      </c>
      <c r="E64" s="3">
        <v>4</v>
      </c>
      <c r="F64" s="11"/>
    </row>
    <row r="65" spans="1:6" ht="13.8" thickBot="1" x14ac:dyDescent="0.3">
      <c r="A65" s="38"/>
      <c r="B65" s="5" t="s">
        <v>6</v>
      </c>
      <c r="C65" s="12">
        <v>1.8</v>
      </c>
      <c r="D65" s="12">
        <f t="shared" si="0"/>
        <v>1.8</v>
      </c>
      <c r="E65" s="12"/>
      <c r="F65" s="13"/>
    </row>
    <row r="66" spans="1:6" x14ac:dyDescent="0.25">
      <c r="A66" s="24">
        <v>13</v>
      </c>
      <c r="B66" s="9" t="s">
        <v>19</v>
      </c>
      <c r="C66" s="9">
        <f>C67+C68</f>
        <v>769.3</v>
      </c>
      <c r="D66" s="9">
        <f t="shared" si="0"/>
        <v>769.3</v>
      </c>
      <c r="E66" s="9">
        <f>E67+E68</f>
        <v>695.1</v>
      </c>
      <c r="F66" s="10">
        <f>F67+F68</f>
        <v>0</v>
      </c>
    </row>
    <row r="67" spans="1:6" x14ac:dyDescent="0.25">
      <c r="A67" s="35"/>
      <c r="B67" s="29" t="s">
        <v>7</v>
      </c>
      <c r="C67" s="3">
        <v>40.799999999999997</v>
      </c>
      <c r="D67" s="3">
        <f t="shared" si="0"/>
        <v>40.799999999999997</v>
      </c>
      <c r="E67" s="3">
        <v>25.6</v>
      </c>
      <c r="F67" s="11"/>
    </row>
    <row r="68" spans="1:6" ht="12.75" customHeight="1" thickBot="1" x14ac:dyDescent="0.3">
      <c r="A68" s="37"/>
      <c r="B68" s="5" t="s">
        <v>4</v>
      </c>
      <c r="C68" s="12">
        <v>728.5</v>
      </c>
      <c r="D68" s="12">
        <f t="shared" si="0"/>
        <v>728.5</v>
      </c>
      <c r="E68" s="12">
        <v>669.5</v>
      </c>
      <c r="F68" s="13"/>
    </row>
    <row r="69" spans="1:6" ht="13.5" hidden="1" customHeight="1" thickBot="1" x14ac:dyDescent="0.3">
      <c r="A69" s="34">
        <v>14</v>
      </c>
      <c r="B69" s="9" t="s">
        <v>20</v>
      </c>
      <c r="C69" s="9">
        <f>C70</f>
        <v>0</v>
      </c>
      <c r="D69" s="9">
        <f t="shared" si="0"/>
        <v>0</v>
      </c>
      <c r="E69" s="9">
        <f>E70</f>
        <v>0</v>
      </c>
      <c r="F69" s="10">
        <f>F70</f>
        <v>0</v>
      </c>
    </row>
    <row r="70" spans="1:6" ht="14.25" hidden="1" customHeight="1" thickBot="1" x14ac:dyDescent="0.3">
      <c r="A70" s="37"/>
      <c r="B70" s="5" t="s">
        <v>4</v>
      </c>
      <c r="C70" s="12"/>
      <c r="D70" s="12">
        <f t="shared" si="0"/>
        <v>0</v>
      </c>
      <c r="E70" s="12"/>
      <c r="F70" s="13"/>
    </row>
    <row r="71" spans="1:6" ht="13.5" hidden="1" customHeight="1" thickBot="1" x14ac:dyDescent="0.3">
      <c r="A71" s="34">
        <v>15</v>
      </c>
      <c r="B71" s="1" t="s">
        <v>21</v>
      </c>
      <c r="C71" s="9">
        <f>C72</f>
        <v>0</v>
      </c>
      <c r="D71" s="9">
        <f>C71-F71</f>
        <v>0</v>
      </c>
      <c r="E71" s="9">
        <f>E72</f>
        <v>0</v>
      </c>
      <c r="F71" s="10">
        <f>F72</f>
        <v>0</v>
      </c>
    </row>
    <row r="72" spans="1:6" ht="15.75" hidden="1" customHeight="1" thickBot="1" x14ac:dyDescent="0.3">
      <c r="A72" s="37"/>
      <c r="B72" s="5" t="s">
        <v>4</v>
      </c>
      <c r="C72" s="12"/>
      <c r="D72" s="12">
        <f t="shared" si="0"/>
        <v>0</v>
      </c>
      <c r="E72" s="12"/>
      <c r="F72" s="13"/>
    </row>
    <row r="73" spans="1:6" ht="15.75" hidden="1" customHeight="1" thickBot="1" x14ac:dyDescent="0.3">
      <c r="A73" s="34">
        <v>16</v>
      </c>
      <c r="B73" s="1" t="s">
        <v>22</v>
      </c>
      <c r="C73" s="9">
        <f>C74</f>
        <v>0</v>
      </c>
      <c r="D73" s="9">
        <f>C73-F73</f>
        <v>0</v>
      </c>
      <c r="E73" s="9">
        <f>E74</f>
        <v>0</v>
      </c>
      <c r="F73" s="10">
        <f>F74</f>
        <v>0</v>
      </c>
    </row>
    <row r="74" spans="1:6" ht="25.5" hidden="1" customHeight="1" thickBot="1" x14ac:dyDescent="0.3">
      <c r="A74" s="37"/>
      <c r="B74" s="5" t="s">
        <v>4</v>
      </c>
      <c r="C74" s="12"/>
      <c r="D74" s="12">
        <f t="shared" si="0"/>
        <v>0</v>
      </c>
      <c r="E74" s="12"/>
      <c r="F74" s="13"/>
    </row>
    <row r="75" spans="1:6" ht="13.5" hidden="1" customHeight="1" thickBot="1" x14ac:dyDescent="0.3">
      <c r="A75" s="34">
        <v>17</v>
      </c>
      <c r="B75" s="1" t="s">
        <v>23</v>
      </c>
      <c r="C75" s="9">
        <f>C76</f>
        <v>0</v>
      </c>
      <c r="D75" s="9">
        <f>C75-F75</f>
        <v>0</v>
      </c>
      <c r="E75" s="9">
        <f>E76</f>
        <v>0</v>
      </c>
      <c r="F75" s="10">
        <f>F76</f>
        <v>0</v>
      </c>
    </row>
    <row r="76" spans="1:6" ht="14.25" hidden="1" customHeight="1" thickBot="1" x14ac:dyDescent="0.3">
      <c r="A76" s="37"/>
      <c r="B76" s="5" t="s">
        <v>4</v>
      </c>
      <c r="C76" s="12"/>
      <c r="D76" s="12">
        <f t="shared" si="0"/>
        <v>0</v>
      </c>
      <c r="E76" s="12"/>
      <c r="F76" s="13"/>
    </row>
    <row r="77" spans="1:6" ht="15" customHeight="1" x14ac:dyDescent="0.25">
      <c r="A77" s="34">
        <v>14</v>
      </c>
      <c r="B77" s="40" t="s">
        <v>75</v>
      </c>
      <c r="C77" s="9">
        <f>C78</f>
        <v>5.4</v>
      </c>
      <c r="D77" s="9">
        <f>C77-F77</f>
        <v>5.4</v>
      </c>
      <c r="E77" s="9">
        <f>E78</f>
        <v>0</v>
      </c>
      <c r="F77" s="10">
        <f>F78</f>
        <v>0</v>
      </c>
    </row>
    <row r="78" spans="1:6" ht="13.8" thickBot="1" x14ac:dyDescent="0.3">
      <c r="A78" s="37"/>
      <c r="B78" s="5" t="s">
        <v>4</v>
      </c>
      <c r="C78" s="12">
        <v>5.4</v>
      </c>
      <c r="D78" s="12">
        <f t="shared" si="0"/>
        <v>5.4</v>
      </c>
      <c r="E78" s="12"/>
      <c r="F78" s="13"/>
    </row>
    <row r="79" spans="1:6" ht="25.5" customHeight="1" x14ac:dyDescent="0.25">
      <c r="A79" s="34">
        <v>15</v>
      </c>
      <c r="B79" s="40" t="s">
        <v>46</v>
      </c>
      <c r="C79" s="9">
        <f>C80</f>
        <v>3.2</v>
      </c>
      <c r="D79" s="9">
        <f>C79-F79</f>
        <v>3.2</v>
      </c>
      <c r="E79" s="9">
        <f>E80</f>
        <v>0</v>
      </c>
      <c r="F79" s="10">
        <f>F80</f>
        <v>0</v>
      </c>
    </row>
    <row r="80" spans="1:6" ht="12.75" customHeight="1" thickBot="1" x14ac:dyDescent="0.3">
      <c r="A80" s="37"/>
      <c r="B80" s="5" t="s">
        <v>4</v>
      </c>
      <c r="C80" s="12">
        <v>3.2</v>
      </c>
      <c r="D80" s="12">
        <f t="shared" si="0"/>
        <v>3.2</v>
      </c>
      <c r="E80" s="12"/>
      <c r="F80" s="13"/>
    </row>
    <row r="81" spans="1:6" ht="36" hidden="1" customHeight="1" thickBot="1" x14ac:dyDescent="0.3">
      <c r="A81" s="34">
        <v>20</v>
      </c>
      <c r="B81" s="1" t="s">
        <v>24</v>
      </c>
      <c r="C81" s="9">
        <f>C82</f>
        <v>0</v>
      </c>
      <c r="D81" s="9">
        <f t="shared" si="0"/>
        <v>0</v>
      </c>
      <c r="E81" s="9">
        <f>E82</f>
        <v>0</v>
      </c>
      <c r="F81" s="10">
        <f>F82</f>
        <v>0</v>
      </c>
    </row>
    <row r="82" spans="1:6" ht="13.8" hidden="1" thickBot="1" x14ac:dyDescent="0.3">
      <c r="A82" s="37"/>
      <c r="B82" s="5" t="s">
        <v>4</v>
      </c>
      <c r="C82" s="12"/>
      <c r="D82" s="12">
        <f t="shared" ref="D82:D132" si="1">C82-F82</f>
        <v>0</v>
      </c>
      <c r="E82" s="12"/>
      <c r="F82" s="13"/>
    </row>
    <row r="83" spans="1:6" ht="13.8" hidden="1" thickBot="1" x14ac:dyDescent="0.3">
      <c r="A83" s="34">
        <v>21</v>
      </c>
      <c r="B83" s="39" t="s">
        <v>25</v>
      </c>
      <c r="C83" s="9">
        <f>C84</f>
        <v>0</v>
      </c>
      <c r="D83" s="9">
        <f t="shared" si="1"/>
        <v>0</v>
      </c>
      <c r="E83" s="9">
        <f>E84</f>
        <v>0</v>
      </c>
      <c r="F83" s="10">
        <f>F84</f>
        <v>0</v>
      </c>
    </row>
    <row r="84" spans="1:6" ht="13.8" hidden="1" thickBot="1" x14ac:dyDescent="0.3">
      <c r="A84" s="37"/>
      <c r="B84" s="5" t="s">
        <v>4</v>
      </c>
      <c r="C84" s="12"/>
      <c r="D84" s="12">
        <f t="shared" si="1"/>
        <v>0</v>
      </c>
      <c r="E84" s="12"/>
      <c r="F84" s="13"/>
    </row>
    <row r="85" spans="1:6" ht="13.8" hidden="1" thickBot="1" x14ac:dyDescent="0.3">
      <c r="A85" s="34">
        <v>22</v>
      </c>
      <c r="B85" s="1" t="s">
        <v>47</v>
      </c>
      <c r="C85" s="9">
        <f>C86</f>
        <v>0</v>
      </c>
      <c r="D85" s="9">
        <f t="shared" si="1"/>
        <v>0</v>
      </c>
      <c r="E85" s="9">
        <f>E86</f>
        <v>0</v>
      </c>
      <c r="F85" s="10">
        <f>F86</f>
        <v>0</v>
      </c>
    </row>
    <row r="86" spans="1:6" ht="13.8" hidden="1" thickBot="1" x14ac:dyDescent="0.3">
      <c r="A86" s="37"/>
      <c r="B86" s="5" t="s">
        <v>4</v>
      </c>
      <c r="C86" s="12"/>
      <c r="D86" s="12">
        <f t="shared" si="1"/>
        <v>0</v>
      </c>
      <c r="E86" s="12"/>
      <c r="F86" s="13"/>
    </row>
    <row r="87" spans="1:6" ht="13.8" hidden="1" thickBot="1" x14ac:dyDescent="0.3">
      <c r="A87" s="34">
        <v>23</v>
      </c>
      <c r="B87" s="39" t="s">
        <v>48</v>
      </c>
      <c r="C87" s="9">
        <f>C88</f>
        <v>0</v>
      </c>
      <c r="D87" s="9">
        <f t="shared" si="1"/>
        <v>0</v>
      </c>
      <c r="E87" s="9">
        <f>E88</f>
        <v>0</v>
      </c>
      <c r="F87" s="10">
        <f>F88</f>
        <v>0</v>
      </c>
    </row>
    <row r="88" spans="1:6" ht="13.8" hidden="1" thickBot="1" x14ac:dyDescent="0.3">
      <c r="A88" s="37"/>
      <c r="B88" s="5" t="s">
        <v>4</v>
      </c>
      <c r="C88" s="12"/>
      <c r="D88" s="12">
        <f t="shared" si="1"/>
        <v>0</v>
      </c>
      <c r="E88" s="12"/>
      <c r="F88" s="13"/>
    </row>
    <row r="89" spans="1:6" ht="13.8" hidden="1" thickBot="1" x14ac:dyDescent="0.3">
      <c r="A89" s="34">
        <v>24</v>
      </c>
      <c r="B89" s="39" t="s">
        <v>26</v>
      </c>
      <c r="C89" s="9">
        <f>C90</f>
        <v>0</v>
      </c>
      <c r="D89" s="9">
        <f t="shared" si="1"/>
        <v>0</v>
      </c>
      <c r="E89" s="9">
        <f>E90</f>
        <v>0</v>
      </c>
      <c r="F89" s="10">
        <f>F90</f>
        <v>0</v>
      </c>
    </row>
    <row r="90" spans="1:6" ht="13.8" hidden="1" thickBot="1" x14ac:dyDescent="0.3">
      <c r="A90" s="37"/>
      <c r="B90" s="5" t="s">
        <v>4</v>
      </c>
      <c r="C90" s="12"/>
      <c r="D90" s="12">
        <f t="shared" si="1"/>
        <v>0</v>
      </c>
      <c r="E90" s="12"/>
      <c r="F90" s="13"/>
    </row>
    <row r="91" spans="1:6" ht="13.8" hidden="1" thickBot="1" x14ac:dyDescent="0.3">
      <c r="A91" s="34">
        <v>25</v>
      </c>
      <c r="B91" s="1" t="s">
        <v>49</v>
      </c>
      <c r="C91" s="9">
        <f>C92</f>
        <v>0</v>
      </c>
      <c r="D91" s="9">
        <f t="shared" si="1"/>
        <v>0</v>
      </c>
      <c r="E91" s="9">
        <f>E92</f>
        <v>0</v>
      </c>
      <c r="F91" s="10">
        <f>F92</f>
        <v>0</v>
      </c>
    </row>
    <row r="92" spans="1:6" ht="13.8" hidden="1" thickBot="1" x14ac:dyDescent="0.3">
      <c r="A92" s="37"/>
      <c r="B92" s="5" t="s">
        <v>4</v>
      </c>
      <c r="C92" s="12"/>
      <c r="D92" s="12">
        <f t="shared" si="1"/>
        <v>0</v>
      </c>
      <c r="E92" s="12"/>
      <c r="F92" s="13"/>
    </row>
    <row r="93" spans="1:6" ht="13.8" hidden="1" thickBot="1" x14ac:dyDescent="0.3">
      <c r="A93" s="34">
        <v>26</v>
      </c>
      <c r="B93" s="39" t="s">
        <v>50</v>
      </c>
      <c r="C93" s="9">
        <f>C94</f>
        <v>0</v>
      </c>
      <c r="D93" s="9">
        <f t="shared" si="1"/>
        <v>0</v>
      </c>
      <c r="E93" s="9">
        <f>E94</f>
        <v>0</v>
      </c>
      <c r="F93" s="10">
        <f>F94</f>
        <v>0</v>
      </c>
    </row>
    <row r="94" spans="1:6" ht="13.8" hidden="1" thickBot="1" x14ac:dyDescent="0.3">
      <c r="A94" s="37"/>
      <c r="B94" s="5" t="s">
        <v>4</v>
      </c>
      <c r="C94" s="12"/>
      <c r="D94" s="12">
        <f t="shared" si="1"/>
        <v>0</v>
      </c>
      <c r="E94" s="12"/>
      <c r="F94" s="13"/>
    </row>
    <row r="95" spans="1:6" ht="13.8" hidden="1" thickBot="1" x14ac:dyDescent="0.3">
      <c r="A95" s="34">
        <v>27</v>
      </c>
      <c r="B95" s="39" t="s">
        <v>28</v>
      </c>
      <c r="C95" s="9">
        <f>C96</f>
        <v>0</v>
      </c>
      <c r="D95" s="9">
        <f t="shared" si="1"/>
        <v>0</v>
      </c>
      <c r="E95" s="9">
        <f>E96</f>
        <v>0</v>
      </c>
      <c r="F95" s="10">
        <f>F96</f>
        <v>0</v>
      </c>
    </row>
    <row r="96" spans="1:6" ht="13.8" hidden="1" thickBot="1" x14ac:dyDescent="0.3">
      <c r="A96" s="37"/>
      <c r="B96" s="5" t="s">
        <v>4</v>
      </c>
      <c r="C96" s="12"/>
      <c r="D96" s="12">
        <f t="shared" si="1"/>
        <v>0</v>
      </c>
      <c r="E96" s="12"/>
      <c r="F96" s="13"/>
    </row>
    <row r="97" spans="1:6" ht="13.8" hidden="1" thickBot="1" x14ac:dyDescent="0.3">
      <c r="A97" s="34">
        <v>28</v>
      </c>
      <c r="B97" s="1" t="s">
        <v>51</v>
      </c>
      <c r="C97" s="9">
        <f>C98</f>
        <v>0</v>
      </c>
      <c r="D97" s="9">
        <f t="shared" si="1"/>
        <v>0</v>
      </c>
      <c r="E97" s="9">
        <f>E98</f>
        <v>0</v>
      </c>
      <c r="F97" s="10">
        <f>F98</f>
        <v>0</v>
      </c>
    </row>
    <row r="98" spans="1:6" ht="13.8" hidden="1" thickBot="1" x14ac:dyDescent="0.3">
      <c r="A98" s="37"/>
      <c r="B98" s="5" t="s">
        <v>4</v>
      </c>
      <c r="C98" s="12"/>
      <c r="D98" s="12">
        <f t="shared" si="1"/>
        <v>0</v>
      </c>
      <c r="E98" s="12"/>
      <c r="F98" s="13"/>
    </row>
    <row r="99" spans="1:6" ht="5.25" hidden="1" customHeight="1" thickBot="1" x14ac:dyDescent="0.3">
      <c r="A99" s="34">
        <v>29</v>
      </c>
      <c r="B99" s="1" t="s">
        <v>29</v>
      </c>
      <c r="C99" s="9">
        <f>C100</f>
        <v>0</v>
      </c>
      <c r="D99" s="9">
        <f t="shared" si="1"/>
        <v>0</v>
      </c>
      <c r="E99" s="9">
        <f>E100</f>
        <v>0</v>
      </c>
      <c r="F99" s="10">
        <f>F100</f>
        <v>0</v>
      </c>
    </row>
    <row r="100" spans="1:6" ht="36" hidden="1" customHeight="1" thickBot="1" x14ac:dyDescent="0.3">
      <c r="A100" s="37"/>
      <c r="B100" s="5" t="s">
        <v>4</v>
      </c>
      <c r="C100" s="12"/>
      <c r="D100" s="12">
        <f t="shared" si="1"/>
        <v>0</v>
      </c>
      <c r="E100" s="12"/>
      <c r="F100" s="13"/>
    </row>
    <row r="101" spans="1:6" ht="24.75" hidden="1" customHeight="1" thickBot="1" x14ac:dyDescent="0.3">
      <c r="A101" s="34">
        <v>30</v>
      </c>
      <c r="B101" s="39" t="s">
        <v>52</v>
      </c>
      <c r="C101" s="9">
        <f>C102</f>
        <v>0</v>
      </c>
      <c r="D101" s="9">
        <f t="shared" si="1"/>
        <v>0</v>
      </c>
      <c r="E101" s="9">
        <f>E102</f>
        <v>0</v>
      </c>
      <c r="F101" s="10">
        <f>F102</f>
        <v>0</v>
      </c>
    </row>
    <row r="102" spans="1:6" ht="36" hidden="1" customHeight="1" thickBot="1" x14ac:dyDescent="0.3">
      <c r="A102" s="37"/>
      <c r="B102" s="5" t="s">
        <v>4</v>
      </c>
      <c r="C102" s="12"/>
      <c r="D102" s="12">
        <f t="shared" si="1"/>
        <v>0</v>
      </c>
      <c r="E102" s="12"/>
      <c r="F102" s="13"/>
    </row>
    <row r="103" spans="1:6" ht="0.75" hidden="1" customHeight="1" thickBot="1" x14ac:dyDescent="0.3">
      <c r="A103" s="34">
        <v>16</v>
      </c>
      <c r="B103" s="39" t="s">
        <v>30</v>
      </c>
      <c r="C103" s="9">
        <f>C104</f>
        <v>0</v>
      </c>
      <c r="D103" s="9">
        <f t="shared" si="1"/>
        <v>0</v>
      </c>
      <c r="E103" s="9">
        <f>E104</f>
        <v>0</v>
      </c>
      <c r="F103" s="10">
        <f>F104</f>
        <v>0</v>
      </c>
    </row>
    <row r="104" spans="1:6" ht="13.8" hidden="1" thickBot="1" x14ac:dyDescent="0.3">
      <c r="A104" s="37"/>
      <c r="B104" s="5" t="s">
        <v>4</v>
      </c>
      <c r="C104" s="12"/>
      <c r="D104" s="12">
        <f t="shared" si="1"/>
        <v>0</v>
      </c>
      <c r="E104" s="12"/>
      <c r="F104" s="13"/>
    </row>
    <row r="105" spans="1:6" ht="13.8" hidden="1" thickBot="1" x14ac:dyDescent="0.3">
      <c r="A105" s="34">
        <v>17</v>
      </c>
      <c r="B105" s="39" t="s">
        <v>31</v>
      </c>
      <c r="C105" s="9">
        <f>C106</f>
        <v>0</v>
      </c>
      <c r="D105" s="9">
        <f t="shared" si="1"/>
        <v>0</v>
      </c>
      <c r="E105" s="9">
        <f>E106</f>
        <v>0</v>
      </c>
      <c r="F105" s="10">
        <f>F106</f>
        <v>0</v>
      </c>
    </row>
    <row r="106" spans="1:6" ht="12.75" hidden="1" customHeight="1" thickBot="1" x14ac:dyDescent="0.3">
      <c r="A106" s="37"/>
      <c r="B106" s="5" t="s">
        <v>4</v>
      </c>
      <c r="C106" s="12"/>
      <c r="D106" s="12">
        <f t="shared" si="1"/>
        <v>0</v>
      </c>
      <c r="E106" s="12"/>
      <c r="F106" s="13"/>
    </row>
    <row r="107" spans="1:6" ht="13.8" hidden="1" thickBot="1" x14ac:dyDescent="0.3">
      <c r="A107" s="24">
        <v>33</v>
      </c>
      <c r="B107" s="41" t="s">
        <v>53</v>
      </c>
      <c r="C107" s="9">
        <f>C108</f>
        <v>0</v>
      </c>
      <c r="D107" s="9">
        <f t="shared" si="1"/>
        <v>0</v>
      </c>
      <c r="E107" s="9">
        <f>E108</f>
        <v>0</v>
      </c>
      <c r="F107" s="10">
        <f>F108</f>
        <v>0</v>
      </c>
    </row>
    <row r="108" spans="1:6" ht="13.8" hidden="1" thickBot="1" x14ac:dyDescent="0.3">
      <c r="A108" s="38"/>
      <c r="B108" s="5" t="s">
        <v>4</v>
      </c>
      <c r="C108" s="12"/>
      <c r="D108" s="12">
        <f t="shared" si="1"/>
        <v>0</v>
      </c>
      <c r="E108" s="12"/>
      <c r="F108" s="13"/>
    </row>
    <row r="109" spans="1:6" ht="13.8" hidden="1" thickBot="1" x14ac:dyDescent="0.3">
      <c r="A109" s="24">
        <v>18</v>
      </c>
      <c r="B109" s="41" t="s">
        <v>54</v>
      </c>
      <c r="C109" s="9">
        <f>C110</f>
        <v>0</v>
      </c>
      <c r="D109" s="9">
        <f t="shared" si="1"/>
        <v>0</v>
      </c>
      <c r="E109" s="9">
        <f>E110</f>
        <v>0</v>
      </c>
      <c r="F109" s="10">
        <f>F110</f>
        <v>0</v>
      </c>
    </row>
    <row r="110" spans="1:6" ht="12" hidden="1" customHeight="1" thickBot="1" x14ac:dyDescent="0.3">
      <c r="A110" s="38"/>
      <c r="B110" s="5" t="s">
        <v>4</v>
      </c>
      <c r="C110" s="12"/>
      <c r="D110" s="12">
        <f t="shared" si="1"/>
        <v>0</v>
      </c>
      <c r="E110" s="12"/>
      <c r="F110" s="13"/>
    </row>
    <row r="111" spans="1:6" ht="12" hidden="1" customHeight="1" thickBot="1" x14ac:dyDescent="0.3">
      <c r="A111" s="24">
        <v>35</v>
      </c>
      <c r="B111" s="41" t="s">
        <v>32</v>
      </c>
      <c r="C111" s="9">
        <f>C112</f>
        <v>0</v>
      </c>
      <c r="D111" s="9">
        <f t="shared" si="1"/>
        <v>0</v>
      </c>
      <c r="E111" s="9">
        <f>E112</f>
        <v>0</v>
      </c>
      <c r="F111" s="10">
        <f>F112</f>
        <v>0</v>
      </c>
    </row>
    <row r="112" spans="1:6" ht="12.75" hidden="1" customHeight="1" thickBot="1" x14ac:dyDescent="0.3">
      <c r="A112" s="38"/>
      <c r="B112" s="5" t="s">
        <v>4</v>
      </c>
      <c r="C112" s="12"/>
      <c r="D112" s="12">
        <f t="shared" si="1"/>
        <v>0</v>
      </c>
      <c r="E112" s="12"/>
      <c r="F112" s="13"/>
    </row>
    <row r="113" spans="1:6" x14ac:dyDescent="0.25">
      <c r="A113" s="34">
        <v>16</v>
      </c>
      <c r="B113" s="39" t="s">
        <v>55</v>
      </c>
      <c r="C113" s="9">
        <f>C114</f>
        <v>2.5</v>
      </c>
      <c r="D113" s="9">
        <f t="shared" si="1"/>
        <v>2.5</v>
      </c>
      <c r="E113" s="9">
        <f>E114</f>
        <v>0</v>
      </c>
      <c r="F113" s="10">
        <f>F114</f>
        <v>0</v>
      </c>
    </row>
    <row r="114" spans="1:6" ht="13.8" thickBot="1" x14ac:dyDescent="0.3">
      <c r="A114" s="37"/>
      <c r="B114" s="5" t="s">
        <v>4</v>
      </c>
      <c r="C114" s="12">
        <v>2.5</v>
      </c>
      <c r="D114" s="12">
        <f t="shared" si="1"/>
        <v>2.5</v>
      </c>
      <c r="E114" s="12"/>
      <c r="F114" s="13"/>
    </row>
    <row r="115" spans="1:6" x14ac:dyDescent="0.25">
      <c r="A115" s="24">
        <v>17</v>
      </c>
      <c r="B115" s="41" t="s">
        <v>78</v>
      </c>
      <c r="C115" s="9">
        <f>C116</f>
        <v>2.5</v>
      </c>
      <c r="D115" s="9">
        <f t="shared" si="1"/>
        <v>2.5</v>
      </c>
      <c r="E115" s="9">
        <f>E116</f>
        <v>0</v>
      </c>
      <c r="F115" s="10">
        <f>F116</f>
        <v>0</v>
      </c>
    </row>
    <row r="116" spans="1:6" ht="13.8" thickBot="1" x14ac:dyDescent="0.3">
      <c r="A116" s="38"/>
      <c r="B116" s="5" t="s">
        <v>4</v>
      </c>
      <c r="C116" s="12">
        <v>2.5</v>
      </c>
      <c r="D116" s="12">
        <f t="shared" si="1"/>
        <v>2.5</v>
      </c>
      <c r="E116" s="12"/>
      <c r="F116" s="13"/>
    </row>
    <row r="117" spans="1:6" x14ac:dyDescent="0.25">
      <c r="A117" s="24">
        <v>18</v>
      </c>
      <c r="B117" s="42" t="s">
        <v>35</v>
      </c>
      <c r="C117" s="9">
        <f>C118</f>
        <v>79</v>
      </c>
      <c r="D117" s="9">
        <f t="shared" si="1"/>
        <v>79</v>
      </c>
      <c r="E117" s="9">
        <f>E118</f>
        <v>74.900000000000006</v>
      </c>
      <c r="F117" s="10">
        <f>F118</f>
        <v>0</v>
      </c>
    </row>
    <row r="118" spans="1:6" ht="13.8" thickBot="1" x14ac:dyDescent="0.3">
      <c r="A118" s="43"/>
      <c r="B118" s="44" t="s">
        <v>7</v>
      </c>
      <c r="C118" s="12">
        <v>79</v>
      </c>
      <c r="D118" s="12">
        <f t="shared" si="1"/>
        <v>79</v>
      </c>
      <c r="E118" s="12">
        <v>74.900000000000006</v>
      </c>
      <c r="F118" s="13"/>
    </row>
    <row r="119" spans="1:6" x14ac:dyDescent="0.25">
      <c r="A119" s="181" t="s">
        <v>56</v>
      </c>
      <c r="B119" s="182"/>
      <c r="C119" s="45">
        <f>C15+C22+C26+C30+C34+C38+C42+C46+C50+C54+C58+C62+C66+C69+C71+C73+C75+C77+C79+C81+C83+C85+C87+C89+C91+C93+C95+C97+C99+C101+C103+C105+C107+C109+C111+C113+C115+C117</f>
        <v>6912.5</v>
      </c>
      <c r="D119" s="46">
        <f t="shared" si="1"/>
        <v>6655.6</v>
      </c>
      <c r="E119" s="45">
        <f>E15+E22+E26+E30+E34+E38+E42+E46+E50+E54+E58+E62+E66+E69+E71+E73+E75+E77+E79+E81+E83+E85+E87+E89+E91+E93+E95+E97+E99+E101+E103+E105+E107+E109+E111+E113+E115+E117</f>
        <v>4583.9999999999991</v>
      </c>
      <c r="F119" s="47">
        <f>F15+F22+F26+F30+F34+F38+F42+F46+F50+F54+F58+F62+F66+F69+F71+F73+F75+F77+F79+F81+F83+F85+F87+F89+F91+F93+F95+F97+F99+F101+F103+F105+F107+F109+F111+F113+F115+F117</f>
        <v>256.90000000000003</v>
      </c>
    </row>
    <row r="120" spans="1:6" x14ac:dyDescent="0.25">
      <c r="A120" s="185" t="s">
        <v>7</v>
      </c>
      <c r="B120" s="186"/>
      <c r="C120" s="48">
        <f>C16+C23+C27+C31+C35+C39+C43+C47+C51+C55+C59+C63+C67+C118</f>
        <v>5487.3000000000011</v>
      </c>
      <c r="D120" s="49">
        <f t="shared" si="1"/>
        <v>5236.6000000000013</v>
      </c>
      <c r="E120" s="48">
        <f>E16+E23+E27+E31+E35+E39+E43+E47+E51+E55+E59+E63+E67+E118</f>
        <v>3587.7999999999997</v>
      </c>
      <c r="F120" s="50">
        <f>F16+F23+F27+F31+F35+F39+F43+F47+F51+F55+F59+F63+F67+F118</f>
        <v>250.7</v>
      </c>
    </row>
    <row r="121" spans="1:6" x14ac:dyDescent="0.25">
      <c r="A121" s="189" t="s">
        <v>57</v>
      </c>
      <c r="B121" s="190"/>
      <c r="C121" s="48">
        <f>C17+C24+C28+C32+C36+C40+C44+C48+C52+C56+C60+C64+C68+C70+C72+C74+C76+C78+C80+C82+C84+C86+C88+C90+C92+C94+C96+C98+C100+C102+C104+C106+C108+C110+C112+C114+C116</f>
        <v>1269.5</v>
      </c>
      <c r="D121" s="49">
        <f t="shared" si="1"/>
        <v>1269.5</v>
      </c>
      <c r="E121" s="48">
        <f>E17+E24+E28+E32+E36+E40+E44+E48+E52+E56+E60+E64+E68+E70+E72+E74+E76+E78+E80+E82+E84+E86+E88+E90+E92+E94+E96+E98+E100+E102+E104+E106+E108+E110+E112+E114+E116</f>
        <v>976.8</v>
      </c>
      <c r="F121" s="50">
        <f>F17+F24+F28+F32+F36+F40+F44+F48+F52+F56+F60+F64+F68+F70+F72+F74+F76+F78+F80+F82+F84+F86+F88+F90+F92+F94+F96+F98+F100+F102+F104+F106+F108+F110+F112+F114+F116</f>
        <v>0</v>
      </c>
    </row>
    <row r="122" spans="1:6" x14ac:dyDescent="0.25">
      <c r="A122" s="189" t="s">
        <v>89</v>
      </c>
      <c r="B122" s="190"/>
      <c r="C122" s="85">
        <f>C18</f>
        <v>16.3</v>
      </c>
      <c r="D122" s="49">
        <f t="shared" si="1"/>
        <v>16.3</v>
      </c>
      <c r="E122" s="85">
        <f t="shared" ref="E122:F124" si="2">E18</f>
        <v>14.8</v>
      </c>
      <c r="F122" s="86">
        <f t="shared" si="2"/>
        <v>0</v>
      </c>
    </row>
    <row r="123" spans="1:6" ht="24.75" customHeight="1" x14ac:dyDescent="0.25">
      <c r="A123" s="189" t="s">
        <v>90</v>
      </c>
      <c r="B123" s="190"/>
      <c r="C123" s="85">
        <f>C19</f>
        <v>4.7</v>
      </c>
      <c r="D123" s="49">
        <f t="shared" si="1"/>
        <v>4.7</v>
      </c>
      <c r="E123" s="85">
        <f t="shared" si="2"/>
        <v>4.5999999999999996</v>
      </c>
      <c r="F123" s="86">
        <f t="shared" si="2"/>
        <v>0</v>
      </c>
    </row>
    <row r="124" spans="1:6" ht="13.2" customHeight="1" x14ac:dyDescent="0.25">
      <c r="A124" s="189" t="s">
        <v>93</v>
      </c>
      <c r="B124" s="190"/>
      <c r="C124" s="85">
        <f>C20</f>
        <v>46.2</v>
      </c>
      <c r="D124" s="49">
        <f t="shared" si="1"/>
        <v>40</v>
      </c>
      <c r="E124" s="85">
        <f t="shared" si="2"/>
        <v>0</v>
      </c>
      <c r="F124" s="86">
        <f t="shared" si="2"/>
        <v>6.2</v>
      </c>
    </row>
    <row r="125" spans="1:6" ht="13.8" thickBot="1" x14ac:dyDescent="0.3">
      <c r="A125" s="187" t="s">
        <v>58</v>
      </c>
      <c r="B125" s="188"/>
      <c r="C125" s="51">
        <f>C21+C25+C29+C33+C37+C41+C45+C49+C53+C57+C61+C65</f>
        <v>88.499999999999986</v>
      </c>
      <c r="D125" s="52">
        <f t="shared" si="1"/>
        <v>88.499999999999986</v>
      </c>
      <c r="E125" s="51">
        <f>E21+E25+E29+E33+E37+E41+E45+E49+E53+E57+E61+E65</f>
        <v>0</v>
      </c>
      <c r="F125" s="53">
        <f>F21+F25+F29+F33+F37+F41+F45+F49+F53+F57+F61+F65</f>
        <v>0</v>
      </c>
    </row>
    <row r="126" spans="1:6" ht="13.8" thickBot="1" x14ac:dyDescent="0.3">
      <c r="A126" s="178" t="s">
        <v>59</v>
      </c>
      <c r="B126" s="179"/>
      <c r="C126" s="179"/>
      <c r="D126" s="179"/>
      <c r="E126" s="179"/>
      <c r="F126" s="180"/>
    </row>
    <row r="127" spans="1:6" x14ac:dyDescent="0.25">
      <c r="A127" s="24">
        <v>1</v>
      </c>
      <c r="B127" s="1" t="s">
        <v>45</v>
      </c>
      <c r="C127" s="1">
        <f>C128+C130+C132</f>
        <v>2801.7999999999997</v>
      </c>
      <c r="D127" s="1">
        <f t="shared" si="1"/>
        <v>2801.7999999999997</v>
      </c>
      <c r="E127" s="1">
        <f>E128+E130+E132</f>
        <v>0</v>
      </c>
      <c r="F127" s="7">
        <f>F128+F130+F132</f>
        <v>0</v>
      </c>
    </row>
    <row r="128" spans="1:6" x14ac:dyDescent="0.25">
      <c r="A128" s="27"/>
      <c r="B128" s="29" t="s">
        <v>79</v>
      </c>
      <c r="C128" s="36">
        <v>1728.9</v>
      </c>
      <c r="D128" s="2">
        <f t="shared" si="1"/>
        <v>1728.9</v>
      </c>
      <c r="E128" s="2"/>
      <c r="F128" s="8"/>
    </row>
    <row r="129" spans="1:6" x14ac:dyDescent="0.25">
      <c r="A129" s="132"/>
      <c r="B129" s="131" t="s">
        <v>80</v>
      </c>
      <c r="C129" s="133">
        <v>1636.1</v>
      </c>
      <c r="D129" s="134">
        <f t="shared" si="1"/>
        <v>1636.1</v>
      </c>
      <c r="E129" s="134"/>
      <c r="F129" s="135"/>
    </row>
    <row r="130" spans="1:6" x14ac:dyDescent="0.25">
      <c r="A130" s="27"/>
      <c r="B130" s="2" t="s">
        <v>81</v>
      </c>
      <c r="C130" s="2">
        <v>955.3</v>
      </c>
      <c r="D130" s="2">
        <f t="shared" si="1"/>
        <v>955.3</v>
      </c>
      <c r="E130" s="2"/>
      <c r="F130" s="8"/>
    </row>
    <row r="131" spans="1:6" ht="13.5" customHeight="1" x14ac:dyDescent="0.25">
      <c r="A131" s="136"/>
      <c r="B131" s="131" t="s">
        <v>80</v>
      </c>
      <c r="C131" s="137">
        <v>955.3</v>
      </c>
      <c r="D131" s="134">
        <f t="shared" si="1"/>
        <v>955.3</v>
      </c>
      <c r="E131" s="137"/>
      <c r="F131" s="138"/>
    </row>
    <row r="132" spans="1:6" ht="24" customHeight="1" thickBot="1" x14ac:dyDescent="0.3">
      <c r="A132" s="168"/>
      <c r="B132" s="169" t="s">
        <v>84</v>
      </c>
      <c r="C132" s="170">
        <v>117.6</v>
      </c>
      <c r="D132" s="5">
        <f t="shared" si="1"/>
        <v>117.6</v>
      </c>
      <c r="E132" s="170"/>
      <c r="F132" s="171"/>
    </row>
    <row r="133" spans="1:6" x14ac:dyDescent="0.25">
      <c r="A133" s="34">
        <v>2</v>
      </c>
      <c r="B133" s="1" t="s">
        <v>23</v>
      </c>
      <c r="C133" s="9">
        <f>C134+C135+C136</f>
        <v>363.7</v>
      </c>
      <c r="D133" s="1">
        <f t="shared" ref="D133:D163" si="3">C133-F133</f>
        <v>362.9</v>
      </c>
      <c r="E133" s="9">
        <f>E134+E135+E136</f>
        <v>294.39999999999998</v>
      </c>
      <c r="F133" s="10">
        <f>F134+F135+F136</f>
        <v>0.8</v>
      </c>
    </row>
    <row r="134" spans="1:6" ht="13.5" customHeight="1" x14ac:dyDescent="0.25">
      <c r="A134" s="35"/>
      <c r="B134" s="29" t="s">
        <v>7</v>
      </c>
      <c r="C134" s="3">
        <v>342</v>
      </c>
      <c r="D134" s="2">
        <f t="shared" si="3"/>
        <v>342</v>
      </c>
      <c r="E134" s="3">
        <v>294.39999999999998</v>
      </c>
      <c r="F134" s="11"/>
    </row>
    <row r="135" spans="1:6" ht="0.75" hidden="1" customHeight="1" x14ac:dyDescent="0.25">
      <c r="A135" s="35"/>
      <c r="B135" s="2" t="s">
        <v>4</v>
      </c>
      <c r="C135" s="3"/>
      <c r="D135" s="2">
        <f t="shared" si="3"/>
        <v>0</v>
      </c>
      <c r="E135" s="3"/>
      <c r="F135" s="11"/>
    </row>
    <row r="136" spans="1:6" ht="13.8" thickBot="1" x14ac:dyDescent="0.3">
      <c r="A136" s="37"/>
      <c r="B136" s="5" t="s">
        <v>6</v>
      </c>
      <c r="C136" s="12">
        <v>21.7</v>
      </c>
      <c r="D136" s="5">
        <f t="shared" si="3"/>
        <v>20.9</v>
      </c>
      <c r="E136" s="12"/>
      <c r="F136" s="13">
        <v>0.8</v>
      </c>
    </row>
    <row r="137" spans="1:6" ht="15" customHeight="1" x14ac:dyDescent="0.25">
      <c r="A137" s="34">
        <v>3</v>
      </c>
      <c r="B137" s="40" t="s">
        <v>75</v>
      </c>
      <c r="C137" s="9">
        <f>SUM(C138:C143)</f>
        <v>1668.6000000000001</v>
      </c>
      <c r="D137" s="1">
        <f>C137-F137</f>
        <v>1650.0000000000002</v>
      </c>
      <c r="E137" s="9">
        <f>SUM(E138:E143)</f>
        <v>1327.1</v>
      </c>
      <c r="F137" s="10">
        <f>SUM(F138:F143)</f>
        <v>18.600000000000001</v>
      </c>
    </row>
    <row r="138" spans="1:6" x14ac:dyDescent="0.25">
      <c r="A138" s="35"/>
      <c r="B138" s="29" t="s">
        <v>7</v>
      </c>
      <c r="C138" s="3">
        <v>799.4</v>
      </c>
      <c r="D138" s="3">
        <f t="shared" si="3"/>
        <v>799.4</v>
      </c>
      <c r="E138" s="3">
        <v>638.29999999999995</v>
      </c>
      <c r="F138" s="11"/>
    </row>
    <row r="139" spans="1:6" hidden="1" x14ac:dyDescent="0.25">
      <c r="A139" s="35"/>
      <c r="B139" s="29" t="s">
        <v>3</v>
      </c>
      <c r="C139" s="3"/>
      <c r="D139" s="3">
        <f t="shared" si="3"/>
        <v>0</v>
      </c>
      <c r="E139" s="3"/>
      <c r="F139" s="11"/>
    </row>
    <row r="140" spans="1:6" x14ac:dyDescent="0.25">
      <c r="A140" s="35"/>
      <c r="B140" s="2" t="s">
        <v>4</v>
      </c>
      <c r="C140" s="3">
        <v>515.5</v>
      </c>
      <c r="D140" s="3">
        <f t="shared" si="3"/>
        <v>515.5</v>
      </c>
      <c r="E140" s="3">
        <v>477.5</v>
      </c>
      <c r="F140" s="11"/>
    </row>
    <row r="141" spans="1:6" hidden="1" x14ac:dyDescent="0.25">
      <c r="A141" s="130"/>
      <c r="B141" s="4" t="s">
        <v>73</v>
      </c>
      <c r="C141" s="17"/>
      <c r="D141" s="3">
        <f t="shared" si="3"/>
        <v>0</v>
      </c>
      <c r="E141" s="17"/>
      <c r="F141" s="18"/>
    </row>
    <row r="142" spans="1:6" x14ac:dyDescent="0.25">
      <c r="A142" s="130"/>
      <c r="B142" s="4" t="s">
        <v>93</v>
      </c>
      <c r="C142" s="17">
        <v>73.2</v>
      </c>
      <c r="D142" s="3">
        <f t="shared" si="3"/>
        <v>73.2</v>
      </c>
      <c r="E142" s="17">
        <v>68.7</v>
      </c>
      <c r="F142" s="18"/>
    </row>
    <row r="143" spans="1:6" ht="13.8" thickBot="1" x14ac:dyDescent="0.3">
      <c r="A143" s="37"/>
      <c r="B143" s="5" t="s">
        <v>6</v>
      </c>
      <c r="C143" s="12">
        <v>280.5</v>
      </c>
      <c r="D143" s="12">
        <f t="shared" si="3"/>
        <v>261.89999999999998</v>
      </c>
      <c r="E143" s="12">
        <v>142.6</v>
      </c>
      <c r="F143" s="13">
        <v>18.600000000000001</v>
      </c>
    </row>
    <row r="144" spans="1:6" ht="27.75" customHeight="1" x14ac:dyDescent="0.25">
      <c r="A144" s="34">
        <v>4</v>
      </c>
      <c r="B144" s="40" t="s">
        <v>46</v>
      </c>
      <c r="C144" s="9">
        <f>C145+C146+C147</f>
        <v>353.09999999999997</v>
      </c>
      <c r="D144" s="9">
        <f>C144-F144</f>
        <v>353.09999999999997</v>
      </c>
      <c r="E144" s="9">
        <f>E145+E146+E147</f>
        <v>287.90000000000003</v>
      </c>
      <c r="F144" s="10">
        <f>F145+F146+F147</f>
        <v>0</v>
      </c>
    </row>
    <row r="145" spans="1:6" x14ac:dyDescent="0.25">
      <c r="A145" s="35"/>
      <c r="B145" s="29" t="s">
        <v>7</v>
      </c>
      <c r="C145" s="3">
        <v>62.9</v>
      </c>
      <c r="D145" s="3">
        <f t="shared" si="3"/>
        <v>62.9</v>
      </c>
      <c r="E145" s="3">
        <v>38.299999999999997</v>
      </c>
      <c r="F145" s="11"/>
    </row>
    <row r="146" spans="1:6" x14ac:dyDescent="0.25">
      <c r="A146" s="35"/>
      <c r="B146" s="2" t="s">
        <v>4</v>
      </c>
      <c r="C146" s="3">
        <v>262.2</v>
      </c>
      <c r="D146" s="3">
        <f t="shared" si="3"/>
        <v>262.2</v>
      </c>
      <c r="E146" s="3">
        <v>225.5</v>
      </c>
      <c r="F146" s="56"/>
    </row>
    <row r="147" spans="1:6" ht="13.8" thickBot="1" x14ac:dyDescent="0.3">
      <c r="A147" s="37"/>
      <c r="B147" s="5" t="s">
        <v>6</v>
      </c>
      <c r="C147" s="12">
        <v>28</v>
      </c>
      <c r="D147" s="12">
        <f t="shared" si="3"/>
        <v>28</v>
      </c>
      <c r="E147" s="12">
        <v>24.1</v>
      </c>
      <c r="F147" s="13"/>
    </row>
    <row r="148" spans="1:6" ht="2.25" hidden="1" customHeight="1" thickBot="1" x14ac:dyDescent="0.3">
      <c r="A148" s="24">
        <v>17</v>
      </c>
      <c r="B148" s="39" t="s">
        <v>34</v>
      </c>
      <c r="C148" s="9">
        <f>C149+C150+C151</f>
        <v>0</v>
      </c>
      <c r="D148" s="9">
        <f t="shared" si="3"/>
        <v>0</v>
      </c>
      <c r="E148" s="9">
        <f>E149+E150+E151</f>
        <v>0</v>
      </c>
      <c r="F148" s="10">
        <f>F149+F150+F151</f>
        <v>0</v>
      </c>
    </row>
    <row r="149" spans="1:6" ht="13.8" hidden="1" thickBot="1" x14ac:dyDescent="0.3">
      <c r="A149" s="27"/>
      <c r="B149" s="29" t="s">
        <v>7</v>
      </c>
      <c r="C149" s="3"/>
      <c r="D149" s="3">
        <f t="shared" si="3"/>
        <v>0</v>
      </c>
      <c r="E149" s="3"/>
      <c r="F149" s="11"/>
    </row>
    <row r="150" spans="1:6" ht="13.8" hidden="1" thickBot="1" x14ac:dyDescent="0.3">
      <c r="A150" s="57"/>
      <c r="B150" s="2" t="s">
        <v>4</v>
      </c>
      <c r="C150" s="17"/>
      <c r="D150" s="3">
        <f t="shared" si="3"/>
        <v>0</v>
      </c>
      <c r="E150" s="17"/>
      <c r="F150" s="18"/>
    </row>
    <row r="151" spans="1:6" ht="13.8" hidden="1" thickBot="1" x14ac:dyDescent="0.3">
      <c r="A151" s="57"/>
      <c r="B151" s="4" t="s">
        <v>6</v>
      </c>
      <c r="C151" s="17"/>
      <c r="D151" s="17">
        <f t="shared" si="3"/>
        <v>0</v>
      </c>
      <c r="E151" s="17"/>
      <c r="F151" s="18"/>
    </row>
    <row r="152" spans="1:6" x14ac:dyDescent="0.25">
      <c r="A152" s="24">
        <v>5</v>
      </c>
      <c r="B152" s="41" t="s">
        <v>78</v>
      </c>
      <c r="C152" s="101">
        <f>C153+C154+C155</f>
        <v>138.69999999999999</v>
      </c>
      <c r="D152" s="1">
        <f t="shared" si="3"/>
        <v>138.69999999999999</v>
      </c>
      <c r="E152" s="101">
        <f>E153+E154+E155</f>
        <v>127</v>
      </c>
      <c r="F152" s="106">
        <f>F153+F154+F155</f>
        <v>0</v>
      </c>
    </row>
    <row r="153" spans="1:6" x14ac:dyDescent="0.25">
      <c r="A153" s="27"/>
      <c r="B153" s="60" t="s">
        <v>7</v>
      </c>
      <c r="C153" s="102"/>
      <c r="D153" s="2">
        <f t="shared" si="3"/>
        <v>0</v>
      </c>
      <c r="E153" s="102"/>
      <c r="F153" s="103"/>
    </row>
    <row r="154" spans="1:6" x14ac:dyDescent="0.25">
      <c r="A154" s="27"/>
      <c r="B154" s="2" t="s">
        <v>4</v>
      </c>
      <c r="C154" s="102">
        <v>126.7</v>
      </c>
      <c r="D154" s="2">
        <f t="shared" si="3"/>
        <v>126.7</v>
      </c>
      <c r="E154" s="102">
        <v>120</v>
      </c>
      <c r="F154" s="103"/>
    </row>
    <row r="155" spans="1:6" ht="13.8" thickBot="1" x14ac:dyDescent="0.3">
      <c r="A155" s="28"/>
      <c r="B155" s="5" t="s">
        <v>6</v>
      </c>
      <c r="C155" s="109">
        <v>12</v>
      </c>
      <c r="D155" s="5">
        <f t="shared" si="3"/>
        <v>12</v>
      </c>
      <c r="E155" s="109">
        <v>7</v>
      </c>
      <c r="F155" s="110"/>
    </row>
    <row r="156" spans="1:6" x14ac:dyDescent="0.25">
      <c r="A156" s="206" t="s">
        <v>60</v>
      </c>
      <c r="B156" s="207"/>
      <c r="C156" s="14">
        <f>C127+C133+C137+C144+C148+C152</f>
        <v>5325.9</v>
      </c>
      <c r="D156" s="14">
        <f t="shared" si="3"/>
        <v>5306.5</v>
      </c>
      <c r="E156" s="14">
        <f>E127+E133+E137+E144+E148+E152</f>
        <v>2036.4</v>
      </c>
      <c r="F156" s="15">
        <f>F127+F133+F137+F144+F148+F152</f>
        <v>19.400000000000002</v>
      </c>
    </row>
    <row r="157" spans="1:6" ht="13.5" customHeight="1" x14ac:dyDescent="0.25">
      <c r="A157" s="185" t="s">
        <v>7</v>
      </c>
      <c r="B157" s="186"/>
      <c r="C157" s="64">
        <f>C128+C134+C138+C145+C149+C153</f>
        <v>2933.2000000000003</v>
      </c>
      <c r="D157" s="64">
        <f t="shared" si="3"/>
        <v>2933.2000000000003</v>
      </c>
      <c r="E157" s="64">
        <f>E128+E134+E138+E145+E149+E153</f>
        <v>970.99999999999989</v>
      </c>
      <c r="F157" s="65">
        <f>F128+F134+F138+F145+F149+F153</f>
        <v>0</v>
      </c>
    </row>
    <row r="158" spans="1:6" ht="0.75" hidden="1" customHeight="1" x14ac:dyDescent="0.25">
      <c r="A158" s="185" t="s">
        <v>3</v>
      </c>
      <c r="B158" s="186"/>
      <c r="C158" s="64">
        <f>C139</f>
        <v>0</v>
      </c>
      <c r="D158" s="64">
        <f t="shared" si="3"/>
        <v>0</v>
      </c>
      <c r="E158" s="64">
        <f>E139</f>
        <v>0</v>
      </c>
      <c r="F158" s="65">
        <f>F139</f>
        <v>0</v>
      </c>
    </row>
    <row r="159" spans="1:6" ht="12" customHeight="1" x14ac:dyDescent="0.25">
      <c r="A159" s="189" t="s">
        <v>4</v>
      </c>
      <c r="B159" s="190"/>
      <c r="C159" s="48">
        <f>C130+C135+C140+C146+C150+C154</f>
        <v>1859.7</v>
      </c>
      <c r="D159" s="49">
        <f t="shared" si="3"/>
        <v>1859.7</v>
      </c>
      <c r="E159" s="48">
        <f>E130+E135+E140+E146+E150+E154</f>
        <v>823</v>
      </c>
      <c r="F159" s="50">
        <f>F130+F135+F140+F146+F150+F154</f>
        <v>0</v>
      </c>
    </row>
    <row r="160" spans="1:6" ht="0.75" hidden="1" customHeight="1" x14ac:dyDescent="0.25">
      <c r="A160" s="189" t="s">
        <v>4</v>
      </c>
      <c r="B160" s="190"/>
      <c r="C160" s="85">
        <f>C141</f>
        <v>0</v>
      </c>
      <c r="D160" s="49">
        <f t="shared" si="3"/>
        <v>0</v>
      </c>
      <c r="E160" s="85">
        <f>E141</f>
        <v>0</v>
      </c>
      <c r="F160" s="86">
        <f>F141</f>
        <v>0</v>
      </c>
    </row>
    <row r="161" spans="1:6" ht="24.75" customHeight="1" x14ac:dyDescent="0.25">
      <c r="A161" s="189" t="s">
        <v>91</v>
      </c>
      <c r="B161" s="190"/>
      <c r="C161" s="85">
        <f>C132</f>
        <v>117.6</v>
      </c>
      <c r="D161" s="49">
        <f t="shared" si="3"/>
        <v>117.6</v>
      </c>
      <c r="E161" s="85"/>
      <c r="F161" s="86"/>
    </row>
    <row r="162" spans="1:6" ht="13.5" customHeight="1" x14ac:dyDescent="0.25">
      <c r="A162" s="189" t="s">
        <v>93</v>
      </c>
      <c r="B162" s="190"/>
      <c r="C162" s="85">
        <f>C142</f>
        <v>73.2</v>
      </c>
      <c r="D162" s="49">
        <f t="shared" si="3"/>
        <v>73.2</v>
      </c>
      <c r="E162" s="85">
        <f>E142</f>
        <v>68.7</v>
      </c>
      <c r="F162" s="86">
        <f>F142</f>
        <v>0</v>
      </c>
    </row>
    <row r="163" spans="1:6" ht="13.8" thickBot="1" x14ac:dyDescent="0.3">
      <c r="A163" s="187" t="s">
        <v>58</v>
      </c>
      <c r="B163" s="188"/>
      <c r="C163" s="51">
        <f>C136+C143+C147+C151+C155</f>
        <v>342.2</v>
      </c>
      <c r="D163" s="52">
        <f t="shared" si="3"/>
        <v>322.8</v>
      </c>
      <c r="E163" s="51">
        <f>E136+E143+E147+E151+E155</f>
        <v>173.7</v>
      </c>
      <c r="F163" s="53">
        <f>F136+F143+F147+F151+F155</f>
        <v>19.400000000000002</v>
      </c>
    </row>
    <row r="164" spans="1:6" ht="13.8" thickBot="1" x14ac:dyDescent="0.3">
      <c r="A164" s="178" t="s">
        <v>61</v>
      </c>
      <c r="B164" s="179"/>
      <c r="C164" s="179"/>
      <c r="D164" s="179"/>
      <c r="E164" s="179"/>
      <c r="F164" s="180"/>
    </row>
    <row r="165" spans="1:6" x14ac:dyDescent="0.25">
      <c r="A165" s="24">
        <v>1</v>
      </c>
      <c r="B165" s="1" t="s">
        <v>45</v>
      </c>
      <c r="C165" s="129">
        <f>C167+C166+C168+C169</f>
        <v>393.70000000000005</v>
      </c>
      <c r="D165" s="1">
        <f>C165-F165</f>
        <v>393.70000000000005</v>
      </c>
      <c r="E165" s="101">
        <f>E167+E166+E168+E169</f>
        <v>3.7</v>
      </c>
      <c r="F165" s="106">
        <f>F167+F166+F168+F169</f>
        <v>0</v>
      </c>
    </row>
    <row r="166" spans="1:6" ht="13.2" customHeight="1" x14ac:dyDescent="0.25">
      <c r="A166" s="67"/>
      <c r="B166" s="29" t="s">
        <v>7</v>
      </c>
      <c r="C166" s="123">
        <v>193.5</v>
      </c>
      <c r="D166" s="2">
        <f t="shared" ref="D166:D240" si="4">C166-F166</f>
        <v>193.5</v>
      </c>
      <c r="E166" s="104"/>
      <c r="F166" s="105"/>
    </row>
    <row r="167" spans="1:6" ht="12.75" customHeight="1" x14ac:dyDescent="0.25">
      <c r="A167" s="30"/>
      <c r="B167" s="29" t="s">
        <v>76</v>
      </c>
      <c r="C167" s="36">
        <v>88.6</v>
      </c>
      <c r="D167" s="2">
        <f t="shared" si="4"/>
        <v>88.6</v>
      </c>
      <c r="E167" s="114"/>
      <c r="F167" s="115"/>
    </row>
    <row r="168" spans="1:6" ht="12.75" customHeight="1" x14ac:dyDescent="0.25">
      <c r="A168" s="67"/>
      <c r="B168" s="125" t="s">
        <v>87</v>
      </c>
      <c r="C168" s="126">
        <v>111.6</v>
      </c>
      <c r="D168" s="4">
        <f t="shared" si="4"/>
        <v>111.6</v>
      </c>
      <c r="E168" s="126">
        <v>3.7</v>
      </c>
      <c r="F168" s="127"/>
    </row>
    <row r="169" spans="1:6" ht="14.25" customHeight="1" thickBot="1" x14ac:dyDescent="0.3">
      <c r="A169" s="28"/>
      <c r="B169" s="82" t="s">
        <v>73</v>
      </c>
      <c r="C169" s="12"/>
      <c r="D169" s="12">
        <f t="shared" si="4"/>
        <v>0</v>
      </c>
      <c r="E169" s="12"/>
      <c r="F169" s="13"/>
    </row>
    <row r="170" spans="1:6" x14ac:dyDescent="0.25">
      <c r="A170" s="24">
        <v>2</v>
      </c>
      <c r="B170" s="1" t="s">
        <v>10</v>
      </c>
      <c r="C170" s="1">
        <f>C171</f>
        <v>8.3000000000000007</v>
      </c>
      <c r="D170" s="1">
        <f t="shared" si="4"/>
        <v>8.3000000000000007</v>
      </c>
      <c r="E170" s="1">
        <f>E171</f>
        <v>0</v>
      </c>
      <c r="F170" s="7">
        <f>F171</f>
        <v>0</v>
      </c>
    </row>
    <row r="171" spans="1:6" ht="13.8" thickBot="1" x14ac:dyDescent="0.3">
      <c r="A171" s="70"/>
      <c r="B171" s="68" t="s">
        <v>7</v>
      </c>
      <c r="C171" s="5">
        <v>8.3000000000000007</v>
      </c>
      <c r="D171" s="5">
        <f t="shared" si="4"/>
        <v>8.3000000000000007</v>
      </c>
      <c r="E171" s="5"/>
      <c r="F171" s="6"/>
    </row>
    <row r="172" spans="1:6" x14ac:dyDescent="0.25">
      <c r="A172" s="24">
        <v>3</v>
      </c>
      <c r="B172" s="16" t="s">
        <v>11</v>
      </c>
      <c r="C172" s="1">
        <f>C173</f>
        <v>24.9</v>
      </c>
      <c r="D172" s="1">
        <f t="shared" si="4"/>
        <v>24.9</v>
      </c>
      <c r="E172" s="1">
        <f>E173</f>
        <v>16.899999999999999</v>
      </c>
      <c r="F172" s="7">
        <f>F173</f>
        <v>0</v>
      </c>
    </row>
    <row r="173" spans="1:6" ht="13.8" thickBot="1" x14ac:dyDescent="0.3">
      <c r="A173" s="70"/>
      <c r="B173" s="68" t="s">
        <v>7</v>
      </c>
      <c r="C173" s="5">
        <v>24.9</v>
      </c>
      <c r="D173" s="5">
        <f t="shared" si="4"/>
        <v>24.9</v>
      </c>
      <c r="E173" s="5">
        <v>16.899999999999999</v>
      </c>
      <c r="F173" s="6"/>
    </row>
    <row r="174" spans="1:6" x14ac:dyDescent="0.25">
      <c r="A174" s="24">
        <v>4</v>
      </c>
      <c r="B174" s="1" t="s">
        <v>12</v>
      </c>
      <c r="C174" s="1">
        <f>C175</f>
        <v>23.9</v>
      </c>
      <c r="D174" s="1">
        <f t="shared" si="4"/>
        <v>16.399999999999999</v>
      </c>
      <c r="E174" s="1">
        <f>E175</f>
        <v>0</v>
      </c>
      <c r="F174" s="7">
        <f>F175</f>
        <v>7.5</v>
      </c>
    </row>
    <row r="175" spans="1:6" ht="13.8" thickBot="1" x14ac:dyDescent="0.3">
      <c r="A175" s="70"/>
      <c r="B175" s="68" t="s">
        <v>7</v>
      </c>
      <c r="C175" s="5">
        <v>23.9</v>
      </c>
      <c r="D175" s="5">
        <f t="shared" si="4"/>
        <v>16.399999999999999</v>
      </c>
      <c r="E175" s="5"/>
      <c r="F175" s="6">
        <v>7.5</v>
      </c>
    </row>
    <row r="176" spans="1:6" x14ac:dyDescent="0.25">
      <c r="A176" s="24">
        <v>5</v>
      </c>
      <c r="B176" s="1" t="s">
        <v>13</v>
      </c>
      <c r="C176" s="1">
        <f>C177</f>
        <v>34</v>
      </c>
      <c r="D176" s="1">
        <f t="shared" si="4"/>
        <v>29.5</v>
      </c>
      <c r="E176" s="1">
        <f>E177</f>
        <v>22.5</v>
      </c>
      <c r="F176" s="7">
        <f>F177</f>
        <v>4.5</v>
      </c>
    </row>
    <row r="177" spans="1:6" ht="13.8" thickBot="1" x14ac:dyDescent="0.3">
      <c r="A177" s="70"/>
      <c r="B177" s="68" t="s">
        <v>7</v>
      </c>
      <c r="C177" s="5">
        <v>34</v>
      </c>
      <c r="D177" s="5">
        <f t="shared" si="4"/>
        <v>29.5</v>
      </c>
      <c r="E177" s="5">
        <v>22.5</v>
      </c>
      <c r="F177" s="6">
        <v>4.5</v>
      </c>
    </row>
    <row r="178" spans="1:6" x14ac:dyDescent="0.25">
      <c r="A178" s="24">
        <v>6</v>
      </c>
      <c r="B178" s="1" t="s">
        <v>14</v>
      </c>
      <c r="C178" s="1">
        <f>C179</f>
        <v>3.8</v>
      </c>
      <c r="D178" s="1">
        <f t="shared" si="4"/>
        <v>3.8</v>
      </c>
      <c r="E178" s="1">
        <f>E179</f>
        <v>0</v>
      </c>
      <c r="F178" s="7">
        <f>F179</f>
        <v>0</v>
      </c>
    </row>
    <row r="179" spans="1:6" ht="13.8" thickBot="1" x14ac:dyDescent="0.3">
      <c r="A179" s="70"/>
      <c r="B179" s="68" t="s">
        <v>7</v>
      </c>
      <c r="C179" s="5">
        <v>3.8</v>
      </c>
      <c r="D179" s="5">
        <f t="shared" si="4"/>
        <v>3.8</v>
      </c>
      <c r="E179" s="5"/>
      <c r="F179" s="6"/>
    </row>
    <row r="180" spans="1:6" x14ac:dyDescent="0.25">
      <c r="A180" s="24">
        <v>7</v>
      </c>
      <c r="B180" s="39" t="s">
        <v>15</v>
      </c>
      <c r="C180" s="1">
        <f>C181</f>
        <v>8.6999999999999993</v>
      </c>
      <c r="D180" s="1">
        <f t="shared" si="4"/>
        <v>8.6999999999999993</v>
      </c>
      <c r="E180" s="1">
        <f>E181</f>
        <v>0</v>
      </c>
      <c r="F180" s="7">
        <f>F181</f>
        <v>0</v>
      </c>
    </row>
    <row r="181" spans="1:6" ht="13.8" thickBot="1" x14ac:dyDescent="0.3">
      <c r="A181" s="70"/>
      <c r="B181" s="68" t="s">
        <v>7</v>
      </c>
      <c r="C181" s="5">
        <v>8.6999999999999993</v>
      </c>
      <c r="D181" s="5">
        <f t="shared" si="4"/>
        <v>8.6999999999999993</v>
      </c>
      <c r="E181" s="5"/>
      <c r="F181" s="6"/>
    </row>
    <row r="182" spans="1:6" x14ac:dyDescent="0.25">
      <c r="A182" s="24">
        <v>8</v>
      </c>
      <c r="B182" s="39" t="s">
        <v>16</v>
      </c>
      <c r="C182" s="1">
        <f>C183</f>
        <v>12.5</v>
      </c>
      <c r="D182" s="1">
        <f>C182-F182</f>
        <v>12.5</v>
      </c>
      <c r="E182" s="1">
        <f>E183</f>
        <v>0</v>
      </c>
      <c r="F182" s="7">
        <f>F183</f>
        <v>0</v>
      </c>
    </row>
    <row r="183" spans="1:6" ht="13.8" thickBot="1" x14ac:dyDescent="0.3">
      <c r="A183" s="70"/>
      <c r="B183" s="68" t="s">
        <v>7</v>
      </c>
      <c r="C183" s="5">
        <v>12.5</v>
      </c>
      <c r="D183" s="5">
        <f>C183-F183</f>
        <v>12.5</v>
      </c>
      <c r="E183" s="5"/>
      <c r="F183" s="6"/>
    </row>
    <row r="184" spans="1:6" x14ac:dyDescent="0.25">
      <c r="A184" s="24">
        <v>9</v>
      </c>
      <c r="B184" s="1" t="s">
        <v>18</v>
      </c>
      <c r="C184" s="1">
        <f>C185</f>
        <v>22.4</v>
      </c>
      <c r="D184" s="1">
        <f t="shared" si="4"/>
        <v>20.399999999999999</v>
      </c>
      <c r="E184" s="1">
        <f>E185</f>
        <v>5.8</v>
      </c>
      <c r="F184" s="7">
        <f>F185</f>
        <v>2</v>
      </c>
    </row>
    <row r="185" spans="1:6" ht="13.8" thickBot="1" x14ac:dyDescent="0.3">
      <c r="A185" s="70"/>
      <c r="B185" s="68" t="s">
        <v>7</v>
      </c>
      <c r="C185" s="5">
        <v>22.4</v>
      </c>
      <c r="D185" s="5">
        <f t="shared" si="4"/>
        <v>20.399999999999999</v>
      </c>
      <c r="E185" s="5">
        <v>5.8</v>
      </c>
      <c r="F185" s="6">
        <v>2</v>
      </c>
    </row>
    <row r="186" spans="1:6" x14ac:dyDescent="0.25">
      <c r="A186" s="24">
        <v>10</v>
      </c>
      <c r="B186" s="1" t="s">
        <v>24</v>
      </c>
      <c r="C186" s="66">
        <f>C187+C188+C189</f>
        <v>239.5</v>
      </c>
      <c r="D186" s="1">
        <f t="shared" si="4"/>
        <v>237.5</v>
      </c>
      <c r="E186" s="66">
        <f>E187+E188+E189</f>
        <v>213.60000000000002</v>
      </c>
      <c r="F186" s="71">
        <f>F187+F188+F189</f>
        <v>2</v>
      </c>
    </row>
    <row r="187" spans="1:6" x14ac:dyDescent="0.25">
      <c r="A187" s="30"/>
      <c r="B187" s="29" t="s">
        <v>7</v>
      </c>
      <c r="C187" s="36">
        <v>178</v>
      </c>
      <c r="D187" s="2">
        <f t="shared" si="4"/>
        <v>178</v>
      </c>
      <c r="E187" s="36">
        <v>159.4</v>
      </c>
      <c r="F187" s="72"/>
    </row>
    <row r="188" spans="1:6" x14ac:dyDescent="0.25">
      <c r="A188" s="30"/>
      <c r="B188" s="29" t="s">
        <v>76</v>
      </c>
      <c r="C188" s="26">
        <v>55</v>
      </c>
      <c r="D188" s="3">
        <f t="shared" si="4"/>
        <v>55</v>
      </c>
      <c r="E188" s="26">
        <v>54.2</v>
      </c>
      <c r="F188" s="61"/>
    </row>
    <row r="189" spans="1:6" ht="13.8" thickBot="1" x14ac:dyDescent="0.3">
      <c r="A189" s="38"/>
      <c r="B189" s="5" t="s">
        <v>6</v>
      </c>
      <c r="C189" s="62">
        <v>6.5</v>
      </c>
      <c r="D189" s="12">
        <f t="shared" si="4"/>
        <v>4.5</v>
      </c>
      <c r="E189" s="62"/>
      <c r="F189" s="63">
        <v>2</v>
      </c>
    </row>
    <row r="190" spans="1:6" x14ac:dyDescent="0.25">
      <c r="A190" s="24">
        <v>11</v>
      </c>
      <c r="B190" s="39" t="s">
        <v>25</v>
      </c>
      <c r="C190" s="58">
        <f>SUM(C191:C195)</f>
        <v>1096.8</v>
      </c>
      <c r="D190" s="9">
        <f>C190-F190</f>
        <v>1096.8</v>
      </c>
      <c r="E190" s="58">
        <f>SUM(E191:E195)</f>
        <v>979.9</v>
      </c>
      <c r="F190" s="59">
        <f>SUM(F191:F195)</f>
        <v>0</v>
      </c>
    </row>
    <row r="191" spans="1:6" x14ac:dyDescent="0.25">
      <c r="A191" s="30"/>
      <c r="B191" s="29" t="s">
        <v>7</v>
      </c>
      <c r="C191" s="26">
        <v>202.5</v>
      </c>
      <c r="D191" s="3">
        <f t="shared" si="4"/>
        <v>202.5</v>
      </c>
      <c r="E191" s="26">
        <v>141</v>
      </c>
      <c r="F191" s="61"/>
    </row>
    <row r="192" spans="1:6" x14ac:dyDescent="0.25">
      <c r="A192" s="30"/>
      <c r="B192" s="29" t="s">
        <v>76</v>
      </c>
      <c r="C192" s="26">
        <v>872.3</v>
      </c>
      <c r="D192" s="3">
        <f t="shared" si="4"/>
        <v>872.3</v>
      </c>
      <c r="E192" s="26">
        <v>835.4</v>
      </c>
      <c r="F192" s="61"/>
    </row>
    <row r="193" spans="1:6" ht="24.75" customHeight="1" x14ac:dyDescent="0.25">
      <c r="A193" s="139"/>
      <c r="B193" s="167" t="s">
        <v>82</v>
      </c>
      <c r="C193" s="160">
        <v>13.9</v>
      </c>
      <c r="D193" s="3">
        <f t="shared" si="4"/>
        <v>13.9</v>
      </c>
      <c r="E193" s="160"/>
      <c r="F193" s="161"/>
    </row>
    <row r="194" spans="1:6" x14ac:dyDescent="0.25">
      <c r="A194" s="139"/>
      <c r="B194" s="167" t="s">
        <v>93</v>
      </c>
      <c r="C194" s="160">
        <v>6.6</v>
      </c>
      <c r="D194" s="3">
        <f t="shared" si="4"/>
        <v>6.6</v>
      </c>
      <c r="E194" s="160">
        <v>3.5</v>
      </c>
      <c r="F194" s="161"/>
    </row>
    <row r="195" spans="1:6" ht="13.8" thickBot="1" x14ac:dyDescent="0.3">
      <c r="A195" s="38"/>
      <c r="B195" s="166" t="s">
        <v>6</v>
      </c>
      <c r="C195" s="62">
        <v>1.5</v>
      </c>
      <c r="D195" s="12">
        <f t="shared" si="4"/>
        <v>1.5</v>
      </c>
      <c r="E195" s="62"/>
      <c r="F195" s="63"/>
    </row>
    <row r="196" spans="1:6" x14ac:dyDescent="0.25">
      <c r="A196" s="154">
        <v>12</v>
      </c>
      <c r="B196" s="1" t="s">
        <v>47</v>
      </c>
      <c r="C196" s="58">
        <f>SUM(C197:C201)</f>
        <v>1395.6</v>
      </c>
      <c r="D196" s="9">
        <f>C196-F196</f>
        <v>1392.1</v>
      </c>
      <c r="E196" s="58">
        <f>SUM(E197:E201)</f>
        <v>1206.1999999999998</v>
      </c>
      <c r="F196" s="59">
        <f>SUM(F197:F201)</f>
        <v>3.5</v>
      </c>
    </row>
    <row r="197" spans="1:6" x14ac:dyDescent="0.25">
      <c r="A197" s="35"/>
      <c r="B197" s="36" t="s">
        <v>7</v>
      </c>
      <c r="C197" s="26">
        <v>474.4</v>
      </c>
      <c r="D197" s="3">
        <f t="shared" si="4"/>
        <v>474.4</v>
      </c>
      <c r="E197" s="26">
        <v>366</v>
      </c>
      <c r="F197" s="61"/>
    </row>
    <row r="198" spans="1:6" x14ac:dyDescent="0.25">
      <c r="A198" s="35"/>
      <c r="B198" s="29" t="s">
        <v>76</v>
      </c>
      <c r="C198" s="26">
        <v>863.2</v>
      </c>
      <c r="D198" s="3">
        <f t="shared" si="4"/>
        <v>859.7</v>
      </c>
      <c r="E198" s="26">
        <v>830.1</v>
      </c>
      <c r="F198" s="61">
        <v>3.5</v>
      </c>
    </row>
    <row r="199" spans="1:6" ht="24.75" customHeight="1" x14ac:dyDescent="0.25">
      <c r="A199" s="130"/>
      <c r="B199" s="167" t="s">
        <v>82</v>
      </c>
      <c r="C199" s="160">
        <v>10.3</v>
      </c>
      <c r="D199" s="17">
        <f t="shared" si="4"/>
        <v>10.3</v>
      </c>
      <c r="E199" s="160"/>
      <c r="F199" s="161"/>
    </row>
    <row r="200" spans="1:6" x14ac:dyDescent="0.25">
      <c r="A200" s="130"/>
      <c r="B200" s="167" t="s">
        <v>93</v>
      </c>
      <c r="C200" s="160">
        <v>11.4</v>
      </c>
      <c r="D200" s="17">
        <f t="shared" si="4"/>
        <v>11.4</v>
      </c>
      <c r="E200" s="160">
        <v>9.5</v>
      </c>
      <c r="F200" s="161"/>
    </row>
    <row r="201" spans="1:6" ht="13.8" thickBot="1" x14ac:dyDescent="0.3">
      <c r="A201" s="37"/>
      <c r="B201" s="166" t="s">
        <v>6</v>
      </c>
      <c r="C201" s="62">
        <v>36.299999999999997</v>
      </c>
      <c r="D201" s="12">
        <f t="shared" si="4"/>
        <v>36.299999999999997</v>
      </c>
      <c r="E201" s="62">
        <v>0.6</v>
      </c>
      <c r="F201" s="63"/>
    </row>
    <row r="202" spans="1:6" x14ac:dyDescent="0.25">
      <c r="A202" s="24">
        <v>13</v>
      </c>
      <c r="B202" s="39" t="s">
        <v>48</v>
      </c>
      <c r="C202" s="58">
        <f>SUM(C203:C207)</f>
        <v>817.9</v>
      </c>
      <c r="D202" s="9">
        <f>C202-F202</f>
        <v>817.9</v>
      </c>
      <c r="E202" s="58">
        <f>SUM(E203:E207)</f>
        <v>708.7</v>
      </c>
      <c r="F202" s="59">
        <f>SUM(F203:F207)</f>
        <v>0</v>
      </c>
    </row>
    <row r="203" spans="1:6" x14ac:dyDescent="0.25">
      <c r="A203" s="30"/>
      <c r="B203" s="29" t="s">
        <v>7</v>
      </c>
      <c r="C203" s="26">
        <v>226.1</v>
      </c>
      <c r="D203" s="3">
        <f t="shared" si="4"/>
        <v>226.1</v>
      </c>
      <c r="E203" s="26">
        <v>155.1</v>
      </c>
      <c r="F203" s="61"/>
    </row>
    <row r="204" spans="1:6" x14ac:dyDescent="0.25">
      <c r="A204" s="30"/>
      <c r="B204" s="29" t="s">
        <v>76</v>
      </c>
      <c r="C204" s="26">
        <v>566.79999999999995</v>
      </c>
      <c r="D204" s="3">
        <f t="shared" si="4"/>
        <v>566.79999999999995</v>
      </c>
      <c r="E204" s="26">
        <v>545</v>
      </c>
      <c r="F204" s="61"/>
    </row>
    <row r="205" spans="1:6" ht="24.75" customHeight="1" x14ac:dyDescent="0.25">
      <c r="A205" s="139"/>
      <c r="B205" s="167" t="s">
        <v>82</v>
      </c>
      <c r="C205" s="160">
        <v>5.5</v>
      </c>
      <c r="D205" s="17">
        <f t="shared" si="4"/>
        <v>5.5</v>
      </c>
      <c r="E205" s="160"/>
      <c r="F205" s="161"/>
    </row>
    <row r="206" spans="1:6" x14ac:dyDescent="0.25">
      <c r="A206" s="139"/>
      <c r="B206" s="167" t="s">
        <v>93</v>
      </c>
      <c r="C206" s="160">
        <v>10</v>
      </c>
      <c r="D206" s="17">
        <f t="shared" si="4"/>
        <v>10</v>
      </c>
      <c r="E206" s="160">
        <v>8.6</v>
      </c>
      <c r="F206" s="161"/>
    </row>
    <row r="207" spans="1:6" ht="13.8" thickBot="1" x14ac:dyDescent="0.3">
      <c r="A207" s="38"/>
      <c r="B207" s="166" t="s">
        <v>6</v>
      </c>
      <c r="C207" s="62">
        <v>9.5</v>
      </c>
      <c r="D207" s="12">
        <f t="shared" si="4"/>
        <v>9.5</v>
      </c>
      <c r="E207" s="62"/>
      <c r="F207" s="63"/>
    </row>
    <row r="208" spans="1:6" x14ac:dyDescent="0.25">
      <c r="A208" s="24">
        <v>14</v>
      </c>
      <c r="B208" s="39" t="s">
        <v>26</v>
      </c>
      <c r="C208" s="58">
        <f>SUM(C209:C213)</f>
        <v>1072.3999999999999</v>
      </c>
      <c r="D208" s="9">
        <f>C208-F208</f>
        <v>1069.3999999999999</v>
      </c>
      <c r="E208" s="58">
        <f>SUM(E209:E213)</f>
        <v>939.8</v>
      </c>
      <c r="F208" s="59">
        <f>SUM(F209:F213)</f>
        <v>3</v>
      </c>
    </row>
    <row r="209" spans="1:6" x14ac:dyDescent="0.25">
      <c r="A209" s="30"/>
      <c r="B209" s="29" t="s">
        <v>7</v>
      </c>
      <c r="C209" s="26">
        <v>319.39999999999998</v>
      </c>
      <c r="D209" s="3">
        <f t="shared" si="4"/>
        <v>319.39999999999998</v>
      </c>
      <c r="E209" s="26">
        <v>245.2</v>
      </c>
      <c r="F209" s="61"/>
    </row>
    <row r="210" spans="1:6" x14ac:dyDescent="0.25">
      <c r="A210" s="30"/>
      <c r="B210" s="29" t="s">
        <v>76</v>
      </c>
      <c r="C210" s="26">
        <v>707.1</v>
      </c>
      <c r="D210" s="3">
        <f t="shared" si="4"/>
        <v>707.1</v>
      </c>
      <c r="E210" s="26">
        <v>683.8</v>
      </c>
      <c r="F210" s="61"/>
    </row>
    <row r="211" spans="1:6" ht="24.75" customHeight="1" x14ac:dyDescent="0.25">
      <c r="A211" s="139"/>
      <c r="B211" s="167" t="s">
        <v>82</v>
      </c>
      <c r="C211" s="160">
        <v>7.1</v>
      </c>
      <c r="D211" s="17">
        <f t="shared" si="4"/>
        <v>7.1</v>
      </c>
      <c r="E211" s="160"/>
      <c r="F211" s="161"/>
    </row>
    <row r="212" spans="1:6" x14ac:dyDescent="0.25">
      <c r="A212" s="139"/>
      <c r="B212" s="167" t="s">
        <v>93</v>
      </c>
      <c r="C212" s="160">
        <v>11</v>
      </c>
      <c r="D212" s="17">
        <f t="shared" si="4"/>
        <v>11</v>
      </c>
      <c r="E212" s="160">
        <v>10.8</v>
      </c>
      <c r="F212" s="161"/>
    </row>
    <row r="213" spans="1:6" ht="13.8" thickBot="1" x14ac:dyDescent="0.3">
      <c r="A213" s="38"/>
      <c r="B213" s="166" t="s">
        <v>6</v>
      </c>
      <c r="C213" s="62">
        <v>27.8</v>
      </c>
      <c r="D213" s="12">
        <f t="shared" si="4"/>
        <v>24.8</v>
      </c>
      <c r="E213" s="62"/>
      <c r="F213" s="63">
        <v>3</v>
      </c>
    </row>
    <row r="214" spans="1:6" x14ac:dyDescent="0.25">
      <c r="A214" s="24">
        <v>15</v>
      </c>
      <c r="B214" s="1" t="s">
        <v>27</v>
      </c>
      <c r="C214" s="58">
        <f>SUM(C215:C219)</f>
        <v>699.00000000000011</v>
      </c>
      <c r="D214" s="9">
        <f>C214-F214</f>
        <v>699.00000000000011</v>
      </c>
      <c r="E214" s="58">
        <f>SUM(E215:E219)</f>
        <v>610.4</v>
      </c>
      <c r="F214" s="59">
        <f>SUM(F215:F219)</f>
        <v>0</v>
      </c>
    </row>
    <row r="215" spans="1:6" x14ac:dyDescent="0.25">
      <c r="A215" s="30"/>
      <c r="B215" s="29" t="s">
        <v>7</v>
      </c>
      <c r="C215" s="26">
        <v>176.6</v>
      </c>
      <c r="D215" s="3">
        <f t="shared" si="4"/>
        <v>176.6</v>
      </c>
      <c r="E215" s="102">
        <v>129.1</v>
      </c>
      <c r="F215" s="103"/>
    </row>
    <row r="216" spans="1:6" x14ac:dyDescent="0.25">
      <c r="A216" s="30"/>
      <c r="B216" s="29" t="s">
        <v>76</v>
      </c>
      <c r="C216" s="26">
        <v>491.1</v>
      </c>
      <c r="D216" s="3">
        <f t="shared" si="4"/>
        <v>491.1</v>
      </c>
      <c r="E216" s="102">
        <v>469.4</v>
      </c>
      <c r="F216" s="103"/>
    </row>
    <row r="217" spans="1:6" ht="24.75" customHeight="1" x14ac:dyDescent="0.25">
      <c r="A217" s="139"/>
      <c r="B217" s="167" t="s">
        <v>82</v>
      </c>
      <c r="C217" s="160">
        <v>4.5999999999999996</v>
      </c>
      <c r="D217" s="17">
        <f t="shared" si="4"/>
        <v>4.5999999999999996</v>
      </c>
      <c r="E217" s="162"/>
      <c r="F217" s="163"/>
    </row>
    <row r="218" spans="1:6" x14ac:dyDescent="0.25">
      <c r="A218" s="139"/>
      <c r="B218" s="167" t="s">
        <v>93</v>
      </c>
      <c r="C218" s="160">
        <v>15.5</v>
      </c>
      <c r="D218" s="17">
        <f t="shared" si="4"/>
        <v>15.5</v>
      </c>
      <c r="E218" s="162">
        <v>11.9</v>
      </c>
      <c r="F218" s="163"/>
    </row>
    <row r="219" spans="1:6" ht="13.8" thickBot="1" x14ac:dyDescent="0.3">
      <c r="A219" s="38"/>
      <c r="B219" s="166" t="s">
        <v>6</v>
      </c>
      <c r="C219" s="62">
        <v>11.2</v>
      </c>
      <c r="D219" s="12">
        <f t="shared" si="4"/>
        <v>11.2</v>
      </c>
      <c r="E219" s="62"/>
      <c r="F219" s="63"/>
    </row>
    <row r="220" spans="1:6" x14ac:dyDescent="0.25">
      <c r="A220" s="24">
        <v>16</v>
      </c>
      <c r="B220" s="39" t="s">
        <v>74</v>
      </c>
      <c r="C220" s="58">
        <f>SUM(C221:C225)</f>
        <v>827.90000000000009</v>
      </c>
      <c r="D220" s="9">
        <f>C220-F220</f>
        <v>827.90000000000009</v>
      </c>
      <c r="E220" s="58">
        <f>SUM(E221:E225)</f>
        <v>732.5</v>
      </c>
      <c r="F220" s="59">
        <f>SUM(F221:F225)</f>
        <v>0</v>
      </c>
    </row>
    <row r="221" spans="1:6" x14ac:dyDescent="0.25">
      <c r="A221" s="30"/>
      <c r="B221" s="29" t="s">
        <v>7</v>
      </c>
      <c r="C221" s="26">
        <v>158.80000000000001</v>
      </c>
      <c r="D221" s="3">
        <f t="shared" si="4"/>
        <v>158.80000000000001</v>
      </c>
      <c r="E221" s="26">
        <v>115.3</v>
      </c>
      <c r="F221" s="61"/>
    </row>
    <row r="222" spans="1:6" x14ac:dyDescent="0.25">
      <c r="A222" s="30"/>
      <c r="B222" s="29" t="s">
        <v>76</v>
      </c>
      <c r="C222" s="26">
        <v>650.9</v>
      </c>
      <c r="D222" s="3">
        <f t="shared" si="4"/>
        <v>650.9</v>
      </c>
      <c r="E222" s="26">
        <v>615.6</v>
      </c>
      <c r="F222" s="61"/>
    </row>
    <row r="223" spans="1:6" ht="24.75" customHeight="1" x14ac:dyDescent="0.25">
      <c r="A223" s="139"/>
      <c r="B223" s="167" t="s">
        <v>82</v>
      </c>
      <c r="C223" s="160">
        <v>12.1</v>
      </c>
      <c r="D223" s="17">
        <f t="shared" si="4"/>
        <v>12.1</v>
      </c>
      <c r="E223" s="160"/>
      <c r="F223" s="161"/>
    </row>
    <row r="224" spans="1:6" x14ac:dyDescent="0.25">
      <c r="A224" s="139"/>
      <c r="B224" s="167" t="s">
        <v>93</v>
      </c>
      <c r="C224" s="160">
        <v>3.2</v>
      </c>
      <c r="D224" s="17">
        <f t="shared" si="4"/>
        <v>3.2</v>
      </c>
      <c r="E224" s="160">
        <v>1.6</v>
      </c>
      <c r="F224" s="161"/>
    </row>
    <row r="225" spans="1:8" ht="13.8" thickBot="1" x14ac:dyDescent="0.3">
      <c r="A225" s="38"/>
      <c r="B225" s="166" t="s">
        <v>6</v>
      </c>
      <c r="C225" s="62">
        <v>2.9</v>
      </c>
      <c r="D225" s="12">
        <f t="shared" si="4"/>
        <v>2.9</v>
      </c>
      <c r="E225" s="62"/>
      <c r="F225" s="63"/>
    </row>
    <row r="226" spans="1:8" x14ac:dyDescent="0.25">
      <c r="A226" s="24">
        <v>17</v>
      </c>
      <c r="B226" s="39" t="s">
        <v>28</v>
      </c>
      <c r="C226" s="58">
        <f>SUM(C227:C231)</f>
        <v>1632.8</v>
      </c>
      <c r="D226" s="9">
        <f>C226-F226</f>
        <v>1632.8</v>
      </c>
      <c r="E226" s="58">
        <f>SUM(E227:E231)</f>
        <v>1388.6000000000001</v>
      </c>
      <c r="F226" s="59">
        <f>SUM(F227:F231)</f>
        <v>0</v>
      </c>
    </row>
    <row r="227" spans="1:8" x14ac:dyDescent="0.25">
      <c r="A227" s="30"/>
      <c r="B227" s="29" t="s">
        <v>7</v>
      </c>
      <c r="C227" s="26">
        <v>466.3</v>
      </c>
      <c r="D227" s="3">
        <f t="shared" si="4"/>
        <v>466.3</v>
      </c>
      <c r="E227" s="26">
        <v>301.89999999999998</v>
      </c>
      <c r="F227" s="61"/>
    </row>
    <row r="228" spans="1:8" x14ac:dyDescent="0.25">
      <c r="A228" s="30"/>
      <c r="B228" s="29" t="s">
        <v>76</v>
      </c>
      <c r="C228" s="26">
        <v>1120.8</v>
      </c>
      <c r="D228" s="3">
        <f t="shared" si="4"/>
        <v>1120.8</v>
      </c>
      <c r="E228" s="26">
        <v>1069.5</v>
      </c>
      <c r="F228" s="61"/>
    </row>
    <row r="229" spans="1:8" ht="21" x14ac:dyDescent="0.25">
      <c r="A229" s="139"/>
      <c r="B229" s="167" t="s">
        <v>82</v>
      </c>
      <c r="C229" s="160">
        <v>14.3</v>
      </c>
      <c r="D229" s="17">
        <f t="shared" si="4"/>
        <v>14.3</v>
      </c>
      <c r="E229" s="160"/>
      <c r="F229" s="161"/>
    </row>
    <row r="230" spans="1:8" x14ac:dyDescent="0.25">
      <c r="A230" s="139"/>
      <c r="B230" s="167" t="s">
        <v>93</v>
      </c>
      <c r="C230" s="160">
        <v>24.9</v>
      </c>
      <c r="D230" s="17">
        <f t="shared" si="4"/>
        <v>24.9</v>
      </c>
      <c r="E230" s="160">
        <v>17.2</v>
      </c>
      <c r="F230" s="161"/>
    </row>
    <row r="231" spans="1:8" ht="13.8" thickBot="1" x14ac:dyDescent="0.3">
      <c r="A231" s="38"/>
      <c r="B231" s="166" t="s">
        <v>6</v>
      </c>
      <c r="C231" s="62">
        <v>6.5</v>
      </c>
      <c r="D231" s="12">
        <f t="shared" si="4"/>
        <v>6.5</v>
      </c>
      <c r="E231" s="62"/>
      <c r="F231" s="63"/>
    </row>
    <row r="232" spans="1:8" x14ac:dyDescent="0.25">
      <c r="A232" s="24">
        <v>18</v>
      </c>
      <c r="B232" s="1" t="s">
        <v>95</v>
      </c>
      <c r="C232" s="58">
        <f>SUM(C233:C237)</f>
        <v>690.5</v>
      </c>
      <c r="D232" s="9">
        <f>C232-F232</f>
        <v>690.5</v>
      </c>
      <c r="E232" s="58">
        <f>SUM(E233:E237)</f>
        <v>589.6</v>
      </c>
      <c r="F232" s="59">
        <f>SUM(F233:F237)</f>
        <v>0</v>
      </c>
    </row>
    <row r="233" spans="1:8" x14ac:dyDescent="0.25">
      <c r="A233" s="30"/>
      <c r="B233" s="29" t="s">
        <v>7</v>
      </c>
      <c r="C233" s="36">
        <v>209.2</v>
      </c>
      <c r="D233" s="2">
        <f t="shared" si="4"/>
        <v>209.2</v>
      </c>
      <c r="E233" s="36">
        <v>145.5</v>
      </c>
      <c r="F233" s="72"/>
    </row>
    <row r="234" spans="1:8" x14ac:dyDescent="0.25">
      <c r="A234" s="30"/>
      <c r="B234" s="29" t="s">
        <v>76</v>
      </c>
      <c r="C234" s="36">
        <v>469.6</v>
      </c>
      <c r="D234" s="2">
        <f t="shared" si="4"/>
        <v>469.6</v>
      </c>
      <c r="E234" s="36">
        <v>443.6</v>
      </c>
      <c r="F234" s="72"/>
      <c r="G234" s="124"/>
      <c r="H234" s="124"/>
    </row>
    <row r="235" spans="1:8" ht="24.75" customHeight="1" x14ac:dyDescent="0.25">
      <c r="A235" s="139"/>
      <c r="B235" s="167" t="s">
        <v>82</v>
      </c>
      <c r="C235" s="164">
        <v>3.6</v>
      </c>
      <c r="D235" s="2">
        <f t="shared" si="4"/>
        <v>3.6</v>
      </c>
      <c r="E235" s="164"/>
      <c r="F235" s="165"/>
      <c r="G235" s="124"/>
      <c r="H235" s="124"/>
    </row>
    <row r="236" spans="1:8" x14ac:dyDescent="0.25">
      <c r="A236" s="139"/>
      <c r="B236" s="167" t="s">
        <v>93</v>
      </c>
      <c r="C236" s="164">
        <v>2.1</v>
      </c>
      <c r="D236" s="4">
        <f t="shared" si="4"/>
        <v>2.1</v>
      </c>
      <c r="E236" s="164">
        <v>0.5</v>
      </c>
      <c r="F236" s="165"/>
      <c r="G236" s="124"/>
      <c r="H236" s="124"/>
    </row>
    <row r="237" spans="1:8" ht="13.8" thickBot="1" x14ac:dyDescent="0.3">
      <c r="A237" s="38"/>
      <c r="B237" s="166" t="s">
        <v>6</v>
      </c>
      <c r="C237" s="69">
        <v>6</v>
      </c>
      <c r="D237" s="5">
        <f t="shared" si="4"/>
        <v>6</v>
      </c>
      <c r="E237" s="69"/>
      <c r="F237" s="73"/>
    </row>
    <row r="238" spans="1:8" x14ac:dyDescent="0.25">
      <c r="A238" s="24">
        <v>19</v>
      </c>
      <c r="B238" s="39" t="s">
        <v>30</v>
      </c>
      <c r="C238" s="66">
        <f>C239+C240+C241</f>
        <v>638.29999999999995</v>
      </c>
      <c r="D238" s="1">
        <f>C238-F238</f>
        <v>632.29999999999995</v>
      </c>
      <c r="E238" s="66">
        <f>E239+E240+E241</f>
        <v>535.09999999999991</v>
      </c>
      <c r="F238" s="71">
        <f>F239+F240+F241</f>
        <v>6</v>
      </c>
    </row>
    <row r="239" spans="1:8" x14ac:dyDescent="0.25">
      <c r="A239" s="30"/>
      <c r="B239" s="29" t="s">
        <v>7</v>
      </c>
      <c r="C239" s="36">
        <v>317.7</v>
      </c>
      <c r="D239" s="2">
        <f t="shared" si="4"/>
        <v>311.7</v>
      </c>
      <c r="E239" s="36">
        <v>266.39999999999998</v>
      </c>
      <c r="F239" s="72">
        <v>6</v>
      </c>
    </row>
    <row r="240" spans="1:8" x14ac:dyDescent="0.25">
      <c r="A240" s="30"/>
      <c r="B240" s="29" t="s">
        <v>76</v>
      </c>
      <c r="C240" s="36">
        <v>279.39999999999998</v>
      </c>
      <c r="D240" s="2">
        <f t="shared" si="4"/>
        <v>279.39999999999998</v>
      </c>
      <c r="E240" s="36">
        <v>268.7</v>
      </c>
      <c r="F240" s="72"/>
    </row>
    <row r="241" spans="1:8" ht="13.8" thickBot="1" x14ac:dyDescent="0.3">
      <c r="A241" s="38"/>
      <c r="B241" s="5" t="s">
        <v>6</v>
      </c>
      <c r="C241" s="62">
        <v>41.2</v>
      </c>
      <c r="D241" s="12">
        <f t="shared" ref="D241:D313" si="5">C241-F241</f>
        <v>41.2</v>
      </c>
      <c r="E241" s="62"/>
      <c r="F241" s="63"/>
    </row>
    <row r="242" spans="1:8" x14ac:dyDescent="0.25">
      <c r="A242" s="24">
        <v>20</v>
      </c>
      <c r="B242" s="39" t="s">
        <v>31</v>
      </c>
      <c r="C242" s="58">
        <f>C243+C244+C245+C246</f>
        <v>810.3</v>
      </c>
      <c r="D242" s="9">
        <f>C242-F242</f>
        <v>810.3</v>
      </c>
      <c r="E242" s="58">
        <f>E243+E244+E245+E246</f>
        <v>719.80000000000007</v>
      </c>
      <c r="F242" s="59">
        <f>F243+F244+F245+F246</f>
        <v>0</v>
      </c>
    </row>
    <row r="243" spans="1:8" x14ac:dyDescent="0.25">
      <c r="A243" s="30"/>
      <c r="B243" s="29" t="s">
        <v>7</v>
      </c>
      <c r="C243" s="26">
        <v>475.7</v>
      </c>
      <c r="D243" s="3">
        <f t="shared" si="5"/>
        <v>475.7</v>
      </c>
      <c r="E243" s="26">
        <v>427.3</v>
      </c>
      <c r="F243" s="61"/>
    </row>
    <row r="244" spans="1:8" x14ac:dyDescent="0.25">
      <c r="A244" s="30"/>
      <c r="B244" s="29" t="s">
        <v>76</v>
      </c>
      <c r="C244" s="26">
        <v>297.60000000000002</v>
      </c>
      <c r="D244" s="3">
        <f t="shared" si="5"/>
        <v>297.60000000000002</v>
      </c>
      <c r="E244" s="26">
        <v>288.89999999999998</v>
      </c>
      <c r="F244" s="61"/>
    </row>
    <row r="245" spans="1:8" x14ac:dyDescent="0.25">
      <c r="A245" s="139"/>
      <c r="B245" s="145" t="s">
        <v>93</v>
      </c>
      <c r="C245" s="160">
        <v>3.7</v>
      </c>
      <c r="D245" s="3">
        <f t="shared" si="5"/>
        <v>3.7</v>
      </c>
      <c r="E245" s="160">
        <v>3.6</v>
      </c>
      <c r="F245" s="161"/>
    </row>
    <row r="246" spans="1:8" ht="13.8" thickBot="1" x14ac:dyDescent="0.3">
      <c r="A246" s="38"/>
      <c r="B246" s="5" t="s">
        <v>6</v>
      </c>
      <c r="C246" s="62">
        <v>33.299999999999997</v>
      </c>
      <c r="D246" s="12">
        <f t="shared" si="5"/>
        <v>33.299999999999997</v>
      </c>
      <c r="E246" s="62"/>
      <c r="F246" s="63"/>
    </row>
    <row r="247" spans="1:8" x14ac:dyDescent="0.25">
      <c r="A247" s="24">
        <v>21</v>
      </c>
      <c r="B247" s="41" t="s">
        <v>54</v>
      </c>
      <c r="C247" s="66">
        <f>C248+C249+C250</f>
        <v>719.39999999999986</v>
      </c>
      <c r="D247" s="1">
        <f>C247-F247</f>
        <v>719.39999999999986</v>
      </c>
      <c r="E247" s="66">
        <f>E248+E249+E250</f>
        <v>613</v>
      </c>
      <c r="F247" s="71">
        <f>F248+F249+F250</f>
        <v>0</v>
      </c>
    </row>
    <row r="248" spans="1:8" x14ac:dyDescent="0.25">
      <c r="A248" s="30"/>
      <c r="B248" s="29" t="s">
        <v>7</v>
      </c>
      <c r="C248" s="36">
        <v>362.7</v>
      </c>
      <c r="D248" s="2">
        <f t="shared" si="5"/>
        <v>362.7</v>
      </c>
      <c r="E248" s="36">
        <v>325.10000000000002</v>
      </c>
      <c r="F248" s="72"/>
    </row>
    <row r="249" spans="1:8" x14ac:dyDescent="0.25">
      <c r="A249" s="30"/>
      <c r="B249" s="29" t="s">
        <v>76</v>
      </c>
      <c r="C249" s="36">
        <v>299.39999999999998</v>
      </c>
      <c r="D249" s="2">
        <f t="shared" si="5"/>
        <v>299.39999999999998</v>
      </c>
      <c r="E249" s="36">
        <v>287.89999999999998</v>
      </c>
      <c r="F249" s="72"/>
      <c r="G249" s="124"/>
      <c r="H249" s="124"/>
    </row>
    <row r="250" spans="1:8" ht="13.8" thickBot="1" x14ac:dyDescent="0.3">
      <c r="A250" s="38"/>
      <c r="B250" s="5" t="s">
        <v>6</v>
      </c>
      <c r="C250" s="69">
        <v>57.3</v>
      </c>
      <c r="D250" s="5">
        <f t="shared" si="5"/>
        <v>57.3</v>
      </c>
      <c r="E250" s="69"/>
      <c r="F250" s="73"/>
    </row>
    <row r="251" spans="1:8" x14ac:dyDescent="0.25">
      <c r="A251" s="24">
        <v>22</v>
      </c>
      <c r="B251" s="41" t="s">
        <v>32</v>
      </c>
      <c r="C251" s="101">
        <f>C252+C253+C254</f>
        <v>530.20000000000005</v>
      </c>
      <c r="D251" s="1">
        <f>C251-F251</f>
        <v>529.20000000000005</v>
      </c>
      <c r="E251" s="101">
        <f>E252+E253+E254</f>
        <v>489.79999999999995</v>
      </c>
      <c r="F251" s="106">
        <f>F252+F253+F254</f>
        <v>1</v>
      </c>
    </row>
    <row r="252" spans="1:8" x14ac:dyDescent="0.25">
      <c r="A252" s="30"/>
      <c r="B252" s="29" t="s">
        <v>7</v>
      </c>
      <c r="C252" s="102">
        <v>468.1</v>
      </c>
      <c r="D252" s="2">
        <f t="shared" si="5"/>
        <v>468.1</v>
      </c>
      <c r="E252" s="102">
        <v>436.2</v>
      </c>
      <c r="F252" s="103"/>
    </row>
    <row r="253" spans="1:8" x14ac:dyDescent="0.25">
      <c r="A253" s="30"/>
      <c r="B253" s="29" t="s">
        <v>76</v>
      </c>
      <c r="C253" s="102">
        <v>29.3</v>
      </c>
      <c r="D253" s="2">
        <f t="shared" si="5"/>
        <v>29.3</v>
      </c>
      <c r="E253" s="102">
        <v>28.9</v>
      </c>
      <c r="F253" s="103"/>
    </row>
    <row r="254" spans="1:8" ht="13.8" thickBot="1" x14ac:dyDescent="0.3">
      <c r="A254" s="38"/>
      <c r="B254" s="5" t="s">
        <v>6</v>
      </c>
      <c r="C254" s="107">
        <v>32.799999999999997</v>
      </c>
      <c r="D254" s="5">
        <v>31.8</v>
      </c>
      <c r="E254" s="107">
        <v>24.7</v>
      </c>
      <c r="F254" s="108">
        <v>1</v>
      </c>
    </row>
    <row r="255" spans="1:8" x14ac:dyDescent="0.25">
      <c r="A255" s="24">
        <v>23</v>
      </c>
      <c r="B255" s="39" t="s">
        <v>55</v>
      </c>
      <c r="C255" s="101">
        <f>C256+C257+C258+C259</f>
        <v>894.6</v>
      </c>
      <c r="D255" s="1">
        <f t="shared" si="5"/>
        <v>842.5</v>
      </c>
      <c r="E255" s="101">
        <f>E256+E257+E258+E259</f>
        <v>601.20000000000005</v>
      </c>
      <c r="F255" s="106">
        <f>F256+F257+F258+F259</f>
        <v>52.1</v>
      </c>
    </row>
    <row r="256" spans="1:8" x14ac:dyDescent="0.25">
      <c r="A256" s="67"/>
      <c r="B256" s="29" t="s">
        <v>7</v>
      </c>
      <c r="C256" s="102">
        <v>608.20000000000005</v>
      </c>
      <c r="D256" s="2">
        <f>C256-F256</f>
        <v>561</v>
      </c>
      <c r="E256" s="102">
        <v>491</v>
      </c>
      <c r="F256" s="103">
        <v>47.2</v>
      </c>
    </row>
    <row r="257" spans="1:6" x14ac:dyDescent="0.25">
      <c r="A257" s="30"/>
      <c r="B257" s="29" t="s">
        <v>76</v>
      </c>
      <c r="C257" s="102">
        <v>20</v>
      </c>
      <c r="D257" s="2">
        <f t="shared" si="5"/>
        <v>20</v>
      </c>
      <c r="E257" s="102">
        <v>19.7</v>
      </c>
      <c r="F257" s="103"/>
    </row>
    <row r="258" spans="1:6" x14ac:dyDescent="0.25">
      <c r="A258" s="30"/>
      <c r="B258" s="145" t="s">
        <v>93</v>
      </c>
      <c r="C258" s="102">
        <v>43.9</v>
      </c>
      <c r="D258" s="2">
        <f t="shared" ref="D258" si="6">C258-F258</f>
        <v>43.9</v>
      </c>
      <c r="E258" s="102">
        <v>43.9</v>
      </c>
      <c r="F258" s="103"/>
    </row>
    <row r="259" spans="1:6" ht="13.8" thickBot="1" x14ac:dyDescent="0.3">
      <c r="A259" s="70"/>
      <c r="B259" s="5" t="s">
        <v>6</v>
      </c>
      <c r="C259" s="109">
        <v>222.5</v>
      </c>
      <c r="D259" s="5">
        <f t="shared" si="5"/>
        <v>217.6</v>
      </c>
      <c r="E259" s="109">
        <v>46.6</v>
      </c>
      <c r="F259" s="110">
        <v>4.9000000000000004</v>
      </c>
    </row>
    <row r="260" spans="1:6" x14ac:dyDescent="0.25">
      <c r="A260" s="24">
        <v>24</v>
      </c>
      <c r="B260" s="41" t="s">
        <v>78</v>
      </c>
      <c r="C260" s="101">
        <f>SUM(C261:C266)</f>
        <v>937</v>
      </c>
      <c r="D260" s="1">
        <f t="shared" si="5"/>
        <v>934.8</v>
      </c>
      <c r="E260" s="101">
        <f>SUM(E261:E266)</f>
        <v>818.8</v>
      </c>
      <c r="F260" s="106">
        <f>SUM(F261:F266)</f>
        <v>2.2000000000000002</v>
      </c>
    </row>
    <row r="261" spans="1:6" x14ac:dyDescent="0.25">
      <c r="A261" s="30"/>
      <c r="B261" s="29" t="s">
        <v>7</v>
      </c>
      <c r="C261" s="102"/>
      <c r="D261" s="2">
        <f t="shared" si="5"/>
        <v>0</v>
      </c>
      <c r="E261" s="102"/>
      <c r="F261" s="103"/>
    </row>
    <row r="262" spans="1:6" x14ac:dyDescent="0.25">
      <c r="A262" s="30"/>
      <c r="B262" s="29" t="s">
        <v>33</v>
      </c>
      <c r="C262" s="102">
        <v>501</v>
      </c>
      <c r="D262" s="2">
        <f t="shared" si="5"/>
        <v>501</v>
      </c>
      <c r="E262" s="102">
        <v>399</v>
      </c>
      <c r="F262" s="103"/>
    </row>
    <row r="263" spans="1:6" x14ac:dyDescent="0.25">
      <c r="A263" s="30"/>
      <c r="B263" s="29" t="s">
        <v>76</v>
      </c>
      <c r="C263" s="102">
        <v>422.5</v>
      </c>
      <c r="D263" s="2">
        <f t="shared" si="5"/>
        <v>422.5</v>
      </c>
      <c r="E263" s="102">
        <v>413.5</v>
      </c>
      <c r="F263" s="103"/>
    </row>
    <row r="264" spans="1:6" ht="24.75" customHeight="1" x14ac:dyDescent="0.25">
      <c r="A264" s="139"/>
      <c r="B264" s="167" t="s">
        <v>82</v>
      </c>
      <c r="C264" s="162">
        <v>2.2000000000000002</v>
      </c>
      <c r="D264" s="2">
        <f t="shared" si="5"/>
        <v>0</v>
      </c>
      <c r="E264" s="162"/>
      <c r="F264" s="163">
        <v>2.2000000000000002</v>
      </c>
    </row>
    <row r="265" spans="1:6" x14ac:dyDescent="0.25">
      <c r="A265" s="139"/>
      <c r="B265" s="167" t="s">
        <v>93</v>
      </c>
      <c r="C265" s="162">
        <v>0.3</v>
      </c>
      <c r="D265" s="4">
        <f t="shared" si="5"/>
        <v>0.3</v>
      </c>
      <c r="E265" s="162">
        <v>0.3</v>
      </c>
      <c r="F265" s="163"/>
    </row>
    <row r="266" spans="1:6" ht="13.8" thickBot="1" x14ac:dyDescent="0.3">
      <c r="A266" s="38"/>
      <c r="B266" s="166" t="s">
        <v>6</v>
      </c>
      <c r="C266" s="107">
        <v>11</v>
      </c>
      <c r="D266" s="5">
        <f t="shared" si="5"/>
        <v>11</v>
      </c>
      <c r="E266" s="107">
        <v>6</v>
      </c>
      <c r="F266" s="108"/>
    </row>
    <row r="267" spans="1:6" x14ac:dyDescent="0.25">
      <c r="A267" s="181" t="s">
        <v>56</v>
      </c>
      <c r="B267" s="182"/>
      <c r="C267" s="14">
        <f>C165+C170+C172+C174+C176+C178+C180+C182+C184+C186+C190+C196+C202+C208+C214+C220+C226+C232+C238+C242+C247+C251+C255+C260</f>
        <v>13534.399999999998</v>
      </c>
      <c r="D267" s="14">
        <f>C267-F267</f>
        <v>13450.599999999999</v>
      </c>
      <c r="E267" s="14">
        <f>E165+E170+E172+E174+E176+E178+E180+E182+E184+E186+E190+E196+E202+E208+E214+E220+E226+E232+E238+E242+E247+E251+E255+E260</f>
        <v>11195.9</v>
      </c>
      <c r="F267" s="15">
        <f>F165+F170+F172+F174+F176+F178+F180+F182+F184+F186+F190+F196+F202+F208+F214+F220+F226+F232+F238+F242+F247+F251+F255+F260</f>
        <v>83.8</v>
      </c>
    </row>
    <row r="268" spans="1:6" x14ac:dyDescent="0.25">
      <c r="A268" s="185" t="s">
        <v>7</v>
      </c>
      <c r="B268" s="186"/>
      <c r="C268" s="48">
        <f>C166+C171+C173+C175+C177+C179+C181+C183+C185+C187+C191+C197+C203+C209+C215+C221+C227+C233+C239+C243+C248+C252+C256+C261</f>
        <v>4975.7</v>
      </c>
      <c r="D268" s="49">
        <f t="shared" si="5"/>
        <v>4908.5</v>
      </c>
      <c r="E268" s="48">
        <f>E166+E171+E173+E175+E177+E179+E181+E183+E185+E187+E191+E197+E203+E209+E215+E221+E227+E233+E239+E243+E248+E252+E256+E261</f>
        <v>3749.7</v>
      </c>
      <c r="F268" s="50">
        <f>F166+F171+F173+F175+F177+F179+F181+F183+F185+F187+F191+F197+F203+F209+F215+F221+F227+F233+F239+F243+F248+F252+F256+F261</f>
        <v>67.2</v>
      </c>
    </row>
    <row r="269" spans="1:6" x14ac:dyDescent="0.25">
      <c r="A269" s="185" t="s">
        <v>33</v>
      </c>
      <c r="B269" s="186"/>
      <c r="C269" s="48">
        <f>C262</f>
        <v>501</v>
      </c>
      <c r="D269" s="49">
        <f t="shared" si="5"/>
        <v>501</v>
      </c>
      <c r="E269" s="48">
        <f>E262</f>
        <v>399</v>
      </c>
      <c r="F269" s="50">
        <f>F262</f>
        <v>0</v>
      </c>
    </row>
    <row r="270" spans="1:6" x14ac:dyDescent="0.25">
      <c r="A270" s="185" t="s">
        <v>76</v>
      </c>
      <c r="B270" s="186"/>
      <c r="C270" s="48">
        <f>C167+C188+C192+C198+C204++C210+C216+C222+C228+C234+C240+C244+C249+C253+C257+C263</f>
        <v>7233.5999999999995</v>
      </c>
      <c r="D270" s="49">
        <f t="shared" si="5"/>
        <v>7230.0999999999995</v>
      </c>
      <c r="E270" s="48">
        <f>E167+E188+E192+E198+E204++E210+E216+E222+E228+E234+E240+E244+E249+E253+E257+E263</f>
        <v>6854.1999999999989</v>
      </c>
      <c r="F270" s="50">
        <f>F167+F188+F192+F198+F204++F210+F216+F222+F228+F234+F240+F244+F249+F253+F257+F263</f>
        <v>3.5</v>
      </c>
    </row>
    <row r="271" spans="1:6" ht="13.5" customHeight="1" x14ac:dyDescent="0.25">
      <c r="A271" s="185" t="s">
        <v>87</v>
      </c>
      <c r="B271" s="186"/>
      <c r="C271" s="85">
        <f>C168</f>
        <v>111.6</v>
      </c>
      <c r="D271" s="49">
        <f t="shared" si="5"/>
        <v>111.6</v>
      </c>
      <c r="E271" s="85">
        <f>E168</f>
        <v>3.7</v>
      </c>
      <c r="F271" s="86"/>
    </row>
    <row r="272" spans="1:6" ht="24" customHeight="1" x14ac:dyDescent="0.25">
      <c r="A272" s="189" t="s">
        <v>83</v>
      </c>
      <c r="B272" s="186"/>
      <c r="C272" s="85">
        <f>C193+C199+C205+C211+C217+C223+C229+C235+C264</f>
        <v>73.600000000000009</v>
      </c>
      <c r="D272" s="49">
        <f t="shared" si="5"/>
        <v>71.400000000000006</v>
      </c>
      <c r="E272" s="85">
        <f>E193+E199+E205+E211+E217+E223+E229+E235+E264</f>
        <v>0</v>
      </c>
      <c r="F272" s="86">
        <f>F193+F199+F205+F211+F217+F223+F229+F235+F264</f>
        <v>2.2000000000000002</v>
      </c>
    </row>
    <row r="273" spans="1:6" ht="15" customHeight="1" x14ac:dyDescent="0.25">
      <c r="A273" s="189" t="s">
        <v>93</v>
      </c>
      <c r="B273" s="190"/>
      <c r="C273" s="85">
        <f>C194+C200+C206+C212+C218+C224+C230+C236+C245+C258+C265</f>
        <v>132.6</v>
      </c>
      <c r="D273" s="49">
        <f t="shared" si="5"/>
        <v>132.6</v>
      </c>
      <c r="E273" s="85">
        <f>E194+E200+E206+E212+E218+E224+E230+E236+E245+E258+E265</f>
        <v>111.39999999999999</v>
      </c>
      <c r="F273" s="86">
        <f>F194+F200+F206+F212+F218+F224+F230+F236+F245+F258+F265</f>
        <v>0</v>
      </c>
    </row>
    <row r="274" spans="1:6" ht="12.75" customHeight="1" x14ac:dyDescent="0.25">
      <c r="A274" s="183" t="s">
        <v>58</v>
      </c>
      <c r="B274" s="184"/>
      <c r="C274" s="85">
        <f>C189+C195+C201+C207+C213+C219+C225+C231+C237+C241+C246+C250+C254+C259+C266</f>
        <v>506.3</v>
      </c>
      <c r="D274" s="128">
        <f t="shared" si="5"/>
        <v>495.40000000000003</v>
      </c>
      <c r="E274" s="85">
        <f>E189+E195+E201+E207+E213+E219+E225+E231+E237+E241+E246+E250+E254+E259+E266</f>
        <v>77.900000000000006</v>
      </c>
      <c r="F274" s="86">
        <f>F189+F195+F201+F207+F213+F219+F225+F231+F237+F241+F246+F250+F254+F259+F266</f>
        <v>10.9</v>
      </c>
    </row>
    <row r="275" spans="1:6" ht="14.25" customHeight="1" thickBot="1" x14ac:dyDescent="0.3">
      <c r="A275" s="187" t="s">
        <v>73</v>
      </c>
      <c r="B275" s="188"/>
      <c r="C275" s="51">
        <f>C169</f>
        <v>0</v>
      </c>
      <c r="D275" s="51">
        <f>C275-F275</f>
        <v>0</v>
      </c>
      <c r="E275" s="51">
        <f>E169</f>
        <v>0</v>
      </c>
      <c r="F275" s="53">
        <f>F169</f>
        <v>0</v>
      </c>
    </row>
    <row r="276" spans="1:6" ht="13.8" thickBot="1" x14ac:dyDescent="0.3">
      <c r="A276" s="178" t="s">
        <v>62</v>
      </c>
      <c r="B276" s="179"/>
      <c r="C276" s="179"/>
      <c r="D276" s="179"/>
      <c r="E276" s="179"/>
      <c r="F276" s="180"/>
    </row>
    <row r="277" spans="1:6" x14ac:dyDescent="0.25">
      <c r="A277" s="24">
        <v>1</v>
      </c>
      <c r="B277" s="1" t="s">
        <v>45</v>
      </c>
      <c r="C277" s="74">
        <f>C278</f>
        <v>9.5</v>
      </c>
      <c r="D277" s="1">
        <f t="shared" si="5"/>
        <v>9.5</v>
      </c>
      <c r="E277" s="74">
        <f>E278</f>
        <v>0</v>
      </c>
      <c r="F277" s="75">
        <f>F278</f>
        <v>0</v>
      </c>
    </row>
    <row r="278" spans="1:6" ht="13.8" thickBot="1" x14ac:dyDescent="0.3">
      <c r="A278" s="28"/>
      <c r="B278" s="68" t="s">
        <v>7</v>
      </c>
      <c r="C278" s="76">
        <v>9.5</v>
      </c>
      <c r="D278" s="5">
        <f t="shared" si="5"/>
        <v>9.5</v>
      </c>
      <c r="E278" s="76"/>
      <c r="F278" s="77"/>
    </row>
    <row r="279" spans="1:6" x14ac:dyDescent="0.25">
      <c r="A279" s="24">
        <v>2</v>
      </c>
      <c r="B279" s="1" t="s">
        <v>9</v>
      </c>
      <c r="C279" s="150">
        <f>C280</f>
        <v>4.7</v>
      </c>
      <c r="D279" s="150">
        <f t="shared" si="5"/>
        <v>4</v>
      </c>
      <c r="E279" s="150">
        <f>E280</f>
        <v>0</v>
      </c>
      <c r="F279" s="151">
        <f>F280</f>
        <v>0.7</v>
      </c>
    </row>
    <row r="280" spans="1:6" ht="13.8" thickBot="1" x14ac:dyDescent="0.3">
      <c r="A280" s="28"/>
      <c r="B280" s="68" t="s">
        <v>7</v>
      </c>
      <c r="C280" s="152">
        <v>4.7</v>
      </c>
      <c r="D280" s="152">
        <f t="shared" si="5"/>
        <v>4</v>
      </c>
      <c r="E280" s="152"/>
      <c r="F280" s="153">
        <v>0.7</v>
      </c>
    </row>
    <row r="281" spans="1:6" x14ac:dyDescent="0.25">
      <c r="A281" s="24">
        <v>3</v>
      </c>
      <c r="B281" s="1" t="s">
        <v>10</v>
      </c>
      <c r="C281" s="1">
        <f>C282</f>
        <v>39</v>
      </c>
      <c r="D281" s="1">
        <f t="shared" si="5"/>
        <v>38</v>
      </c>
      <c r="E281" s="1">
        <f>E282</f>
        <v>23.2</v>
      </c>
      <c r="F281" s="7">
        <f>F282</f>
        <v>1</v>
      </c>
    </row>
    <row r="282" spans="1:6" ht="13.8" thickBot="1" x14ac:dyDescent="0.3">
      <c r="A282" s="28"/>
      <c r="B282" s="68" t="s">
        <v>7</v>
      </c>
      <c r="C282" s="5">
        <v>39</v>
      </c>
      <c r="D282" s="5">
        <f t="shared" si="5"/>
        <v>38</v>
      </c>
      <c r="E282" s="5">
        <v>23.2</v>
      </c>
      <c r="F282" s="6">
        <v>1</v>
      </c>
    </row>
    <row r="283" spans="1:6" x14ac:dyDescent="0.25">
      <c r="A283" s="24">
        <v>4</v>
      </c>
      <c r="B283" s="1" t="s">
        <v>11</v>
      </c>
      <c r="C283" s="1">
        <f>C284</f>
        <v>16.5</v>
      </c>
      <c r="D283" s="1">
        <f t="shared" si="5"/>
        <v>16.5</v>
      </c>
      <c r="E283" s="1">
        <f>E284</f>
        <v>0</v>
      </c>
      <c r="F283" s="7">
        <f>F284</f>
        <v>0</v>
      </c>
    </row>
    <row r="284" spans="1:6" ht="13.8" thickBot="1" x14ac:dyDescent="0.3">
      <c r="A284" s="28"/>
      <c r="B284" s="68" t="s">
        <v>7</v>
      </c>
      <c r="C284" s="5">
        <v>16.5</v>
      </c>
      <c r="D284" s="5">
        <f t="shared" si="5"/>
        <v>16.5</v>
      </c>
      <c r="E284" s="5"/>
      <c r="F284" s="6"/>
    </row>
    <row r="285" spans="1:6" x14ac:dyDescent="0.25">
      <c r="A285" s="24">
        <v>5</v>
      </c>
      <c r="B285" s="1" t="s">
        <v>12</v>
      </c>
      <c r="C285" s="1">
        <f>C286</f>
        <v>11.8</v>
      </c>
      <c r="D285" s="1">
        <f t="shared" si="5"/>
        <v>11.8</v>
      </c>
      <c r="E285" s="1">
        <f>E286</f>
        <v>0</v>
      </c>
      <c r="F285" s="7">
        <f>F286</f>
        <v>0</v>
      </c>
    </row>
    <row r="286" spans="1:6" ht="13.8" thickBot="1" x14ac:dyDescent="0.3">
      <c r="A286" s="38"/>
      <c r="B286" s="68" t="s">
        <v>7</v>
      </c>
      <c r="C286" s="5">
        <v>11.8</v>
      </c>
      <c r="D286" s="5">
        <f t="shared" si="5"/>
        <v>11.8</v>
      </c>
      <c r="E286" s="5"/>
      <c r="F286" s="6"/>
    </row>
    <row r="287" spans="1:6" x14ac:dyDescent="0.25">
      <c r="A287" s="24">
        <v>6</v>
      </c>
      <c r="B287" s="1" t="s">
        <v>13</v>
      </c>
      <c r="C287" s="1">
        <f>C288</f>
        <v>8.4</v>
      </c>
      <c r="D287" s="1">
        <f t="shared" si="5"/>
        <v>8.4</v>
      </c>
      <c r="E287" s="1">
        <f>E288</f>
        <v>0</v>
      </c>
      <c r="F287" s="7">
        <f>F288</f>
        <v>0</v>
      </c>
    </row>
    <row r="288" spans="1:6" ht="13.8" thickBot="1" x14ac:dyDescent="0.3">
      <c r="A288" s="38"/>
      <c r="B288" s="68" t="s">
        <v>7</v>
      </c>
      <c r="C288" s="5">
        <v>8.4</v>
      </c>
      <c r="D288" s="5">
        <f t="shared" si="5"/>
        <v>8.4</v>
      </c>
      <c r="E288" s="5"/>
      <c r="F288" s="6"/>
    </row>
    <row r="289" spans="1:7" x14ac:dyDescent="0.25">
      <c r="A289" s="24">
        <v>7</v>
      </c>
      <c r="B289" s="1" t="s">
        <v>14</v>
      </c>
      <c r="C289" s="1">
        <f>C290</f>
        <v>34.700000000000003</v>
      </c>
      <c r="D289" s="1">
        <f t="shared" si="5"/>
        <v>33.200000000000003</v>
      </c>
      <c r="E289" s="1">
        <f>E290</f>
        <v>24</v>
      </c>
      <c r="F289" s="7">
        <f>F290</f>
        <v>1.5</v>
      </c>
    </row>
    <row r="290" spans="1:7" ht="13.8" thickBot="1" x14ac:dyDescent="0.3">
      <c r="A290" s="38"/>
      <c r="B290" s="68" t="s">
        <v>7</v>
      </c>
      <c r="C290" s="5">
        <v>34.700000000000003</v>
      </c>
      <c r="D290" s="5">
        <f t="shared" si="5"/>
        <v>33.200000000000003</v>
      </c>
      <c r="E290" s="5">
        <v>24</v>
      </c>
      <c r="F290" s="6">
        <v>1.5</v>
      </c>
    </row>
    <row r="291" spans="1:7" x14ac:dyDescent="0.25">
      <c r="A291" s="24">
        <v>8</v>
      </c>
      <c r="B291" s="39" t="s">
        <v>15</v>
      </c>
      <c r="C291" s="1">
        <f>C292</f>
        <v>1.6</v>
      </c>
      <c r="D291" s="1">
        <f t="shared" si="5"/>
        <v>1.6</v>
      </c>
      <c r="E291" s="1">
        <f>E292</f>
        <v>0</v>
      </c>
      <c r="F291" s="7">
        <f>F292</f>
        <v>0</v>
      </c>
    </row>
    <row r="292" spans="1:7" ht="13.8" thickBot="1" x14ac:dyDescent="0.3">
      <c r="A292" s="38"/>
      <c r="B292" s="68" t="s">
        <v>7</v>
      </c>
      <c r="C292" s="5">
        <v>1.6</v>
      </c>
      <c r="D292" s="5">
        <f t="shared" si="5"/>
        <v>1.6</v>
      </c>
      <c r="E292" s="5"/>
      <c r="F292" s="6"/>
    </row>
    <row r="293" spans="1:7" x14ac:dyDescent="0.25">
      <c r="A293" s="24">
        <v>9</v>
      </c>
      <c r="B293" s="1" t="s">
        <v>16</v>
      </c>
      <c r="C293" s="1">
        <f>C294</f>
        <v>4.9000000000000004</v>
      </c>
      <c r="D293" s="1">
        <f t="shared" si="5"/>
        <v>4.9000000000000004</v>
      </c>
      <c r="E293" s="1">
        <f>E294</f>
        <v>0</v>
      </c>
      <c r="F293" s="7">
        <f>F294</f>
        <v>0</v>
      </c>
    </row>
    <row r="294" spans="1:7" ht="13.8" thickBot="1" x14ac:dyDescent="0.3">
      <c r="A294" s="38"/>
      <c r="B294" s="68" t="s">
        <v>7</v>
      </c>
      <c r="C294" s="5">
        <v>4.9000000000000004</v>
      </c>
      <c r="D294" s="5">
        <f t="shared" si="5"/>
        <v>4.9000000000000004</v>
      </c>
      <c r="E294" s="5"/>
      <c r="F294" s="6"/>
    </row>
    <row r="295" spans="1:7" x14ac:dyDescent="0.25">
      <c r="A295" s="24">
        <v>10</v>
      </c>
      <c r="B295" s="1" t="s">
        <v>17</v>
      </c>
      <c r="C295" s="1">
        <f>C296</f>
        <v>15.3</v>
      </c>
      <c r="D295" s="1">
        <f t="shared" si="5"/>
        <v>11.3</v>
      </c>
      <c r="E295" s="1">
        <f>E296</f>
        <v>0</v>
      </c>
      <c r="F295" s="7">
        <f>F296</f>
        <v>4</v>
      </c>
    </row>
    <row r="296" spans="1:7" ht="13.8" thickBot="1" x14ac:dyDescent="0.3">
      <c r="A296" s="38"/>
      <c r="B296" s="68" t="s">
        <v>7</v>
      </c>
      <c r="C296" s="5">
        <v>15.3</v>
      </c>
      <c r="D296" s="5">
        <f t="shared" si="5"/>
        <v>11.3</v>
      </c>
      <c r="E296" s="5"/>
      <c r="F296" s="6">
        <v>4</v>
      </c>
    </row>
    <row r="297" spans="1:7" x14ac:dyDescent="0.25">
      <c r="A297" s="24">
        <v>11</v>
      </c>
      <c r="B297" s="1" t="s">
        <v>18</v>
      </c>
      <c r="C297" s="1">
        <f>C298</f>
        <v>2</v>
      </c>
      <c r="D297" s="1">
        <f t="shared" si="5"/>
        <v>2</v>
      </c>
      <c r="E297" s="1">
        <f>E298</f>
        <v>0</v>
      </c>
      <c r="F297" s="7">
        <f>F298</f>
        <v>0</v>
      </c>
    </row>
    <row r="298" spans="1:7" ht="13.8" thickBot="1" x14ac:dyDescent="0.3">
      <c r="A298" s="38"/>
      <c r="B298" s="68" t="s">
        <v>7</v>
      </c>
      <c r="C298" s="5">
        <v>2</v>
      </c>
      <c r="D298" s="5">
        <f t="shared" si="5"/>
        <v>2</v>
      </c>
      <c r="E298" s="5"/>
      <c r="F298" s="6"/>
    </row>
    <row r="299" spans="1:7" x14ac:dyDescent="0.25">
      <c r="A299" s="24">
        <v>12</v>
      </c>
      <c r="B299" s="9" t="s">
        <v>20</v>
      </c>
      <c r="C299" s="1">
        <f>SUM(C300:C303)</f>
        <v>792.30000000000007</v>
      </c>
      <c r="D299" s="1">
        <f t="shared" si="5"/>
        <v>762.6</v>
      </c>
      <c r="E299" s="1">
        <f>SUM(E300:E303)</f>
        <v>674.3</v>
      </c>
      <c r="F299" s="7">
        <f>SUM(F300:F303)</f>
        <v>29.7</v>
      </c>
      <c r="G299" s="122"/>
    </row>
    <row r="300" spans="1:7" x14ac:dyDescent="0.25">
      <c r="A300" s="30"/>
      <c r="B300" s="29" t="s">
        <v>7</v>
      </c>
      <c r="C300" s="2">
        <v>752.1</v>
      </c>
      <c r="D300" s="2">
        <f t="shared" si="5"/>
        <v>749.1</v>
      </c>
      <c r="E300" s="2">
        <v>663</v>
      </c>
      <c r="F300" s="8">
        <v>3</v>
      </c>
    </row>
    <row r="301" spans="1:7" x14ac:dyDescent="0.25">
      <c r="A301" s="139"/>
      <c r="B301" s="145" t="s">
        <v>88</v>
      </c>
      <c r="C301" s="4">
        <v>26.7</v>
      </c>
      <c r="D301" s="2">
        <f t="shared" si="5"/>
        <v>0</v>
      </c>
      <c r="E301" s="4"/>
      <c r="F301" s="140">
        <v>26.7</v>
      </c>
    </row>
    <row r="302" spans="1:7" x14ac:dyDescent="0.25">
      <c r="A302" s="139"/>
      <c r="B302" s="145" t="s">
        <v>93</v>
      </c>
      <c r="C302" s="4">
        <v>11.5</v>
      </c>
      <c r="D302" s="2">
        <f t="shared" si="5"/>
        <v>11.5</v>
      </c>
      <c r="E302" s="4">
        <v>11.3</v>
      </c>
      <c r="F302" s="140"/>
    </row>
    <row r="303" spans="1:7" ht="13.8" thickBot="1" x14ac:dyDescent="0.3">
      <c r="A303" s="38"/>
      <c r="B303" s="5" t="s">
        <v>6</v>
      </c>
      <c r="C303" s="5">
        <v>2</v>
      </c>
      <c r="D303" s="5">
        <f t="shared" si="5"/>
        <v>2</v>
      </c>
      <c r="E303" s="5"/>
      <c r="F303" s="6"/>
    </row>
    <row r="304" spans="1:7" x14ac:dyDescent="0.25">
      <c r="A304" s="24">
        <v>13</v>
      </c>
      <c r="B304" s="1" t="s">
        <v>21</v>
      </c>
      <c r="C304" s="1">
        <f>SUM(C305:C307)</f>
        <v>366.6</v>
      </c>
      <c r="D304" s="1">
        <f t="shared" si="5"/>
        <v>362.6</v>
      </c>
      <c r="E304" s="1">
        <f>SUM(E305:E307)</f>
        <v>291.89999999999998</v>
      </c>
      <c r="F304" s="7">
        <f>SUM(F305:F307)</f>
        <v>4</v>
      </c>
    </row>
    <row r="305" spans="1:6" x14ac:dyDescent="0.25">
      <c r="A305" s="30"/>
      <c r="B305" s="29" t="s">
        <v>7</v>
      </c>
      <c r="C305" s="2">
        <v>352.5</v>
      </c>
      <c r="D305" s="2">
        <f t="shared" si="5"/>
        <v>349.5</v>
      </c>
      <c r="E305" s="2">
        <v>287.89999999999998</v>
      </c>
      <c r="F305" s="11">
        <v>3</v>
      </c>
    </row>
    <row r="306" spans="1:6" x14ac:dyDescent="0.25">
      <c r="A306" s="139"/>
      <c r="B306" s="145" t="s">
        <v>93</v>
      </c>
      <c r="C306" s="4">
        <v>4.0999999999999996</v>
      </c>
      <c r="D306" s="2">
        <f t="shared" si="5"/>
        <v>4.0999999999999996</v>
      </c>
      <c r="E306" s="4">
        <v>4</v>
      </c>
      <c r="F306" s="18"/>
    </row>
    <row r="307" spans="1:6" ht="13.8" thickBot="1" x14ac:dyDescent="0.3">
      <c r="A307" s="38"/>
      <c r="B307" s="5" t="s">
        <v>6</v>
      </c>
      <c r="C307" s="5">
        <v>10</v>
      </c>
      <c r="D307" s="5">
        <f t="shared" si="5"/>
        <v>9</v>
      </c>
      <c r="E307" s="5"/>
      <c r="F307" s="6">
        <v>1</v>
      </c>
    </row>
    <row r="308" spans="1:6" ht="12" customHeight="1" x14ac:dyDescent="0.25">
      <c r="A308" s="24">
        <v>14</v>
      </c>
      <c r="B308" s="1" t="s">
        <v>22</v>
      </c>
      <c r="C308" s="1">
        <f>SUM(C309:C313)</f>
        <v>1048.6000000000001</v>
      </c>
      <c r="D308" s="1">
        <f t="shared" si="5"/>
        <v>817.10000000000014</v>
      </c>
      <c r="E308" s="1">
        <f>SUM(E309:E313)</f>
        <v>714</v>
      </c>
      <c r="F308" s="7">
        <f>SUM(F309:F313)</f>
        <v>231.5</v>
      </c>
    </row>
    <row r="309" spans="1:6" ht="12" customHeight="1" x14ac:dyDescent="0.25">
      <c r="A309" s="30"/>
      <c r="B309" s="29" t="s">
        <v>7</v>
      </c>
      <c r="C309" s="2">
        <v>795.2</v>
      </c>
      <c r="D309" s="2">
        <f t="shared" si="5"/>
        <v>787.7</v>
      </c>
      <c r="E309" s="2">
        <v>700.8</v>
      </c>
      <c r="F309" s="8">
        <v>7.5</v>
      </c>
    </row>
    <row r="310" spans="1:6" ht="12" customHeight="1" x14ac:dyDescent="0.25">
      <c r="A310" s="139"/>
      <c r="B310" s="29" t="s">
        <v>3</v>
      </c>
      <c r="C310" s="4">
        <v>67</v>
      </c>
      <c r="D310" s="2">
        <f t="shared" si="5"/>
        <v>0</v>
      </c>
      <c r="E310" s="4"/>
      <c r="F310" s="140">
        <v>67</v>
      </c>
    </row>
    <row r="311" spans="1:6" ht="12" customHeight="1" x14ac:dyDescent="0.25">
      <c r="A311" s="139"/>
      <c r="B311" s="145" t="s">
        <v>73</v>
      </c>
      <c r="C311" s="4">
        <v>160</v>
      </c>
      <c r="D311" s="2">
        <f t="shared" si="5"/>
        <v>3</v>
      </c>
      <c r="E311" s="4"/>
      <c r="F311" s="140">
        <v>157</v>
      </c>
    </row>
    <row r="312" spans="1:6" ht="12" customHeight="1" x14ac:dyDescent="0.25">
      <c r="A312" s="139"/>
      <c r="B312" s="145" t="s">
        <v>93</v>
      </c>
      <c r="C312" s="4">
        <v>13.4</v>
      </c>
      <c r="D312" s="2">
        <f t="shared" si="5"/>
        <v>13.4</v>
      </c>
      <c r="E312" s="4">
        <v>13.2</v>
      </c>
      <c r="F312" s="140"/>
    </row>
    <row r="313" spans="1:6" ht="12.75" customHeight="1" thickBot="1" x14ac:dyDescent="0.3">
      <c r="A313" s="38"/>
      <c r="B313" s="5" t="s">
        <v>6</v>
      </c>
      <c r="C313" s="5">
        <v>13</v>
      </c>
      <c r="D313" s="5">
        <f t="shared" si="5"/>
        <v>13</v>
      </c>
      <c r="E313" s="5"/>
      <c r="F313" s="6"/>
    </row>
    <row r="314" spans="1:6" ht="17.25" hidden="1" customHeight="1" thickBot="1" x14ac:dyDescent="0.3">
      <c r="A314" s="24">
        <v>15</v>
      </c>
      <c r="B314" s="39" t="s">
        <v>55</v>
      </c>
      <c r="C314" s="9">
        <f>C315+C316</f>
        <v>0</v>
      </c>
      <c r="D314" s="9">
        <f t="shared" ref="D314:D323" si="7">C314-F314</f>
        <v>0</v>
      </c>
      <c r="E314" s="9">
        <f>E315+E316</f>
        <v>0</v>
      </c>
      <c r="F314" s="10">
        <f>F315+F316</f>
        <v>0</v>
      </c>
    </row>
    <row r="315" spans="1:6" ht="12.75" hidden="1" customHeight="1" thickBot="1" x14ac:dyDescent="0.3">
      <c r="A315" s="27"/>
      <c r="B315" s="29" t="s">
        <v>7</v>
      </c>
      <c r="C315" s="3"/>
      <c r="D315" s="3">
        <f t="shared" si="7"/>
        <v>0</v>
      </c>
      <c r="E315" s="3"/>
      <c r="F315" s="11"/>
    </row>
    <row r="316" spans="1:6" ht="5.25" hidden="1" customHeight="1" thickBot="1" x14ac:dyDescent="0.3">
      <c r="A316" s="28"/>
      <c r="B316" s="5" t="s">
        <v>6</v>
      </c>
      <c r="C316" s="12"/>
      <c r="D316" s="12">
        <f t="shared" si="7"/>
        <v>0</v>
      </c>
      <c r="E316" s="12"/>
      <c r="F316" s="13"/>
    </row>
    <row r="317" spans="1:6" x14ac:dyDescent="0.25">
      <c r="A317" s="181" t="s">
        <v>56</v>
      </c>
      <c r="B317" s="182"/>
      <c r="C317" s="14">
        <f>C277+C279+C281+C283+C285+C287+C289+C291+C293+C295+C297+C299+C304+C308+C314</f>
        <v>2355.9000000000005</v>
      </c>
      <c r="D317" s="14">
        <f t="shared" si="7"/>
        <v>2083.5000000000005</v>
      </c>
      <c r="E317" s="14">
        <f>E277+E279+E281+E283+E285+E287+E289+E291+E293+E295+E297+E299+E304+E308+E314</f>
        <v>1727.4</v>
      </c>
      <c r="F317" s="15">
        <f>F277+F279+F281+F283+F285+F287+F289+F291+F293+F295+F297+F299+F304+F308+F314</f>
        <v>272.39999999999998</v>
      </c>
    </row>
    <row r="318" spans="1:6" x14ac:dyDescent="0.25">
      <c r="A318" s="185" t="s">
        <v>7</v>
      </c>
      <c r="B318" s="186"/>
      <c r="C318" s="64">
        <f>C278+C280+C282+C284+C286+C288+C290+C292+C294+C296+C298+C300+C305+C309+C315</f>
        <v>2048.1999999999998</v>
      </c>
      <c r="D318" s="64">
        <f t="shared" si="7"/>
        <v>2027.4999999999998</v>
      </c>
      <c r="E318" s="64">
        <f>E278+E280+E282+E284+E286+E288+E290+E292+E294+E296+E298+E300+E305+E309+E315</f>
        <v>1698.9</v>
      </c>
      <c r="F318" s="65">
        <f>F278+F280+F282+F284+F286+F288+F290+F292+F294+F296+F298+F300+F305+F309+F315</f>
        <v>20.7</v>
      </c>
    </row>
    <row r="319" spans="1:6" x14ac:dyDescent="0.25">
      <c r="A319" s="185" t="s">
        <v>3</v>
      </c>
      <c r="B319" s="186"/>
      <c r="C319" s="141">
        <f>C310</f>
        <v>67</v>
      </c>
      <c r="D319" s="64">
        <f t="shared" si="7"/>
        <v>0</v>
      </c>
      <c r="E319" s="141">
        <f>E310</f>
        <v>0</v>
      </c>
      <c r="F319" s="142">
        <f>F310</f>
        <v>67</v>
      </c>
    </row>
    <row r="320" spans="1:6" x14ac:dyDescent="0.25">
      <c r="A320" s="185" t="s">
        <v>73</v>
      </c>
      <c r="B320" s="186"/>
      <c r="C320" s="141">
        <f>C311</f>
        <v>160</v>
      </c>
      <c r="D320" s="64">
        <f t="shared" si="7"/>
        <v>3</v>
      </c>
      <c r="E320" s="141">
        <f>E319</f>
        <v>0</v>
      </c>
      <c r="F320" s="142">
        <f>F311</f>
        <v>157</v>
      </c>
    </row>
    <row r="321" spans="1:6" x14ac:dyDescent="0.25">
      <c r="A321" s="185" t="s">
        <v>88</v>
      </c>
      <c r="B321" s="186"/>
      <c r="C321" s="141">
        <f>C301</f>
        <v>26.7</v>
      </c>
      <c r="D321" s="64">
        <f t="shared" si="7"/>
        <v>0</v>
      </c>
      <c r="E321" s="141">
        <f>E301</f>
        <v>0</v>
      </c>
      <c r="F321" s="142">
        <f>F301</f>
        <v>26.7</v>
      </c>
    </row>
    <row r="322" spans="1:6" ht="12.75" customHeight="1" x14ac:dyDescent="0.25">
      <c r="A322" s="189" t="s">
        <v>93</v>
      </c>
      <c r="B322" s="190"/>
      <c r="C322" s="141">
        <f>C302+C306+C312</f>
        <v>29</v>
      </c>
      <c r="D322" s="64">
        <f t="shared" si="7"/>
        <v>29</v>
      </c>
      <c r="E322" s="141">
        <f>E302+E306+E312</f>
        <v>28.5</v>
      </c>
      <c r="F322" s="142">
        <f>F302+F306+F312</f>
        <v>0</v>
      </c>
    </row>
    <row r="323" spans="1:6" ht="13.8" thickBot="1" x14ac:dyDescent="0.3">
      <c r="A323" s="187" t="s">
        <v>58</v>
      </c>
      <c r="B323" s="188"/>
      <c r="C323" s="51">
        <f>C303+C307+C313+C316</f>
        <v>25</v>
      </c>
      <c r="D323" s="52">
        <f t="shared" si="7"/>
        <v>24</v>
      </c>
      <c r="E323" s="51">
        <f>E303+E307+E313+E316</f>
        <v>0</v>
      </c>
      <c r="F323" s="53">
        <f>F303+F307+F313+F316</f>
        <v>1</v>
      </c>
    </row>
    <row r="324" spans="1:6" ht="13.8" thickBot="1" x14ac:dyDescent="0.3">
      <c r="A324" s="178" t="s">
        <v>63</v>
      </c>
      <c r="B324" s="179"/>
      <c r="C324" s="179"/>
      <c r="D324" s="179"/>
      <c r="E324" s="179"/>
      <c r="F324" s="180"/>
    </row>
    <row r="325" spans="1:6" x14ac:dyDescent="0.25">
      <c r="A325" s="24">
        <v>1</v>
      </c>
      <c r="B325" s="1" t="s">
        <v>45</v>
      </c>
      <c r="C325" s="39">
        <f>SUM(C326:C328)</f>
        <v>1843.9</v>
      </c>
      <c r="D325" s="39">
        <f t="shared" ref="D325:D331" si="8">C325-F325</f>
        <v>750.5</v>
      </c>
      <c r="E325" s="39">
        <f>SUM(E326:E328)</f>
        <v>0</v>
      </c>
      <c r="F325" s="78">
        <f>SUM(F326:F328)</f>
        <v>1093.4000000000001</v>
      </c>
    </row>
    <row r="326" spans="1:6" x14ac:dyDescent="0.25">
      <c r="A326" s="80"/>
      <c r="B326" s="29" t="s">
        <v>7</v>
      </c>
      <c r="C326" s="3">
        <v>501</v>
      </c>
      <c r="D326" s="3">
        <f t="shared" si="8"/>
        <v>243</v>
      </c>
      <c r="E326" s="3"/>
      <c r="F326" s="11">
        <v>258</v>
      </c>
    </row>
    <row r="327" spans="1:6" x14ac:dyDescent="0.25">
      <c r="A327" s="27"/>
      <c r="B327" s="60" t="s">
        <v>64</v>
      </c>
      <c r="C327" s="3">
        <v>1342.9</v>
      </c>
      <c r="D327" s="3">
        <f t="shared" si="8"/>
        <v>507.50000000000011</v>
      </c>
      <c r="E327" s="3"/>
      <c r="F327" s="11">
        <v>835.4</v>
      </c>
    </row>
    <row r="328" spans="1:6" ht="24.75" customHeight="1" thickBot="1" x14ac:dyDescent="0.3">
      <c r="A328" s="146"/>
      <c r="B328" s="147" t="s">
        <v>82</v>
      </c>
      <c r="C328" s="33"/>
      <c r="D328" s="33">
        <f t="shared" ref="D328" si="9">C328-F328</f>
        <v>0</v>
      </c>
      <c r="E328" s="33"/>
      <c r="F328" s="117"/>
    </row>
    <row r="329" spans="1:6" x14ac:dyDescent="0.25">
      <c r="A329" s="181" t="s">
        <v>56</v>
      </c>
      <c r="B329" s="182"/>
      <c r="C329" s="45">
        <f>C325</f>
        <v>1843.9</v>
      </c>
      <c r="D329" s="45">
        <f t="shared" si="8"/>
        <v>750.5</v>
      </c>
      <c r="E329" s="45">
        <f t="shared" ref="E329:F332" si="10">E325</f>
        <v>0</v>
      </c>
      <c r="F329" s="47">
        <f t="shared" si="10"/>
        <v>1093.4000000000001</v>
      </c>
    </row>
    <row r="330" spans="1:6" x14ac:dyDescent="0.25">
      <c r="A330" s="185" t="s">
        <v>7</v>
      </c>
      <c r="B330" s="186"/>
      <c r="C330" s="48">
        <f>C326</f>
        <v>501</v>
      </c>
      <c r="D330" s="48">
        <f t="shared" si="8"/>
        <v>243</v>
      </c>
      <c r="E330" s="48">
        <f t="shared" si="10"/>
        <v>0</v>
      </c>
      <c r="F330" s="50">
        <f t="shared" si="10"/>
        <v>258</v>
      </c>
    </row>
    <row r="331" spans="1:6" x14ac:dyDescent="0.25">
      <c r="A331" s="185" t="s">
        <v>64</v>
      </c>
      <c r="B331" s="186"/>
      <c r="C331" s="149">
        <f>C327</f>
        <v>1342.9</v>
      </c>
      <c r="D331" s="48">
        <f t="shared" si="8"/>
        <v>507.50000000000011</v>
      </c>
      <c r="E331" s="48">
        <f t="shared" si="10"/>
        <v>0</v>
      </c>
      <c r="F331" s="50">
        <f t="shared" si="10"/>
        <v>835.4</v>
      </c>
    </row>
    <row r="332" spans="1:6" ht="24.75" customHeight="1" thickBot="1" x14ac:dyDescent="0.3">
      <c r="A332" s="195" t="s">
        <v>83</v>
      </c>
      <c r="B332" s="196"/>
      <c r="C332" s="148">
        <f>C328</f>
        <v>0</v>
      </c>
      <c r="D332" s="83">
        <f t="shared" ref="D332" si="11">C332-F332</f>
        <v>0</v>
      </c>
      <c r="E332" s="143">
        <f t="shared" si="10"/>
        <v>0</v>
      </c>
      <c r="F332" s="144">
        <f t="shared" si="10"/>
        <v>0</v>
      </c>
    </row>
    <row r="333" spans="1:6" ht="13.8" thickBot="1" x14ac:dyDescent="0.3">
      <c r="A333" s="178" t="s">
        <v>65</v>
      </c>
      <c r="B333" s="179"/>
      <c r="C333" s="179"/>
      <c r="D333" s="179"/>
      <c r="E333" s="179"/>
      <c r="F333" s="180"/>
    </row>
    <row r="334" spans="1:6" x14ac:dyDescent="0.25">
      <c r="A334" s="24">
        <v>1</v>
      </c>
      <c r="B334" s="1" t="s">
        <v>45</v>
      </c>
      <c r="C334" s="1">
        <f>C335+C336+C337+C338</f>
        <v>1142</v>
      </c>
      <c r="D334" s="1">
        <f t="shared" ref="D334:D343" si="12">C334-F334</f>
        <v>1121.2</v>
      </c>
      <c r="E334" s="1">
        <f>E335+E336+E337+E338</f>
        <v>0</v>
      </c>
      <c r="F334" s="7">
        <f>F335+F336+F337+F338</f>
        <v>20.8</v>
      </c>
    </row>
    <row r="335" spans="1:6" x14ac:dyDescent="0.25">
      <c r="A335" s="27"/>
      <c r="B335" s="29" t="s">
        <v>7</v>
      </c>
      <c r="C335" s="2">
        <v>823</v>
      </c>
      <c r="D335" s="2">
        <f t="shared" si="12"/>
        <v>802.2</v>
      </c>
      <c r="E335" s="2"/>
      <c r="F335" s="8">
        <v>20.8</v>
      </c>
    </row>
    <row r="336" spans="1:6" ht="13.2" customHeight="1" x14ac:dyDescent="0.25">
      <c r="A336" s="57"/>
      <c r="B336" s="2" t="s">
        <v>4</v>
      </c>
      <c r="C336" s="97">
        <v>319</v>
      </c>
      <c r="D336" s="79">
        <f t="shared" si="12"/>
        <v>319</v>
      </c>
      <c r="E336" s="97"/>
      <c r="F336" s="98"/>
    </row>
    <row r="337" spans="1:7" ht="5.25" hidden="1" customHeight="1" thickBot="1" x14ac:dyDescent="0.3">
      <c r="A337" s="57"/>
      <c r="B337" s="126" t="s">
        <v>3</v>
      </c>
      <c r="C337" s="97"/>
      <c r="D337" s="97">
        <f t="shared" si="12"/>
        <v>0</v>
      </c>
      <c r="E337" s="97"/>
      <c r="F337" s="98"/>
    </row>
    <row r="338" spans="1:7" ht="14.4" customHeight="1" thickBot="1" x14ac:dyDescent="0.3">
      <c r="A338" s="28"/>
      <c r="B338" s="82" t="s">
        <v>73</v>
      </c>
      <c r="C338" s="54"/>
      <c r="D338" s="54">
        <f t="shared" si="12"/>
        <v>0</v>
      </c>
      <c r="E338" s="54"/>
      <c r="F338" s="55"/>
    </row>
    <row r="339" spans="1:7" x14ac:dyDescent="0.25">
      <c r="A339" s="181" t="s">
        <v>56</v>
      </c>
      <c r="B339" s="182"/>
      <c r="C339" s="45">
        <f>C334</f>
        <v>1142</v>
      </c>
      <c r="D339" s="45">
        <f t="shared" si="12"/>
        <v>1121.2</v>
      </c>
      <c r="E339" s="45">
        <f t="shared" ref="E339:F343" si="13">E334</f>
        <v>0</v>
      </c>
      <c r="F339" s="47">
        <f t="shared" si="13"/>
        <v>20.8</v>
      </c>
    </row>
    <row r="340" spans="1:7" ht="13.5" customHeight="1" x14ac:dyDescent="0.25">
      <c r="A340" s="185" t="s">
        <v>7</v>
      </c>
      <c r="B340" s="186"/>
      <c r="C340" s="48">
        <f>C335</f>
        <v>823</v>
      </c>
      <c r="D340" s="48">
        <f t="shared" si="12"/>
        <v>802.2</v>
      </c>
      <c r="E340" s="48">
        <f t="shared" si="13"/>
        <v>0</v>
      </c>
      <c r="F340" s="50">
        <f t="shared" si="13"/>
        <v>20.8</v>
      </c>
    </row>
    <row r="341" spans="1:7" ht="15" customHeight="1" x14ac:dyDescent="0.25">
      <c r="A341" s="189" t="s">
        <v>4</v>
      </c>
      <c r="B341" s="190"/>
      <c r="C341" s="48">
        <f>C336</f>
        <v>319</v>
      </c>
      <c r="D341" s="48">
        <f>C341-F341</f>
        <v>319</v>
      </c>
      <c r="E341" s="48">
        <f t="shared" si="13"/>
        <v>0</v>
      </c>
      <c r="F341" s="50">
        <f t="shared" si="13"/>
        <v>0</v>
      </c>
    </row>
    <row r="342" spans="1:7" hidden="1" x14ac:dyDescent="0.25">
      <c r="A342" s="208" t="s">
        <v>3</v>
      </c>
      <c r="B342" s="209"/>
      <c r="C342" s="143">
        <f>C337</f>
        <v>0</v>
      </c>
      <c r="D342" s="143">
        <f t="shared" si="12"/>
        <v>0</v>
      </c>
      <c r="E342" s="143">
        <f t="shared" si="13"/>
        <v>0</v>
      </c>
      <c r="F342" s="144">
        <f t="shared" si="13"/>
        <v>0</v>
      </c>
    </row>
    <row r="343" spans="1:7" ht="13.95" customHeight="1" thickBot="1" x14ac:dyDescent="0.3">
      <c r="A343" s="187" t="s">
        <v>73</v>
      </c>
      <c r="B343" s="188"/>
      <c r="C343" s="51">
        <f>C338</f>
        <v>0</v>
      </c>
      <c r="D343" s="51">
        <f t="shared" si="12"/>
        <v>0</v>
      </c>
      <c r="E343" s="51">
        <f t="shared" si="13"/>
        <v>0</v>
      </c>
      <c r="F343" s="53">
        <f t="shared" si="13"/>
        <v>0</v>
      </c>
      <c r="G343" s="122"/>
    </row>
    <row r="344" spans="1:7" ht="13.8" thickBot="1" x14ac:dyDescent="0.3">
      <c r="A344" s="210" t="s">
        <v>66</v>
      </c>
      <c r="B344" s="211"/>
      <c r="C344" s="211"/>
      <c r="D344" s="211"/>
      <c r="E344" s="211"/>
      <c r="F344" s="212"/>
    </row>
    <row r="345" spans="1:7" x14ac:dyDescent="0.25">
      <c r="A345" s="24">
        <v>1</v>
      </c>
      <c r="B345" s="1" t="s">
        <v>45</v>
      </c>
      <c r="C345" s="9">
        <f>C346+C347+C348+C349</f>
        <v>1797.6</v>
      </c>
      <c r="D345" s="9">
        <f t="shared" ref="D345:D350" si="14">C345-F345</f>
        <v>302.90000000000009</v>
      </c>
      <c r="E345" s="9">
        <f>E346+E347+E348+E349</f>
        <v>19.7</v>
      </c>
      <c r="F345" s="121">
        <f>F346+F347+F348+F349</f>
        <v>1494.6999999999998</v>
      </c>
    </row>
    <row r="346" spans="1:7" x14ac:dyDescent="0.25">
      <c r="A346" s="27"/>
      <c r="B346" s="29" t="s">
        <v>7</v>
      </c>
      <c r="C346" s="3">
        <v>578</v>
      </c>
      <c r="D346" s="3">
        <f t="shared" si="14"/>
        <v>117.10000000000002</v>
      </c>
      <c r="E346" s="3"/>
      <c r="F346" s="11">
        <v>460.9</v>
      </c>
    </row>
    <row r="347" spans="1:7" ht="14.25" customHeight="1" x14ac:dyDescent="0.25">
      <c r="A347" s="27"/>
      <c r="B347" s="81" t="s">
        <v>5</v>
      </c>
      <c r="C347" s="3"/>
      <c r="D347" s="3">
        <f t="shared" si="14"/>
        <v>0</v>
      </c>
      <c r="E347" s="3"/>
      <c r="F347" s="11"/>
    </row>
    <row r="348" spans="1:7" x14ac:dyDescent="0.25">
      <c r="A348" s="27"/>
      <c r="B348" s="36" t="s">
        <v>3</v>
      </c>
      <c r="C348" s="3">
        <v>554.29999999999995</v>
      </c>
      <c r="D348" s="3">
        <f t="shared" si="14"/>
        <v>0</v>
      </c>
      <c r="E348" s="3"/>
      <c r="F348" s="11">
        <v>554.29999999999995</v>
      </c>
    </row>
    <row r="349" spans="1:7" ht="13.8" thickBot="1" x14ac:dyDescent="0.3">
      <c r="A349" s="28"/>
      <c r="B349" s="82" t="s">
        <v>73</v>
      </c>
      <c r="C349" s="12">
        <v>665.3</v>
      </c>
      <c r="D349" s="12">
        <f t="shared" si="14"/>
        <v>185.79999999999995</v>
      </c>
      <c r="E349" s="12">
        <v>19.7</v>
      </c>
      <c r="F349" s="13">
        <v>479.5</v>
      </c>
    </row>
    <row r="350" spans="1:7" x14ac:dyDescent="0.25">
      <c r="A350" s="181" t="s">
        <v>56</v>
      </c>
      <c r="B350" s="182"/>
      <c r="C350" s="14">
        <f>C345</f>
        <v>1797.6</v>
      </c>
      <c r="D350" s="14">
        <f t="shared" si="14"/>
        <v>302.90000000000009</v>
      </c>
      <c r="E350" s="14">
        <f t="shared" ref="E350:F354" si="15">E345</f>
        <v>19.7</v>
      </c>
      <c r="F350" s="15">
        <f t="shared" si="15"/>
        <v>1494.6999999999998</v>
      </c>
    </row>
    <row r="351" spans="1:7" x14ac:dyDescent="0.25">
      <c r="A351" s="185" t="s">
        <v>7</v>
      </c>
      <c r="B351" s="186"/>
      <c r="C351" s="48">
        <f>C346</f>
        <v>578</v>
      </c>
      <c r="D351" s="48">
        <f>C351-F351</f>
        <v>117.10000000000002</v>
      </c>
      <c r="E351" s="48">
        <f t="shared" si="15"/>
        <v>0</v>
      </c>
      <c r="F351" s="50">
        <f t="shared" si="15"/>
        <v>460.9</v>
      </c>
    </row>
    <row r="352" spans="1:7" ht="14.25" customHeight="1" x14ac:dyDescent="0.25">
      <c r="A352" s="185" t="s">
        <v>5</v>
      </c>
      <c r="B352" s="186"/>
      <c r="C352" s="48">
        <f>C347</f>
        <v>0</v>
      </c>
      <c r="D352" s="48">
        <f>C352-F352</f>
        <v>0</v>
      </c>
      <c r="E352" s="48">
        <f t="shared" si="15"/>
        <v>0</v>
      </c>
      <c r="F352" s="50">
        <f t="shared" si="15"/>
        <v>0</v>
      </c>
    </row>
    <row r="353" spans="1:6" x14ac:dyDescent="0.25">
      <c r="A353" s="185" t="s">
        <v>3</v>
      </c>
      <c r="B353" s="186"/>
      <c r="C353" s="48">
        <f>C348</f>
        <v>554.29999999999995</v>
      </c>
      <c r="D353" s="48">
        <f>C353-F353</f>
        <v>0</v>
      </c>
      <c r="E353" s="48">
        <f t="shared" si="15"/>
        <v>0</v>
      </c>
      <c r="F353" s="50">
        <f t="shared" si="15"/>
        <v>554.29999999999995</v>
      </c>
    </row>
    <row r="354" spans="1:6" ht="13.8" thickBot="1" x14ac:dyDescent="0.3">
      <c r="A354" s="187" t="s">
        <v>73</v>
      </c>
      <c r="B354" s="188"/>
      <c r="C354" s="83">
        <f>C349</f>
        <v>665.3</v>
      </c>
      <c r="D354" s="51">
        <f>C354-F354</f>
        <v>185.79999999999995</v>
      </c>
      <c r="E354" s="51">
        <f t="shared" si="15"/>
        <v>19.7</v>
      </c>
      <c r="F354" s="84">
        <f>F349</f>
        <v>479.5</v>
      </c>
    </row>
    <row r="355" spans="1:6" ht="13.8" thickBot="1" x14ac:dyDescent="0.3">
      <c r="A355" s="178" t="s">
        <v>72</v>
      </c>
      <c r="B355" s="179"/>
      <c r="C355" s="179"/>
      <c r="D355" s="179"/>
      <c r="E355" s="179"/>
      <c r="F355" s="180"/>
    </row>
    <row r="356" spans="1:6" x14ac:dyDescent="0.25">
      <c r="A356" s="24">
        <v>1</v>
      </c>
      <c r="B356" s="1" t="s">
        <v>45</v>
      </c>
      <c r="C356" s="1">
        <f>C357+C358</f>
        <v>209.6</v>
      </c>
      <c r="D356" s="1">
        <f t="shared" ref="D356:D363" si="16">C356-F356</f>
        <v>209.6</v>
      </c>
      <c r="E356" s="1">
        <f>E357+E358</f>
        <v>0</v>
      </c>
      <c r="F356" s="7">
        <f>F357+F358</f>
        <v>0</v>
      </c>
    </row>
    <row r="357" spans="1:6" x14ac:dyDescent="0.25">
      <c r="A357" s="27"/>
      <c r="B357" s="116" t="s">
        <v>7</v>
      </c>
      <c r="C357" s="3">
        <v>183</v>
      </c>
      <c r="D357" s="3">
        <f t="shared" si="16"/>
        <v>183</v>
      </c>
      <c r="E357" s="3"/>
      <c r="F357" s="8"/>
    </row>
    <row r="358" spans="1:6" ht="13.95" customHeight="1" thickBot="1" x14ac:dyDescent="0.3">
      <c r="A358" s="28"/>
      <c r="B358" s="5" t="s">
        <v>93</v>
      </c>
      <c r="C358" s="12">
        <v>26.6</v>
      </c>
      <c r="D358" s="12">
        <f t="shared" si="16"/>
        <v>26.6</v>
      </c>
      <c r="E358" s="12"/>
      <c r="F358" s="13"/>
    </row>
    <row r="359" spans="1:6" x14ac:dyDescent="0.25">
      <c r="A359" s="24">
        <v>2</v>
      </c>
      <c r="B359" s="9" t="s">
        <v>20</v>
      </c>
      <c r="C359" s="1">
        <f>C360</f>
        <v>20</v>
      </c>
      <c r="D359" s="1">
        <f t="shared" si="16"/>
        <v>20</v>
      </c>
      <c r="E359" s="1">
        <f>E360</f>
        <v>19.5</v>
      </c>
      <c r="F359" s="7">
        <f>F360</f>
        <v>0</v>
      </c>
    </row>
    <row r="360" spans="1:6" ht="13.8" thickBot="1" x14ac:dyDescent="0.3">
      <c r="A360" s="30"/>
      <c r="B360" s="29" t="s">
        <v>7</v>
      </c>
      <c r="C360" s="2">
        <v>20</v>
      </c>
      <c r="D360" s="2">
        <f t="shared" si="16"/>
        <v>20</v>
      </c>
      <c r="E360" s="2">
        <v>19.5</v>
      </c>
      <c r="F360" s="8"/>
    </row>
    <row r="361" spans="1:6" x14ac:dyDescent="0.25">
      <c r="A361" s="181" t="s">
        <v>56</v>
      </c>
      <c r="B361" s="182"/>
      <c r="C361" s="14">
        <f>C356+C359</f>
        <v>229.6</v>
      </c>
      <c r="D361" s="14">
        <f t="shared" si="16"/>
        <v>229.6</v>
      </c>
      <c r="E361" s="14">
        <f>E356+E359</f>
        <v>19.5</v>
      </c>
      <c r="F361" s="15">
        <f>F356+F359</f>
        <v>0</v>
      </c>
    </row>
    <row r="362" spans="1:6" ht="14.25" customHeight="1" x14ac:dyDescent="0.25">
      <c r="A362" s="185" t="s">
        <v>7</v>
      </c>
      <c r="B362" s="186"/>
      <c r="C362" s="48">
        <f>C357+C360</f>
        <v>203</v>
      </c>
      <c r="D362" s="48">
        <f t="shared" si="16"/>
        <v>203</v>
      </c>
      <c r="E362" s="48">
        <f>E357+E360</f>
        <v>19.5</v>
      </c>
      <c r="F362" s="50">
        <f>F357+F360</f>
        <v>0</v>
      </c>
    </row>
    <row r="363" spans="1:6" ht="15.6" customHeight="1" thickBot="1" x14ac:dyDescent="0.3">
      <c r="A363" s="232" t="s">
        <v>93</v>
      </c>
      <c r="B363" s="233"/>
      <c r="C363" s="85">
        <f>C358</f>
        <v>26.6</v>
      </c>
      <c r="D363" s="85">
        <f t="shared" si="16"/>
        <v>26.6</v>
      </c>
      <c r="E363" s="85">
        <f>E358</f>
        <v>0</v>
      </c>
      <c r="F363" s="86">
        <f>F358</f>
        <v>0</v>
      </c>
    </row>
    <row r="364" spans="1:6" ht="13.8" thickBot="1" x14ac:dyDescent="0.3">
      <c r="A364" s="178" t="s">
        <v>67</v>
      </c>
      <c r="B364" s="179"/>
      <c r="C364" s="179"/>
      <c r="D364" s="179"/>
      <c r="E364" s="179"/>
      <c r="F364" s="180"/>
    </row>
    <row r="365" spans="1:6" x14ac:dyDescent="0.25">
      <c r="A365" s="24">
        <v>1</v>
      </c>
      <c r="B365" s="1" t="s">
        <v>45</v>
      </c>
      <c r="C365" s="9">
        <f>SUM(C366:C369)</f>
        <v>245.3</v>
      </c>
      <c r="D365" s="9">
        <f t="shared" ref="D365:D400" si="17">C365-F365</f>
        <v>245.3</v>
      </c>
      <c r="E365" s="9">
        <f>SUM(E366:E369)</f>
        <v>10</v>
      </c>
      <c r="F365" s="10">
        <f>SUM(F366:F369)</f>
        <v>0</v>
      </c>
    </row>
    <row r="366" spans="1:6" x14ac:dyDescent="0.25">
      <c r="A366" s="155"/>
      <c r="B366" s="156" t="s">
        <v>7</v>
      </c>
      <c r="C366" s="157">
        <v>134.1</v>
      </c>
      <c r="D366" s="157">
        <f t="shared" si="17"/>
        <v>134.1</v>
      </c>
      <c r="E366" s="157"/>
      <c r="F366" s="158"/>
    </row>
    <row r="367" spans="1:6" x14ac:dyDescent="0.25">
      <c r="A367" s="118"/>
      <c r="B367" s="119" t="s">
        <v>73</v>
      </c>
      <c r="C367" s="3">
        <v>11</v>
      </c>
      <c r="D367" s="3">
        <f t="shared" si="17"/>
        <v>11</v>
      </c>
      <c r="E367" s="31">
        <v>10</v>
      </c>
      <c r="F367" s="120"/>
    </row>
    <row r="368" spans="1:6" x14ac:dyDescent="0.25">
      <c r="A368" s="118"/>
      <c r="B368" s="119" t="s">
        <v>93</v>
      </c>
      <c r="C368" s="3">
        <v>46</v>
      </c>
      <c r="D368" s="3">
        <f t="shared" si="17"/>
        <v>46</v>
      </c>
      <c r="E368" s="31"/>
      <c r="F368" s="120"/>
    </row>
    <row r="369" spans="1:6" ht="13.8" thickBot="1" x14ac:dyDescent="0.3">
      <c r="A369" s="118"/>
      <c r="B369" s="119" t="s">
        <v>6</v>
      </c>
      <c r="C369" s="3">
        <v>54.2</v>
      </c>
      <c r="D369" s="3">
        <f t="shared" si="17"/>
        <v>54.2</v>
      </c>
      <c r="E369" s="31"/>
      <c r="F369" s="120"/>
    </row>
    <row r="370" spans="1:6" x14ac:dyDescent="0.25">
      <c r="A370" s="24">
        <v>2</v>
      </c>
      <c r="B370" s="39" t="s">
        <v>34</v>
      </c>
      <c r="C370" s="9">
        <f>C371+C372+C373</f>
        <v>244.6</v>
      </c>
      <c r="D370" s="9">
        <f t="shared" si="17"/>
        <v>243.79999999999998</v>
      </c>
      <c r="E370" s="9">
        <f>E371+E372+E373</f>
        <v>163.30000000000001</v>
      </c>
      <c r="F370" s="10">
        <f>F371+F372+F373</f>
        <v>0.8</v>
      </c>
    </row>
    <row r="371" spans="1:6" ht="13.5" customHeight="1" x14ac:dyDescent="0.25">
      <c r="A371" s="87"/>
      <c r="B371" s="29" t="s">
        <v>7</v>
      </c>
      <c r="C371" s="3"/>
      <c r="D371" s="3">
        <f t="shared" si="17"/>
        <v>0</v>
      </c>
      <c r="E371" s="3"/>
      <c r="F371" s="11"/>
    </row>
    <row r="372" spans="1:6" ht="12.75" customHeight="1" x14ac:dyDescent="0.25">
      <c r="A372" s="27"/>
      <c r="B372" s="2" t="s">
        <v>4</v>
      </c>
      <c r="C372" s="3">
        <v>234.6</v>
      </c>
      <c r="D372" s="3">
        <f t="shared" si="17"/>
        <v>234.6</v>
      </c>
      <c r="E372" s="3">
        <v>162.30000000000001</v>
      </c>
      <c r="F372" s="11"/>
    </row>
    <row r="373" spans="1:6" ht="12.75" customHeight="1" thickBot="1" x14ac:dyDescent="0.3">
      <c r="A373" s="38"/>
      <c r="B373" s="5" t="s">
        <v>6</v>
      </c>
      <c r="C373" s="54">
        <v>10</v>
      </c>
      <c r="D373" s="5">
        <f t="shared" si="17"/>
        <v>9.1999999999999993</v>
      </c>
      <c r="E373" s="54">
        <v>1</v>
      </c>
      <c r="F373" s="55">
        <v>0.8</v>
      </c>
    </row>
    <row r="374" spans="1:6" x14ac:dyDescent="0.25">
      <c r="A374" s="24">
        <v>3</v>
      </c>
      <c r="B374" s="39" t="s">
        <v>55</v>
      </c>
      <c r="C374" s="9">
        <f>C375</f>
        <v>9</v>
      </c>
      <c r="D374" s="9">
        <f>C374-F374</f>
        <v>9</v>
      </c>
      <c r="E374" s="9">
        <f>E375</f>
        <v>0</v>
      </c>
      <c r="F374" s="10">
        <f>F375</f>
        <v>0</v>
      </c>
    </row>
    <row r="375" spans="1:6" ht="13.8" thickBot="1" x14ac:dyDescent="0.3">
      <c r="A375" s="27"/>
      <c r="B375" s="29" t="s">
        <v>7</v>
      </c>
      <c r="C375" s="3">
        <v>9</v>
      </c>
      <c r="D375" s="3">
        <f>C375-F375</f>
        <v>9</v>
      </c>
      <c r="E375" s="3"/>
      <c r="F375" s="11"/>
    </row>
    <row r="376" spans="1:6" x14ac:dyDescent="0.25">
      <c r="A376" s="181" t="s">
        <v>56</v>
      </c>
      <c r="B376" s="182"/>
      <c r="C376" s="14">
        <f>C365+C370+C374</f>
        <v>498.9</v>
      </c>
      <c r="D376" s="14">
        <f t="shared" si="17"/>
        <v>498.09999999999997</v>
      </c>
      <c r="E376" s="14">
        <f>E365+E370+E374</f>
        <v>173.3</v>
      </c>
      <c r="F376" s="15">
        <f>F365+F370+F374</f>
        <v>0.8</v>
      </c>
    </row>
    <row r="377" spans="1:6" x14ac:dyDescent="0.25">
      <c r="A377" s="185" t="s">
        <v>7</v>
      </c>
      <c r="B377" s="186"/>
      <c r="C377" s="48">
        <f>C366+C371+C375</f>
        <v>143.1</v>
      </c>
      <c r="D377" s="48">
        <f t="shared" si="17"/>
        <v>143.1</v>
      </c>
      <c r="E377" s="48">
        <f>E366+E371+E375</f>
        <v>0</v>
      </c>
      <c r="F377" s="50">
        <f>F366+F371+F375</f>
        <v>0</v>
      </c>
    </row>
    <row r="378" spans="1:6" x14ac:dyDescent="0.25">
      <c r="A378" s="227" t="s">
        <v>4</v>
      </c>
      <c r="B378" s="177"/>
      <c r="C378" s="48">
        <f>C372</f>
        <v>234.6</v>
      </c>
      <c r="D378" s="48">
        <f t="shared" si="17"/>
        <v>234.6</v>
      </c>
      <c r="E378" s="48">
        <f>E372</f>
        <v>162.30000000000001</v>
      </c>
      <c r="F378" s="50">
        <f>F372</f>
        <v>0</v>
      </c>
    </row>
    <row r="379" spans="1:6" x14ac:dyDescent="0.25">
      <c r="A379" s="227" t="s">
        <v>73</v>
      </c>
      <c r="B379" s="177"/>
      <c r="C379" s="48">
        <f>C367</f>
        <v>11</v>
      </c>
      <c r="D379" s="48">
        <f t="shared" ref="D379:D380" si="18">C379-F379</f>
        <v>11</v>
      </c>
      <c r="E379" s="48">
        <f>E367</f>
        <v>10</v>
      </c>
      <c r="F379" s="50">
        <f>F367</f>
        <v>0</v>
      </c>
    </row>
    <row r="380" spans="1:6" x14ac:dyDescent="0.25">
      <c r="A380" s="176" t="s">
        <v>93</v>
      </c>
      <c r="B380" s="177"/>
      <c r="C380" s="85">
        <f>C368</f>
        <v>46</v>
      </c>
      <c r="D380" s="48">
        <f t="shared" si="18"/>
        <v>46</v>
      </c>
      <c r="E380" s="85">
        <f>E368</f>
        <v>0</v>
      </c>
      <c r="F380" s="86">
        <f>F368</f>
        <v>0</v>
      </c>
    </row>
    <row r="381" spans="1:6" ht="13.8" thickBot="1" x14ac:dyDescent="0.3">
      <c r="A381" s="230" t="s">
        <v>58</v>
      </c>
      <c r="B381" s="231"/>
      <c r="C381" s="85">
        <f>C373+C369</f>
        <v>64.2</v>
      </c>
      <c r="D381" s="85">
        <f t="shared" si="17"/>
        <v>63.400000000000006</v>
      </c>
      <c r="E381" s="85">
        <f>E373+E369</f>
        <v>1</v>
      </c>
      <c r="F381" s="86">
        <f>F373+F369</f>
        <v>0.8</v>
      </c>
    </row>
    <row r="382" spans="1:6" x14ac:dyDescent="0.25">
      <c r="A382" s="228" t="s">
        <v>68</v>
      </c>
      <c r="B382" s="229"/>
      <c r="C382" s="88">
        <f>C119+C156+C267+C317+C329+C339+C350+C361+C376</f>
        <v>33640.699999999997</v>
      </c>
      <c r="D382" s="88">
        <f t="shared" si="17"/>
        <v>30398.499999999996</v>
      </c>
      <c r="E382" s="88">
        <f>E119+E156+E267+E317+E329+E339+E350+E361+E376</f>
        <v>19756.2</v>
      </c>
      <c r="F382" s="89">
        <f>F119+F156+F267+F317+F329+F339+F350+F361+F376</f>
        <v>3242.2</v>
      </c>
    </row>
    <row r="383" spans="1:6" x14ac:dyDescent="0.25">
      <c r="A383" s="215" t="s">
        <v>7</v>
      </c>
      <c r="B383" s="216"/>
      <c r="C383" s="90">
        <f>C120+C157+C268+C318+C330+C340+C351+C362+C377</f>
        <v>17692.5</v>
      </c>
      <c r="D383" s="90">
        <f t="shared" si="17"/>
        <v>16614.2</v>
      </c>
      <c r="E383" s="90">
        <f>E120+E157+E268+E318+E330+E340+E351+E362+E377</f>
        <v>10026.9</v>
      </c>
      <c r="F383" s="91">
        <f>F120+F157+F268+F318+F330+F340+F351+F362+F377</f>
        <v>1078.2999999999997</v>
      </c>
    </row>
    <row r="384" spans="1:6" x14ac:dyDescent="0.25">
      <c r="A384" s="221" t="s">
        <v>4</v>
      </c>
      <c r="B384" s="222"/>
      <c r="C384" s="90">
        <f>C121+C159+C341+C378</f>
        <v>3682.7999999999997</v>
      </c>
      <c r="D384" s="90">
        <f t="shared" si="17"/>
        <v>3682.7999999999997</v>
      </c>
      <c r="E384" s="90">
        <f>E121+E159+E341+E378</f>
        <v>1962.1</v>
      </c>
      <c r="F384" s="91">
        <f>F121+F159+F341+F378</f>
        <v>0</v>
      </c>
    </row>
    <row r="385" spans="1:6" x14ac:dyDescent="0.25">
      <c r="A385" s="215" t="s">
        <v>77</v>
      </c>
      <c r="B385" s="216"/>
      <c r="C385" s="90">
        <f>C270</f>
        <v>7233.5999999999995</v>
      </c>
      <c r="D385" s="90">
        <f t="shared" si="17"/>
        <v>7230.0999999999995</v>
      </c>
      <c r="E385" s="90">
        <f>E270</f>
        <v>6854.1999999999989</v>
      </c>
      <c r="F385" s="91">
        <f>F270</f>
        <v>3.5</v>
      </c>
    </row>
    <row r="386" spans="1:6" x14ac:dyDescent="0.25">
      <c r="A386" s="215" t="s">
        <v>58</v>
      </c>
      <c r="B386" s="216"/>
      <c r="C386" s="90">
        <f>C125+C163+C274+C323+C381</f>
        <v>1026.2</v>
      </c>
      <c r="D386" s="90">
        <f t="shared" si="17"/>
        <v>994.1</v>
      </c>
      <c r="E386" s="90">
        <f>E125+E163+E274+E323+E381</f>
        <v>252.6</v>
      </c>
      <c r="F386" s="91">
        <f>F125+F163+F274+F323+F381</f>
        <v>32.1</v>
      </c>
    </row>
    <row r="387" spans="1:6" x14ac:dyDescent="0.25">
      <c r="A387" s="215" t="s">
        <v>33</v>
      </c>
      <c r="B387" s="216"/>
      <c r="C387" s="90">
        <f>C269</f>
        <v>501</v>
      </c>
      <c r="D387" s="90">
        <f t="shared" si="17"/>
        <v>501</v>
      </c>
      <c r="E387" s="90">
        <f>E269</f>
        <v>399</v>
      </c>
      <c r="F387" s="91">
        <f>F269</f>
        <v>0</v>
      </c>
    </row>
    <row r="388" spans="1:6" x14ac:dyDescent="0.25">
      <c r="A388" s="215" t="s">
        <v>3</v>
      </c>
      <c r="B388" s="216"/>
      <c r="C388" s="90">
        <f>C353+C342+C158+C319</f>
        <v>621.29999999999995</v>
      </c>
      <c r="D388" s="90">
        <f t="shared" si="17"/>
        <v>0</v>
      </c>
      <c r="E388" s="90">
        <f>E353+E342+E158</f>
        <v>0</v>
      </c>
      <c r="F388" s="91">
        <f>F353+F342+F158+F319</f>
        <v>621.29999999999995</v>
      </c>
    </row>
    <row r="389" spans="1:6" x14ac:dyDescent="0.25">
      <c r="A389" s="215" t="s">
        <v>5</v>
      </c>
      <c r="B389" s="216"/>
      <c r="C389" s="90">
        <f>C352</f>
        <v>0</v>
      </c>
      <c r="D389" s="90">
        <f t="shared" si="17"/>
        <v>0</v>
      </c>
      <c r="E389" s="90">
        <f>E352</f>
        <v>0</v>
      </c>
      <c r="F389" s="91">
        <f>F352</f>
        <v>0</v>
      </c>
    </row>
    <row r="390" spans="1:6" x14ac:dyDescent="0.25">
      <c r="A390" s="225" t="s">
        <v>73</v>
      </c>
      <c r="B390" s="226"/>
      <c r="C390" s="90">
        <f>C160+C354+C275+C343+C320+C379</f>
        <v>836.3</v>
      </c>
      <c r="D390" s="90">
        <f t="shared" si="17"/>
        <v>199.79999999999995</v>
      </c>
      <c r="E390" s="90">
        <f>E160+E354+E275+E343+E320+E379</f>
        <v>29.7</v>
      </c>
      <c r="F390" s="91">
        <f>F160+F354+F275+F343+F320+F379</f>
        <v>636.5</v>
      </c>
    </row>
    <row r="391" spans="1:6" x14ac:dyDescent="0.25">
      <c r="A391" s="215" t="s">
        <v>64</v>
      </c>
      <c r="B391" s="216"/>
      <c r="C391" s="99">
        <f>C331</f>
        <v>1342.9</v>
      </c>
      <c r="D391" s="90">
        <f t="shared" si="17"/>
        <v>507.50000000000011</v>
      </c>
      <c r="E391" s="90">
        <f>E331</f>
        <v>0</v>
      </c>
      <c r="F391" s="100">
        <f>F331</f>
        <v>835.4</v>
      </c>
    </row>
    <row r="392" spans="1:6" ht="24" customHeight="1" x14ac:dyDescent="0.25">
      <c r="A392" s="221" t="s">
        <v>83</v>
      </c>
      <c r="B392" s="216"/>
      <c r="C392" s="99">
        <f>C332+C272</f>
        <v>73.600000000000009</v>
      </c>
      <c r="D392" s="90">
        <f t="shared" ref="D392:D396" si="19">C392-F392</f>
        <v>71.400000000000006</v>
      </c>
      <c r="E392" s="99">
        <f>E332+E272</f>
        <v>0</v>
      </c>
      <c r="F392" s="100">
        <f>F332+F272</f>
        <v>2.2000000000000002</v>
      </c>
    </row>
    <row r="393" spans="1:6" ht="15" customHeight="1" x14ac:dyDescent="0.25">
      <c r="A393" s="221" t="s">
        <v>93</v>
      </c>
      <c r="B393" s="222"/>
      <c r="C393" s="99">
        <f>C124+C162+C273+C322+C363+C380</f>
        <v>353.6</v>
      </c>
      <c r="D393" s="90">
        <f t="shared" si="19"/>
        <v>347.40000000000003</v>
      </c>
      <c r="E393" s="99">
        <f>E124+E162+E273+E322+E363+E380</f>
        <v>208.6</v>
      </c>
      <c r="F393" s="100">
        <f>F124+F162+F273+F322+F363+F380</f>
        <v>6.2</v>
      </c>
    </row>
    <row r="394" spans="1:6" ht="14.25" customHeight="1" x14ac:dyDescent="0.25">
      <c r="A394" s="221" t="s">
        <v>89</v>
      </c>
      <c r="B394" s="222"/>
      <c r="C394" s="99">
        <f>C122</f>
        <v>16.3</v>
      </c>
      <c r="D394" s="90">
        <f t="shared" si="19"/>
        <v>16.3</v>
      </c>
      <c r="E394" s="99">
        <f>E122</f>
        <v>14.8</v>
      </c>
      <c r="F394" s="100">
        <f>F122</f>
        <v>0</v>
      </c>
    </row>
    <row r="395" spans="1:6" ht="25.5" customHeight="1" x14ac:dyDescent="0.25">
      <c r="A395" s="221" t="s">
        <v>92</v>
      </c>
      <c r="B395" s="222"/>
      <c r="C395" s="99">
        <f>C123+C161</f>
        <v>122.3</v>
      </c>
      <c r="D395" s="90">
        <f t="shared" si="19"/>
        <v>122.3</v>
      </c>
      <c r="E395" s="99">
        <f>E123+E161</f>
        <v>4.5999999999999996</v>
      </c>
      <c r="F395" s="100">
        <f>F123+F161</f>
        <v>0</v>
      </c>
    </row>
    <row r="396" spans="1:6" ht="14.25" customHeight="1" x14ac:dyDescent="0.25">
      <c r="A396" s="221" t="s">
        <v>88</v>
      </c>
      <c r="B396" s="222"/>
      <c r="C396" s="99">
        <f>C321</f>
        <v>26.7</v>
      </c>
      <c r="D396" s="90">
        <f t="shared" si="19"/>
        <v>0</v>
      </c>
      <c r="E396" s="99">
        <f>E321</f>
        <v>0</v>
      </c>
      <c r="F396" s="100">
        <f>F321</f>
        <v>26.7</v>
      </c>
    </row>
    <row r="397" spans="1:6" ht="13.8" thickBot="1" x14ac:dyDescent="0.3">
      <c r="A397" s="223" t="s">
        <v>87</v>
      </c>
      <c r="B397" s="224"/>
      <c r="C397" s="173">
        <f>C271</f>
        <v>111.6</v>
      </c>
      <c r="D397" s="174">
        <f t="shared" si="17"/>
        <v>111.6</v>
      </c>
      <c r="E397" s="174">
        <f>E271</f>
        <v>3.7</v>
      </c>
      <c r="F397" s="175">
        <f>F168</f>
        <v>0</v>
      </c>
    </row>
    <row r="398" spans="1:6" ht="13.8" thickBot="1" x14ac:dyDescent="0.3">
      <c r="A398" s="219" t="s">
        <v>69</v>
      </c>
      <c r="B398" s="220"/>
      <c r="C398" s="83">
        <v>18</v>
      </c>
      <c r="D398" s="172">
        <f t="shared" si="17"/>
        <v>18</v>
      </c>
      <c r="E398" s="143"/>
      <c r="F398" s="144"/>
    </row>
    <row r="399" spans="1:6" ht="13.8" thickBot="1" x14ac:dyDescent="0.3">
      <c r="A399" s="217" t="s">
        <v>70</v>
      </c>
      <c r="B399" s="218"/>
      <c r="C399" s="19">
        <v>821.3</v>
      </c>
      <c r="D399" s="92">
        <f t="shared" si="17"/>
        <v>821.3</v>
      </c>
      <c r="E399" s="93"/>
      <c r="F399" s="94"/>
    </row>
    <row r="400" spans="1:6" ht="13.8" thickBot="1" x14ac:dyDescent="0.3">
      <c r="A400" s="213" t="s">
        <v>71</v>
      </c>
      <c r="B400" s="214"/>
      <c r="C400" s="95">
        <f>C382+C398+C399</f>
        <v>34480</v>
      </c>
      <c r="D400" s="19">
        <f t="shared" si="17"/>
        <v>31237.8</v>
      </c>
      <c r="E400" s="95">
        <f>E382+E398+E399</f>
        <v>19756.2</v>
      </c>
      <c r="F400" s="96">
        <f>F382+F398+F399</f>
        <v>3242.2</v>
      </c>
    </row>
  </sheetData>
  <mergeCells count="90">
    <mergeCell ref="A339:B339"/>
    <mergeCell ref="A364:F364"/>
    <mergeCell ref="A340:B340"/>
    <mergeCell ref="A379:B379"/>
    <mergeCell ref="A392:B392"/>
    <mergeCell ref="A376:B376"/>
    <mergeCell ref="A386:B386"/>
    <mergeCell ref="A383:B383"/>
    <mergeCell ref="A384:B384"/>
    <mergeCell ref="A382:B382"/>
    <mergeCell ref="A378:B378"/>
    <mergeCell ref="A385:B385"/>
    <mergeCell ref="A377:B377"/>
    <mergeCell ref="A381:B381"/>
    <mergeCell ref="A363:B363"/>
    <mergeCell ref="A351:B351"/>
    <mergeCell ref="A400:B400"/>
    <mergeCell ref="A387:B387"/>
    <mergeCell ref="A388:B388"/>
    <mergeCell ref="A389:B389"/>
    <mergeCell ref="A391:B391"/>
    <mergeCell ref="A399:B399"/>
    <mergeCell ref="A398:B398"/>
    <mergeCell ref="A394:B394"/>
    <mergeCell ref="A395:B395"/>
    <mergeCell ref="A396:B396"/>
    <mergeCell ref="A397:B397"/>
    <mergeCell ref="A393:B393"/>
    <mergeCell ref="A390:B390"/>
    <mergeCell ref="A352:B352"/>
    <mergeCell ref="A353:B353"/>
    <mergeCell ref="A354:B354"/>
    <mergeCell ref="A361:B361"/>
    <mergeCell ref="A341:B341"/>
    <mergeCell ref="A342:B342"/>
    <mergeCell ref="A344:F344"/>
    <mergeCell ref="A162:B162"/>
    <mergeCell ref="A156:B156"/>
    <mergeCell ref="A163:B163"/>
    <mergeCell ref="A267:B267"/>
    <mergeCell ref="A164:F164"/>
    <mergeCell ref="A159:B159"/>
    <mergeCell ref="A157:B157"/>
    <mergeCell ref="A9:A12"/>
    <mergeCell ref="B9:B12"/>
    <mergeCell ref="C9:F9"/>
    <mergeCell ref="C10:C12"/>
    <mergeCell ref="D10:F10"/>
    <mergeCell ref="D11:E11"/>
    <mergeCell ref="F11:F12"/>
    <mergeCell ref="A5:F6"/>
    <mergeCell ref="A320:B320"/>
    <mergeCell ref="A321:B321"/>
    <mergeCell ref="A333:F333"/>
    <mergeCell ref="A330:B330"/>
    <mergeCell ref="A268:B268"/>
    <mergeCell ref="A331:B331"/>
    <mergeCell ref="A323:B323"/>
    <mergeCell ref="A324:F324"/>
    <mergeCell ref="A269:B269"/>
    <mergeCell ref="A329:B329"/>
    <mergeCell ref="A318:B318"/>
    <mergeCell ref="A273:B273"/>
    <mergeCell ref="A322:B322"/>
    <mergeCell ref="A332:B332"/>
    <mergeCell ref="A319:B319"/>
    <mergeCell ref="A14:F14"/>
    <mergeCell ref="A119:B119"/>
    <mergeCell ref="A120:B120"/>
    <mergeCell ref="A121:B121"/>
    <mergeCell ref="A125:B125"/>
    <mergeCell ref="A124:B124"/>
    <mergeCell ref="A122:B122"/>
    <mergeCell ref="A123:B123"/>
    <mergeCell ref="A380:B380"/>
    <mergeCell ref="A126:F126"/>
    <mergeCell ref="A276:F276"/>
    <mergeCell ref="A317:B317"/>
    <mergeCell ref="A274:B274"/>
    <mergeCell ref="A270:B270"/>
    <mergeCell ref="A275:B275"/>
    <mergeCell ref="A271:B271"/>
    <mergeCell ref="A158:B158"/>
    <mergeCell ref="A362:B362"/>
    <mergeCell ref="A350:B350"/>
    <mergeCell ref="A355:F355"/>
    <mergeCell ref="A343:B343"/>
    <mergeCell ref="A160:B160"/>
    <mergeCell ref="A161:B161"/>
    <mergeCell ref="A272:B272"/>
  </mergeCells>
  <phoneticPr fontId="2" type="noConversion"/>
  <pageMargins left="1.1811023622047245" right="0.23622047244094491" top="0.74803149606299213" bottom="0.39370078740157483" header="0.31496062992125984" footer="0.31496062992125984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4 priedas</vt:lpstr>
      <vt:lpstr>'4 priedas'!Print_Titles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Vartotojas</cp:lastModifiedBy>
  <cp:lastPrinted>2021-09-15T08:21:57Z</cp:lastPrinted>
  <dcterms:created xsi:type="dcterms:W3CDTF">2011-11-09T13:34:59Z</dcterms:created>
  <dcterms:modified xsi:type="dcterms:W3CDTF">2021-09-24T07:52:28Z</dcterms:modified>
</cp:coreProperties>
</file>