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21 metai\Rugsėjis\Priimti\"/>
    </mc:Choice>
  </mc:AlternateContent>
  <xr:revisionPtr revIDLastSave="0" documentId="8_{D46E6F67-6859-46BC-87A9-640F52AA47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leguotos" sheetId="1" r:id="rId1"/>
  </sheets>
  <definedNames>
    <definedName name="_xlnm.Print_Titles" localSheetId="0">deleguotos!$8:$14</definedName>
  </definedNames>
  <calcPr calcId="181029"/>
</workbook>
</file>

<file path=xl/calcChain.xml><?xml version="1.0" encoding="utf-8"?>
<calcChain xmlns="http://schemas.openxmlformats.org/spreadsheetml/2006/main">
  <c r="E212" i="1" l="1"/>
  <c r="G37" i="1" l="1"/>
  <c r="F37" i="1"/>
  <c r="D37" i="1"/>
  <c r="G349" i="1" l="1"/>
  <c r="F349" i="1"/>
  <c r="D349" i="1"/>
  <c r="G69" i="1"/>
  <c r="G70" i="1" s="1"/>
  <c r="F69" i="1"/>
  <c r="F70" i="1" s="1"/>
  <c r="D69" i="1"/>
  <c r="E69" i="1" s="1"/>
  <c r="E68" i="1"/>
  <c r="G65" i="1"/>
  <c r="G66" i="1" s="1"/>
  <c r="F65" i="1"/>
  <c r="F66" i="1" s="1"/>
  <c r="D65" i="1"/>
  <c r="E65" i="1" s="1"/>
  <c r="E64" i="1"/>
  <c r="G39" i="1"/>
  <c r="F39" i="1"/>
  <c r="D39" i="1"/>
  <c r="E38" i="1"/>
  <c r="G321" i="1"/>
  <c r="F321" i="1"/>
  <c r="D321" i="1"/>
  <c r="E320" i="1"/>
  <c r="G300" i="1"/>
  <c r="F300" i="1"/>
  <c r="D300" i="1"/>
  <c r="E299" i="1"/>
  <c r="E300" i="1" l="1"/>
  <c r="E321" i="1"/>
  <c r="D70" i="1"/>
  <c r="E70" i="1" s="1"/>
  <c r="D66" i="1"/>
  <c r="E66" i="1" s="1"/>
  <c r="E39" i="1"/>
  <c r="D298" i="1" l="1"/>
  <c r="F256" i="1"/>
  <c r="D256" i="1"/>
  <c r="G175" i="1"/>
  <c r="G333" i="1" l="1"/>
  <c r="F333" i="1"/>
  <c r="D333" i="1"/>
  <c r="E332" i="1"/>
  <c r="G331" i="1"/>
  <c r="F331" i="1"/>
  <c r="D331" i="1"/>
  <c r="G35" i="1"/>
  <c r="F35" i="1"/>
  <c r="D35" i="1"/>
  <c r="G195" i="1"/>
  <c r="F195" i="1"/>
  <c r="D195" i="1"/>
  <c r="E194" i="1"/>
  <c r="G185" i="1"/>
  <c r="F185" i="1"/>
  <c r="D185" i="1"/>
  <c r="E184" i="1"/>
  <c r="G181" i="1"/>
  <c r="G182" i="1" s="1"/>
  <c r="F181" i="1"/>
  <c r="F182" i="1" s="1"/>
  <c r="D181" i="1"/>
  <c r="E180" i="1"/>
  <c r="G177" i="1"/>
  <c r="G178" i="1" s="1"/>
  <c r="F177" i="1"/>
  <c r="D177" i="1"/>
  <c r="E176" i="1"/>
  <c r="G186" i="1"/>
  <c r="F186" i="1"/>
  <c r="D182" i="1"/>
  <c r="E195" i="1" l="1"/>
  <c r="E331" i="1"/>
  <c r="E333" i="1"/>
  <c r="E35" i="1"/>
  <c r="E177" i="1"/>
  <c r="E181" i="1"/>
  <c r="E185" i="1"/>
  <c r="D186" i="1"/>
  <c r="E186" i="1" s="1"/>
  <c r="E182" i="1"/>
  <c r="G282" i="1"/>
  <c r="F282" i="1"/>
  <c r="D282" i="1"/>
  <c r="E349" i="1"/>
  <c r="D337" i="1"/>
  <c r="F337" i="1"/>
  <c r="G337" i="1"/>
  <c r="E336" i="1"/>
  <c r="E281" i="1"/>
  <c r="G273" i="1"/>
  <c r="F273" i="1"/>
  <c r="D273" i="1"/>
  <c r="E272" i="1"/>
  <c r="G264" i="1"/>
  <c r="F264" i="1"/>
  <c r="D264" i="1"/>
  <c r="E263" i="1"/>
  <c r="G256" i="1"/>
  <c r="E256" i="1" s="1"/>
  <c r="E255" i="1"/>
  <c r="G247" i="1"/>
  <c r="F247" i="1"/>
  <c r="D247" i="1"/>
  <c r="E246" i="1"/>
  <c r="G238" i="1"/>
  <c r="F238" i="1"/>
  <c r="D238" i="1"/>
  <c r="E237" i="1"/>
  <c r="G226" i="1"/>
  <c r="F226" i="1"/>
  <c r="D226" i="1"/>
  <c r="E225" i="1"/>
  <c r="G217" i="1"/>
  <c r="F217" i="1"/>
  <c r="D217" i="1"/>
  <c r="E216" i="1"/>
  <c r="E174" i="1"/>
  <c r="E337" i="1" l="1"/>
  <c r="E264" i="1"/>
  <c r="E273" i="1"/>
  <c r="E217" i="1"/>
  <c r="E238" i="1"/>
  <c r="E247" i="1"/>
  <c r="E282" i="1"/>
  <c r="E226" i="1"/>
  <c r="G347" i="1"/>
  <c r="F347" i="1"/>
  <c r="D347" i="1"/>
  <c r="G53" i="1"/>
  <c r="F53" i="1"/>
  <c r="D53" i="1"/>
  <c r="E52" i="1"/>
  <c r="E53" i="1" l="1"/>
  <c r="E347" i="1"/>
  <c r="G350" i="1"/>
  <c r="F350" i="1"/>
  <c r="D350" i="1"/>
  <c r="G348" i="1"/>
  <c r="F348" i="1"/>
  <c r="D348" i="1"/>
  <c r="G346" i="1"/>
  <c r="F346" i="1"/>
  <c r="D346" i="1"/>
  <c r="G345" i="1"/>
  <c r="F345" i="1"/>
  <c r="D345" i="1"/>
  <c r="G335" i="1"/>
  <c r="F335" i="1"/>
  <c r="D335" i="1"/>
  <c r="E334" i="1"/>
  <c r="G280" i="1"/>
  <c r="F280" i="1"/>
  <c r="D280" i="1"/>
  <c r="E279" i="1"/>
  <c r="G271" i="1"/>
  <c r="F271" i="1"/>
  <c r="D271" i="1"/>
  <c r="E270" i="1"/>
  <c r="G262" i="1"/>
  <c r="F262" i="1"/>
  <c r="D262" i="1"/>
  <c r="E261" i="1"/>
  <c r="G254" i="1"/>
  <c r="F254" i="1"/>
  <c r="D254" i="1"/>
  <c r="E253" i="1"/>
  <c r="G245" i="1"/>
  <c r="F245" i="1"/>
  <c r="D245" i="1"/>
  <c r="E244" i="1"/>
  <c r="G236" i="1"/>
  <c r="F236" i="1"/>
  <c r="D236" i="1"/>
  <c r="E235" i="1"/>
  <c r="G224" i="1"/>
  <c r="F224" i="1"/>
  <c r="D224" i="1"/>
  <c r="E223" i="1"/>
  <c r="E214" i="1"/>
  <c r="G215" i="1"/>
  <c r="F215" i="1"/>
  <c r="D215" i="1"/>
  <c r="E56" i="1"/>
  <c r="G57" i="1"/>
  <c r="G58" i="1" s="1"/>
  <c r="F57" i="1"/>
  <c r="F58" i="1" s="1"/>
  <c r="D57" i="1"/>
  <c r="D58" i="1" s="1"/>
  <c r="E58" i="1" l="1"/>
  <c r="E346" i="1"/>
  <c r="E345" i="1"/>
  <c r="E245" i="1"/>
  <c r="E350" i="1"/>
  <c r="E254" i="1"/>
  <c r="E280" i="1"/>
  <c r="E348" i="1"/>
  <c r="E236" i="1"/>
  <c r="E271" i="1"/>
  <c r="E215" i="1"/>
  <c r="E224" i="1"/>
  <c r="E262" i="1"/>
  <c r="E335" i="1"/>
  <c r="E57" i="1"/>
  <c r="E34" i="1" l="1"/>
  <c r="G47" i="1"/>
  <c r="F47" i="1"/>
  <c r="D47" i="1"/>
  <c r="E46" i="1"/>
  <c r="E36" i="1"/>
  <c r="E47" i="1" l="1"/>
  <c r="E37" i="1"/>
  <c r="E16" i="1" l="1"/>
  <c r="F269" i="1" l="1"/>
  <c r="F274" i="1" s="1"/>
  <c r="D269" i="1"/>
  <c r="D274" i="1" s="1"/>
  <c r="E268" i="1"/>
  <c r="G222" i="1"/>
  <c r="G227" i="1" s="1"/>
  <c r="F222" i="1"/>
  <c r="F227" i="1" s="1"/>
  <c r="D222" i="1"/>
  <c r="D227" i="1" s="1"/>
  <c r="E221" i="1"/>
  <c r="G83" i="1" l="1"/>
  <c r="F83" i="1"/>
  <c r="F84" i="1" s="1"/>
  <c r="D83" i="1"/>
  <c r="E82" i="1"/>
  <c r="E81" i="1"/>
  <c r="G84" i="1"/>
  <c r="G75" i="1"/>
  <c r="E83" i="1" l="1"/>
  <c r="D84" i="1"/>
  <c r="E84" i="1" s="1"/>
  <c r="G234" i="1"/>
  <c r="G278" i="1"/>
  <c r="G283" i="1" s="1"/>
  <c r="G252" i="1"/>
  <c r="G257" i="1" s="1"/>
  <c r="F278" i="1"/>
  <c r="F283" i="1" s="1"/>
  <c r="D278" i="1"/>
  <c r="D283" i="1" s="1"/>
  <c r="E277" i="1"/>
  <c r="E276" i="1"/>
  <c r="F252" i="1"/>
  <c r="F257" i="1" s="1"/>
  <c r="D252" i="1"/>
  <c r="D257" i="1" s="1"/>
  <c r="E251" i="1"/>
  <c r="E250" i="1"/>
  <c r="E252" i="1" l="1"/>
  <c r="E278" i="1"/>
  <c r="G45" i="1"/>
  <c r="G48" i="1" s="1"/>
  <c r="F45" i="1"/>
  <c r="F48" i="1" s="1"/>
  <c r="D45" i="1"/>
  <c r="E44" i="1"/>
  <c r="E43" i="1"/>
  <c r="E42" i="1"/>
  <c r="D48" i="1" l="1"/>
  <c r="E45" i="1"/>
  <c r="F75" i="1"/>
  <c r="E48" i="1" l="1"/>
  <c r="E22" i="1"/>
  <c r="F243" i="1" l="1"/>
  <c r="F248" i="1" s="1"/>
  <c r="D243" i="1"/>
  <c r="D248" i="1" s="1"/>
  <c r="E242" i="1"/>
  <c r="F234" i="1"/>
  <c r="D234" i="1"/>
  <c r="E233" i="1"/>
  <c r="E27" i="1" l="1"/>
  <c r="G193" i="1" l="1"/>
  <c r="F193" i="1"/>
  <c r="D193" i="1"/>
  <c r="E192" i="1"/>
  <c r="E330" i="1" l="1"/>
  <c r="F140" i="1" l="1"/>
  <c r="D213" i="1" l="1"/>
  <c r="D218" i="1" s="1"/>
  <c r="E28" i="1" l="1"/>
  <c r="F104" i="1"/>
  <c r="D104" i="1"/>
  <c r="D171" i="1"/>
  <c r="D341" i="1"/>
  <c r="F341" i="1"/>
  <c r="F202" i="1"/>
  <c r="D189" i="1"/>
  <c r="D196" i="1" s="1"/>
  <c r="D146" i="1"/>
  <c r="D149" i="1"/>
  <c r="D164" i="1"/>
  <c r="D167" i="1"/>
  <c r="D33" i="1"/>
  <c r="D40" i="1" s="1"/>
  <c r="D75" i="1"/>
  <c r="D78" i="1"/>
  <c r="D86" i="1"/>
  <c r="D92" i="1"/>
  <c r="D95" i="1"/>
  <c r="D101" i="1"/>
  <c r="D110" i="1"/>
  <c r="D113" i="1"/>
  <c r="D119" i="1"/>
  <c r="D122" i="1"/>
  <c r="D128" i="1"/>
  <c r="D131" i="1"/>
  <c r="D137" i="1"/>
  <c r="D140" i="1"/>
  <c r="D155" i="1"/>
  <c r="D158" i="1"/>
  <c r="D175" i="1"/>
  <c r="D178" i="1" s="1"/>
  <c r="D199" i="1"/>
  <c r="D202" i="1"/>
  <c r="D210" i="1"/>
  <c r="D230" i="1"/>
  <c r="D239" i="1" s="1"/>
  <c r="D286" i="1"/>
  <c r="D290" i="1"/>
  <c r="D294" i="1"/>
  <c r="D301" i="1" s="1"/>
  <c r="D304" i="1"/>
  <c r="D308" i="1"/>
  <c r="D316" i="1"/>
  <c r="D319" i="1"/>
  <c r="D328" i="1"/>
  <c r="D61" i="1"/>
  <c r="D62" i="1" s="1"/>
  <c r="E303" i="1"/>
  <c r="G304" i="1"/>
  <c r="F304" i="1"/>
  <c r="G213" i="1"/>
  <c r="G218" i="1" s="1"/>
  <c r="G33" i="1"/>
  <c r="G61" i="1"/>
  <c r="G62" i="1" s="1"/>
  <c r="G78" i="1"/>
  <c r="E85" i="1"/>
  <c r="E86" i="1" s="1"/>
  <c r="G92" i="1"/>
  <c r="G95" i="1"/>
  <c r="G101" i="1"/>
  <c r="G104" i="1"/>
  <c r="G110" i="1"/>
  <c r="G113" i="1"/>
  <c r="G119" i="1"/>
  <c r="G122" i="1"/>
  <c r="G128" i="1"/>
  <c r="G131" i="1"/>
  <c r="G137" i="1"/>
  <c r="G140" i="1"/>
  <c r="G146" i="1"/>
  <c r="G149" i="1"/>
  <c r="G155" i="1"/>
  <c r="G158" i="1"/>
  <c r="G164" i="1"/>
  <c r="G167" i="1"/>
  <c r="G171" i="1"/>
  <c r="G172" i="1" s="1"/>
  <c r="G189" i="1"/>
  <c r="G196" i="1" s="1"/>
  <c r="G199" i="1"/>
  <c r="G202" i="1"/>
  <c r="G210" i="1"/>
  <c r="G230" i="1"/>
  <c r="G239" i="1" s="1"/>
  <c r="G286" i="1"/>
  <c r="G294" i="1"/>
  <c r="G316" i="1"/>
  <c r="E324" i="1"/>
  <c r="G328" i="1"/>
  <c r="G341" i="1"/>
  <c r="F33" i="1"/>
  <c r="F40" i="1" s="1"/>
  <c r="F78" i="1"/>
  <c r="F79" i="1" s="1"/>
  <c r="F86" i="1"/>
  <c r="F92" i="1"/>
  <c r="F95" i="1"/>
  <c r="F101" i="1"/>
  <c r="F110" i="1"/>
  <c r="F113" i="1"/>
  <c r="F119" i="1"/>
  <c r="F122" i="1"/>
  <c r="F128" i="1"/>
  <c r="F131" i="1"/>
  <c r="F137" i="1"/>
  <c r="F146" i="1"/>
  <c r="F149" i="1"/>
  <c r="F155" i="1"/>
  <c r="F158" i="1"/>
  <c r="F164" i="1"/>
  <c r="F167" i="1"/>
  <c r="F171" i="1"/>
  <c r="F172" i="1" s="1"/>
  <c r="F189" i="1"/>
  <c r="F196" i="1" s="1"/>
  <c r="F199" i="1"/>
  <c r="F328" i="1"/>
  <c r="F61" i="1"/>
  <c r="F62" i="1" s="1"/>
  <c r="F175" i="1"/>
  <c r="F178" i="1" s="1"/>
  <c r="F210" i="1"/>
  <c r="F213" i="1"/>
  <c r="F218" i="1" s="1"/>
  <c r="F230" i="1"/>
  <c r="F239" i="1" s="1"/>
  <c r="F286" i="1"/>
  <c r="F290" i="1"/>
  <c r="F294" i="1"/>
  <c r="F316" i="1"/>
  <c r="G51" i="1"/>
  <c r="G54" i="1" s="1"/>
  <c r="G243" i="1"/>
  <c r="G248" i="1" s="1"/>
  <c r="G269" i="1"/>
  <c r="G274" i="1" s="1"/>
  <c r="G206" i="1"/>
  <c r="G207" i="1" s="1"/>
  <c r="D206" i="1"/>
  <c r="D207" i="1" s="1"/>
  <c r="G260" i="1"/>
  <c r="G265" i="1" s="1"/>
  <c r="G290" i="1"/>
  <c r="G298" i="1"/>
  <c r="G308" i="1"/>
  <c r="G309" i="1" s="1"/>
  <c r="G312" i="1"/>
  <c r="G313" i="1" s="1"/>
  <c r="G319" i="1"/>
  <c r="F206" i="1"/>
  <c r="F207" i="1" s="1"/>
  <c r="F260" i="1"/>
  <c r="F265" i="1" s="1"/>
  <c r="F298" i="1"/>
  <c r="F308" i="1"/>
  <c r="F309" i="1" s="1"/>
  <c r="F312" i="1"/>
  <c r="F313" i="1" s="1"/>
  <c r="F319" i="1"/>
  <c r="F322" i="1" s="1"/>
  <c r="F51" i="1"/>
  <c r="F54" i="1" s="1"/>
  <c r="D51" i="1"/>
  <c r="D54" i="1" s="1"/>
  <c r="D260" i="1"/>
  <c r="D265" i="1" s="1"/>
  <c r="D312" i="1"/>
  <c r="G86" i="1"/>
  <c r="G87" i="1" s="1"/>
  <c r="G325" i="1"/>
  <c r="D325" i="1"/>
  <c r="F325" i="1"/>
  <c r="E340" i="1"/>
  <c r="E327" i="1"/>
  <c r="E74" i="1"/>
  <c r="E50" i="1"/>
  <c r="G351" i="1"/>
  <c r="F351" i="1"/>
  <c r="D351" i="1"/>
  <c r="E307" i="1"/>
  <c r="E306" i="1"/>
  <c r="E297" i="1"/>
  <c r="E296" i="1"/>
  <c r="E289" i="1"/>
  <c r="E288" i="1"/>
  <c r="E311" i="1"/>
  <c r="E267" i="1"/>
  <c r="E318" i="1"/>
  <c r="E259" i="1"/>
  <c r="E241" i="1"/>
  <c r="E232" i="1"/>
  <c r="E315" i="1"/>
  <c r="E293" i="1"/>
  <c r="E285" i="1"/>
  <c r="E229" i="1"/>
  <c r="E209" i="1"/>
  <c r="E201" i="1"/>
  <c r="E198" i="1"/>
  <c r="E220" i="1"/>
  <c r="E205" i="1"/>
  <c r="E191" i="1"/>
  <c r="E188" i="1"/>
  <c r="E170" i="1"/>
  <c r="E166" i="1"/>
  <c r="E162" i="1"/>
  <c r="E163" i="1"/>
  <c r="E161" i="1"/>
  <c r="E157" i="1"/>
  <c r="E153" i="1"/>
  <c r="E154" i="1"/>
  <c r="E152" i="1"/>
  <c r="E148" i="1"/>
  <c r="E144" i="1"/>
  <c r="E145" i="1"/>
  <c r="E143" i="1"/>
  <c r="E139" i="1"/>
  <c r="E135" i="1"/>
  <c r="E136" i="1"/>
  <c r="E134" i="1"/>
  <c r="E130" i="1"/>
  <c r="E126" i="1"/>
  <c r="E127" i="1"/>
  <c r="E125" i="1"/>
  <c r="E121" i="1"/>
  <c r="E117" i="1"/>
  <c r="E118" i="1"/>
  <c r="E116" i="1"/>
  <c r="E112" i="1"/>
  <c r="E108" i="1"/>
  <c r="E109" i="1"/>
  <c r="E107" i="1"/>
  <c r="E103" i="1"/>
  <c r="E99" i="1"/>
  <c r="E100" i="1"/>
  <c r="E98" i="1"/>
  <c r="E94" i="1"/>
  <c r="E89" i="1"/>
  <c r="E90" i="1"/>
  <c r="E91" i="1"/>
  <c r="E77" i="1"/>
  <c r="E73" i="1"/>
  <c r="E60" i="1"/>
  <c r="E17" i="1"/>
  <c r="E18" i="1"/>
  <c r="E19" i="1"/>
  <c r="E20" i="1"/>
  <c r="E21" i="1"/>
  <c r="E23" i="1"/>
  <c r="E24" i="1"/>
  <c r="E25" i="1"/>
  <c r="E26" i="1"/>
  <c r="E29" i="1"/>
  <c r="E30" i="1"/>
  <c r="E31" i="1"/>
  <c r="E32" i="1"/>
  <c r="E193" i="1"/>
  <c r="E54" i="1" l="1"/>
  <c r="D322" i="1"/>
  <c r="E62" i="1"/>
  <c r="G40" i="1"/>
  <c r="G71" i="1" s="1"/>
  <c r="F301" i="1"/>
  <c r="F71" i="1"/>
  <c r="G322" i="1"/>
  <c r="G301" i="1"/>
  <c r="D71" i="1"/>
  <c r="D338" i="1"/>
  <c r="F338" i="1"/>
  <c r="G338" i="1"/>
  <c r="E351" i="1"/>
  <c r="F291" i="1"/>
  <c r="D291" i="1"/>
  <c r="G291" i="1"/>
  <c r="G344" i="1"/>
  <c r="D344" i="1"/>
  <c r="F344" i="1"/>
  <c r="E312" i="1"/>
  <c r="E210" i="1"/>
  <c r="E304" i="1"/>
  <c r="D309" i="1"/>
  <c r="E309" i="1" s="1"/>
  <c r="G79" i="1"/>
  <c r="E61" i="1"/>
  <c r="E33" i="1"/>
  <c r="E146" i="1"/>
  <c r="G150" i="1"/>
  <c r="E104" i="1"/>
  <c r="G123" i="1"/>
  <c r="E283" i="1"/>
  <c r="E196" i="1"/>
  <c r="E316" i="1"/>
  <c r="E122" i="1"/>
  <c r="E140" i="1"/>
  <c r="F87" i="1"/>
  <c r="G141" i="1"/>
  <c r="G105" i="1"/>
  <c r="E189" i="1"/>
  <c r="E325" i="1"/>
  <c r="E222" i="1"/>
  <c r="E207" i="1"/>
  <c r="F132" i="1"/>
  <c r="E164" i="1"/>
  <c r="E202" i="1"/>
  <c r="E128" i="1"/>
  <c r="E110" i="1"/>
  <c r="E239" i="1"/>
  <c r="E234" i="1"/>
  <c r="E274" i="1"/>
  <c r="D313" i="1"/>
  <c r="E313" i="1" s="1"/>
  <c r="E265" i="1"/>
  <c r="E298" i="1"/>
  <c r="G132" i="1"/>
  <c r="G114" i="1"/>
  <c r="G96" i="1"/>
  <c r="E137" i="1"/>
  <c r="E119" i="1"/>
  <c r="E95" i="1"/>
  <c r="D79" i="1"/>
  <c r="E167" i="1"/>
  <c r="F203" i="1"/>
  <c r="E171" i="1"/>
  <c r="G203" i="1"/>
  <c r="G159" i="1"/>
  <c r="E290" i="1"/>
  <c r="E158" i="1"/>
  <c r="E131" i="1"/>
  <c r="E286" i="1"/>
  <c r="E155" i="1"/>
  <c r="E149" i="1"/>
  <c r="F105" i="1"/>
  <c r="E328" i="1"/>
  <c r="E230" i="1"/>
  <c r="E101" i="1"/>
  <c r="E341" i="1"/>
  <c r="E248" i="1"/>
  <c r="E227" i="1"/>
  <c r="D203" i="1"/>
  <c r="E294" i="1"/>
  <c r="E269" i="1"/>
  <c r="E260" i="1"/>
  <c r="E213" i="1"/>
  <c r="E175" i="1"/>
  <c r="F168" i="1"/>
  <c r="D150" i="1"/>
  <c r="F141" i="1"/>
  <c r="D96" i="1"/>
  <c r="D87" i="1"/>
  <c r="E78" i="1"/>
  <c r="E257" i="1"/>
  <c r="E243" i="1"/>
  <c r="E206" i="1"/>
  <c r="E199" i="1"/>
  <c r="D168" i="1"/>
  <c r="F159" i="1"/>
  <c r="D159" i="1"/>
  <c r="F150" i="1"/>
  <c r="D132" i="1"/>
  <c r="F123" i="1"/>
  <c r="D123" i="1"/>
  <c r="F114" i="1"/>
  <c r="E113" i="1"/>
  <c r="D114" i="1"/>
  <c r="F96" i="1"/>
  <c r="E87" i="1"/>
  <c r="E51" i="1"/>
  <c r="G168" i="1"/>
  <c r="E319" i="1"/>
  <c r="E218" i="1"/>
  <c r="D141" i="1"/>
  <c r="D105" i="1"/>
  <c r="E92" i="1"/>
  <c r="E75" i="1"/>
  <c r="D172" i="1"/>
  <c r="E172" i="1" s="1"/>
  <c r="E308" i="1"/>
  <c r="G343" i="1" l="1"/>
  <c r="E344" i="1"/>
  <c r="F343" i="1"/>
  <c r="D343" i="1"/>
  <c r="G342" i="1"/>
  <c r="D342" i="1"/>
  <c r="F342" i="1"/>
  <c r="E291" i="1"/>
  <c r="E40" i="1"/>
  <c r="E178" i="1"/>
  <c r="E132" i="1"/>
  <c r="E150" i="1"/>
  <c r="E79" i="1"/>
  <c r="E105" i="1"/>
  <c r="E123" i="1"/>
  <c r="E141" i="1"/>
  <c r="E96" i="1"/>
  <c r="E114" i="1"/>
  <c r="E322" i="1"/>
  <c r="E159" i="1"/>
  <c r="E203" i="1"/>
  <c r="E338" i="1"/>
  <c r="E168" i="1"/>
  <c r="E301" i="1"/>
  <c r="E343" i="1" l="1"/>
  <c r="E71" i="1"/>
  <c r="E342" i="1" s="1"/>
</calcChain>
</file>

<file path=xl/sharedStrings.xml><?xml version="1.0" encoding="utf-8"?>
<sst xmlns="http://schemas.openxmlformats.org/spreadsheetml/2006/main" count="471" uniqueCount="135">
  <si>
    <t>Kodas
pagal 
valstybės
funkcijas</t>
  </si>
  <si>
    <t>Asignavimai</t>
  </si>
  <si>
    <t>Iš viso</t>
  </si>
  <si>
    <t>iš jų</t>
  </si>
  <si>
    <t>išlaidoms</t>
  </si>
  <si>
    <t>iš jų darbo
 užmokes-
čiui</t>
  </si>
  <si>
    <t>turtui 
įsigyti</t>
  </si>
  <si>
    <t xml:space="preserve">O1  Savivaldybės funkcijų įgyvendinimo ir valdymo programa </t>
  </si>
  <si>
    <t>Gyventojų registro tvarkymas ir duomenų valsty-
bės registrui teikimas</t>
  </si>
  <si>
    <t>Archyvinių dokumentų tvarkymas</t>
  </si>
  <si>
    <t>Duomenų teikimas valstybės suteiktos pagalbos
registrui</t>
  </si>
  <si>
    <t>Civilinės būklės aktų registravimas</t>
  </si>
  <si>
    <t>Gyvenamosios vietos deklaravimas</t>
  </si>
  <si>
    <t>Pirminė teisinė pagalba</t>
  </si>
  <si>
    <t>Mobilizacijos administravimas</t>
  </si>
  <si>
    <t>Darbo rinkos politikos rengimas ir įgyvendinimas</t>
  </si>
  <si>
    <t>Žemės ūkio funkcijų vykdymas</t>
  </si>
  <si>
    <t>Socialinės paramos mokiniams administravimas</t>
  </si>
  <si>
    <t>Iš viso:</t>
  </si>
  <si>
    <t>O3 Ugdymo proceso ir kokybiškos ugdymosi aplinkos užtikrinimo programa</t>
  </si>
  <si>
    <t>O9</t>
  </si>
  <si>
    <t>Melioracijai</t>
  </si>
  <si>
    <t>Socialinių išmokų ir kompensacijų skaičiavimas
 ir mokėjimas</t>
  </si>
  <si>
    <t>Socialinės paramos teikimas mokiniams</t>
  </si>
  <si>
    <t>Priešgaisrinių tarnybų organizavimas</t>
  </si>
  <si>
    <t>Socialinės globos paslaugų teikimui</t>
  </si>
  <si>
    <t>Socialinės priežiūros paslaugų teikimui</t>
  </si>
  <si>
    <t>Speciali tikslinė dotacija įstaigai išlaikyti</t>
  </si>
  <si>
    <t>Asignavimai iš valstybės biudžeto dotacijų iš viso, iš jų;</t>
  </si>
  <si>
    <t xml:space="preserve">Valstybinėms (perduotoms savivaldybėms) funkcijoms finansuoti </t>
  </si>
  <si>
    <t>Speciali tikslinė dotacija</t>
  </si>
  <si>
    <t xml:space="preserve">Valstybės biudžeto lėšų valstybinėms
(perduotoms savivaldybėms) pavadinimas </t>
  </si>
  <si>
    <t>Valstybinės kalbos vartojimo ir taisyklingumo kontrolė</t>
  </si>
  <si>
    <t xml:space="preserve">Priešgaisrinė 
tarnyba
</t>
  </si>
  <si>
    <t xml:space="preserve">Sutrikusio intelekto žmonių užimtumo centras "Viltis"
</t>
  </si>
  <si>
    <t>Jaunimo teisių apsauga</t>
  </si>
  <si>
    <t xml:space="preserve">Savivaldybės
administracija
 </t>
  </si>
  <si>
    <t>Pasvalio 
visuomenės sveikatos biuras</t>
  </si>
  <si>
    <t>Visuomenės sveikatos priežiūros funkcijai vykdyti</t>
  </si>
  <si>
    <t xml:space="preserve">O9
</t>
  </si>
  <si>
    <t xml:space="preserve">O4
</t>
  </si>
  <si>
    <t xml:space="preserve">10
</t>
  </si>
  <si>
    <t xml:space="preserve">O2
</t>
  </si>
  <si>
    <t xml:space="preserve">10
</t>
  </si>
  <si>
    <t xml:space="preserve">O3 
</t>
  </si>
  <si>
    <t xml:space="preserve">O9
</t>
  </si>
  <si>
    <t xml:space="preserve">07
</t>
  </si>
  <si>
    <t xml:space="preserve">Būsto nuomos ar išperkamosios būsto nuomos 
mokesčių dalies kompensacijoms mokėti </t>
  </si>
  <si>
    <t>tūkst. Eur</t>
  </si>
  <si>
    <t>Civilinės saugos administravimas</t>
  </si>
  <si>
    <t>Socialinių paslaugų administravimas</t>
  </si>
  <si>
    <t>O6 Aplinkos apsaugos ir žemės ūkio plėtros programa</t>
  </si>
  <si>
    <t>O2 Socialinės paramos politikos įgyvendinimo  programa</t>
  </si>
  <si>
    <t>O2 Socialinės paramos politikos įgyvendinimo programa</t>
  </si>
  <si>
    <t>09 Sveikatos apsaugos politikos įgyvendinimo ir sporto programa</t>
  </si>
  <si>
    <t>O7</t>
  </si>
  <si>
    <t>Neveiksnių asmenų būklės peržiūrėjimui</t>
  </si>
  <si>
    <t xml:space="preserve">Asignavimų
valdytojas </t>
  </si>
  <si>
    <t xml:space="preserve">  </t>
  </si>
  <si>
    <t>Socialinių išmokų ir kompensacijų skaičiavimo
 ir mokėjimo administravimas</t>
  </si>
  <si>
    <t>Geodezijos ir kartografijos duomenų tvarkymas</t>
  </si>
  <si>
    <t xml:space="preserve">Pasvalio miesto
seniūnija
</t>
  </si>
  <si>
    <t xml:space="preserve">Joniškėlio miesto
seniūnija
</t>
  </si>
  <si>
    <t xml:space="preserve">Pasvalio apylinkių
seniūnija
</t>
  </si>
  <si>
    <t xml:space="preserve">Joniškėlio apylinkių
seniūnija
</t>
  </si>
  <si>
    <t xml:space="preserve">Saločių
seniūnija
</t>
  </si>
  <si>
    <t xml:space="preserve">Vaškų
seniūnija
</t>
  </si>
  <si>
    <t xml:space="preserve">Krinčino
seniūnija
</t>
  </si>
  <si>
    <t xml:space="preserve">Pumpėnų
seniūnija
</t>
  </si>
  <si>
    <t xml:space="preserve">Pušaloto
seniūnija
</t>
  </si>
  <si>
    <t xml:space="preserve">Daujėnų
seniūnija
</t>
  </si>
  <si>
    <t xml:space="preserve">Namišių
seniūnija
</t>
  </si>
  <si>
    <t xml:space="preserve">Pasvalio socialinių paslaugų centras
</t>
  </si>
  <si>
    <t>Mokymo lėšoms finansuoti</t>
  </si>
  <si>
    <t>Mokymo lėšoms finansuoti (bendrajam ugdymui)</t>
  </si>
  <si>
    <t>Mokymo lėšoms finansuoti (ikimokykliniam ugdymui)</t>
  </si>
  <si>
    <t>Mokymo lėšoms finansuoti  (ikimokykliniam ugdymui)</t>
  </si>
  <si>
    <t>01</t>
  </si>
  <si>
    <t>04</t>
  </si>
  <si>
    <t>Švietimo
pagalbos tarnyba</t>
  </si>
  <si>
    <t xml:space="preserve">Pasvalio lopšelis-darželis "Liepaitė"
</t>
  </si>
  <si>
    <t xml:space="preserve">Pasvalio lopšelis-darželis"Žilvitis"
</t>
  </si>
  <si>
    <t>Pasvalio muzikos mokykla</t>
  </si>
  <si>
    <t>Valstybės biudžeto lėšos akredituotai vaikų 
dienos socialinei priežiūrai administruoti</t>
  </si>
  <si>
    <t>Iš viso 01:</t>
  </si>
  <si>
    <t>Valstybės biudžeto lėšos akredituotai vaikų 
dienos socialinei priežiūrai organizuoti ir teikti</t>
  </si>
  <si>
    <t>Iš viso 02:</t>
  </si>
  <si>
    <t>Lėšos tarpinstitucinio bendradarbiavimo
koordinatoriui finansuoti</t>
  </si>
  <si>
    <t>05 Infrastruktūros objektų priežiūros ir plėtros programa</t>
  </si>
  <si>
    <t>Ekonomikos skatinimo ir koronaviruso (COVID-19)
plitimo sukeltų pasekmių mažinimo priemonėms
finansuoti</t>
  </si>
  <si>
    <t xml:space="preserve">O4  Savivaldybės funkcijų įgyvendinimo ir valdymo programa </t>
  </si>
  <si>
    <t>LR valstybės biudžeto lėšos bibliotekų fondams papildyti</t>
  </si>
  <si>
    <t>LR valstybės biudžeto lėšos bibliotekų fondams
 papildyti</t>
  </si>
  <si>
    <t xml:space="preserve">Pasvalio sporto mokykla
</t>
  </si>
  <si>
    <t xml:space="preserve">Pasvalio "Riešuto" mokykla
</t>
  </si>
  <si>
    <t>Lėšos tarpinstitucinio bendradarbiavimo koordinatoriui finansuoti</t>
  </si>
  <si>
    <t>Valstybės biudžeto lėšos akredituotai vaikų dienos socialinei priežiūrai organizuoti,teikti ir administruoti</t>
  </si>
  <si>
    <t>Ekonomikos skatinimo ir koronaviruso (COVID-19) plitimo sukeltų paskemių
mažinimo priemonėms finansuoti</t>
  </si>
  <si>
    <t>Lėšos neformaliajam vaikų švietimui</t>
  </si>
  <si>
    <t>Iš viso 03:</t>
  </si>
  <si>
    <t xml:space="preserve">Lėšos neformaliajam vaikų švietimui </t>
  </si>
  <si>
    <t>Valstybės biudžeto lėšos</t>
  </si>
  <si>
    <t xml:space="preserve">Valstybės biudžeto lėšos </t>
  </si>
  <si>
    <t xml:space="preserve">Pasvalio Mariaus
 Katiliškio viešoji biblioteka
</t>
  </si>
  <si>
    <t>Pasvalio krašto
muziejus</t>
  </si>
  <si>
    <t>Pasvalio kultūros
centras</t>
  </si>
  <si>
    <t xml:space="preserve">O8
</t>
  </si>
  <si>
    <t xml:space="preserve">Pasvalio Petro Vileišio gimnazija
</t>
  </si>
  <si>
    <t xml:space="preserve">Joniškėlio Gabrielės Petkevičaitės-Bitės gimnazija
</t>
  </si>
  <si>
    <t xml:space="preserve">Vaškų gimnazija
</t>
  </si>
  <si>
    <t xml:space="preserve">Pumpėnų gimnazija
</t>
  </si>
  <si>
    <t xml:space="preserve">Saločių Antano Poškos pagrindinė mokykla
</t>
  </si>
  <si>
    <t xml:space="preserve"> Pasvalio Lėvens pagrindinė mokykla
</t>
  </si>
  <si>
    <t xml:space="preserve">Pasvalio Svalios 
progimnazija
</t>
  </si>
  <si>
    <t xml:space="preserve">Pasvalio lopšelis-darželis "Eglutė"
</t>
  </si>
  <si>
    <t xml:space="preserve">09
</t>
  </si>
  <si>
    <t xml:space="preserve">O1 
</t>
  </si>
  <si>
    <t xml:space="preserve">O4
</t>
  </si>
  <si>
    <t xml:space="preserve">10
</t>
  </si>
  <si>
    <t xml:space="preserve">09
</t>
  </si>
  <si>
    <t xml:space="preserve">10
</t>
  </si>
  <si>
    <t xml:space="preserve">04
</t>
  </si>
  <si>
    <t xml:space="preserve">O8
</t>
  </si>
  <si>
    <t xml:space="preserve">O9
</t>
  </si>
  <si>
    <t xml:space="preserve">PASVALIO RAJONO SAVIVALDYBĖS 2021 METŲ BIUDŽETO ASIGNAVIMAI IŠ  TIKSLINIŲ DOTACIJŲ </t>
  </si>
  <si>
    <t xml:space="preserve">O1
</t>
  </si>
  <si>
    <t>O8 Bendruomeninės veiklos ir jaunimo rėmimo programa</t>
  </si>
  <si>
    <t>O9 Sveikatos apsaugos politikos įgyvendinimo ir sporto programa</t>
  </si>
  <si>
    <t>Iš viso 08:</t>
  </si>
  <si>
    <t xml:space="preserve">O7
</t>
  </si>
  <si>
    <t>Iš viso 09:</t>
  </si>
  <si>
    <t xml:space="preserve">Krinčino Antano Vienažindžio progimnazija
</t>
  </si>
  <si>
    <t>Iš viso 05:</t>
  </si>
  <si>
    <t>Iš viso 06:</t>
  </si>
  <si>
    <t>Pasvalio rajono savivaldybės tarybos
2021 m. rugsėjo 29 d. sprendimo Nr. T1-174
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</si>
</sst>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2" fillId="0" borderId="0" xfId="0" applyFont="1"/>
    <xf numFmtId="1" fontId="2" fillId="0" borderId="2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/>
    <xf numFmtId="0" fontId="2" fillId="3" borderId="10" xfId="0" applyNumberFormat="1" applyFont="1" applyFill="1" applyBorder="1"/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0" fontId="3" fillId="3" borderId="1" xfId="0" applyNumberFormat="1" applyFont="1" applyFill="1" applyBorder="1"/>
    <xf numFmtId="0" fontId="3" fillId="3" borderId="10" xfId="0" applyNumberFormat="1" applyFont="1" applyFill="1" applyBorder="1"/>
    <xf numFmtId="164" fontId="2" fillId="8" borderId="1" xfId="0" applyNumberFormat="1" applyFont="1" applyFill="1" applyBorder="1" applyAlignment="1">
      <alignment wrapText="1"/>
    </xf>
    <xf numFmtId="0" fontId="2" fillId="8" borderId="1" xfId="0" applyNumberFormat="1" applyFont="1" applyFill="1" applyBorder="1"/>
    <xf numFmtId="0" fontId="2" fillId="8" borderId="33" xfId="0" applyNumberFormat="1" applyFont="1" applyFill="1" applyBorder="1"/>
    <xf numFmtId="164" fontId="3" fillId="8" borderId="1" xfId="0" applyNumberFormat="1" applyFont="1" applyFill="1" applyBorder="1" applyAlignment="1">
      <alignment wrapText="1"/>
    </xf>
    <xf numFmtId="0" fontId="3" fillId="8" borderId="1" xfId="0" applyNumberFormat="1" applyFont="1" applyFill="1" applyBorder="1"/>
    <xf numFmtId="0" fontId="3" fillId="8" borderId="10" xfId="0" applyNumberFormat="1" applyFont="1" applyFill="1" applyBorder="1"/>
    <xf numFmtId="164" fontId="2" fillId="9" borderId="1" xfId="0" applyNumberFormat="1" applyFont="1" applyFill="1" applyBorder="1" applyAlignment="1">
      <alignment wrapText="1"/>
    </xf>
    <xf numFmtId="0" fontId="2" fillId="9" borderId="1" xfId="0" applyNumberFormat="1" applyFont="1" applyFill="1" applyBorder="1"/>
    <xf numFmtId="0" fontId="2" fillId="9" borderId="33" xfId="0" applyNumberFormat="1" applyFont="1" applyFill="1" applyBorder="1"/>
    <xf numFmtId="164" fontId="3" fillId="9" borderId="19" xfId="0" applyNumberFormat="1" applyFont="1" applyFill="1" applyBorder="1"/>
    <xf numFmtId="0" fontId="3" fillId="9" borderId="19" xfId="0" applyNumberFormat="1" applyFont="1" applyFill="1" applyBorder="1"/>
    <xf numFmtId="0" fontId="3" fillId="9" borderId="1" xfId="0" applyNumberFormat="1" applyFont="1" applyFill="1" applyBorder="1"/>
    <xf numFmtId="0" fontId="3" fillId="9" borderId="33" xfId="0" applyNumberFormat="1" applyFont="1" applyFill="1" applyBorder="1"/>
    <xf numFmtId="0" fontId="2" fillId="13" borderId="19" xfId="0" applyFont="1" applyFill="1" applyBorder="1" applyAlignment="1">
      <alignment wrapText="1"/>
    </xf>
    <xf numFmtId="0" fontId="2" fillId="13" borderId="19" xfId="0" applyNumberFormat="1" applyFont="1" applyFill="1" applyBorder="1"/>
    <xf numFmtId="0" fontId="3" fillId="13" borderId="19" xfId="0" applyNumberFormat="1" applyFont="1" applyFill="1" applyBorder="1"/>
    <xf numFmtId="0" fontId="2" fillId="13" borderId="35" xfId="0" applyNumberFormat="1" applyFont="1" applyFill="1" applyBorder="1"/>
    <xf numFmtId="0" fontId="3" fillId="13" borderId="11" xfId="0" applyFont="1" applyFill="1" applyBorder="1"/>
    <xf numFmtId="0" fontId="3" fillId="13" borderId="11" xfId="0" applyNumberFormat="1" applyFont="1" applyFill="1" applyBorder="1"/>
    <xf numFmtId="0" fontId="3" fillId="13" borderId="12" xfId="0" applyNumberFormat="1" applyFont="1" applyFill="1" applyBorder="1"/>
    <xf numFmtId="49" fontId="2" fillId="2" borderId="18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2" borderId="16" xfId="0" applyNumberFormat="1" applyFont="1" applyFill="1" applyBorder="1"/>
    <xf numFmtId="0" fontId="3" fillId="2" borderId="1" xfId="0" applyNumberFormat="1" applyFont="1" applyFill="1" applyBorder="1"/>
    <xf numFmtId="0" fontId="3" fillId="2" borderId="33" xfId="0" applyNumberFormat="1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32" xfId="0" applyFont="1" applyFill="1" applyBorder="1"/>
    <xf numFmtId="0" fontId="2" fillId="9" borderId="5" xfId="0" applyFont="1" applyFill="1" applyBorder="1"/>
    <xf numFmtId="0" fontId="3" fillId="9" borderId="5" xfId="0" applyFont="1" applyFill="1" applyBorder="1"/>
    <xf numFmtId="0" fontId="3" fillId="9" borderId="46" xfId="0" applyFont="1" applyFill="1" applyBorder="1"/>
    <xf numFmtId="0" fontId="3" fillId="9" borderId="1" xfId="0" applyFont="1" applyFill="1" applyBorder="1"/>
    <xf numFmtId="0" fontId="2" fillId="0" borderId="21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3" fillId="0" borderId="46" xfId="0" applyFont="1" applyBorder="1"/>
    <xf numFmtId="164" fontId="2" fillId="7" borderId="1" xfId="0" applyNumberFormat="1" applyFont="1" applyFill="1" applyBorder="1"/>
    <xf numFmtId="0" fontId="2" fillId="7" borderId="1" xfId="0" applyNumberFormat="1" applyFont="1" applyFill="1" applyBorder="1"/>
    <xf numFmtId="0" fontId="2" fillId="7" borderId="10" xfId="0" applyNumberFormat="1" applyFont="1" applyFill="1" applyBorder="1"/>
    <xf numFmtId="164" fontId="3" fillId="7" borderId="1" xfId="0" applyNumberFormat="1" applyFont="1" applyFill="1" applyBorder="1"/>
    <xf numFmtId="0" fontId="3" fillId="7" borderId="1" xfId="0" applyNumberFormat="1" applyFont="1" applyFill="1" applyBorder="1"/>
    <xf numFmtId="0" fontId="3" fillId="7" borderId="10" xfId="0" applyNumberFormat="1" applyFont="1" applyFill="1" applyBorder="1"/>
    <xf numFmtId="164" fontId="2" fillId="11" borderId="1" xfId="0" applyNumberFormat="1" applyFont="1" applyFill="1" applyBorder="1" applyAlignment="1">
      <alignment wrapText="1"/>
    </xf>
    <xf numFmtId="0" fontId="2" fillId="11" borderId="5" xfId="0" applyFont="1" applyFill="1" applyBorder="1"/>
    <xf numFmtId="0" fontId="3" fillId="11" borderId="5" xfId="0" applyFont="1" applyFill="1" applyBorder="1"/>
    <xf numFmtId="0" fontId="3" fillId="11" borderId="46" xfId="0" applyFont="1" applyFill="1" applyBorder="1"/>
    <xf numFmtId="164" fontId="3" fillId="11" borderId="19" xfId="0" applyNumberFormat="1" applyFont="1" applyFill="1" applyBorder="1"/>
    <xf numFmtId="0" fontId="3" fillId="11" borderId="1" xfId="0" applyFont="1" applyFill="1" applyBorder="1"/>
    <xf numFmtId="164" fontId="2" fillId="12" borderId="18" xfId="0" applyNumberFormat="1" applyFont="1" applyFill="1" applyBorder="1" applyAlignment="1">
      <alignment horizontal="center"/>
    </xf>
    <xf numFmtId="164" fontId="3" fillId="12" borderId="1" xfId="0" applyNumberFormat="1" applyFont="1" applyFill="1" applyBorder="1"/>
    <xf numFmtId="0" fontId="3" fillId="12" borderId="1" xfId="0" applyNumberFormat="1" applyFont="1" applyFill="1" applyBorder="1"/>
    <xf numFmtId="164" fontId="2" fillId="5" borderId="1" xfId="0" applyNumberFormat="1" applyFont="1" applyFill="1" applyBorder="1" applyAlignment="1">
      <alignment wrapText="1"/>
    </xf>
    <xf numFmtId="0" fontId="2" fillId="5" borderId="1" xfId="0" applyNumberFormat="1" applyFont="1" applyFill="1" applyBorder="1"/>
    <xf numFmtId="0" fontId="2" fillId="5" borderId="30" xfId="0" applyNumberFormat="1" applyFont="1" applyFill="1" applyBorder="1"/>
    <xf numFmtId="164" fontId="3" fillId="5" borderId="1" xfId="0" applyNumberFormat="1" applyFont="1" applyFill="1" applyBorder="1"/>
    <xf numFmtId="0" fontId="3" fillId="5" borderId="1" xfId="0" applyNumberFormat="1" applyFont="1" applyFill="1" applyBorder="1"/>
    <xf numFmtId="0" fontId="3" fillId="5" borderId="10" xfId="0" applyNumberFormat="1" applyFont="1" applyFill="1" applyBorder="1"/>
    <xf numFmtId="164" fontId="3" fillId="3" borderId="5" xfId="0" applyNumberFormat="1" applyFont="1" applyFill="1" applyBorder="1"/>
    <xf numFmtId="0" fontId="3" fillId="3" borderId="5" xfId="0" applyNumberFormat="1" applyFont="1" applyFill="1" applyBorder="1"/>
    <xf numFmtId="0" fontId="3" fillId="3" borderId="32" xfId="0" applyNumberFormat="1" applyFont="1" applyFill="1" applyBorder="1"/>
    <xf numFmtId="0" fontId="2" fillId="13" borderId="1" xfId="0" applyFont="1" applyFill="1" applyBorder="1" applyAlignment="1">
      <alignment wrapText="1"/>
    </xf>
    <xf numFmtId="0" fontId="2" fillId="13" borderId="1" xfId="0" applyNumberFormat="1" applyFont="1" applyFill="1" applyBorder="1"/>
    <xf numFmtId="0" fontId="2" fillId="13" borderId="10" xfId="0" applyNumberFormat="1" applyFont="1" applyFill="1" applyBorder="1"/>
    <xf numFmtId="0" fontId="3" fillId="13" borderId="1" xfId="0" applyFont="1" applyFill="1" applyBorder="1"/>
    <xf numFmtId="0" fontId="3" fillId="13" borderId="1" xfId="0" applyNumberFormat="1" applyFont="1" applyFill="1" applyBorder="1"/>
    <xf numFmtId="0" fontId="3" fillId="13" borderId="10" xfId="0" applyNumberFormat="1" applyFont="1" applyFill="1" applyBorder="1"/>
    <xf numFmtId="164" fontId="3" fillId="12" borderId="19" xfId="0" applyNumberFormat="1" applyFont="1" applyFill="1" applyBorder="1"/>
    <xf numFmtId="0" fontId="3" fillId="12" borderId="19" xfId="0" applyNumberFormat="1" applyFont="1" applyFill="1" applyBorder="1"/>
    <xf numFmtId="0" fontId="3" fillId="0" borderId="9" xfId="0" applyFont="1" applyBorder="1"/>
    <xf numFmtId="0" fontId="3" fillId="0" borderId="51" xfId="0" applyFont="1" applyBorder="1"/>
    <xf numFmtId="0" fontId="3" fillId="2" borderId="6" xfId="0" applyNumberFormat="1" applyFont="1" applyFill="1" applyBorder="1"/>
    <xf numFmtId="0" fontId="3" fillId="2" borderId="7" xfId="0" applyNumberFormat="1" applyFont="1" applyFill="1" applyBorder="1"/>
    <xf numFmtId="0" fontId="2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3" fillId="3" borderId="1" xfId="0" applyFont="1" applyFill="1" applyBorder="1"/>
    <xf numFmtId="0" fontId="3" fillId="3" borderId="10" xfId="0" applyFont="1" applyFill="1" applyBorder="1"/>
    <xf numFmtId="0" fontId="2" fillId="2" borderId="2" xfId="0" applyFont="1" applyFill="1" applyBorder="1"/>
    <xf numFmtId="164" fontId="2" fillId="2" borderId="1" xfId="0" applyNumberFormat="1" applyFont="1" applyFill="1" applyBorder="1"/>
    <xf numFmtId="0" fontId="2" fillId="2" borderId="10" xfId="0" applyFont="1" applyFill="1" applyBorder="1"/>
    <xf numFmtId="0" fontId="3" fillId="2" borderId="4" xfId="0" applyFont="1" applyFill="1" applyBorder="1"/>
    <xf numFmtId="164" fontId="3" fillId="2" borderId="5" xfId="0" applyNumberFormat="1" applyFont="1" applyFill="1" applyBorder="1"/>
    <xf numFmtId="0" fontId="3" fillId="2" borderId="32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0" fontId="3" fillId="2" borderId="5" xfId="0" applyFont="1" applyFill="1" applyBorder="1"/>
    <xf numFmtId="0" fontId="2" fillId="3" borderId="3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2" fillId="2" borderId="3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2" fillId="4" borderId="10" xfId="0" applyFont="1" applyFill="1" applyBorder="1"/>
    <xf numFmtId="0" fontId="3" fillId="13" borderId="35" xfId="0" applyNumberFormat="1" applyFont="1" applyFill="1" applyBorder="1"/>
    <xf numFmtId="0" fontId="2" fillId="3" borderId="5" xfId="0" applyFont="1" applyFill="1" applyBorder="1"/>
    <xf numFmtId="0" fontId="2" fillId="3" borderId="32" xfId="0" applyFont="1" applyFill="1" applyBorder="1"/>
    <xf numFmtId="0" fontId="2" fillId="7" borderId="5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0" xfId="0" applyFont="1" applyFill="1" applyBorder="1"/>
    <xf numFmtId="0" fontId="2" fillId="7" borderId="9" xfId="0" applyFont="1" applyFill="1" applyBorder="1" applyAlignment="1"/>
    <xf numFmtId="0" fontId="3" fillId="7" borderId="5" xfId="0" applyFont="1" applyFill="1" applyBorder="1"/>
    <xf numFmtId="0" fontId="3" fillId="7" borderId="32" xfId="0" applyFont="1" applyFill="1" applyBorder="1"/>
    <xf numFmtId="0" fontId="3" fillId="7" borderId="5" xfId="0" applyNumberFormat="1" applyFont="1" applyFill="1" applyBorder="1"/>
    <xf numFmtId="0" fontId="3" fillId="7" borderId="32" xfId="0" applyNumberFormat="1" applyFont="1" applyFill="1" applyBorder="1"/>
    <xf numFmtId="0" fontId="3" fillId="5" borderId="1" xfId="0" applyFont="1" applyFill="1" applyBorder="1"/>
    <xf numFmtId="0" fontId="3" fillId="2" borderId="20" xfId="0" applyNumberFormat="1" applyFont="1" applyFill="1" applyBorder="1"/>
    <xf numFmtId="0" fontId="3" fillId="2" borderId="44" xfId="0" applyNumberFormat="1" applyFont="1" applyFill="1" applyBorder="1"/>
    <xf numFmtId="0" fontId="2" fillId="7" borderId="5" xfId="0" applyFont="1" applyFill="1" applyBorder="1"/>
    <xf numFmtId="0" fontId="2" fillId="7" borderId="32" xfId="0" applyFont="1" applyFill="1" applyBorder="1"/>
    <xf numFmtId="0" fontId="2" fillId="5" borderId="1" xfId="0" applyFont="1" applyFill="1" applyBorder="1"/>
    <xf numFmtId="0" fontId="2" fillId="5" borderId="10" xfId="0" applyFont="1" applyFill="1" applyBorder="1"/>
    <xf numFmtId="0" fontId="3" fillId="5" borderId="10" xfId="0" applyFont="1" applyFill="1" applyBorder="1"/>
    <xf numFmtId="0" fontId="2" fillId="7" borderId="5" xfId="0" applyNumberFormat="1" applyFont="1" applyFill="1" applyBorder="1"/>
    <xf numFmtId="0" fontId="2" fillId="7" borderId="32" xfId="0" applyNumberFormat="1" applyFont="1" applyFill="1" applyBorder="1"/>
    <xf numFmtId="0" fontId="3" fillId="7" borderId="1" xfId="0" applyFont="1" applyFill="1" applyBorder="1"/>
    <xf numFmtId="0" fontId="3" fillId="2" borderId="13" xfId="0" applyNumberFormat="1" applyFont="1" applyFill="1" applyBorder="1"/>
    <xf numFmtId="0" fontId="3" fillId="2" borderId="20" xfId="0" applyFont="1" applyFill="1" applyBorder="1"/>
    <xf numFmtId="0" fontId="3" fillId="2" borderId="44" xfId="0" applyFont="1" applyFill="1" applyBorder="1"/>
    <xf numFmtId="0" fontId="3" fillId="13" borderId="5" xfId="0" applyFont="1" applyFill="1" applyBorder="1"/>
    <xf numFmtId="0" fontId="3" fillId="13" borderId="5" xfId="0" applyNumberFormat="1" applyFont="1" applyFill="1" applyBorder="1"/>
    <xf numFmtId="0" fontId="3" fillId="13" borderId="32" xfId="0" applyNumberFormat="1" applyFont="1" applyFill="1" applyBorder="1"/>
    <xf numFmtId="164" fontId="2" fillId="10" borderId="1" xfId="0" applyNumberFormat="1" applyFont="1" applyFill="1" applyBorder="1" applyAlignment="1">
      <alignment horizontal="left"/>
    </xf>
    <xf numFmtId="0" fontId="2" fillId="10" borderId="1" xfId="0" applyNumberFormat="1" applyFont="1" applyFill="1" applyBorder="1"/>
    <xf numFmtId="0" fontId="2" fillId="10" borderId="10" xfId="0" applyNumberFormat="1" applyFont="1" applyFill="1" applyBorder="1"/>
    <xf numFmtId="0" fontId="2" fillId="2" borderId="31" xfId="0" applyFont="1" applyFill="1" applyBorder="1" applyAlignment="1">
      <alignment horizontal="center" wrapText="1"/>
    </xf>
    <xf numFmtId="0" fontId="3" fillId="2" borderId="49" xfId="0" applyNumberFormat="1" applyFont="1" applyFill="1" applyBorder="1"/>
    <xf numFmtId="0" fontId="3" fillId="3" borderId="14" xfId="0" applyNumberFormat="1" applyFont="1" applyFill="1" applyBorder="1"/>
    <xf numFmtId="0" fontId="3" fillId="3" borderId="39" xfId="0" applyNumberFormat="1" applyFont="1" applyFill="1" applyBorder="1"/>
    <xf numFmtId="0" fontId="3" fillId="8" borderId="5" xfId="0" applyNumberFormat="1" applyFont="1" applyFill="1" applyBorder="1"/>
    <xf numFmtId="0" fontId="3" fillId="8" borderId="32" xfId="0" applyNumberFormat="1" applyFont="1" applyFill="1" applyBorder="1"/>
    <xf numFmtId="0" fontId="3" fillId="9" borderId="5" xfId="0" applyNumberFormat="1" applyFont="1" applyFill="1" applyBorder="1"/>
    <xf numFmtId="0" fontId="3" fillId="9" borderId="32" xfId="0" applyNumberFormat="1" applyFont="1" applyFill="1" applyBorder="1"/>
    <xf numFmtId="0" fontId="3" fillId="11" borderId="5" xfId="0" applyNumberFormat="1" applyFont="1" applyFill="1" applyBorder="1"/>
    <xf numFmtId="0" fontId="3" fillId="11" borderId="1" xfId="0" applyNumberFormat="1" applyFont="1" applyFill="1" applyBorder="1"/>
    <xf numFmtId="0" fontId="3" fillId="11" borderId="32" xfId="0" applyNumberFormat="1" applyFont="1" applyFill="1" applyBorder="1"/>
    <xf numFmtId="0" fontId="3" fillId="5" borderId="5" xfId="0" applyNumberFormat="1" applyFont="1" applyFill="1" applyBorder="1"/>
    <xf numFmtId="0" fontId="3" fillId="5" borderId="32" xfId="0" applyNumberFormat="1" applyFont="1" applyFill="1" applyBorder="1"/>
    <xf numFmtId="0" fontId="3" fillId="4" borderId="5" xfId="0" applyNumberFormat="1" applyFont="1" applyFill="1" applyBorder="1"/>
    <xf numFmtId="0" fontId="3" fillId="4" borderId="1" xfId="0" applyNumberFormat="1" applyFont="1" applyFill="1" applyBorder="1"/>
    <xf numFmtId="0" fontId="3" fillId="4" borderId="32" xfId="0" applyNumberFormat="1" applyFont="1" applyFill="1" applyBorder="1"/>
    <xf numFmtId="0" fontId="3" fillId="10" borderId="11" xfId="0" applyNumberFormat="1" applyFont="1" applyFill="1" applyBorder="1"/>
    <xf numFmtId="0" fontId="3" fillId="10" borderId="12" xfId="0" applyNumberFormat="1" applyFont="1" applyFill="1" applyBorder="1"/>
    <xf numFmtId="0" fontId="2" fillId="5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wrapText="1"/>
    </xf>
    <xf numFmtId="164" fontId="2" fillId="3" borderId="9" xfId="0" applyNumberFormat="1" applyFont="1" applyFill="1" applyBorder="1" applyAlignment="1">
      <alignment horizontal="center" wrapText="1"/>
    </xf>
    <xf numFmtId="164" fontId="2" fillId="3" borderId="19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9" borderId="5" xfId="0" applyNumberFormat="1" applyFont="1" applyFill="1" applyBorder="1" applyAlignment="1">
      <alignment horizontal="center" wrapText="1"/>
    </xf>
    <xf numFmtId="49" fontId="2" fillId="9" borderId="19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wrapText="1"/>
    </xf>
    <xf numFmtId="0" fontId="2" fillId="13" borderId="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164" fontId="2" fillId="6" borderId="30" xfId="0" applyNumberFormat="1" applyFont="1" applyFill="1" applyBorder="1" applyAlignment="1">
      <alignment horizontal="center"/>
    </xf>
    <xf numFmtId="0" fontId="2" fillId="8" borderId="4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/>
    </xf>
    <xf numFmtId="0" fontId="2" fillId="9" borderId="3" xfId="0" applyFont="1" applyFill="1" applyBorder="1" applyAlignment="1">
      <alignment horizontal="center" vertical="top"/>
    </xf>
    <xf numFmtId="0" fontId="2" fillId="5" borderId="4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4" borderId="48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11" borderId="48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2" fillId="13" borderId="48" xfId="0" applyFont="1" applyFill="1" applyBorder="1" applyAlignment="1">
      <alignment horizontal="center" wrapText="1"/>
    </xf>
    <xf numFmtId="0" fontId="2" fillId="13" borderId="8" xfId="0" applyFont="1" applyFill="1" applyBorder="1" applyAlignment="1">
      <alignment horizontal="center" wrapText="1"/>
    </xf>
    <xf numFmtId="0" fontId="2" fillId="13" borderId="3" xfId="0" applyFont="1" applyFill="1" applyBorder="1" applyAlignment="1">
      <alignment horizontal="center" wrapText="1"/>
    </xf>
    <xf numFmtId="164" fontId="2" fillId="10" borderId="5" xfId="0" applyNumberFormat="1" applyFont="1" applyFill="1" applyBorder="1" applyAlignment="1">
      <alignment horizontal="center" wrapText="1"/>
    </xf>
    <xf numFmtId="164" fontId="2" fillId="10" borderId="19" xfId="0" applyNumberFormat="1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wrapText="1"/>
    </xf>
    <xf numFmtId="164" fontId="2" fillId="7" borderId="5" xfId="0" applyNumberFormat="1" applyFont="1" applyFill="1" applyBorder="1" applyAlignment="1">
      <alignment horizontal="center" wrapText="1"/>
    </xf>
    <xf numFmtId="164" fontId="2" fillId="7" borderId="19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vertical="top" wrapText="1"/>
    </xf>
    <xf numFmtId="164" fontId="2" fillId="3" borderId="9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3" fillId="6" borderId="8" xfId="0" applyNumberFormat="1" applyFont="1" applyFill="1" applyBorder="1" applyAlignment="1">
      <alignment horizontal="center"/>
    </xf>
    <xf numFmtId="164" fontId="3" fillId="6" borderId="3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11" borderId="5" xfId="0" applyNumberFormat="1" applyFont="1" applyFill="1" applyBorder="1" applyAlignment="1">
      <alignment horizontal="center" wrapText="1"/>
    </xf>
    <xf numFmtId="164" fontId="2" fillId="11" borderId="19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 wrapText="1"/>
    </xf>
    <xf numFmtId="164" fontId="2" fillId="5" borderId="19" xfId="0" applyNumberFormat="1" applyFont="1" applyFill="1" applyBorder="1" applyAlignment="1">
      <alignment horizontal="center"/>
    </xf>
    <xf numFmtId="49" fontId="2" fillId="8" borderId="5" xfId="0" applyNumberFormat="1" applyFont="1" applyFill="1" applyBorder="1" applyAlignment="1">
      <alignment horizontal="center" wrapText="1"/>
    </xf>
    <xf numFmtId="49" fontId="2" fillId="8" borderId="19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 wrapText="1"/>
    </xf>
    <xf numFmtId="0" fontId="2" fillId="9" borderId="19" xfId="0" applyFont="1" applyFill="1" applyBorder="1" applyAlignment="1">
      <alignment horizontal="center"/>
    </xf>
    <xf numFmtId="164" fontId="2" fillId="0" borderId="50" xfId="0" applyNumberFormat="1" applyFont="1" applyBorder="1" applyAlignment="1">
      <alignment horizontal="center" wrapText="1"/>
    </xf>
    <xf numFmtId="164" fontId="2" fillId="0" borderId="41" xfId="0" applyNumberFormat="1" applyFont="1" applyBorder="1" applyAlignment="1">
      <alignment horizontal="center" wrapText="1"/>
    </xf>
    <xf numFmtId="164" fontId="2" fillId="0" borderId="42" xfId="0" applyNumberFormat="1" applyFont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1"/>
  <sheetViews>
    <sheetView tabSelected="1" zoomScale="140" zoomScaleNormal="140" workbookViewId="0">
      <selection activeCell="C7" sqref="C7"/>
    </sheetView>
  </sheetViews>
  <sheetFormatPr defaultRowHeight="15" x14ac:dyDescent="0.25"/>
  <cols>
    <col min="1" max="1" width="14.44140625" style="1" customWidth="1"/>
    <col min="2" max="2" width="7.88671875" style="1" customWidth="1"/>
    <col min="3" max="3" width="59.77734375" style="1" customWidth="1"/>
    <col min="4" max="4" width="9.5546875" style="1" customWidth="1"/>
    <col min="5" max="5" width="11.5546875" style="1" customWidth="1"/>
    <col min="6" max="6" width="11.88671875" style="1" customWidth="1"/>
    <col min="7" max="7" width="10.6640625" style="1" customWidth="1"/>
    <col min="8" max="16384" width="8.88671875" style="1"/>
  </cols>
  <sheetData>
    <row r="1" spans="1:7" ht="12.75" customHeight="1" x14ac:dyDescent="0.25">
      <c r="C1" s="229" t="s">
        <v>134</v>
      </c>
      <c r="D1" s="229"/>
      <c r="E1" s="229"/>
      <c r="F1" s="229"/>
      <c r="G1" s="229"/>
    </row>
    <row r="2" spans="1:7" x14ac:dyDescent="0.25">
      <c r="C2" s="229"/>
      <c r="D2" s="229"/>
      <c r="E2" s="229"/>
      <c r="F2" s="229"/>
      <c r="G2" s="229"/>
    </row>
    <row r="3" spans="1:7" x14ac:dyDescent="0.25">
      <c r="C3" s="229"/>
      <c r="D3" s="229"/>
      <c r="E3" s="229"/>
      <c r="F3" s="229"/>
      <c r="G3" s="229"/>
    </row>
    <row r="4" spans="1:7" x14ac:dyDescent="0.25">
      <c r="C4" s="229"/>
      <c r="D4" s="229"/>
      <c r="E4" s="229"/>
      <c r="F4" s="229"/>
      <c r="G4" s="229"/>
    </row>
    <row r="5" spans="1:7" ht="9.75" customHeight="1" x14ac:dyDescent="0.25"/>
    <row r="6" spans="1:7" ht="20.25" customHeight="1" x14ac:dyDescent="0.3">
      <c r="A6" s="195" t="s">
        <v>124</v>
      </c>
      <c r="B6" s="195"/>
      <c r="C6" s="195"/>
      <c r="D6" s="195"/>
      <c r="E6" s="195"/>
      <c r="F6" s="195"/>
      <c r="G6" s="195"/>
    </row>
    <row r="7" spans="1:7" ht="15.6" thickBot="1" x14ac:dyDescent="0.3">
      <c r="F7" s="237" t="s">
        <v>48</v>
      </c>
      <c r="G7" s="237"/>
    </row>
    <row r="8" spans="1:7" x14ac:dyDescent="0.25">
      <c r="A8" s="198" t="s">
        <v>57</v>
      </c>
      <c r="B8" s="204" t="s">
        <v>0</v>
      </c>
      <c r="C8" s="204" t="s">
        <v>31</v>
      </c>
      <c r="D8" s="234" t="s">
        <v>1</v>
      </c>
      <c r="E8" s="234"/>
      <c r="F8" s="234"/>
      <c r="G8" s="235"/>
    </row>
    <row r="9" spans="1:7" x14ac:dyDescent="0.25">
      <c r="A9" s="199"/>
      <c r="B9" s="203"/>
      <c r="C9" s="203"/>
      <c r="D9" s="203" t="s">
        <v>2</v>
      </c>
      <c r="E9" s="203" t="s">
        <v>3</v>
      </c>
      <c r="F9" s="203"/>
      <c r="G9" s="206"/>
    </row>
    <row r="10" spans="1:7" x14ac:dyDescent="0.25">
      <c r="A10" s="199"/>
      <c r="B10" s="203"/>
      <c r="C10" s="203"/>
      <c r="D10" s="203"/>
      <c r="E10" s="203" t="s">
        <v>4</v>
      </c>
      <c r="F10" s="203"/>
      <c r="G10" s="205" t="s">
        <v>6</v>
      </c>
    </row>
    <row r="11" spans="1:7" x14ac:dyDescent="0.25">
      <c r="A11" s="199"/>
      <c r="B11" s="203"/>
      <c r="C11" s="203"/>
      <c r="D11" s="203"/>
      <c r="E11" s="203" t="s">
        <v>2</v>
      </c>
      <c r="F11" s="299" t="s">
        <v>5</v>
      </c>
      <c r="G11" s="206"/>
    </row>
    <row r="12" spans="1:7" x14ac:dyDescent="0.25">
      <c r="A12" s="199"/>
      <c r="B12" s="203"/>
      <c r="C12" s="203"/>
      <c r="D12" s="203"/>
      <c r="E12" s="203"/>
      <c r="F12" s="203"/>
      <c r="G12" s="206"/>
    </row>
    <row r="13" spans="1:7" x14ac:dyDescent="0.25">
      <c r="A13" s="199"/>
      <c r="B13" s="203"/>
      <c r="C13" s="203"/>
      <c r="D13" s="203"/>
      <c r="E13" s="203"/>
      <c r="F13" s="203"/>
      <c r="G13" s="206"/>
    </row>
    <row r="14" spans="1:7" x14ac:dyDescent="0.25">
      <c r="A14" s="2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4">
        <v>7</v>
      </c>
    </row>
    <row r="15" spans="1:7" ht="16.2" customHeight="1" x14ac:dyDescent="0.3">
      <c r="A15" s="309" t="s">
        <v>36</v>
      </c>
      <c r="B15" s="265" t="s">
        <v>7</v>
      </c>
      <c r="C15" s="297"/>
      <c r="D15" s="297"/>
      <c r="E15" s="297"/>
      <c r="F15" s="297"/>
      <c r="G15" s="298"/>
    </row>
    <row r="16" spans="1:7" ht="30.6" customHeight="1" x14ac:dyDescent="0.25">
      <c r="A16" s="310"/>
      <c r="B16" s="200" t="s">
        <v>116</v>
      </c>
      <c r="C16" s="5" t="s">
        <v>8</v>
      </c>
      <c r="D16" s="6">
        <v>0.4</v>
      </c>
      <c r="E16" s="6">
        <f t="shared" ref="E16:E79" si="0">D16-G16</f>
        <v>0.4</v>
      </c>
      <c r="F16" s="6"/>
      <c r="G16" s="7"/>
    </row>
    <row r="17" spans="1:7" ht="16.5" customHeight="1" x14ac:dyDescent="0.25">
      <c r="A17" s="310"/>
      <c r="B17" s="201"/>
      <c r="C17" s="8" t="s">
        <v>9</v>
      </c>
      <c r="D17" s="6">
        <v>14.6</v>
      </c>
      <c r="E17" s="6">
        <f t="shared" si="0"/>
        <v>14.6</v>
      </c>
      <c r="F17" s="6">
        <v>12.7</v>
      </c>
      <c r="G17" s="7"/>
    </row>
    <row r="18" spans="1:7" ht="27" customHeight="1" x14ac:dyDescent="0.25">
      <c r="A18" s="310"/>
      <c r="B18" s="201"/>
      <c r="C18" s="5" t="s">
        <v>10</v>
      </c>
      <c r="D18" s="6">
        <v>0.6</v>
      </c>
      <c r="E18" s="6">
        <f t="shared" si="0"/>
        <v>0.6</v>
      </c>
      <c r="F18" s="6">
        <v>0.5</v>
      </c>
      <c r="G18" s="7"/>
    </row>
    <row r="19" spans="1:7" x14ac:dyDescent="0.25">
      <c r="A19" s="310"/>
      <c r="B19" s="201"/>
      <c r="C19" s="8" t="s">
        <v>32</v>
      </c>
      <c r="D19" s="6">
        <v>8.1999999999999993</v>
      </c>
      <c r="E19" s="6">
        <f t="shared" si="0"/>
        <v>8.1999999999999993</v>
      </c>
      <c r="F19" s="6">
        <v>8.1</v>
      </c>
      <c r="G19" s="7"/>
    </row>
    <row r="20" spans="1:7" ht="13.2" customHeight="1" x14ac:dyDescent="0.25">
      <c r="A20" s="310"/>
      <c r="B20" s="201"/>
      <c r="C20" s="8" t="s">
        <v>11</v>
      </c>
      <c r="D20" s="6">
        <v>23.6</v>
      </c>
      <c r="E20" s="6">
        <f t="shared" si="0"/>
        <v>23.6</v>
      </c>
      <c r="F20" s="6">
        <v>23.3</v>
      </c>
      <c r="G20" s="7"/>
    </row>
    <row r="21" spans="1:7" x14ac:dyDescent="0.25">
      <c r="A21" s="310"/>
      <c r="B21" s="201"/>
      <c r="C21" s="8" t="s">
        <v>13</v>
      </c>
      <c r="D21" s="6">
        <v>15.3</v>
      </c>
      <c r="E21" s="6">
        <f t="shared" si="0"/>
        <v>15.3</v>
      </c>
      <c r="F21" s="6">
        <v>15.1</v>
      </c>
      <c r="G21" s="7"/>
    </row>
    <row r="22" spans="1:7" x14ac:dyDescent="0.25">
      <c r="A22" s="310"/>
      <c r="B22" s="202"/>
      <c r="C22" s="8" t="s">
        <v>35</v>
      </c>
      <c r="D22" s="6">
        <v>13.8</v>
      </c>
      <c r="E22" s="6">
        <f>D22-G22</f>
        <v>13.8</v>
      </c>
      <c r="F22" s="6">
        <v>13.6</v>
      </c>
      <c r="G22" s="7"/>
    </row>
    <row r="23" spans="1:7" x14ac:dyDescent="0.25">
      <c r="A23" s="310"/>
      <c r="B23" s="200" t="s">
        <v>42</v>
      </c>
      <c r="C23" s="8" t="s">
        <v>14</v>
      </c>
      <c r="D23" s="6">
        <v>13.9</v>
      </c>
      <c r="E23" s="6">
        <f t="shared" si="0"/>
        <v>13.9</v>
      </c>
      <c r="F23" s="6">
        <v>12.4</v>
      </c>
      <c r="G23" s="7"/>
    </row>
    <row r="24" spans="1:7" x14ac:dyDescent="0.25">
      <c r="A24" s="310"/>
      <c r="B24" s="306"/>
      <c r="C24" s="8" t="s">
        <v>49</v>
      </c>
      <c r="D24" s="6">
        <v>21</v>
      </c>
      <c r="E24" s="6">
        <f t="shared" si="0"/>
        <v>21</v>
      </c>
      <c r="F24" s="6">
        <v>12.6</v>
      </c>
      <c r="G24" s="7"/>
    </row>
    <row r="25" spans="1:7" ht="12.75" customHeight="1" x14ac:dyDescent="0.25">
      <c r="A25" s="310"/>
      <c r="B25" s="200" t="s">
        <v>117</v>
      </c>
      <c r="C25" s="8" t="s">
        <v>15</v>
      </c>
      <c r="D25" s="6">
        <v>94.7</v>
      </c>
      <c r="E25" s="6">
        <f t="shared" si="0"/>
        <v>94.7</v>
      </c>
      <c r="F25" s="6">
        <v>24.4</v>
      </c>
      <c r="G25" s="7"/>
    </row>
    <row r="26" spans="1:7" x14ac:dyDescent="0.25">
      <c r="A26" s="310"/>
      <c r="B26" s="201"/>
      <c r="C26" s="8" t="s">
        <v>16</v>
      </c>
      <c r="D26" s="6">
        <v>97.1</v>
      </c>
      <c r="E26" s="6">
        <f t="shared" si="0"/>
        <v>97.1</v>
      </c>
      <c r="F26" s="6">
        <v>68.099999999999994</v>
      </c>
      <c r="G26" s="7"/>
    </row>
    <row r="27" spans="1:7" x14ac:dyDescent="0.25">
      <c r="A27" s="310"/>
      <c r="B27" s="201"/>
      <c r="C27" s="8" t="s">
        <v>60</v>
      </c>
      <c r="D27" s="6">
        <v>10.199999999999999</v>
      </c>
      <c r="E27" s="6">
        <f t="shared" si="0"/>
        <v>10.199999999999999</v>
      </c>
      <c r="F27" s="6">
        <v>10.1</v>
      </c>
      <c r="G27" s="7"/>
    </row>
    <row r="28" spans="1:7" x14ac:dyDescent="0.25">
      <c r="A28" s="310"/>
      <c r="B28" s="9" t="s">
        <v>55</v>
      </c>
      <c r="C28" s="8" t="s">
        <v>56</v>
      </c>
      <c r="D28" s="6">
        <v>3.2</v>
      </c>
      <c r="E28" s="6">
        <f t="shared" si="0"/>
        <v>3.2</v>
      </c>
      <c r="F28" s="6">
        <v>3.1</v>
      </c>
      <c r="G28" s="7"/>
    </row>
    <row r="29" spans="1:7" ht="27" customHeight="1" x14ac:dyDescent="0.25">
      <c r="A29" s="310"/>
      <c r="B29" s="294" t="s">
        <v>118</v>
      </c>
      <c r="C29" s="5" t="s">
        <v>47</v>
      </c>
      <c r="D29" s="6">
        <v>2</v>
      </c>
      <c r="E29" s="6">
        <f t="shared" si="0"/>
        <v>2</v>
      </c>
      <c r="F29" s="6"/>
      <c r="G29" s="7"/>
    </row>
    <row r="30" spans="1:7" ht="28.5" customHeight="1" x14ac:dyDescent="0.25">
      <c r="A30" s="310"/>
      <c r="B30" s="295"/>
      <c r="C30" s="5" t="s">
        <v>59</v>
      </c>
      <c r="D30" s="6">
        <v>5.3</v>
      </c>
      <c r="E30" s="6">
        <f t="shared" si="0"/>
        <v>5.3</v>
      </c>
      <c r="F30" s="6">
        <v>4.9000000000000004</v>
      </c>
      <c r="G30" s="7"/>
    </row>
    <row r="31" spans="1:7" x14ac:dyDescent="0.25">
      <c r="A31" s="310"/>
      <c r="B31" s="295"/>
      <c r="C31" s="8" t="s">
        <v>17</v>
      </c>
      <c r="D31" s="6">
        <v>17.3</v>
      </c>
      <c r="E31" s="6">
        <f t="shared" si="0"/>
        <v>17.3</v>
      </c>
      <c r="F31" s="6">
        <v>9.5</v>
      </c>
      <c r="G31" s="7"/>
    </row>
    <row r="32" spans="1:7" x14ac:dyDescent="0.25">
      <c r="A32" s="310"/>
      <c r="B32" s="296"/>
      <c r="C32" s="8" t="s">
        <v>50</v>
      </c>
      <c r="D32" s="6">
        <v>25.7</v>
      </c>
      <c r="E32" s="6">
        <f t="shared" si="0"/>
        <v>25.7</v>
      </c>
      <c r="F32" s="6">
        <v>18.7</v>
      </c>
      <c r="G32" s="7"/>
    </row>
    <row r="33" spans="1:7" ht="15.6" x14ac:dyDescent="0.3">
      <c r="A33" s="310"/>
      <c r="B33" s="8"/>
      <c r="C33" s="10" t="s">
        <v>18</v>
      </c>
      <c r="D33" s="11">
        <f>SUM(D16:D32)</f>
        <v>366.90000000000003</v>
      </c>
      <c r="E33" s="11">
        <f t="shared" si="0"/>
        <v>366.90000000000003</v>
      </c>
      <c r="F33" s="11">
        <f>SUM(F16:F32)</f>
        <v>237.09999999999997</v>
      </c>
      <c r="G33" s="12">
        <f>SUM(G16:G32)</f>
        <v>0</v>
      </c>
    </row>
    <row r="34" spans="1:7" ht="30" x14ac:dyDescent="0.25">
      <c r="A34" s="310"/>
      <c r="B34" s="304" t="s">
        <v>119</v>
      </c>
      <c r="C34" s="13" t="s">
        <v>87</v>
      </c>
      <c r="D34" s="14">
        <v>16.3</v>
      </c>
      <c r="E34" s="14">
        <f t="shared" si="0"/>
        <v>16.3</v>
      </c>
      <c r="F34" s="14">
        <v>14.8</v>
      </c>
      <c r="G34" s="15"/>
    </row>
    <row r="35" spans="1:7" ht="15.6" x14ac:dyDescent="0.3">
      <c r="A35" s="310"/>
      <c r="B35" s="305"/>
      <c r="C35" s="16" t="s">
        <v>18</v>
      </c>
      <c r="D35" s="17">
        <f>D34</f>
        <v>16.3</v>
      </c>
      <c r="E35" s="17">
        <f t="shared" si="0"/>
        <v>16.3</v>
      </c>
      <c r="F35" s="17">
        <f>F34</f>
        <v>14.8</v>
      </c>
      <c r="G35" s="18">
        <f>G34</f>
        <v>0</v>
      </c>
    </row>
    <row r="36" spans="1:7" ht="27" customHeight="1" x14ac:dyDescent="0.25">
      <c r="A36" s="310"/>
      <c r="B36" s="207" t="s">
        <v>120</v>
      </c>
      <c r="C36" s="19" t="s">
        <v>83</v>
      </c>
      <c r="D36" s="20">
        <v>4.7</v>
      </c>
      <c r="E36" s="20">
        <f t="shared" si="0"/>
        <v>4.7</v>
      </c>
      <c r="F36" s="20">
        <v>4.5999999999999996</v>
      </c>
      <c r="G36" s="21"/>
    </row>
    <row r="37" spans="1:7" ht="15.6" x14ac:dyDescent="0.3">
      <c r="A37" s="310"/>
      <c r="B37" s="208"/>
      <c r="C37" s="22" t="s">
        <v>18</v>
      </c>
      <c r="D37" s="23">
        <f>D36</f>
        <v>4.7</v>
      </c>
      <c r="E37" s="24">
        <f t="shared" si="0"/>
        <v>4.7</v>
      </c>
      <c r="F37" s="23">
        <f>F36</f>
        <v>4.5999999999999996</v>
      </c>
      <c r="G37" s="25">
        <f>G36</f>
        <v>0</v>
      </c>
    </row>
    <row r="38" spans="1:7" ht="13.2" customHeight="1" x14ac:dyDescent="0.3">
      <c r="A38" s="310"/>
      <c r="B38" s="188" t="s">
        <v>125</v>
      </c>
      <c r="C38" s="26" t="s">
        <v>101</v>
      </c>
      <c r="D38" s="27">
        <v>46.2</v>
      </c>
      <c r="E38" s="27">
        <f t="shared" si="0"/>
        <v>40</v>
      </c>
      <c r="F38" s="28"/>
      <c r="G38" s="29">
        <v>6.2</v>
      </c>
    </row>
    <row r="39" spans="1:7" ht="16.2" thickBot="1" x14ac:dyDescent="0.35">
      <c r="A39" s="310"/>
      <c r="B39" s="189"/>
      <c r="C39" s="30" t="s">
        <v>18</v>
      </c>
      <c r="D39" s="31">
        <f>D38</f>
        <v>46.2</v>
      </c>
      <c r="E39" s="31">
        <f t="shared" si="0"/>
        <v>40</v>
      </c>
      <c r="F39" s="31">
        <f>F38</f>
        <v>0</v>
      </c>
      <c r="G39" s="32">
        <f>G38</f>
        <v>6.2</v>
      </c>
    </row>
    <row r="40" spans="1:7" ht="15.6" x14ac:dyDescent="0.3">
      <c r="A40" s="310"/>
      <c r="B40" s="33"/>
      <c r="C40" s="34" t="s">
        <v>84</v>
      </c>
      <c r="D40" s="35">
        <f>D33+D35+D37+D39</f>
        <v>434.1</v>
      </c>
      <c r="E40" s="36">
        <f t="shared" si="0"/>
        <v>427.90000000000003</v>
      </c>
      <c r="F40" s="36">
        <f>F33+F35+F37+F39</f>
        <v>256.5</v>
      </c>
      <c r="G40" s="37">
        <f>G33+G35+G37+G39</f>
        <v>6.2</v>
      </c>
    </row>
    <row r="41" spans="1:7" ht="15.6" x14ac:dyDescent="0.3">
      <c r="A41" s="310"/>
      <c r="B41" s="245" t="s">
        <v>52</v>
      </c>
      <c r="C41" s="213"/>
      <c r="D41" s="213"/>
      <c r="E41" s="213"/>
      <c r="F41" s="213"/>
      <c r="G41" s="233"/>
    </row>
    <row r="42" spans="1:7" ht="28.8" customHeight="1" x14ac:dyDescent="0.25">
      <c r="A42" s="310"/>
      <c r="B42" s="223" t="s">
        <v>41</v>
      </c>
      <c r="C42" s="38" t="s">
        <v>22</v>
      </c>
      <c r="D42" s="39">
        <v>173.8</v>
      </c>
      <c r="E42" s="39">
        <f t="shared" ref="E42:E48" si="1">D42-G42</f>
        <v>173.8</v>
      </c>
      <c r="F42" s="39"/>
      <c r="G42" s="40"/>
    </row>
    <row r="43" spans="1:7" x14ac:dyDescent="0.25">
      <c r="A43" s="310"/>
      <c r="B43" s="238"/>
      <c r="C43" s="41" t="s">
        <v>23</v>
      </c>
      <c r="D43" s="39">
        <v>415.5</v>
      </c>
      <c r="E43" s="39">
        <f t="shared" si="1"/>
        <v>415.5</v>
      </c>
      <c r="F43" s="39"/>
      <c r="G43" s="40"/>
    </row>
    <row r="44" spans="1:7" x14ac:dyDescent="0.25">
      <c r="A44" s="310"/>
      <c r="B44" s="238"/>
      <c r="C44" s="41" t="s">
        <v>25</v>
      </c>
      <c r="D44" s="39">
        <v>366</v>
      </c>
      <c r="E44" s="39">
        <f t="shared" si="1"/>
        <v>366</v>
      </c>
      <c r="F44" s="39"/>
      <c r="G44" s="40"/>
    </row>
    <row r="45" spans="1:7" ht="15.6" x14ac:dyDescent="0.3">
      <c r="A45" s="310"/>
      <c r="B45" s="238"/>
      <c r="C45" s="42" t="s">
        <v>18</v>
      </c>
      <c r="D45" s="43">
        <f>SUM(D42:D44)</f>
        <v>955.3</v>
      </c>
      <c r="E45" s="43">
        <f t="shared" si="1"/>
        <v>955.3</v>
      </c>
      <c r="F45" s="43">
        <f>SUM(F42:F44)</f>
        <v>0</v>
      </c>
      <c r="G45" s="44">
        <f>SUM(G42:G44)</f>
        <v>0</v>
      </c>
    </row>
    <row r="46" spans="1:7" ht="30.6" x14ac:dyDescent="0.3">
      <c r="A46" s="310"/>
      <c r="B46" s="307" t="s">
        <v>120</v>
      </c>
      <c r="C46" s="19" t="s">
        <v>85</v>
      </c>
      <c r="D46" s="45">
        <v>117.6</v>
      </c>
      <c r="E46" s="45">
        <f t="shared" si="1"/>
        <v>117.6</v>
      </c>
      <c r="F46" s="46"/>
      <c r="G46" s="47"/>
    </row>
    <row r="47" spans="1:7" ht="15.6" x14ac:dyDescent="0.3">
      <c r="A47" s="310"/>
      <c r="B47" s="308"/>
      <c r="C47" s="22" t="s">
        <v>18</v>
      </c>
      <c r="D47" s="48">
        <f>D46</f>
        <v>117.6</v>
      </c>
      <c r="E47" s="46">
        <f t="shared" si="1"/>
        <v>117.6</v>
      </c>
      <c r="F47" s="48">
        <f>F46</f>
        <v>0</v>
      </c>
      <c r="G47" s="47">
        <f>G46</f>
        <v>0</v>
      </c>
    </row>
    <row r="48" spans="1:7" ht="15.6" x14ac:dyDescent="0.3">
      <c r="A48" s="310"/>
      <c r="B48" s="49"/>
      <c r="C48" s="34" t="s">
        <v>86</v>
      </c>
      <c r="D48" s="50">
        <f>D45+D47</f>
        <v>1072.8999999999999</v>
      </c>
      <c r="E48" s="51">
        <f t="shared" si="1"/>
        <v>1072.8999999999999</v>
      </c>
      <c r="F48" s="50">
        <f>F45+F47</f>
        <v>0</v>
      </c>
      <c r="G48" s="52">
        <f>G45+G47</f>
        <v>0</v>
      </c>
    </row>
    <row r="49" spans="1:7" ht="15.6" x14ac:dyDescent="0.3">
      <c r="A49" s="310"/>
      <c r="B49" s="265" t="s">
        <v>19</v>
      </c>
      <c r="C49" s="266"/>
      <c r="D49" s="266"/>
      <c r="E49" s="266"/>
      <c r="F49" s="266"/>
      <c r="G49" s="267"/>
    </row>
    <row r="50" spans="1:7" x14ac:dyDescent="0.25">
      <c r="A50" s="310"/>
      <c r="B50" s="292" t="s">
        <v>39</v>
      </c>
      <c r="C50" s="53" t="s">
        <v>73</v>
      </c>
      <c r="D50" s="54">
        <v>88.6</v>
      </c>
      <c r="E50" s="54">
        <f t="shared" si="0"/>
        <v>88.6</v>
      </c>
      <c r="F50" s="54"/>
      <c r="G50" s="55"/>
    </row>
    <row r="51" spans="1:7" ht="15.6" x14ac:dyDescent="0.3">
      <c r="A51" s="310"/>
      <c r="B51" s="293"/>
      <c r="C51" s="56" t="s">
        <v>18</v>
      </c>
      <c r="D51" s="57">
        <f>D50</f>
        <v>88.6</v>
      </c>
      <c r="E51" s="57">
        <f t="shared" si="0"/>
        <v>88.6</v>
      </c>
      <c r="F51" s="57">
        <f>F50</f>
        <v>0</v>
      </c>
      <c r="G51" s="58">
        <f>G50</f>
        <v>0</v>
      </c>
    </row>
    <row r="52" spans="1:7" ht="15.6" x14ac:dyDescent="0.3">
      <c r="A52" s="310"/>
      <c r="B52" s="300" t="s">
        <v>39</v>
      </c>
      <c r="C52" s="59" t="s">
        <v>100</v>
      </c>
      <c r="D52" s="60">
        <v>111.6</v>
      </c>
      <c r="E52" s="60">
        <f t="shared" si="0"/>
        <v>111.6</v>
      </c>
      <c r="F52" s="61">
        <v>3.7</v>
      </c>
      <c r="G52" s="62"/>
    </row>
    <row r="53" spans="1:7" ht="15.6" x14ac:dyDescent="0.3">
      <c r="A53" s="310"/>
      <c r="B53" s="301"/>
      <c r="C53" s="63" t="s">
        <v>18</v>
      </c>
      <c r="D53" s="64">
        <f>D52</f>
        <v>111.6</v>
      </c>
      <c r="E53" s="61">
        <f t="shared" si="0"/>
        <v>111.6</v>
      </c>
      <c r="F53" s="64">
        <f>F52</f>
        <v>3.7</v>
      </c>
      <c r="G53" s="62">
        <f>G52</f>
        <v>0</v>
      </c>
    </row>
    <row r="54" spans="1:7" ht="13.2" customHeight="1" x14ac:dyDescent="0.3">
      <c r="A54" s="310"/>
      <c r="B54" s="65"/>
      <c r="C54" s="66" t="s">
        <v>99</v>
      </c>
      <c r="D54" s="67">
        <f>D51+D53</f>
        <v>200.2</v>
      </c>
      <c r="E54" s="51">
        <f t="shared" si="0"/>
        <v>200.2</v>
      </c>
      <c r="F54" s="67">
        <f>F51+F53</f>
        <v>3.7</v>
      </c>
      <c r="G54" s="52">
        <f>G51+G53</f>
        <v>0</v>
      </c>
    </row>
    <row r="55" spans="1:7" ht="18" customHeight="1" x14ac:dyDescent="0.3">
      <c r="A55" s="310"/>
      <c r="B55" s="265" t="s">
        <v>88</v>
      </c>
      <c r="C55" s="297"/>
      <c r="D55" s="297"/>
      <c r="E55" s="297"/>
      <c r="F55" s="297"/>
      <c r="G55" s="298"/>
    </row>
    <row r="56" spans="1:7" ht="42.6" customHeight="1" x14ac:dyDescent="0.25">
      <c r="A56" s="310"/>
      <c r="B56" s="302" t="s">
        <v>121</v>
      </c>
      <c r="C56" s="68" t="s">
        <v>89</v>
      </c>
      <c r="D56" s="69"/>
      <c r="E56" s="69">
        <f t="shared" si="0"/>
        <v>0</v>
      </c>
      <c r="F56" s="69"/>
      <c r="G56" s="70"/>
    </row>
    <row r="57" spans="1:7" ht="15.6" x14ac:dyDescent="0.3">
      <c r="A57" s="310"/>
      <c r="B57" s="303"/>
      <c r="C57" s="71" t="s">
        <v>18</v>
      </c>
      <c r="D57" s="72">
        <f>D56</f>
        <v>0</v>
      </c>
      <c r="E57" s="72">
        <f t="shared" ref="E57:E58" si="2">D57-G57</f>
        <v>0</v>
      </c>
      <c r="F57" s="72">
        <f>F56</f>
        <v>0</v>
      </c>
      <c r="G57" s="73">
        <f>G56</f>
        <v>0</v>
      </c>
    </row>
    <row r="58" spans="1:7" ht="15.6" x14ac:dyDescent="0.3">
      <c r="A58" s="310"/>
      <c r="B58" s="65"/>
      <c r="C58" s="66" t="s">
        <v>132</v>
      </c>
      <c r="D58" s="67">
        <f>D57</f>
        <v>0</v>
      </c>
      <c r="E58" s="51">
        <f t="shared" si="2"/>
        <v>0</v>
      </c>
      <c r="F58" s="67">
        <f>F57</f>
        <v>0</v>
      </c>
      <c r="G58" s="52">
        <f>G57</f>
        <v>0</v>
      </c>
    </row>
    <row r="59" spans="1:7" ht="15.6" x14ac:dyDescent="0.3">
      <c r="A59" s="310"/>
      <c r="B59" s="265" t="s">
        <v>51</v>
      </c>
      <c r="C59" s="297"/>
      <c r="D59" s="297"/>
      <c r="E59" s="297"/>
      <c r="F59" s="297"/>
      <c r="G59" s="298"/>
    </row>
    <row r="60" spans="1:7" x14ac:dyDescent="0.25">
      <c r="A60" s="310"/>
      <c r="B60" s="200" t="s">
        <v>40</v>
      </c>
      <c r="C60" s="8" t="s">
        <v>21</v>
      </c>
      <c r="D60" s="6">
        <v>319</v>
      </c>
      <c r="E60" s="6">
        <f t="shared" si="0"/>
        <v>319</v>
      </c>
      <c r="F60" s="6"/>
      <c r="G60" s="7"/>
    </row>
    <row r="61" spans="1:7" ht="15.6" x14ac:dyDescent="0.3">
      <c r="A61" s="310"/>
      <c r="B61" s="236"/>
      <c r="C61" s="74" t="s">
        <v>18</v>
      </c>
      <c r="D61" s="75">
        <f>D60</f>
        <v>319</v>
      </c>
      <c r="E61" s="75">
        <f t="shared" si="0"/>
        <v>319</v>
      </c>
      <c r="F61" s="75">
        <f>F60</f>
        <v>0</v>
      </c>
      <c r="G61" s="76">
        <f>G60</f>
        <v>0</v>
      </c>
    </row>
    <row r="62" spans="1:7" ht="15.6" x14ac:dyDescent="0.3">
      <c r="A62" s="310"/>
      <c r="B62" s="65"/>
      <c r="C62" s="66" t="s">
        <v>133</v>
      </c>
      <c r="D62" s="67">
        <f>D61</f>
        <v>319</v>
      </c>
      <c r="E62" s="51">
        <f t="shared" si="0"/>
        <v>319</v>
      </c>
      <c r="F62" s="67">
        <f>F61</f>
        <v>0</v>
      </c>
      <c r="G62" s="52">
        <f>G61</f>
        <v>0</v>
      </c>
    </row>
    <row r="63" spans="1:7" ht="15.6" x14ac:dyDescent="0.3">
      <c r="A63" s="310"/>
      <c r="B63" s="265" t="s">
        <v>126</v>
      </c>
      <c r="C63" s="297"/>
      <c r="D63" s="297"/>
      <c r="E63" s="297"/>
      <c r="F63" s="297"/>
      <c r="G63" s="298"/>
    </row>
    <row r="64" spans="1:7" ht="13.2" customHeight="1" x14ac:dyDescent="0.25">
      <c r="A64" s="310"/>
      <c r="B64" s="228" t="s">
        <v>106</v>
      </c>
      <c r="C64" s="77" t="s">
        <v>101</v>
      </c>
      <c r="D64" s="78">
        <v>26.6</v>
      </c>
      <c r="E64" s="78">
        <f t="shared" ref="E64:E66" si="3">D64-G64</f>
        <v>26.6</v>
      </c>
      <c r="F64" s="78"/>
      <c r="G64" s="79"/>
    </row>
    <row r="65" spans="1:14" ht="15.6" x14ac:dyDescent="0.3">
      <c r="A65" s="310"/>
      <c r="B65" s="312"/>
      <c r="C65" s="80" t="s">
        <v>18</v>
      </c>
      <c r="D65" s="81">
        <f>D64</f>
        <v>26.6</v>
      </c>
      <c r="E65" s="81">
        <f t="shared" si="3"/>
        <v>26.6</v>
      </c>
      <c r="F65" s="81">
        <f>F64</f>
        <v>0</v>
      </c>
      <c r="G65" s="82">
        <f>G64</f>
        <v>0</v>
      </c>
    </row>
    <row r="66" spans="1:14" ht="15.6" x14ac:dyDescent="0.3">
      <c r="A66" s="310"/>
      <c r="B66" s="65"/>
      <c r="C66" s="83" t="s">
        <v>128</v>
      </c>
      <c r="D66" s="84">
        <f>D63+D65</f>
        <v>26.6</v>
      </c>
      <c r="E66" s="85">
        <f t="shared" si="3"/>
        <v>26.6</v>
      </c>
      <c r="F66" s="84">
        <f>F63+F65</f>
        <v>0</v>
      </c>
      <c r="G66" s="86">
        <f>G63+G65</f>
        <v>0</v>
      </c>
    </row>
    <row r="67" spans="1:14" ht="15.6" x14ac:dyDescent="0.3">
      <c r="A67" s="310"/>
      <c r="B67" s="265" t="s">
        <v>127</v>
      </c>
      <c r="C67" s="297"/>
      <c r="D67" s="297"/>
      <c r="E67" s="297"/>
      <c r="F67" s="297"/>
      <c r="G67" s="298"/>
    </row>
    <row r="68" spans="1:14" ht="13.2" customHeight="1" x14ac:dyDescent="0.25">
      <c r="A68" s="310"/>
      <c r="B68" s="228" t="s">
        <v>129</v>
      </c>
      <c r="C68" s="77" t="s">
        <v>101</v>
      </c>
      <c r="D68" s="78">
        <v>46</v>
      </c>
      <c r="E68" s="78">
        <f t="shared" ref="E68:E70" si="4">D68-G68</f>
        <v>46</v>
      </c>
      <c r="F68" s="78"/>
      <c r="G68" s="79"/>
    </row>
    <row r="69" spans="1:14" ht="15.6" x14ac:dyDescent="0.3">
      <c r="A69" s="310"/>
      <c r="B69" s="312"/>
      <c r="C69" s="80" t="s">
        <v>18</v>
      </c>
      <c r="D69" s="81">
        <f>D68</f>
        <v>46</v>
      </c>
      <c r="E69" s="81">
        <f t="shared" si="4"/>
        <v>46</v>
      </c>
      <c r="F69" s="81">
        <f>F68</f>
        <v>0</v>
      </c>
      <c r="G69" s="82">
        <f>G68</f>
        <v>0</v>
      </c>
    </row>
    <row r="70" spans="1:14" ht="16.2" thickBot="1" x14ac:dyDescent="0.35">
      <c r="A70" s="311"/>
      <c r="B70" s="65"/>
      <c r="C70" s="83" t="s">
        <v>130</v>
      </c>
      <c r="D70" s="84">
        <f>D67+D69</f>
        <v>46</v>
      </c>
      <c r="E70" s="85">
        <f t="shared" si="4"/>
        <v>46</v>
      </c>
      <c r="F70" s="84">
        <f>F67+F69</f>
        <v>0</v>
      </c>
      <c r="G70" s="86">
        <f>G67+G69</f>
        <v>0</v>
      </c>
    </row>
    <row r="71" spans="1:14" ht="16.2" thickBot="1" x14ac:dyDescent="0.35">
      <c r="A71" s="170" t="s">
        <v>18</v>
      </c>
      <c r="B71" s="171"/>
      <c r="C71" s="171"/>
      <c r="D71" s="87">
        <f>D40+D48+D54+D57+D61+D66+D70</f>
        <v>2098.8000000000002</v>
      </c>
      <c r="E71" s="87">
        <f t="shared" si="0"/>
        <v>2092.6000000000004</v>
      </c>
      <c r="F71" s="87">
        <f>F40+F48+F54+F57+F61+F65+F69</f>
        <v>260.2</v>
      </c>
      <c r="G71" s="88">
        <f>G40+G48+G54+G57+G61+G65+G69</f>
        <v>6.2</v>
      </c>
      <c r="N71" s="89"/>
    </row>
    <row r="72" spans="1:14" ht="12.75" customHeight="1" x14ac:dyDescent="0.3">
      <c r="A72" s="186" t="s">
        <v>61</v>
      </c>
      <c r="B72" s="212" t="s">
        <v>7</v>
      </c>
      <c r="C72" s="213"/>
      <c r="D72" s="213"/>
      <c r="E72" s="213"/>
      <c r="F72" s="213"/>
      <c r="G72" s="233"/>
    </row>
    <row r="73" spans="1:14" x14ac:dyDescent="0.25">
      <c r="A73" s="186"/>
      <c r="B73" s="90" t="s">
        <v>77</v>
      </c>
      <c r="C73" s="5" t="s">
        <v>12</v>
      </c>
      <c r="D73" s="39">
        <v>3</v>
      </c>
      <c r="E73" s="39">
        <f t="shared" si="0"/>
        <v>3</v>
      </c>
      <c r="F73" s="39">
        <v>2.9</v>
      </c>
      <c r="G73" s="40"/>
    </row>
    <row r="74" spans="1:14" ht="12" customHeight="1" x14ac:dyDescent="0.25">
      <c r="A74" s="186"/>
      <c r="B74" s="90" t="s">
        <v>78</v>
      </c>
      <c r="C74" s="91" t="s">
        <v>15</v>
      </c>
      <c r="D74" s="39">
        <v>15.5</v>
      </c>
      <c r="E74" s="39">
        <f t="shared" si="0"/>
        <v>15.5</v>
      </c>
      <c r="F74" s="39"/>
      <c r="G74" s="40"/>
    </row>
    <row r="75" spans="1:14" ht="15.6" x14ac:dyDescent="0.3">
      <c r="A75" s="186"/>
      <c r="B75" s="39"/>
      <c r="C75" s="92" t="s">
        <v>18</v>
      </c>
      <c r="D75" s="92">
        <f>SUM(D73:D74)</f>
        <v>18.5</v>
      </c>
      <c r="E75" s="92">
        <f t="shared" si="0"/>
        <v>18.5</v>
      </c>
      <c r="F75" s="92">
        <f>SUM(F73:F74)</f>
        <v>2.9</v>
      </c>
      <c r="G75" s="93">
        <f>G73+G74</f>
        <v>0</v>
      </c>
    </row>
    <row r="76" spans="1:14" ht="0.75" customHeight="1" thickBot="1" x14ac:dyDescent="0.35">
      <c r="A76" s="186"/>
      <c r="B76" s="230" t="s">
        <v>53</v>
      </c>
      <c r="C76" s="231"/>
      <c r="D76" s="231"/>
      <c r="E76" s="231"/>
      <c r="F76" s="231"/>
      <c r="G76" s="232"/>
    </row>
    <row r="77" spans="1:14" ht="15.6" hidden="1" thickBot="1" x14ac:dyDescent="0.3">
      <c r="A77" s="186"/>
      <c r="B77" s="162" t="s">
        <v>43</v>
      </c>
      <c r="C77" s="94" t="s">
        <v>26</v>
      </c>
      <c r="D77" s="95"/>
      <c r="E77" s="95">
        <f t="shared" si="0"/>
        <v>0</v>
      </c>
      <c r="F77" s="95"/>
      <c r="G77" s="96"/>
    </row>
    <row r="78" spans="1:14" ht="16.2" hidden="1" thickBot="1" x14ac:dyDescent="0.35">
      <c r="A78" s="186"/>
      <c r="B78" s="211"/>
      <c r="C78" s="97" t="s">
        <v>18</v>
      </c>
      <c r="D78" s="98">
        <f>D77</f>
        <v>0</v>
      </c>
      <c r="E78" s="98">
        <f t="shared" si="0"/>
        <v>0</v>
      </c>
      <c r="F78" s="98">
        <f>F77</f>
        <v>0</v>
      </c>
      <c r="G78" s="99">
        <f>G77</f>
        <v>0</v>
      </c>
    </row>
    <row r="79" spans="1:14" ht="16.2" thickBot="1" x14ac:dyDescent="0.35">
      <c r="A79" s="170" t="s">
        <v>2</v>
      </c>
      <c r="B79" s="171"/>
      <c r="C79" s="171"/>
      <c r="D79" s="87">
        <f>D75+D78</f>
        <v>18.5</v>
      </c>
      <c r="E79" s="87">
        <f t="shared" si="0"/>
        <v>18.5</v>
      </c>
      <c r="F79" s="87">
        <f>F75+F78</f>
        <v>2.9</v>
      </c>
      <c r="G79" s="88">
        <f>G75+G78</f>
        <v>0</v>
      </c>
    </row>
    <row r="80" spans="1:14" ht="15.6" x14ac:dyDescent="0.3">
      <c r="A80" s="186" t="s">
        <v>62</v>
      </c>
      <c r="B80" s="212" t="s">
        <v>7</v>
      </c>
      <c r="C80" s="213"/>
      <c r="D80" s="213"/>
      <c r="E80" s="213"/>
      <c r="F80" s="213"/>
      <c r="G80" s="233"/>
    </row>
    <row r="81" spans="1:7" ht="12" customHeight="1" x14ac:dyDescent="0.25">
      <c r="A81" s="186"/>
      <c r="B81" s="90" t="s">
        <v>77</v>
      </c>
      <c r="C81" s="5" t="s">
        <v>12</v>
      </c>
      <c r="D81" s="39">
        <v>1.5</v>
      </c>
      <c r="E81" s="39">
        <f t="shared" ref="E81:E83" si="5">D81-G81</f>
        <v>1.5</v>
      </c>
      <c r="F81" s="39">
        <v>1.4</v>
      </c>
      <c r="G81" s="40"/>
    </row>
    <row r="82" spans="1:7" ht="13.5" customHeight="1" thickBot="1" x14ac:dyDescent="0.3">
      <c r="A82" s="186"/>
      <c r="B82" s="90" t="s">
        <v>78</v>
      </c>
      <c r="C82" s="91" t="s">
        <v>15</v>
      </c>
      <c r="D82" s="39">
        <v>6</v>
      </c>
      <c r="E82" s="39">
        <f t="shared" si="5"/>
        <v>6</v>
      </c>
      <c r="F82" s="39"/>
      <c r="G82" s="40"/>
    </row>
    <row r="83" spans="1:7" ht="13.5" customHeight="1" thickBot="1" x14ac:dyDescent="0.35">
      <c r="A83" s="186"/>
      <c r="B83" s="39"/>
      <c r="C83" s="92" t="s">
        <v>18</v>
      </c>
      <c r="D83" s="92">
        <f>SUM(D81:D82)</f>
        <v>7.5</v>
      </c>
      <c r="E83" s="92">
        <f t="shared" si="5"/>
        <v>7.5</v>
      </c>
      <c r="F83" s="92">
        <f>SUM(F81:F82)</f>
        <v>1.4</v>
      </c>
      <c r="G83" s="93">
        <f>G81+G82</f>
        <v>0</v>
      </c>
    </row>
    <row r="84" spans="1:7" ht="1.5" hidden="1" customHeight="1" thickBot="1" x14ac:dyDescent="0.35">
      <c r="A84" s="186"/>
      <c r="B84" s="100"/>
      <c r="C84" s="101" t="s">
        <v>18</v>
      </c>
      <c r="D84" s="101">
        <f>SUM(D81:D83)</f>
        <v>15</v>
      </c>
      <c r="E84" s="101">
        <f t="shared" ref="E84" si="6">D84-G84</f>
        <v>15</v>
      </c>
      <c r="F84" s="101">
        <f>SUM(F81:F83)</f>
        <v>2.8</v>
      </c>
      <c r="G84" s="102">
        <f>G81+G82</f>
        <v>0</v>
      </c>
    </row>
    <row r="85" spans="1:7" ht="15.6" hidden="1" thickBot="1" x14ac:dyDescent="0.3">
      <c r="A85" s="186"/>
      <c r="B85" s="162" t="s">
        <v>43</v>
      </c>
      <c r="C85" s="94" t="s">
        <v>26</v>
      </c>
      <c r="D85" s="100"/>
      <c r="E85" s="100">
        <f>D85-G85</f>
        <v>0</v>
      </c>
      <c r="F85" s="100"/>
      <c r="G85" s="96"/>
    </row>
    <row r="86" spans="1:7" ht="16.2" hidden="1" thickBot="1" x14ac:dyDescent="0.35">
      <c r="A86" s="186"/>
      <c r="B86" s="211"/>
      <c r="C86" s="97" t="s">
        <v>18</v>
      </c>
      <c r="D86" s="103">
        <f>SUM(D85)</f>
        <v>0</v>
      </c>
      <c r="E86" s="103">
        <f>SUM(E85)</f>
        <v>0</v>
      </c>
      <c r="F86" s="103">
        <f>SUM(F85)</f>
        <v>0</v>
      </c>
      <c r="G86" s="99">
        <f>SUM(G85)</f>
        <v>0</v>
      </c>
    </row>
    <row r="87" spans="1:7" ht="16.2" thickBot="1" x14ac:dyDescent="0.35">
      <c r="A87" s="170" t="s">
        <v>2</v>
      </c>
      <c r="B87" s="171"/>
      <c r="C87" s="171"/>
      <c r="D87" s="87">
        <f>SUM(D83,D86)</f>
        <v>7.5</v>
      </c>
      <c r="E87" s="87">
        <f>SUM(E83,E86)</f>
        <v>7.5</v>
      </c>
      <c r="F87" s="87">
        <f>F83+F86</f>
        <v>1.4</v>
      </c>
      <c r="G87" s="88">
        <f>G86</f>
        <v>0</v>
      </c>
    </row>
    <row r="88" spans="1:7" ht="12.75" customHeight="1" x14ac:dyDescent="0.3">
      <c r="A88" s="178" t="s">
        <v>63</v>
      </c>
      <c r="B88" s="212" t="s">
        <v>7</v>
      </c>
      <c r="C88" s="213"/>
      <c r="D88" s="213"/>
      <c r="E88" s="213"/>
      <c r="F88" s="213"/>
      <c r="G88" s="233"/>
    </row>
    <row r="89" spans="1:7" ht="12.75" customHeight="1" x14ac:dyDescent="0.25">
      <c r="A89" s="178"/>
      <c r="B89" s="239" t="s">
        <v>117</v>
      </c>
      <c r="C89" s="104" t="s">
        <v>15</v>
      </c>
      <c r="D89" s="39">
        <v>9</v>
      </c>
      <c r="E89" s="39">
        <f>D89-G89</f>
        <v>9</v>
      </c>
      <c r="F89" s="39"/>
      <c r="G89" s="40"/>
    </row>
    <row r="90" spans="1:7" x14ac:dyDescent="0.25">
      <c r="A90" s="178"/>
      <c r="B90" s="240"/>
      <c r="C90" s="39" t="s">
        <v>16</v>
      </c>
      <c r="D90" s="39">
        <v>10.9</v>
      </c>
      <c r="E90" s="39">
        <f>D90-G90</f>
        <v>10.9</v>
      </c>
      <c r="F90" s="39">
        <v>9.6999999999999993</v>
      </c>
      <c r="G90" s="40"/>
    </row>
    <row r="91" spans="1:7" ht="12.75" hidden="1" customHeight="1" x14ac:dyDescent="0.25">
      <c r="A91" s="178"/>
      <c r="B91" s="240"/>
      <c r="C91" s="104"/>
      <c r="D91" s="39"/>
      <c r="E91" s="39">
        <f>D91-G91</f>
        <v>0</v>
      </c>
      <c r="F91" s="39"/>
      <c r="G91" s="40"/>
    </row>
    <row r="92" spans="1:7" ht="12.75" customHeight="1" thickBot="1" x14ac:dyDescent="0.35">
      <c r="A92" s="178"/>
      <c r="B92" s="241"/>
      <c r="C92" s="92" t="s">
        <v>18</v>
      </c>
      <c r="D92" s="92">
        <f>SUM(D89:D91)</f>
        <v>19.899999999999999</v>
      </c>
      <c r="E92" s="92">
        <f>D92-G92</f>
        <v>19.899999999999999</v>
      </c>
      <c r="F92" s="92">
        <f>SUM(F89:F91)</f>
        <v>9.6999999999999993</v>
      </c>
      <c r="G92" s="93">
        <f>SUM(G89:G91)</f>
        <v>0</v>
      </c>
    </row>
    <row r="93" spans="1:7" ht="1.5" hidden="1" customHeight="1" thickBot="1" x14ac:dyDescent="0.35">
      <c r="A93" s="178"/>
      <c r="B93" s="230" t="s">
        <v>53</v>
      </c>
      <c r="C93" s="231"/>
      <c r="D93" s="231"/>
      <c r="E93" s="231"/>
      <c r="F93" s="231"/>
      <c r="G93" s="232"/>
    </row>
    <row r="94" spans="1:7" ht="15.6" hidden="1" customHeight="1" thickBot="1" x14ac:dyDescent="0.3">
      <c r="A94" s="178"/>
      <c r="B94" s="162" t="s">
        <v>43</v>
      </c>
      <c r="C94" s="94" t="s">
        <v>26</v>
      </c>
      <c r="D94" s="100"/>
      <c r="E94" s="100">
        <f>D94-G94</f>
        <v>0</v>
      </c>
      <c r="F94" s="100"/>
      <c r="G94" s="96"/>
    </row>
    <row r="95" spans="1:7" ht="16.2" hidden="1" customHeight="1" thickBot="1" x14ac:dyDescent="0.35">
      <c r="A95" s="178"/>
      <c r="B95" s="211"/>
      <c r="C95" s="97" t="s">
        <v>18</v>
      </c>
      <c r="D95" s="103">
        <f>D94</f>
        <v>0</v>
      </c>
      <c r="E95" s="103">
        <f t="shared" ref="E95:E158" si="7">D95-G95</f>
        <v>0</v>
      </c>
      <c r="F95" s="103">
        <f>F94</f>
        <v>0</v>
      </c>
      <c r="G95" s="99">
        <f>G94</f>
        <v>0</v>
      </c>
    </row>
    <row r="96" spans="1:7" ht="16.2" thickBot="1" x14ac:dyDescent="0.35">
      <c r="A96" s="170" t="s">
        <v>2</v>
      </c>
      <c r="B96" s="171"/>
      <c r="C96" s="171"/>
      <c r="D96" s="87">
        <f>D92+D95</f>
        <v>19.899999999999999</v>
      </c>
      <c r="E96" s="87">
        <f t="shared" si="7"/>
        <v>19.899999999999999</v>
      </c>
      <c r="F96" s="87">
        <f>F92+F95</f>
        <v>9.6999999999999993</v>
      </c>
      <c r="G96" s="88">
        <f>G92+G95</f>
        <v>0</v>
      </c>
    </row>
    <row r="97" spans="1:7" ht="12.75" customHeight="1" x14ac:dyDescent="0.3">
      <c r="A97" s="186" t="s">
        <v>64</v>
      </c>
      <c r="B97" s="212" t="s">
        <v>7</v>
      </c>
      <c r="C97" s="213"/>
      <c r="D97" s="213"/>
      <c r="E97" s="213"/>
      <c r="F97" s="213"/>
      <c r="G97" s="233"/>
    </row>
    <row r="98" spans="1:7" ht="12.75" customHeight="1" x14ac:dyDescent="0.25">
      <c r="A98" s="186"/>
      <c r="B98" s="223" t="s">
        <v>117</v>
      </c>
      <c r="C98" s="104" t="s">
        <v>15</v>
      </c>
      <c r="D98" s="39">
        <v>9</v>
      </c>
      <c r="E98" s="39">
        <f t="shared" si="7"/>
        <v>9</v>
      </c>
      <c r="F98" s="39"/>
      <c r="G98" s="40"/>
    </row>
    <row r="99" spans="1:7" x14ac:dyDescent="0.25">
      <c r="A99" s="186"/>
      <c r="B99" s="291"/>
      <c r="C99" s="39" t="s">
        <v>16</v>
      </c>
      <c r="D99" s="39">
        <v>10.9</v>
      </c>
      <c r="E99" s="39">
        <f t="shared" si="7"/>
        <v>10.9</v>
      </c>
      <c r="F99" s="39">
        <v>9.6999999999999993</v>
      </c>
      <c r="G99" s="40"/>
    </row>
    <row r="100" spans="1:7" ht="12.75" hidden="1" customHeight="1" x14ac:dyDescent="0.25">
      <c r="A100" s="186"/>
      <c r="B100" s="291"/>
      <c r="C100" s="104"/>
      <c r="D100" s="39"/>
      <c r="E100" s="39">
        <f t="shared" si="7"/>
        <v>0</v>
      </c>
      <c r="F100" s="39"/>
      <c r="G100" s="40"/>
    </row>
    <row r="101" spans="1:7" ht="16.2" thickBot="1" x14ac:dyDescent="0.35">
      <c r="A101" s="186"/>
      <c r="B101" s="244"/>
      <c r="C101" s="92" t="s">
        <v>18</v>
      </c>
      <c r="D101" s="92">
        <f>SUM(D98:D100)</f>
        <v>19.899999999999999</v>
      </c>
      <c r="E101" s="92">
        <f t="shared" si="7"/>
        <v>19.899999999999999</v>
      </c>
      <c r="F101" s="92">
        <f>SUM(F98:F100)</f>
        <v>9.6999999999999993</v>
      </c>
      <c r="G101" s="93">
        <f>SUM(G98:G100)</f>
        <v>0</v>
      </c>
    </row>
    <row r="102" spans="1:7" ht="2.25" hidden="1" customHeight="1" thickBot="1" x14ac:dyDescent="0.35">
      <c r="A102" s="186"/>
      <c r="B102" s="230" t="s">
        <v>53</v>
      </c>
      <c r="C102" s="231"/>
      <c r="D102" s="231"/>
      <c r="E102" s="231"/>
      <c r="F102" s="231"/>
      <c r="G102" s="232"/>
    </row>
    <row r="103" spans="1:7" ht="15.6" hidden="1" thickBot="1" x14ac:dyDescent="0.3">
      <c r="A103" s="186"/>
      <c r="B103" s="162" t="s">
        <v>43</v>
      </c>
      <c r="C103" s="94" t="s">
        <v>26</v>
      </c>
      <c r="D103" s="95"/>
      <c r="E103" s="95">
        <f t="shared" si="7"/>
        <v>0</v>
      </c>
      <c r="F103" s="100"/>
      <c r="G103" s="96"/>
    </row>
    <row r="104" spans="1:7" ht="16.2" hidden="1" thickBot="1" x14ac:dyDescent="0.35">
      <c r="A104" s="186"/>
      <c r="B104" s="211"/>
      <c r="C104" s="97" t="s">
        <v>18</v>
      </c>
      <c r="D104" s="103">
        <f>D103</f>
        <v>0</v>
      </c>
      <c r="E104" s="98">
        <f t="shared" si="7"/>
        <v>0</v>
      </c>
      <c r="F104" s="103">
        <f>F103</f>
        <v>0</v>
      </c>
      <c r="G104" s="99">
        <f>G103</f>
        <v>0</v>
      </c>
    </row>
    <row r="105" spans="1:7" ht="16.2" thickBot="1" x14ac:dyDescent="0.35">
      <c r="A105" s="170" t="s">
        <v>2</v>
      </c>
      <c r="B105" s="171"/>
      <c r="C105" s="171"/>
      <c r="D105" s="105">
        <f>D101+D104</f>
        <v>19.899999999999999</v>
      </c>
      <c r="E105" s="105">
        <f t="shared" si="7"/>
        <v>19.899999999999999</v>
      </c>
      <c r="F105" s="105">
        <f>F101+F104</f>
        <v>9.6999999999999993</v>
      </c>
      <c r="G105" s="106">
        <f>G101+G104</f>
        <v>0</v>
      </c>
    </row>
    <row r="106" spans="1:7" ht="12.75" customHeight="1" x14ac:dyDescent="0.3">
      <c r="A106" s="178" t="s">
        <v>65</v>
      </c>
      <c r="B106" s="212" t="s">
        <v>7</v>
      </c>
      <c r="C106" s="213"/>
      <c r="D106" s="213"/>
      <c r="E106" s="213"/>
      <c r="F106" s="213"/>
      <c r="G106" s="233"/>
    </row>
    <row r="107" spans="1:7" ht="12.75" customHeight="1" x14ac:dyDescent="0.25">
      <c r="A107" s="178"/>
      <c r="B107" s="239" t="s">
        <v>117</v>
      </c>
      <c r="C107" s="104" t="s">
        <v>15</v>
      </c>
      <c r="D107" s="6">
        <v>9</v>
      </c>
      <c r="E107" s="6">
        <f t="shared" si="7"/>
        <v>9</v>
      </c>
      <c r="F107" s="6"/>
      <c r="G107" s="7"/>
    </row>
    <row r="108" spans="1:7" x14ac:dyDescent="0.25">
      <c r="A108" s="178"/>
      <c r="B108" s="240"/>
      <c r="C108" s="39" t="s">
        <v>16</v>
      </c>
      <c r="D108" s="6">
        <v>10.4</v>
      </c>
      <c r="E108" s="6">
        <f t="shared" si="7"/>
        <v>10.4</v>
      </c>
      <c r="F108" s="6">
        <v>9.8000000000000007</v>
      </c>
      <c r="G108" s="7"/>
    </row>
    <row r="109" spans="1:7" ht="0.75" hidden="1" customHeight="1" x14ac:dyDescent="0.25">
      <c r="A109" s="178"/>
      <c r="B109" s="240"/>
      <c r="C109" s="104"/>
      <c r="D109" s="6"/>
      <c r="E109" s="6">
        <f t="shared" si="7"/>
        <v>0</v>
      </c>
      <c r="F109" s="6"/>
      <c r="G109" s="7"/>
    </row>
    <row r="110" spans="1:7" ht="11.25" customHeight="1" x14ac:dyDescent="0.3">
      <c r="A110" s="178"/>
      <c r="B110" s="241"/>
      <c r="C110" s="92" t="s">
        <v>18</v>
      </c>
      <c r="D110" s="11">
        <f>SUM(D107:D109)</f>
        <v>19.399999999999999</v>
      </c>
      <c r="E110" s="11">
        <f t="shared" si="7"/>
        <v>19.399999999999999</v>
      </c>
      <c r="F110" s="11">
        <f>SUM(F107:F109)</f>
        <v>9.8000000000000007</v>
      </c>
      <c r="G110" s="12">
        <f>SUM(G107:G109)</f>
        <v>0</v>
      </c>
    </row>
    <row r="111" spans="1:7" ht="0.75" hidden="1" customHeight="1" thickBot="1" x14ac:dyDescent="0.35">
      <c r="A111" s="178"/>
      <c r="B111" s="230" t="s">
        <v>53</v>
      </c>
      <c r="C111" s="231"/>
      <c r="D111" s="231"/>
      <c r="E111" s="231"/>
      <c r="F111" s="231"/>
      <c r="G111" s="232"/>
    </row>
    <row r="112" spans="1:7" ht="15.6" hidden="1" customHeight="1" thickBot="1" x14ac:dyDescent="0.3">
      <c r="A112" s="178"/>
      <c r="B112" s="162" t="s">
        <v>43</v>
      </c>
      <c r="C112" s="94" t="s">
        <v>26</v>
      </c>
      <c r="D112" s="100"/>
      <c r="E112" s="100">
        <f t="shared" si="7"/>
        <v>0</v>
      </c>
      <c r="F112" s="100"/>
      <c r="G112" s="96"/>
    </row>
    <row r="113" spans="1:7" ht="3.6" customHeight="1" thickBot="1" x14ac:dyDescent="0.35">
      <c r="A113" s="178"/>
      <c r="B113" s="211"/>
      <c r="C113" s="97" t="s">
        <v>18</v>
      </c>
      <c r="D113" s="103">
        <f>D112</f>
        <v>0</v>
      </c>
      <c r="E113" s="103">
        <f t="shared" si="7"/>
        <v>0</v>
      </c>
      <c r="F113" s="103">
        <f>F112</f>
        <v>0</v>
      </c>
      <c r="G113" s="99">
        <f>G112</f>
        <v>0</v>
      </c>
    </row>
    <row r="114" spans="1:7" ht="16.2" thickBot="1" x14ac:dyDescent="0.35">
      <c r="A114" s="170" t="s">
        <v>2</v>
      </c>
      <c r="B114" s="171"/>
      <c r="C114" s="171"/>
      <c r="D114" s="87">
        <f>D110+D113</f>
        <v>19.399999999999999</v>
      </c>
      <c r="E114" s="87">
        <f t="shared" si="7"/>
        <v>19.399999999999999</v>
      </c>
      <c r="F114" s="87">
        <f>F110+F113</f>
        <v>9.8000000000000007</v>
      </c>
      <c r="G114" s="88">
        <f>G110+G113</f>
        <v>0</v>
      </c>
    </row>
    <row r="115" spans="1:7" ht="12.75" customHeight="1" x14ac:dyDescent="0.3">
      <c r="A115" s="178" t="s">
        <v>66</v>
      </c>
      <c r="B115" s="212" t="s">
        <v>7</v>
      </c>
      <c r="C115" s="213"/>
      <c r="D115" s="213"/>
      <c r="E115" s="213"/>
      <c r="F115" s="213"/>
      <c r="G115" s="233"/>
    </row>
    <row r="116" spans="1:7" ht="12.75" customHeight="1" x14ac:dyDescent="0.25">
      <c r="A116" s="178"/>
      <c r="B116" s="223" t="s">
        <v>117</v>
      </c>
      <c r="C116" s="104" t="s">
        <v>15</v>
      </c>
      <c r="D116" s="39">
        <v>9</v>
      </c>
      <c r="E116" s="39">
        <f t="shared" si="7"/>
        <v>9</v>
      </c>
      <c r="F116" s="39"/>
      <c r="G116" s="40"/>
    </row>
    <row r="117" spans="1:7" x14ac:dyDescent="0.25">
      <c r="A117" s="178"/>
      <c r="B117" s="291"/>
      <c r="C117" s="39" t="s">
        <v>16</v>
      </c>
      <c r="D117" s="39">
        <v>10.9</v>
      </c>
      <c r="E117" s="39">
        <f t="shared" si="7"/>
        <v>10.9</v>
      </c>
      <c r="F117" s="39">
        <v>9.6999999999999993</v>
      </c>
      <c r="G117" s="40"/>
    </row>
    <row r="118" spans="1:7" ht="12.75" hidden="1" customHeight="1" x14ac:dyDescent="0.25">
      <c r="A118" s="178"/>
      <c r="B118" s="291"/>
      <c r="C118" s="104"/>
      <c r="D118" s="39"/>
      <c r="E118" s="39">
        <f t="shared" si="7"/>
        <v>0</v>
      </c>
      <c r="F118" s="39"/>
      <c r="G118" s="40"/>
    </row>
    <row r="119" spans="1:7" ht="16.2" thickBot="1" x14ac:dyDescent="0.35">
      <c r="A119" s="178"/>
      <c r="B119" s="244"/>
      <c r="C119" s="92" t="s">
        <v>18</v>
      </c>
      <c r="D119" s="92">
        <f>SUM(D116:D118)</f>
        <v>19.899999999999999</v>
      </c>
      <c r="E119" s="92">
        <f>D119-G119</f>
        <v>19.899999999999999</v>
      </c>
      <c r="F119" s="92">
        <f>SUM(F116:F118)</f>
        <v>9.6999999999999993</v>
      </c>
      <c r="G119" s="93">
        <f>SUM(G116:G118)</f>
        <v>0</v>
      </c>
    </row>
    <row r="120" spans="1:7" ht="16.2" hidden="1" customHeight="1" thickBot="1" x14ac:dyDescent="0.35">
      <c r="A120" s="178"/>
      <c r="B120" s="230" t="s">
        <v>53</v>
      </c>
      <c r="C120" s="231"/>
      <c r="D120" s="231"/>
      <c r="E120" s="231"/>
      <c r="F120" s="231"/>
      <c r="G120" s="232"/>
    </row>
    <row r="121" spans="1:7" ht="15.6" hidden="1" customHeight="1" thickBot="1" x14ac:dyDescent="0.3">
      <c r="A121" s="178"/>
      <c r="B121" s="162" t="s">
        <v>43</v>
      </c>
      <c r="C121" s="94" t="s">
        <v>26</v>
      </c>
      <c r="D121" s="100"/>
      <c r="E121" s="100">
        <f t="shared" si="7"/>
        <v>0</v>
      </c>
      <c r="F121" s="100"/>
      <c r="G121" s="96"/>
    </row>
    <row r="122" spans="1:7" ht="16.2" hidden="1" customHeight="1" thickBot="1" x14ac:dyDescent="0.35">
      <c r="A122" s="178"/>
      <c r="B122" s="211"/>
      <c r="C122" s="97" t="s">
        <v>18</v>
      </c>
      <c r="D122" s="103">
        <f>D121</f>
        <v>0</v>
      </c>
      <c r="E122" s="103">
        <f>D122-G122</f>
        <v>0</v>
      </c>
      <c r="F122" s="103">
        <f>F121</f>
        <v>0</v>
      </c>
      <c r="G122" s="99">
        <f>G121</f>
        <v>0</v>
      </c>
    </row>
    <row r="123" spans="1:7" ht="16.2" thickBot="1" x14ac:dyDescent="0.35">
      <c r="A123" s="170" t="s">
        <v>2</v>
      </c>
      <c r="B123" s="171"/>
      <c r="C123" s="171"/>
      <c r="D123" s="87">
        <f>D119+D122</f>
        <v>19.899999999999999</v>
      </c>
      <c r="E123" s="87">
        <f>D123-G123</f>
        <v>19.899999999999999</v>
      </c>
      <c r="F123" s="87">
        <f>F119+F122</f>
        <v>9.6999999999999993</v>
      </c>
      <c r="G123" s="88">
        <f>G119+G122</f>
        <v>0</v>
      </c>
    </row>
    <row r="124" spans="1:7" ht="12.75" customHeight="1" x14ac:dyDescent="0.3">
      <c r="A124" s="178" t="s">
        <v>67</v>
      </c>
      <c r="B124" s="212" t="s">
        <v>7</v>
      </c>
      <c r="C124" s="213"/>
      <c r="D124" s="214"/>
      <c r="E124" s="214"/>
      <c r="F124" s="214"/>
      <c r="G124" s="215"/>
    </row>
    <row r="125" spans="1:7" ht="12.75" customHeight="1" x14ac:dyDescent="0.25">
      <c r="A125" s="178"/>
      <c r="B125" s="223" t="s">
        <v>117</v>
      </c>
      <c r="C125" s="104" t="s">
        <v>15</v>
      </c>
      <c r="D125" s="39">
        <v>5.5</v>
      </c>
      <c r="E125" s="39">
        <f t="shared" si="7"/>
        <v>5.5</v>
      </c>
      <c r="F125" s="39"/>
      <c r="G125" s="40"/>
    </row>
    <row r="126" spans="1:7" x14ac:dyDescent="0.25">
      <c r="A126" s="178"/>
      <c r="B126" s="291"/>
      <c r="C126" s="39" t="s">
        <v>16</v>
      </c>
      <c r="D126" s="39">
        <v>5.7</v>
      </c>
      <c r="E126" s="39">
        <f t="shared" si="7"/>
        <v>5.7</v>
      </c>
      <c r="F126" s="39">
        <v>4.7</v>
      </c>
      <c r="G126" s="40"/>
    </row>
    <row r="127" spans="1:7" ht="0.75" hidden="1" customHeight="1" x14ac:dyDescent="0.25">
      <c r="A127" s="178"/>
      <c r="B127" s="291"/>
      <c r="C127" s="104"/>
      <c r="D127" s="39"/>
      <c r="E127" s="39">
        <f t="shared" si="7"/>
        <v>0</v>
      </c>
      <c r="F127" s="39"/>
      <c r="G127" s="40"/>
    </row>
    <row r="128" spans="1:7" ht="16.2" thickBot="1" x14ac:dyDescent="0.35">
      <c r="A128" s="178"/>
      <c r="B128" s="291"/>
      <c r="C128" s="92" t="s">
        <v>18</v>
      </c>
      <c r="D128" s="92">
        <f>SUM(D125:D127)</f>
        <v>11.2</v>
      </c>
      <c r="E128" s="92">
        <f t="shared" si="7"/>
        <v>11.2</v>
      </c>
      <c r="F128" s="92">
        <f>SUM(F125:F127)</f>
        <v>4.7</v>
      </c>
      <c r="G128" s="93">
        <f>SUM(G125:G127)</f>
        <v>0</v>
      </c>
    </row>
    <row r="129" spans="1:7" ht="16.2" hidden="1" customHeight="1" thickBot="1" x14ac:dyDescent="0.35">
      <c r="A129" s="178"/>
      <c r="B129" s="230" t="s">
        <v>53</v>
      </c>
      <c r="C129" s="231"/>
      <c r="D129" s="231"/>
      <c r="E129" s="231"/>
      <c r="F129" s="231"/>
      <c r="G129" s="232"/>
    </row>
    <row r="130" spans="1:7" ht="15.6" hidden="1" customHeight="1" thickBot="1" x14ac:dyDescent="0.3">
      <c r="A130" s="178"/>
      <c r="B130" s="162" t="s">
        <v>43</v>
      </c>
      <c r="C130" s="94" t="s">
        <v>26</v>
      </c>
      <c r="D130" s="100"/>
      <c r="E130" s="100">
        <f t="shared" si="7"/>
        <v>0</v>
      </c>
      <c r="F130" s="100"/>
      <c r="G130" s="96"/>
    </row>
    <row r="131" spans="1:7" ht="16.2" hidden="1" customHeight="1" thickBot="1" x14ac:dyDescent="0.35">
      <c r="A131" s="178"/>
      <c r="B131" s="211"/>
      <c r="C131" s="97" t="s">
        <v>18</v>
      </c>
      <c r="D131" s="103">
        <f>D130</f>
        <v>0</v>
      </c>
      <c r="E131" s="103">
        <f t="shared" si="7"/>
        <v>0</v>
      </c>
      <c r="F131" s="103">
        <f>F130</f>
        <v>0</v>
      </c>
      <c r="G131" s="99">
        <f>G130</f>
        <v>0</v>
      </c>
    </row>
    <row r="132" spans="1:7" ht="16.5" customHeight="1" thickBot="1" x14ac:dyDescent="0.35">
      <c r="A132" s="170" t="s">
        <v>2</v>
      </c>
      <c r="B132" s="171"/>
      <c r="C132" s="171"/>
      <c r="D132" s="105">
        <f>D128+D131</f>
        <v>11.2</v>
      </c>
      <c r="E132" s="105">
        <f t="shared" si="7"/>
        <v>11.2</v>
      </c>
      <c r="F132" s="105">
        <f>F128+F131</f>
        <v>4.7</v>
      </c>
      <c r="G132" s="106">
        <f>G128+G131</f>
        <v>0</v>
      </c>
    </row>
    <row r="133" spans="1:7" ht="12.75" customHeight="1" x14ac:dyDescent="0.3">
      <c r="A133" s="178" t="s">
        <v>68</v>
      </c>
      <c r="B133" s="212" t="s">
        <v>7</v>
      </c>
      <c r="C133" s="213"/>
      <c r="D133" s="214"/>
      <c r="E133" s="214"/>
      <c r="F133" s="214"/>
      <c r="G133" s="215"/>
    </row>
    <row r="134" spans="1:7" ht="12.75" customHeight="1" x14ac:dyDescent="0.25">
      <c r="A134" s="178"/>
      <c r="B134" s="239" t="s">
        <v>117</v>
      </c>
      <c r="C134" s="104" t="s">
        <v>15</v>
      </c>
      <c r="D134" s="39">
        <v>5.3</v>
      </c>
      <c r="E134" s="39">
        <f t="shared" si="7"/>
        <v>5.3</v>
      </c>
      <c r="F134" s="39"/>
      <c r="G134" s="40"/>
    </row>
    <row r="135" spans="1:7" x14ac:dyDescent="0.25">
      <c r="A135" s="178"/>
      <c r="B135" s="240"/>
      <c r="C135" s="39" t="s">
        <v>16</v>
      </c>
      <c r="D135" s="39">
        <v>10.4</v>
      </c>
      <c r="E135" s="39">
        <f t="shared" si="7"/>
        <v>10.4</v>
      </c>
      <c r="F135" s="39">
        <v>9.5</v>
      </c>
      <c r="G135" s="40"/>
    </row>
    <row r="136" spans="1:7" ht="12.75" hidden="1" customHeight="1" x14ac:dyDescent="0.25">
      <c r="A136" s="178"/>
      <c r="B136" s="240"/>
      <c r="C136" s="104"/>
      <c r="D136" s="39"/>
      <c r="E136" s="39">
        <f t="shared" si="7"/>
        <v>0</v>
      </c>
      <c r="F136" s="39"/>
      <c r="G136" s="40"/>
    </row>
    <row r="137" spans="1:7" ht="12.75" customHeight="1" thickBot="1" x14ac:dyDescent="0.35">
      <c r="A137" s="178"/>
      <c r="B137" s="241"/>
      <c r="C137" s="92" t="s">
        <v>18</v>
      </c>
      <c r="D137" s="92">
        <f>SUM(D134:D136)</f>
        <v>15.7</v>
      </c>
      <c r="E137" s="92">
        <f>D137-G137</f>
        <v>15.7</v>
      </c>
      <c r="F137" s="92">
        <f>SUM(F134:F136)</f>
        <v>9.5</v>
      </c>
      <c r="G137" s="93">
        <f>SUM(G134:G136)</f>
        <v>0</v>
      </c>
    </row>
    <row r="138" spans="1:7" ht="1.5" hidden="1" customHeight="1" thickBot="1" x14ac:dyDescent="0.35">
      <c r="A138" s="178"/>
      <c r="B138" s="230" t="s">
        <v>53</v>
      </c>
      <c r="C138" s="231"/>
      <c r="D138" s="231"/>
      <c r="E138" s="231"/>
      <c r="F138" s="231"/>
      <c r="G138" s="232"/>
    </row>
    <row r="139" spans="1:7" ht="15.6" hidden="1" customHeight="1" thickBot="1" x14ac:dyDescent="0.3">
      <c r="A139" s="178"/>
      <c r="B139" s="162" t="s">
        <v>43</v>
      </c>
      <c r="C139" s="94" t="s">
        <v>26</v>
      </c>
      <c r="D139" s="100"/>
      <c r="E139" s="100">
        <f t="shared" si="7"/>
        <v>0</v>
      </c>
      <c r="F139" s="100"/>
      <c r="G139" s="96"/>
    </row>
    <row r="140" spans="1:7" ht="16.2" hidden="1" customHeight="1" thickBot="1" x14ac:dyDescent="0.35">
      <c r="A140" s="178"/>
      <c r="B140" s="211"/>
      <c r="C140" s="97" t="s">
        <v>18</v>
      </c>
      <c r="D140" s="103">
        <f>D139</f>
        <v>0</v>
      </c>
      <c r="E140" s="103">
        <f t="shared" si="7"/>
        <v>0</v>
      </c>
      <c r="F140" s="103">
        <f>F139</f>
        <v>0</v>
      </c>
      <c r="G140" s="99">
        <f>G139</f>
        <v>0</v>
      </c>
    </row>
    <row r="141" spans="1:7" ht="16.2" thickBot="1" x14ac:dyDescent="0.35">
      <c r="A141" s="170" t="s">
        <v>2</v>
      </c>
      <c r="B141" s="171"/>
      <c r="C141" s="171"/>
      <c r="D141" s="105">
        <f>D137+D140</f>
        <v>15.7</v>
      </c>
      <c r="E141" s="105">
        <f t="shared" si="7"/>
        <v>15.7</v>
      </c>
      <c r="F141" s="105">
        <f>F137+F140</f>
        <v>9.5</v>
      </c>
      <c r="G141" s="106">
        <f>G137+G140</f>
        <v>0</v>
      </c>
    </row>
    <row r="142" spans="1:7" ht="12.75" customHeight="1" x14ac:dyDescent="0.3">
      <c r="A142" s="178" t="s">
        <v>69</v>
      </c>
      <c r="B142" s="212" t="s">
        <v>7</v>
      </c>
      <c r="C142" s="213"/>
      <c r="D142" s="214"/>
      <c r="E142" s="214"/>
      <c r="F142" s="214"/>
      <c r="G142" s="215"/>
    </row>
    <row r="143" spans="1:7" ht="12.75" customHeight="1" x14ac:dyDescent="0.25">
      <c r="A143" s="178"/>
      <c r="B143" s="239" t="s">
        <v>117</v>
      </c>
      <c r="C143" s="104" t="s">
        <v>15</v>
      </c>
      <c r="D143" s="39">
        <v>5</v>
      </c>
      <c r="E143" s="39">
        <f t="shared" si="7"/>
        <v>5</v>
      </c>
      <c r="F143" s="39"/>
      <c r="G143" s="40"/>
    </row>
    <row r="144" spans="1:7" x14ac:dyDescent="0.25">
      <c r="A144" s="178"/>
      <c r="B144" s="240"/>
      <c r="C144" s="39" t="s">
        <v>16</v>
      </c>
      <c r="D144" s="39">
        <v>6.4</v>
      </c>
      <c r="E144" s="39">
        <f t="shared" si="7"/>
        <v>6.4</v>
      </c>
      <c r="F144" s="39">
        <v>4.8</v>
      </c>
      <c r="G144" s="40"/>
    </row>
    <row r="145" spans="1:7" ht="12.75" hidden="1" customHeight="1" x14ac:dyDescent="0.25">
      <c r="A145" s="178"/>
      <c r="B145" s="240"/>
      <c r="C145" s="107"/>
      <c r="D145" s="100"/>
      <c r="E145" s="100">
        <f t="shared" si="7"/>
        <v>0</v>
      </c>
      <c r="F145" s="100"/>
      <c r="G145" s="96"/>
    </row>
    <row r="146" spans="1:7" ht="12.75" customHeight="1" thickBot="1" x14ac:dyDescent="0.35">
      <c r="A146" s="178"/>
      <c r="B146" s="241"/>
      <c r="C146" s="92" t="s">
        <v>18</v>
      </c>
      <c r="D146" s="92">
        <f>SUM(D143:D145)</f>
        <v>11.4</v>
      </c>
      <c r="E146" s="92">
        <f>D146-G146</f>
        <v>11.4</v>
      </c>
      <c r="F146" s="92">
        <f>SUM(F143:F145)</f>
        <v>4.8</v>
      </c>
      <c r="G146" s="93">
        <f>SUM(G143:G145)</f>
        <v>0</v>
      </c>
    </row>
    <row r="147" spans="1:7" ht="1.5" hidden="1" customHeight="1" thickBot="1" x14ac:dyDescent="0.35">
      <c r="A147" s="178"/>
      <c r="B147" s="230" t="s">
        <v>53</v>
      </c>
      <c r="C147" s="231"/>
      <c r="D147" s="231"/>
      <c r="E147" s="231"/>
      <c r="F147" s="231"/>
      <c r="G147" s="232"/>
    </row>
    <row r="148" spans="1:7" ht="15.6" hidden="1" customHeight="1" thickBot="1" x14ac:dyDescent="0.3">
      <c r="A148" s="178"/>
      <c r="B148" s="162" t="s">
        <v>43</v>
      </c>
      <c r="C148" s="94" t="s">
        <v>26</v>
      </c>
      <c r="D148" s="100"/>
      <c r="E148" s="100">
        <f t="shared" si="7"/>
        <v>0</v>
      </c>
      <c r="F148" s="100"/>
      <c r="G148" s="96"/>
    </row>
    <row r="149" spans="1:7" ht="16.2" hidden="1" customHeight="1" thickBot="1" x14ac:dyDescent="0.35">
      <c r="A149" s="178"/>
      <c r="B149" s="211"/>
      <c r="C149" s="97" t="s">
        <v>18</v>
      </c>
      <c r="D149" s="103">
        <f>D148</f>
        <v>0</v>
      </c>
      <c r="E149" s="103">
        <f t="shared" si="7"/>
        <v>0</v>
      </c>
      <c r="F149" s="103">
        <f>F148</f>
        <v>0</v>
      </c>
      <c r="G149" s="99">
        <f>G148</f>
        <v>0</v>
      </c>
    </row>
    <row r="150" spans="1:7" ht="16.2" thickBot="1" x14ac:dyDescent="0.35">
      <c r="A150" s="170" t="s">
        <v>2</v>
      </c>
      <c r="B150" s="171"/>
      <c r="C150" s="171"/>
      <c r="D150" s="87">
        <f>D146+D149</f>
        <v>11.4</v>
      </c>
      <c r="E150" s="87">
        <f t="shared" si="7"/>
        <v>11.4</v>
      </c>
      <c r="F150" s="87">
        <f>F146+F149</f>
        <v>4.8</v>
      </c>
      <c r="G150" s="88">
        <f>G146+G149</f>
        <v>0</v>
      </c>
    </row>
    <row r="151" spans="1:7" ht="12.75" customHeight="1" x14ac:dyDescent="0.3">
      <c r="A151" s="178" t="s">
        <v>70</v>
      </c>
      <c r="B151" s="212" t="s">
        <v>7</v>
      </c>
      <c r="C151" s="213"/>
      <c r="D151" s="214"/>
      <c r="E151" s="214"/>
      <c r="F151" s="214"/>
      <c r="G151" s="215"/>
    </row>
    <row r="152" spans="1:7" ht="12.75" customHeight="1" x14ac:dyDescent="0.25">
      <c r="A152" s="178"/>
      <c r="B152" s="223" t="s">
        <v>117</v>
      </c>
      <c r="C152" s="104" t="s">
        <v>15</v>
      </c>
      <c r="D152" s="39">
        <v>3</v>
      </c>
      <c r="E152" s="39">
        <f t="shared" si="7"/>
        <v>3</v>
      </c>
      <c r="F152" s="39"/>
      <c r="G152" s="40"/>
    </row>
    <row r="153" spans="1:7" x14ac:dyDescent="0.25">
      <c r="A153" s="178"/>
      <c r="B153" s="291"/>
      <c r="C153" s="39" t="s">
        <v>16</v>
      </c>
      <c r="D153" s="39">
        <v>5.7</v>
      </c>
      <c r="E153" s="39">
        <f t="shared" si="7"/>
        <v>5.7</v>
      </c>
      <c r="F153" s="39">
        <v>4</v>
      </c>
      <c r="G153" s="40"/>
    </row>
    <row r="154" spans="1:7" ht="12.75" hidden="1" customHeight="1" x14ac:dyDescent="0.25">
      <c r="A154" s="178"/>
      <c r="B154" s="291"/>
      <c r="C154" s="104"/>
      <c r="D154" s="39"/>
      <c r="E154" s="39">
        <f t="shared" si="7"/>
        <v>0</v>
      </c>
      <c r="F154" s="39"/>
      <c r="G154" s="40"/>
    </row>
    <row r="155" spans="1:7" ht="15.6" x14ac:dyDescent="0.3">
      <c r="A155" s="178"/>
      <c r="B155" s="244"/>
      <c r="C155" s="92" t="s">
        <v>18</v>
      </c>
      <c r="D155" s="92">
        <f>SUM(D152:D154)</f>
        <v>8.6999999999999993</v>
      </c>
      <c r="E155" s="92">
        <f>D155-G155</f>
        <v>8.6999999999999993</v>
      </c>
      <c r="F155" s="92">
        <f>SUM(F152:F154)</f>
        <v>4</v>
      </c>
      <c r="G155" s="93">
        <f>SUM(G152:G154)</f>
        <v>0</v>
      </c>
    </row>
    <row r="156" spans="1:7" ht="0.75" customHeight="1" thickBot="1" x14ac:dyDescent="0.35">
      <c r="A156" s="178"/>
      <c r="B156" s="230" t="s">
        <v>53</v>
      </c>
      <c r="C156" s="231"/>
      <c r="D156" s="231"/>
      <c r="E156" s="231"/>
      <c r="F156" s="231"/>
      <c r="G156" s="232"/>
    </row>
    <row r="157" spans="1:7" ht="15.6" hidden="1" customHeight="1" thickBot="1" x14ac:dyDescent="0.3">
      <c r="A157" s="178"/>
      <c r="B157" s="162" t="s">
        <v>43</v>
      </c>
      <c r="C157" s="94" t="s">
        <v>26</v>
      </c>
      <c r="D157" s="100"/>
      <c r="E157" s="100">
        <f t="shared" si="7"/>
        <v>0</v>
      </c>
      <c r="F157" s="100"/>
      <c r="G157" s="96"/>
    </row>
    <row r="158" spans="1:7" ht="16.2" hidden="1" customHeight="1" thickBot="1" x14ac:dyDescent="0.35">
      <c r="A158" s="178"/>
      <c r="B158" s="211"/>
      <c r="C158" s="97" t="s">
        <v>18</v>
      </c>
      <c r="D158" s="103">
        <f>D157</f>
        <v>0</v>
      </c>
      <c r="E158" s="103">
        <f t="shared" si="7"/>
        <v>0</v>
      </c>
      <c r="F158" s="103">
        <f>F157</f>
        <v>0</v>
      </c>
      <c r="G158" s="99">
        <f>G157</f>
        <v>0</v>
      </c>
    </row>
    <row r="159" spans="1:7" ht="16.2" thickBot="1" x14ac:dyDescent="0.35">
      <c r="A159" s="170" t="s">
        <v>2</v>
      </c>
      <c r="B159" s="171"/>
      <c r="C159" s="171"/>
      <c r="D159" s="105">
        <f>D155+D158</f>
        <v>8.6999999999999993</v>
      </c>
      <c r="E159" s="105">
        <f>D159-G159</f>
        <v>8.6999999999999993</v>
      </c>
      <c r="F159" s="105">
        <f>F155+F158</f>
        <v>4</v>
      </c>
      <c r="G159" s="106">
        <f>G155+G158</f>
        <v>0</v>
      </c>
    </row>
    <row r="160" spans="1:7" ht="12.75" customHeight="1" x14ac:dyDescent="0.3">
      <c r="A160" s="178" t="s">
        <v>71</v>
      </c>
      <c r="B160" s="212" t="s">
        <v>7</v>
      </c>
      <c r="C160" s="213"/>
      <c r="D160" s="214"/>
      <c r="E160" s="214"/>
      <c r="F160" s="214"/>
      <c r="G160" s="215"/>
    </row>
    <row r="161" spans="1:7" ht="12.75" customHeight="1" x14ac:dyDescent="0.25">
      <c r="A161" s="178"/>
      <c r="B161" s="223" t="s">
        <v>117</v>
      </c>
      <c r="C161" s="104" t="s">
        <v>15</v>
      </c>
      <c r="D161" s="6">
        <v>3</v>
      </c>
      <c r="E161" s="6">
        <f t="shared" ref="E161:E207" si="8">D161-G161</f>
        <v>3</v>
      </c>
      <c r="F161" s="6"/>
      <c r="G161" s="7"/>
    </row>
    <row r="162" spans="1:7" x14ac:dyDescent="0.25">
      <c r="A162" s="178"/>
      <c r="B162" s="291"/>
      <c r="C162" s="39" t="s">
        <v>16</v>
      </c>
      <c r="D162" s="6">
        <v>5.4</v>
      </c>
      <c r="E162" s="6">
        <f t="shared" si="8"/>
        <v>5.4</v>
      </c>
      <c r="F162" s="6">
        <v>4</v>
      </c>
      <c r="G162" s="7"/>
    </row>
    <row r="163" spans="1:7" ht="0.75" hidden="1" customHeight="1" x14ac:dyDescent="0.25">
      <c r="A163" s="178"/>
      <c r="B163" s="291"/>
      <c r="C163" s="104"/>
      <c r="D163" s="6"/>
      <c r="E163" s="6">
        <f t="shared" si="8"/>
        <v>0</v>
      </c>
      <c r="F163" s="6"/>
      <c r="G163" s="7"/>
    </row>
    <row r="164" spans="1:7" ht="15.6" x14ac:dyDescent="0.3">
      <c r="A164" s="178"/>
      <c r="B164" s="244"/>
      <c r="C164" s="92" t="s">
        <v>18</v>
      </c>
      <c r="D164" s="11">
        <f>SUM(D161:D163)</f>
        <v>8.4</v>
      </c>
      <c r="E164" s="11">
        <f t="shared" si="8"/>
        <v>8.4</v>
      </c>
      <c r="F164" s="11">
        <f>SUM(F161:F163)</f>
        <v>4</v>
      </c>
      <c r="G164" s="12">
        <f>SUM(G161:G163)</f>
        <v>0</v>
      </c>
    </row>
    <row r="165" spans="1:7" ht="0.75" customHeight="1" thickBot="1" x14ac:dyDescent="0.35">
      <c r="A165" s="178"/>
      <c r="B165" s="230" t="s">
        <v>53</v>
      </c>
      <c r="C165" s="231"/>
      <c r="D165" s="231"/>
      <c r="E165" s="231"/>
      <c r="F165" s="231"/>
      <c r="G165" s="232"/>
    </row>
    <row r="166" spans="1:7" ht="15.6" hidden="1" customHeight="1" thickBot="1" x14ac:dyDescent="0.3">
      <c r="A166" s="178"/>
      <c r="B166" s="162" t="s">
        <v>43</v>
      </c>
      <c r="C166" s="94" t="s">
        <v>26</v>
      </c>
      <c r="D166" s="100"/>
      <c r="E166" s="100">
        <f t="shared" si="8"/>
        <v>0</v>
      </c>
      <c r="F166" s="100"/>
      <c r="G166" s="96"/>
    </row>
    <row r="167" spans="1:7" ht="16.2" hidden="1" customHeight="1" thickBot="1" x14ac:dyDescent="0.35">
      <c r="A167" s="178"/>
      <c r="B167" s="211"/>
      <c r="C167" s="97" t="s">
        <v>18</v>
      </c>
      <c r="D167" s="103">
        <f>D166</f>
        <v>0</v>
      </c>
      <c r="E167" s="103">
        <f t="shared" si="8"/>
        <v>0</v>
      </c>
      <c r="F167" s="103">
        <f>F166</f>
        <v>0</v>
      </c>
      <c r="G167" s="99">
        <f>G166</f>
        <v>0</v>
      </c>
    </row>
    <row r="168" spans="1:7" ht="16.2" thickBot="1" x14ac:dyDescent="0.35">
      <c r="A168" s="170" t="s">
        <v>2</v>
      </c>
      <c r="B168" s="171"/>
      <c r="C168" s="171"/>
      <c r="D168" s="87">
        <f>D164+D167</f>
        <v>8.4</v>
      </c>
      <c r="E168" s="87">
        <f t="shared" si="8"/>
        <v>8.4</v>
      </c>
      <c r="F168" s="87">
        <f>F164+F167</f>
        <v>4</v>
      </c>
      <c r="G168" s="88">
        <f>G164+G167</f>
        <v>0</v>
      </c>
    </row>
    <row r="169" spans="1:7" ht="15.6" x14ac:dyDescent="0.3">
      <c r="A169" s="185" t="s">
        <v>33</v>
      </c>
      <c r="B169" s="193" t="s">
        <v>7</v>
      </c>
      <c r="C169" s="193"/>
      <c r="D169" s="193"/>
      <c r="E169" s="193"/>
      <c r="F169" s="193"/>
      <c r="G169" s="194"/>
    </row>
    <row r="170" spans="1:7" x14ac:dyDescent="0.25">
      <c r="A170" s="248"/>
      <c r="B170" s="223" t="s">
        <v>44</v>
      </c>
      <c r="C170" s="41" t="s">
        <v>24</v>
      </c>
      <c r="D170" s="6">
        <v>728.5</v>
      </c>
      <c r="E170" s="6">
        <f t="shared" si="8"/>
        <v>728.5</v>
      </c>
      <c r="F170" s="6">
        <v>669.5</v>
      </c>
      <c r="G170" s="7"/>
    </row>
    <row r="171" spans="1:7" ht="13.5" customHeight="1" thickBot="1" x14ac:dyDescent="0.35">
      <c r="A171" s="248"/>
      <c r="B171" s="238"/>
      <c r="C171" s="42" t="s">
        <v>18</v>
      </c>
      <c r="D171" s="75">
        <f>D170</f>
        <v>728.5</v>
      </c>
      <c r="E171" s="75">
        <f t="shared" si="8"/>
        <v>728.5</v>
      </c>
      <c r="F171" s="75">
        <f>F170</f>
        <v>669.5</v>
      </c>
      <c r="G171" s="76">
        <f>G170</f>
        <v>0</v>
      </c>
    </row>
    <row r="172" spans="1:7" ht="13.5" customHeight="1" thickBot="1" x14ac:dyDescent="0.35">
      <c r="A172" s="170" t="s">
        <v>18</v>
      </c>
      <c r="B172" s="171"/>
      <c r="C172" s="171"/>
      <c r="D172" s="87">
        <f>D171</f>
        <v>728.5</v>
      </c>
      <c r="E172" s="87">
        <f t="shared" si="8"/>
        <v>728.5</v>
      </c>
      <c r="F172" s="87">
        <f>F171</f>
        <v>669.5</v>
      </c>
      <c r="G172" s="88">
        <f>G171</f>
        <v>0</v>
      </c>
    </row>
    <row r="173" spans="1:7" ht="14.25" customHeight="1" x14ac:dyDescent="0.3">
      <c r="A173" s="288" t="s">
        <v>103</v>
      </c>
      <c r="B173" s="193" t="s">
        <v>90</v>
      </c>
      <c r="C173" s="193"/>
      <c r="D173" s="193"/>
      <c r="E173" s="193"/>
      <c r="F173" s="193"/>
      <c r="G173" s="194"/>
    </row>
    <row r="174" spans="1:7" ht="35.4" customHeight="1" x14ac:dyDescent="0.3">
      <c r="A174" s="289"/>
      <c r="B174" s="209" t="s">
        <v>122</v>
      </c>
      <c r="C174" s="161" t="s">
        <v>92</v>
      </c>
      <c r="D174" s="108">
        <v>26.7</v>
      </c>
      <c r="E174" s="109">
        <f>D174-G174</f>
        <v>0</v>
      </c>
      <c r="F174" s="108"/>
      <c r="G174" s="110">
        <v>26.7</v>
      </c>
    </row>
    <row r="175" spans="1:7" ht="13.5" customHeight="1" x14ac:dyDescent="0.3">
      <c r="A175" s="289"/>
      <c r="B175" s="210"/>
      <c r="C175" s="109" t="s">
        <v>18</v>
      </c>
      <c r="D175" s="109">
        <f>D174</f>
        <v>26.7</v>
      </c>
      <c r="E175" s="109">
        <f>D175-G175</f>
        <v>0</v>
      </c>
      <c r="F175" s="109">
        <f>F174</f>
        <v>0</v>
      </c>
      <c r="G175" s="109">
        <f>G174</f>
        <v>26.7</v>
      </c>
    </row>
    <row r="176" spans="1:7" ht="13.5" customHeight="1" x14ac:dyDescent="0.25">
      <c r="A176" s="289"/>
      <c r="B176" s="188" t="s">
        <v>106</v>
      </c>
      <c r="C176" s="26" t="s">
        <v>101</v>
      </c>
      <c r="D176" s="27">
        <v>11.5</v>
      </c>
      <c r="E176" s="27">
        <f t="shared" ref="E176:E177" si="9">D176-G176</f>
        <v>11.5</v>
      </c>
      <c r="F176" s="27">
        <v>11.3</v>
      </c>
      <c r="G176" s="29"/>
    </row>
    <row r="177" spans="1:7" ht="13.5" customHeight="1" thickBot="1" x14ac:dyDescent="0.35">
      <c r="A177" s="290"/>
      <c r="B177" s="189"/>
      <c r="C177" s="30" t="s">
        <v>18</v>
      </c>
      <c r="D177" s="31">
        <f>D176</f>
        <v>11.5</v>
      </c>
      <c r="E177" s="31">
        <f t="shared" si="9"/>
        <v>11.5</v>
      </c>
      <c r="F177" s="31">
        <f>F176</f>
        <v>11.3</v>
      </c>
      <c r="G177" s="32">
        <f>G176</f>
        <v>0</v>
      </c>
    </row>
    <row r="178" spans="1:7" ht="12" customHeight="1" thickBot="1" x14ac:dyDescent="0.35">
      <c r="A178" s="170" t="s">
        <v>18</v>
      </c>
      <c r="B178" s="171"/>
      <c r="C178" s="171"/>
      <c r="D178" s="105">
        <f>D175+D177</f>
        <v>38.200000000000003</v>
      </c>
      <c r="E178" s="105">
        <f>D178-G178</f>
        <v>11.500000000000004</v>
      </c>
      <c r="F178" s="105">
        <f>F175+F177</f>
        <v>11.3</v>
      </c>
      <c r="G178" s="106">
        <f>G175+G177</f>
        <v>26.7</v>
      </c>
    </row>
    <row r="179" spans="1:7" ht="12" customHeight="1" x14ac:dyDescent="0.3">
      <c r="A179" s="167" t="s">
        <v>104</v>
      </c>
      <c r="B179" s="193" t="s">
        <v>90</v>
      </c>
      <c r="C179" s="193"/>
      <c r="D179" s="193"/>
      <c r="E179" s="193"/>
      <c r="F179" s="193"/>
      <c r="G179" s="194"/>
    </row>
    <row r="180" spans="1:7" ht="13.8" customHeight="1" x14ac:dyDescent="0.3">
      <c r="A180" s="168"/>
      <c r="B180" s="188" t="s">
        <v>106</v>
      </c>
      <c r="C180" s="26" t="s">
        <v>101</v>
      </c>
      <c r="D180" s="27">
        <v>4.0999999999999996</v>
      </c>
      <c r="E180" s="27">
        <f t="shared" ref="E180:E181" si="10">D180-G180</f>
        <v>4.0999999999999996</v>
      </c>
      <c r="F180" s="28">
        <v>4</v>
      </c>
      <c r="G180" s="111"/>
    </row>
    <row r="181" spans="1:7" ht="21" customHeight="1" thickBot="1" x14ac:dyDescent="0.35">
      <c r="A181" s="169"/>
      <c r="B181" s="189"/>
      <c r="C181" s="30" t="s">
        <v>18</v>
      </c>
      <c r="D181" s="31">
        <f>D180</f>
        <v>4.0999999999999996</v>
      </c>
      <c r="E181" s="31">
        <f t="shared" si="10"/>
        <v>4.0999999999999996</v>
      </c>
      <c r="F181" s="31">
        <f>F180</f>
        <v>4</v>
      </c>
      <c r="G181" s="32">
        <f>G180</f>
        <v>0</v>
      </c>
    </row>
    <row r="182" spans="1:7" ht="12" customHeight="1" thickBot="1" x14ac:dyDescent="0.35">
      <c r="A182" s="170" t="s">
        <v>18</v>
      </c>
      <c r="B182" s="171"/>
      <c r="C182" s="171"/>
      <c r="D182" s="105">
        <f>D181</f>
        <v>4.0999999999999996</v>
      </c>
      <c r="E182" s="105">
        <f>D182-G182</f>
        <v>4.0999999999999996</v>
      </c>
      <c r="F182" s="105">
        <f>F181</f>
        <v>4</v>
      </c>
      <c r="G182" s="106">
        <f>G181</f>
        <v>0</v>
      </c>
    </row>
    <row r="183" spans="1:7" ht="12" customHeight="1" x14ac:dyDescent="0.3">
      <c r="A183" s="167" t="s">
        <v>105</v>
      </c>
      <c r="B183" s="193" t="s">
        <v>90</v>
      </c>
      <c r="C183" s="193"/>
      <c r="D183" s="193"/>
      <c r="E183" s="193"/>
      <c r="F183" s="193"/>
      <c r="G183" s="194"/>
    </row>
    <row r="184" spans="1:7" ht="16.8" customHeight="1" x14ac:dyDescent="0.25">
      <c r="A184" s="168"/>
      <c r="B184" s="188" t="s">
        <v>106</v>
      </c>
      <c r="C184" s="26" t="s">
        <v>101</v>
      </c>
      <c r="D184" s="27">
        <v>13.4</v>
      </c>
      <c r="E184" s="27">
        <f t="shared" ref="E184:E185" si="11">D184-G184</f>
        <v>13.4</v>
      </c>
      <c r="F184" s="27">
        <v>13.2</v>
      </c>
      <c r="G184" s="29"/>
    </row>
    <row r="185" spans="1:7" ht="18.600000000000001" customHeight="1" thickBot="1" x14ac:dyDescent="0.35">
      <c r="A185" s="169"/>
      <c r="B185" s="189"/>
      <c r="C185" s="30" t="s">
        <v>18</v>
      </c>
      <c r="D185" s="31">
        <f>D184</f>
        <v>13.4</v>
      </c>
      <c r="E185" s="31">
        <f t="shared" si="11"/>
        <v>13.4</v>
      </c>
      <c r="F185" s="31">
        <f>F184</f>
        <v>13.2</v>
      </c>
      <c r="G185" s="32">
        <f>G184</f>
        <v>0</v>
      </c>
    </row>
    <row r="186" spans="1:7" ht="12" customHeight="1" thickBot="1" x14ac:dyDescent="0.35">
      <c r="A186" s="170" t="s">
        <v>18</v>
      </c>
      <c r="B186" s="171"/>
      <c r="C186" s="171"/>
      <c r="D186" s="105">
        <f>D185</f>
        <v>13.4</v>
      </c>
      <c r="E186" s="105">
        <f>D186-G186</f>
        <v>13.4</v>
      </c>
      <c r="F186" s="105">
        <f>F185</f>
        <v>13.2</v>
      </c>
      <c r="G186" s="106">
        <f>G185</f>
        <v>0</v>
      </c>
    </row>
    <row r="187" spans="1:7" ht="12.75" customHeight="1" x14ac:dyDescent="0.3">
      <c r="A187" s="226" t="s">
        <v>72</v>
      </c>
      <c r="B187" s="193" t="s">
        <v>7</v>
      </c>
      <c r="C187" s="193"/>
      <c r="D187" s="193"/>
      <c r="E187" s="193"/>
      <c r="F187" s="193"/>
      <c r="G187" s="194"/>
    </row>
    <row r="188" spans="1:7" x14ac:dyDescent="0.25">
      <c r="A188" s="227"/>
      <c r="B188" s="196" t="s">
        <v>40</v>
      </c>
      <c r="C188" s="104" t="s">
        <v>15</v>
      </c>
      <c r="D188" s="39">
        <v>5.4</v>
      </c>
      <c r="E188" s="39">
        <f t="shared" si="8"/>
        <v>5.4</v>
      </c>
      <c r="F188" s="39"/>
      <c r="G188" s="40"/>
    </row>
    <row r="189" spans="1:7" ht="15.6" x14ac:dyDescent="0.3">
      <c r="A189" s="227"/>
      <c r="B189" s="197"/>
      <c r="C189" s="92" t="s">
        <v>18</v>
      </c>
      <c r="D189" s="92">
        <f>D188</f>
        <v>5.4</v>
      </c>
      <c r="E189" s="92">
        <f t="shared" si="8"/>
        <v>5.4</v>
      </c>
      <c r="F189" s="92">
        <f>F188</f>
        <v>0</v>
      </c>
      <c r="G189" s="93">
        <f>G188</f>
        <v>0</v>
      </c>
    </row>
    <row r="190" spans="1:7" ht="15.6" x14ac:dyDescent="0.3">
      <c r="A190" s="227"/>
      <c r="B190" s="245" t="s">
        <v>53</v>
      </c>
      <c r="C190" s="213"/>
      <c r="D190" s="213"/>
      <c r="E190" s="213"/>
      <c r="F190" s="213"/>
      <c r="G190" s="233"/>
    </row>
    <row r="191" spans="1:7" x14ac:dyDescent="0.25">
      <c r="A191" s="227"/>
      <c r="B191" s="223" t="s">
        <v>120</v>
      </c>
      <c r="C191" s="39" t="s">
        <v>25</v>
      </c>
      <c r="D191" s="39">
        <v>188.2</v>
      </c>
      <c r="E191" s="39">
        <f t="shared" si="8"/>
        <v>188.2</v>
      </c>
      <c r="F191" s="39">
        <v>163.30000000000001</v>
      </c>
      <c r="G191" s="40"/>
    </row>
    <row r="192" spans="1:7" x14ac:dyDescent="0.25">
      <c r="A192" s="227"/>
      <c r="B192" s="291"/>
      <c r="C192" s="112" t="s">
        <v>26</v>
      </c>
      <c r="D192" s="112">
        <v>327.3</v>
      </c>
      <c r="E192" s="39">
        <f t="shared" si="8"/>
        <v>327.3</v>
      </c>
      <c r="F192" s="112">
        <v>314.2</v>
      </c>
      <c r="G192" s="113"/>
    </row>
    <row r="193" spans="1:7" ht="15.6" x14ac:dyDescent="0.3">
      <c r="A193" s="227"/>
      <c r="B193" s="224"/>
      <c r="C193" s="92" t="s">
        <v>18</v>
      </c>
      <c r="D193" s="92">
        <f>D191+D192</f>
        <v>515.5</v>
      </c>
      <c r="E193" s="92">
        <f t="shared" si="8"/>
        <v>515.5</v>
      </c>
      <c r="F193" s="92">
        <f>F191+F192</f>
        <v>477.5</v>
      </c>
      <c r="G193" s="93">
        <f>G191+G192</f>
        <v>0</v>
      </c>
    </row>
    <row r="194" spans="1:7" x14ac:dyDescent="0.25">
      <c r="A194" s="227"/>
      <c r="B194" s="188" t="s">
        <v>43</v>
      </c>
      <c r="C194" s="26" t="s">
        <v>101</v>
      </c>
      <c r="D194" s="27">
        <v>73.2</v>
      </c>
      <c r="E194" s="27">
        <f t="shared" si="8"/>
        <v>73.2</v>
      </c>
      <c r="F194" s="27">
        <v>68.7</v>
      </c>
      <c r="G194" s="29"/>
    </row>
    <row r="195" spans="1:7" ht="16.2" thickBot="1" x14ac:dyDescent="0.35">
      <c r="A195" s="242"/>
      <c r="B195" s="189"/>
      <c r="C195" s="30" t="s">
        <v>18</v>
      </c>
      <c r="D195" s="31">
        <f>D194</f>
        <v>73.2</v>
      </c>
      <c r="E195" s="31">
        <f t="shared" si="8"/>
        <v>73.2</v>
      </c>
      <c r="F195" s="31">
        <f>F194</f>
        <v>68.7</v>
      </c>
      <c r="G195" s="32">
        <f>G194</f>
        <v>0</v>
      </c>
    </row>
    <row r="196" spans="1:7" ht="16.2" thickBot="1" x14ac:dyDescent="0.35">
      <c r="A196" s="170" t="s">
        <v>2</v>
      </c>
      <c r="B196" s="171"/>
      <c r="C196" s="172"/>
      <c r="D196" s="105">
        <f>D189+D193+D195</f>
        <v>594.1</v>
      </c>
      <c r="E196" s="105">
        <f t="shared" si="8"/>
        <v>594.1</v>
      </c>
      <c r="F196" s="105">
        <f>F189+F193+F195</f>
        <v>546.20000000000005</v>
      </c>
      <c r="G196" s="106">
        <f>G189+G193+G195</f>
        <v>0</v>
      </c>
    </row>
    <row r="197" spans="1:7" ht="15.6" x14ac:dyDescent="0.3">
      <c r="A197" s="178" t="s">
        <v>34</v>
      </c>
      <c r="B197" s="193" t="s">
        <v>7</v>
      </c>
      <c r="C197" s="193"/>
      <c r="D197" s="193"/>
      <c r="E197" s="193"/>
      <c r="F197" s="193"/>
      <c r="G197" s="194"/>
    </row>
    <row r="198" spans="1:7" x14ac:dyDescent="0.25">
      <c r="A198" s="168"/>
      <c r="B198" s="196" t="s">
        <v>40</v>
      </c>
      <c r="C198" s="104" t="s">
        <v>15</v>
      </c>
      <c r="D198" s="39">
        <v>3.2</v>
      </c>
      <c r="E198" s="39">
        <f>D198-G198</f>
        <v>3.2</v>
      </c>
      <c r="F198" s="39"/>
      <c r="G198" s="40"/>
    </row>
    <row r="199" spans="1:7" ht="15.6" x14ac:dyDescent="0.3">
      <c r="A199" s="168"/>
      <c r="B199" s="197"/>
      <c r="C199" s="92" t="s">
        <v>18</v>
      </c>
      <c r="D199" s="92">
        <f>D198</f>
        <v>3.2</v>
      </c>
      <c r="E199" s="92">
        <f>D199-G199</f>
        <v>3.2</v>
      </c>
      <c r="F199" s="92">
        <f>F198</f>
        <v>0</v>
      </c>
      <c r="G199" s="93">
        <f>G198</f>
        <v>0</v>
      </c>
    </row>
    <row r="200" spans="1:7" ht="15.6" x14ac:dyDescent="0.3">
      <c r="A200" s="168"/>
      <c r="B200" s="245" t="s">
        <v>53</v>
      </c>
      <c r="C200" s="213"/>
      <c r="D200" s="213"/>
      <c r="E200" s="213"/>
      <c r="F200" s="213"/>
      <c r="G200" s="233"/>
    </row>
    <row r="201" spans="1:7" x14ac:dyDescent="0.25">
      <c r="A201" s="168"/>
      <c r="B201" s="223" t="s">
        <v>43</v>
      </c>
      <c r="C201" s="39" t="s">
        <v>25</v>
      </c>
      <c r="D201" s="6">
        <v>262.2</v>
      </c>
      <c r="E201" s="6">
        <f>D201-G201</f>
        <v>262.2</v>
      </c>
      <c r="F201" s="6">
        <v>225.5</v>
      </c>
      <c r="G201" s="7"/>
    </row>
    <row r="202" spans="1:7" ht="16.2" thickBot="1" x14ac:dyDescent="0.35">
      <c r="A202" s="169"/>
      <c r="B202" s="238"/>
      <c r="C202" s="43" t="s">
        <v>18</v>
      </c>
      <c r="D202" s="75">
        <f>D201</f>
        <v>262.2</v>
      </c>
      <c r="E202" s="75">
        <f>D202-G202</f>
        <v>262.2</v>
      </c>
      <c r="F202" s="75">
        <f>F201</f>
        <v>225.5</v>
      </c>
      <c r="G202" s="76">
        <f>G201</f>
        <v>0</v>
      </c>
    </row>
    <row r="203" spans="1:7" ht="16.2" thickBot="1" x14ac:dyDescent="0.35">
      <c r="A203" s="170" t="s">
        <v>2</v>
      </c>
      <c r="B203" s="171"/>
      <c r="C203" s="172"/>
      <c r="D203" s="87">
        <f>D199+D202</f>
        <v>265.39999999999998</v>
      </c>
      <c r="E203" s="87">
        <f>D203-G203</f>
        <v>265.39999999999998</v>
      </c>
      <c r="F203" s="87">
        <f>F199+F202</f>
        <v>225.5</v>
      </c>
      <c r="G203" s="88">
        <f>G199+G202</f>
        <v>0</v>
      </c>
    </row>
    <row r="204" spans="1:7" ht="15.6" x14ac:dyDescent="0.3">
      <c r="A204" s="185" t="s">
        <v>79</v>
      </c>
      <c r="B204" s="164" t="s">
        <v>19</v>
      </c>
      <c r="C204" s="165"/>
      <c r="D204" s="165"/>
      <c r="E204" s="165"/>
      <c r="F204" s="165"/>
      <c r="G204" s="166"/>
    </row>
    <row r="205" spans="1:7" x14ac:dyDescent="0.25">
      <c r="A205" s="248"/>
      <c r="B205" s="114" t="s">
        <v>20</v>
      </c>
      <c r="C205" s="53" t="s">
        <v>73</v>
      </c>
      <c r="D205" s="115">
        <v>55</v>
      </c>
      <c r="E205" s="115">
        <f t="shared" si="8"/>
        <v>55</v>
      </c>
      <c r="F205" s="115">
        <v>54.2</v>
      </c>
      <c r="G205" s="116"/>
    </row>
    <row r="206" spans="1:7" ht="16.2" thickBot="1" x14ac:dyDescent="0.35">
      <c r="A206" s="248"/>
      <c r="B206" s="117"/>
      <c r="C206" s="118" t="s">
        <v>18</v>
      </c>
      <c r="D206" s="118">
        <f>D205</f>
        <v>55</v>
      </c>
      <c r="E206" s="118">
        <f t="shared" si="8"/>
        <v>55</v>
      </c>
      <c r="F206" s="118">
        <f>F205</f>
        <v>54.2</v>
      </c>
      <c r="G206" s="119">
        <f>G205</f>
        <v>0</v>
      </c>
    </row>
    <row r="207" spans="1:7" ht="12.75" customHeight="1" thickBot="1" x14ac:dyDescent="0.35">
      <c r="A207" s="170" t="s">
        <v>2</v>
      </c>
      <c r="B207" s="171"/>
      <c r="C207" s="172"/>
      <c r="D207" s="105">
        <f>D206</f>
        <v>55</v>
      </c>
      <c r="E207" s="105">
        <f t="shared" si="8"/>
        <v>55</v>
      </c>
      <c r="F207" s="105">
        <f>F206</f>
        <v>54.2</v>
      </c>
      <c r="G207" s="106">
        <f>G206</f>
        <v>0</v>
      </c>
    </row>
    <row r="208" spans="1:7" ht="0.75" hidden="1" customHeight="1" x14ac:dyDescent="0.3">
      <c r="A208" s="185" t="s">
        <v>107</v>
      </c>
      <c r="B208" s="179" t="s">
        <v>7</v>
      </c>
      <c r="C208" s="180"/>
      <c r="D208" s="180"/>
      <c r="E208" s="180"/>
      <c r="F208" s="180"/>
      <c r="G208" s="181"/>
    </row>
    <row r="209" spans="1:7" ht="12.75" hidden="1" customHeight="1" x14ac:dyDescent="0.25">
      <c r="A209" s="186"/>
      <c r="B209" s="162" t="s">
        <v>40</v>
      </c>
      <c r="C209" s="107" t="s">
        <v>15</v>
      </c>
      <c r="D209" s="100"/>
      <c r="E209" s="100">
        <f>D209-G209</f>
        <v>0</v>
      </c>
      <c r="F209" s="100"/>
      <c r="G209" s="96"/>
    </row>
    <row r="210" spans="1:7" ht="12.75" hidden="1" customHeight="1" x14ac:dyDescent="0.3">
      <c r="A210" s="186"/>
      <c r="B210" s="163"/>
      <c r="C210" s="101" t="s">
        <v>18</v>
      </c>
      <c r="D210" s="101">
        <f>D209</f>
        <v>0</v>
      </c>
      <c r="E210" s="101">
        <f>D210-G210</f>
        <v>0</v>
      </c>
      <c r="F210" s="101">
        <f>F209</f>
        <v>0</v>
      </c>
      <c r="G210" s="102">
        <f>G209</f>
        <v>0</v>
      </c>
    </row>
    <row r="211" spans="1:7" ht="12.75" customHeight="1" x14ac:dyDescent="0.3">
      <c r="A211" s="186"/>
      <c r="B211" s="164" t="s">
        <v>19</v>
      </c>
      <c r="C211" s="165"/>
      <c r="D211" s="165"/>
      <c r="E211" s="165"/>
      <c r="F211" s="165"/>
      <c r="G211" s="166"/>
    </row>
    <row r="212" spans="1:7" ht="15" customHeight="1" x14ac:dyDescent="0.25">
      <c r="A212" s="186"/>
      <c r="B212" s="182" t="s">
        <v>39</v>
      </c>
      <c r="C212" s="53" t="s">
        <v>73</v>
      </c>
      <c r="D212" s="54">
        <v>872.3</v>
      </c>
      <c r="E212" s="54">
        <f>D212-G212</f>
        <v>872.3</v>
      </c>
      <c r="F212" s="54">
        <v>835.4</v>
      </c>
      <c r="G212" s="55"/>
    </row>
    <row r="213" spans="1:7" ht="12.75" customHeight="1" x14ac:dyDescent="0.3">
      <c r="A213" s="186"/>
      <c r="B213" s="184"/>
      <c r="C213" s="118" t="s">
        <v>18</v>
      </c>
      <c r="D213" s="120">
        <f>D212</f>
        <v>872.3</v>
      </c>
      <c r="E213" s="120">
        <f t="shared" ref="E213:E218" si="12">D213-G213</f>
        <v>872.3</v>
      </c>
      <c r="F213" s="120">
        <f>F212</f>
        <v>835.4</v>
      </c>
      <c r="G213" s="121">
        <f>G212</f>
        <v>0</v>
      </c>
    </row>
    <row r="214" spans="1:7" ht="49.2" customHeight="1" x14ac:dyDescent="0.3">
      <c r="A214" s="186"/>
      <c r="B214" s="176" t="s">
        <v>123</v>
      </c>
      <c r="C214" s="160" t="s">
        <v>89</v>
      </c>
      <c r="D214" s="69">
        <v>13.9</v>
      </c>
      <c r="E214" s="69">
        <f t="shared" si="12"/>
        <v>13.9</v>
      </c>
      <c r="F214" s="72"/>
      <c r="G214" s="73"/>
    </row>
    <row r="215" spans="1:7" ht="12.75" customHeight="1" x14ac:dyDescent="0.3">
      <c r="A215" s="186"/>
      <c r="B215" s="177"/>
      <c r="C215" s="122" t="s">
        <v>18</v>
      </c>
      <c r="D215" s="72">
        <f>D214</f>
        <v>13.9</v>
      </c>
      <c r="E215" s="72">
        <f t="shared" si="12"/>
        <v>13.9</v>
      </c>
      <c r="F215" s="72">
        <f>F214</f>
        <v>0</v>
      </c>
      <c r="G215" s="73">
        <f>G214</f>
        <v>0</v>
      </c>
    </row>
    <row r="216" spans="1:7" ht="16.2" customHeight="1" x14ac:dyDescent="0.3">
      <c r="A216" s="186"/>
      <c r="B216" s="188" t="s">
        <v>39</v>
      </c>
      <c r="C216" s="26" t="s">
        <v>101</v>
      </c>
      <c r="D216" s="27">
        <v>6.6</v>
      </c>
      <c r="E216" s="27">
        <f t="shared" si="12"/>
        <v>6.6</v>
      </c>
      <c r="F216" s="27">
        <v>3.5</v>
      </c>
      <c r="G216" s="111"/>
    </row>
    <row r="217" spans="1:7" ht="15.6" customHeight="1" thickBot="1" x14ac:dyDescent="0.35">
      <c r="A217" s="187"/>
      <c r="B217" s="189"/>
      <c r="C217" s="30" t="s">
        <v>18</v>
      </c>
      <c r="D217" s="31">
        <f>D216</f>
        <v>6.6</v>
      </c>
      <c r="E217" s="31">
        <f t="shared" si="12"/>
        <v>6.6</v>
      </c>
      <c r="F217" s="31">
        <f>F216</f>
        <v>3.5</v>
      </c>
      <c r="G217" s="32">
        <f>G216</f>
        <v>0</v>
      </c>
    </row>
    <row r="218" spans="1:7" ht="16.2" thickBot="1" x14ac:dyDescent="0.35">
      <c r="A218" s="190" t="s">
        <v>2</v>
      </c>
      <c r="B218" s="191"/>
      <c r="C218" s="192"/>
      <c r="D218" s="123">
        <f>D215+D213+D217</f>
        <v>892.8</v>
      </c>
      <c r="E218" s="123">
        <f t="shared" si="12"/>
        <v>892.8</v>
      </c>
      <c r="F218" s="123">
        <f>F215+F213+F217</f>
        <v>838.9</v>
      </c>
      <c r="G218" s="124">
        <f>G215+G213</f>
        <v>0</v>
      </c>
    </row>
    <row r="219" spans="1:7" ht="12.75" customHeight="1" x14ac:dyDescent="0.3">
      <c r="A219" s="185" t="s">
        <v>108</v>
      </c>
      <c r="B219" s="173" t="s">
        <v>19</v>
      </c>
      <c r="C219" s="174"/>
      <c r="D219" s="174"/>
      <c r="E219" s="174"/>
      <c r="F219" s="174"/>
      <c r="G219" s="175"/>
    </row>
    <row r="220" spans="1:7" ht="15" customHeight="1" x14ac:dyDescent="0.25">
      <c r="A220" s="186"/>
      <c r="B220" s="182" t="s">
        <v>45</v>
      </c>
      <c r="C220" s="53" t="s">
        <v>74</v>
      </c>
      <c r="D220" s="115">
        <v>717.8</v>
      </c>
      <c r="E220" s="115">
        <f t="shared" ref="E220:E227" si="13">D220-G220</f>
        <v>714.3</v>
      </c>
      <c r="F220" s="115">
        <v>693.6</v>
      </c>
      <c r="G220" s="116">
        <v>3.5</v>
      </c>
    </row>
    <row r="221" spans="1:7" ht="15" customHeight="1" x14ac:dyDescent="0.25">
      <c r="A221" s="186"/>
      <c r="B221" s="183"/>
      <c r="C221" s="53" t="s">
        <v>75</v>
      </c>
      <c r="D221" s="125">
        <v>145.4</v>
      </c>
      <c r="E221" s="115">
        <f t="shared" si="13"/>
        <v>145.4</v>
      </c>
      <c r="F221" s="125">
        <v>136.5</v>
      </c>
      <c r="G221" s="126"/>
    </row>
    <row r="222" spans="1:7" ht="12" customHeight="1" x14ac:dyDescent="0.3">
      <c r="A222" s="186"/>
      <c r="B222" s="184"/>
      <c r="C222" s="118" t="s">
        <v>18</v>
      </c>
      <c r="D222" s="118">
        <f>D220+D221</f>
        <v>863.19999999999993</v>
      </c>
      <c r="E222" s="118">
        <f t="shared" si="13"/>
        <v>859.69999999999993</v>
      </c>
      <c r="F222" s="118">
        <f>F220+F221</f>
        <v>830.1</v>
      </c>
      <c r="G222" s="119">
        <f>G220+G221</f>
        <v>3.5</v>
      </c>
    </row>
    <row r="223" spans="1:7" ht="49.8" customHeight="1" x14ac:dyDescent="0.25">
      <c r="A223" s="186"/>
      <c r="B223" s="176" t="s">
        <v>123</v>
      </c>
      <c r="C223" s="160" t="s">
        <v>89</v>
      </c>
      <c r="D223" s="127">
        <v>10.3</v>
      </c>
      <c r="E223" s="127">
        <f t="shared" si="13"/>
        <v>10.3</v>
      </c>
      <c r="F223" s="127"/>
      <c r="G223" s="128"/>
    </row>
    <row r="224" spans="1:7" ht="13.5" customHeight="1" x14ac:dyDescent="0.3">
      <c r="A224" s="186"/>
      <c r="B224" s="177"/>
      <c r="C224" s="122" t="s">
        <v>18</v>
      </c>
      <c r="D224" s="122">
        <f>D223</f>
        <v>10.3</v>
      </c>
      <c r="E224" s="122">
        <f t="shared" si="13"/>
        <v>10.3</v>
      </c>
      <c r="F224" s="122">
        <f>F223</f>
        <v>0</v>
      </c>
      <c r="G224" s="129">
        <f>G223</f>
        <v>0</v>
      </c>
    </row>
    <row r="225" spans="1:7" ht="13.5" customHeight="1" x14ac:dyDescent="0.3">
      <c r="A225" s="186"/>
      <c r="B225" s="188" t="s">
        <v>39</v>
      </c>
      <c r="C225" s="26" t="s">
        <v>101</v>
      </c>
      <c r="D225" s="27">
        <v>11.4</v>
      </c>
      <c r="E225" s="27">
        <f>D225-G225</f>
        <v>11.4</v>
      </c>
      <c r="F225" s="27">
        <v>9.5</v>
      </c>
      <c r="G225" s="111"/>
    </row>
    <row r="226" spans="1:7" ht="13.5" customHeight="1" thickBot="1" x14ac:dyDescent="0.35">
      <c r="A226" s="187"/>
      <c r="B226" s="189"/>
      <c r="C226" s="30" t="s">
        <v>18</v>
      </c>
      <c r="D226" s="31">
        <f>D225</f>
        <v>11.4</v>
      </c>
      <c r="E226" s="31">
        <f>D226-G226</f>
        <v>11.4</v>
      </c>
      <c r="F226" s="31">
        <f>F225</f>
        <v>9.5</v>
      </c>
      <c r="G226" s="32">
        <f>G225</f>
        <v>0</v>
      </c>
    </row>
    <row r="227" spans="1:7" ht="12.75" customHeight="1" thickBot="1" x14ac:dyDescent="0.35">
      <c r="A227" s="170" t="s">
        <v>2</v>
      </c>
      <c r="B227" s="171"/>
      <c r="C227" s="172"/>
      <c r="D227" s="105">
        <f>D222+D224+D226</f>
        <v>884.89999999999986</v>
      </c>
      <c r="E227" s="105">
        <f t="shared" si="13"/>
        <v>881.39999999999986</v>
      </c>
      <c r="F227" s="105">
        <f>F222+F224+F226</f>
        <v>839.6</v>
      </c>
      <c r="G227" s="106">
        <f>G222+G224</f>
        <v>3.5</v>
      </c>
    </row>
    <row r="228" spans="1:7" ht="1.5" hidden="1" customHeight="1" x14ac:dyDescent="0.3">
      <c r="A228" s="185" t="s">
        <v>109</v>
      </c>
      <c r="B228" s="179" t="s">
        <v>7</v>
      </c>
      <c r="C228" s="180"/>
      <c r="D228" s="180"/>
      <c r="E228" s="180"/>
      <c r="F228" s="180"/>
      <c r="G228" s="181"/>
    </row>
    <row r="229" spans="1:7" ht="12.75" hidden="1" customHeight="1" x14ac:dyDescent="0.25">
      <c r="A229" s="186"/>
      <c r="B229" s="162" t="s">
        <v>40</v>
      </c>
      <c r="C229" s="107" t="s">
        <v>15</v>
      </c>
      <c r="D229" s="100"/>
      <c r="E229" s="100">
        <f>D229-G229</f>
        <v>0</v>
      </c>
      <c r="F229" s="100"/>
      <c r="G229" s="96"/>
    </row>
    <row r="230" spans="1:7" ht="12.75" hidden="1" customHeight="1" x14ac:dyDescent="0.3">
      <c r="A230" s="186"/>
      <c r="B230" s="163"/>
      <c r="C230" s="101" t="s">
        <v>18</v>
      </c>
      <c r="D230" s="101">
        <f>D229</f>
        <v>0</v>
      </c>
      <c r="E230" s="101">
        <f>D230-G230</f>
        <v>0</v>
      </c>
      <c r="F230" s="101">
        <f>F229</f>
        <v>0</v>
      </c>
      <c r="G230" s="102">
        <f>G229</f>
        <v>0</v>
      </c>
    </row>
    <row r="231" spans="1:7" ht="15.6" x14ac:dyDescent="0.3">
      <c r="A231" s="186"/>
      <c r="B231" s="164" t="s">
        <v>19</v>
      </c>
      <c r="C231" s="165"/>
      <c r="D231" s="165"/>
      <c r="E231" s="165"/>
      <c r="F231" s="165"/>
      <c r="G231" s="166"/>
    </row>
    <row r="232" spans="1:7" x14ac:dyDescent="0.25">
      <c r="A232" s="186"/>
      <c r="B232" s="182" t="s">
        <v>45</v>
      </c>
      <c r="C232" s="53" t="s">
        <v>74</v>
      </c>
      <c r="D232" s="54">
        <v>479.5</v>
      </c>
      <c r="E232" s="54">
        <f t="shared" ref="E232:E239" si="14">D232-G232</f>
        <v>479.5</v>
      </c>
      <c r="F232" s="54">
        <v>460.6</v>
      </c>
      <c r="G232" s="55"/>
    </row>
    <row r="233" spans="1:7" x14ac:dyDescent="0.25">
      <c r="A233" s="186"/>
      <c r="B233" s="183"/>
      <c r="C233" s="53" t="s">
        <v>75</v>
      </c>
      <c r="D233" s="130">
        <v>87.3</v>
      </c>
      <c r="E233" s="130">
        <f t="shared" si="14"/>
        <v>87.3</v>
      </c>
      <c r="F233" s="130">
        <v>84.4</v>
      </c>
      <c r="G233" s="131"/>
    </row>
    <row r="234" spans="1:7" ht="15.6" x14ac:dyDescent="0.3">
      <c r="A234" s="186"/>
      <c r="B234" s="184"/>
      <c r="C234" s="118" t="s">
        <v>18</v>
      </c>
      <c r="D234" s="120">
        <f>SUM(D232:D233)</f>
        <v>566.79999999999995</v>
      </c>
      <c r="E234" s="120">
        <f t="shared" si="14"/>
        <v>566.79999999999995</v>
      </c>
      <c r="F234" s="120">
        <f>SUM(F232:F233)</f>
        <v>545</v>
      </c>
      <c r="G234" s="121">
        <f>SUM(G232:G233)</f>
        <v>0</v>
      </c>
    </row>
    <row r="235" spans="1:7" ht="44.4" customHeight="1" x14ac:dyDescent="0.25">
      <c r="A235" s="186"/>
      <c r="B235" s="176" t="s">
        <v>123</v>
      </c>
      <c r="C235" s="160" t="s">
        <v>89</v>
      </c>
      <c r="D235" s="127">
        <v>5.5</v>
      </c>
      <c r="E235" s="127">
        <f t="shared" si="14"/>
        <v>5.5</v>
      </c>
      <c r="F235" s="127"/>
      <c r="G235" s="128"/>
    </row>
    <row r="236" spans="1:7" ht="15.6" x14ac:dyDescent="0.3">
      <c r="A236" s="186"/>
      <c r="B236" s="177"/>
      <c r="C236" s="122" t="s">
        <v>18</v>
      </c>
      <c r="D236" s="122">
        <f>D235</f>
        <v>5.5</v>
      </c>
      <c r="E236" s="122">
        <f t="shared" si="14"/>
        <v>5.5</v>
      </c>
      <c r="F236" s="122">
        <f>F235</f>
        <v>0</v>
      </c>
      <c r="G236" s="129">
        <f>G235</f>
        <v>0</v>
      </c>
    </row>
    <row r="237" spans="1:7" ht="15.6" x14ac:dyDescent="0.3">
      <c r="A237" s="186"/>
      <c r="B237" s="188" t="s">
        <v>39</v>
      </c>
      <c r="C237" s="26" t="s">
        <v>101</v>
      </c>
      <c r="D237" s="27">
        <v>10</v>
      </c>
      <c r="E237" s="27">
        <f>D237-G237</f>
        <v>10</v>
      </c>
      <c r="F237" s="27">
        <v>8.6</v>
      </c>
      <c r="G237" s="111"/>
    </row>
    <row r="238" spans="1:7" ht="16.2" thickBot="1" x14ac:dyDescent="0.35">
      <c r="A238" s="187"/>
      <c r="B238" s="189"/>
      <c r="C238" s="30" t="s">
        <v>18</v>
      </c>
      <c r="D238" s="31">
        <f>D237</f>
        <v>10</v>
      </c>
      <c r="E238" s="31">
        <f>D238-G238</f>
        <v>10</v>
      </c>
      <c r="F238" s="31">
        <f>F237</f>
        <v>8.6</v>
      </c>
      <c r="G238" s="32">
        <f>G237</f>
        <v>0</v>
      </c>
    </row>
    <row r="239" spans="1:7" ht="16.2" thickBot="1" x14ac:dyDescent="0.35">
      <c r="A239" s="170" t="s">
        <v>2</v>
      </c>
      <c r="B239" s="171"/>
      <c r="C239" s="172"/>
      <c r="D239" s="87">
        <f>D230+D234+D236+D238</f>
        <v>582.29999999999995</v>
      </c>
      <c r="E239" s="87">
        <f t="shared" si="14"/>
        <v>582.29999999999995</v>
      </c>
      <c r="F239" s="87">
        <f>F230+F234+F236+F238</f>
        <v>553.6</v>
      </c>
      <c r="G239" s="88">
        <f>G230+G234+G236</f>
        <v>0</v>
      </c>
    </row>
    <row r="240" spans="1:7" ht="12.75" customHeight="1" x14ac:dyDescent="0.3">
      <c r="A240" s="185" t="s">
        <v>110</v>
      </c>
      <c r="B240" s="164" t="s">
        <v>19</v>
      </c>
      <c r="C240" s="165"/>
      <c r="D240" s="165"/>
      <c r="E240" s="165"/>
      <c r="F240" s="165"/>
      <c r="G240" s="166"/>
    </row>
    <row r="241" spans="1:7" x14ac:dyDescent="0.25">
      <c r="A241" s="186"/>
      <c r="B241" s="182" t="s">
        <v>45</v>
      </c>
      <c r="C241" s="53" t="s">
        <v>74</v>
      </c>
      <c r="D241" s="54">
        <v>557.6</v>
      </c>
      <c r="E241" s="54">
        <f t="shared" ref="E241:E248" si="15">D241-G241</f>
        <v>557.6</v>
      </c>
      <c r="F241" s="54">
        <v>539.4</v>
      </c>
      <c r="G241" s="55"/>
    </row>
    <row r="242" spans="1:7" x14ac:dyDescent="0.25">
      <c r="A242" s="186"/>
      <c r="B242" s="183"/>
      <c r="C242" s="53" t="s">
        <v>75</v>
      </c>
      <c r="D242" s="130">
        <v>149.5</v>
      </c>
      <c r="E242" s="130">
        <f t="shared" si="15"/>
        <v>149.5</v>
      </c>
      <c r="F242" s="130">
        <v>144.4</v>
      </c>
      <c r="G242" s="131"/>
    </row>
    <row r="243" spans="1:7" ht="15.6" x14ac:dyDescent="0.3">
      <c r="A243" s="186"/>
      <c r="B243" s="219"/>
      <c r="C243" s="132" t="s">
        <v>18</v>
      </c>
      <c r="D243" s="120">
        <f>SUM(D241:D242)</f>
        <v>707.1</v>
      </c>
      <c r="E243" s="120">
        <f t="shared" si="15"/>
        <v>707.1</v>
      </c>
      <c r="F243" s="120">
        <f>SUM(F241:F242)</f>
        <v>683.8</v>
      </c>
      <c r="G243" s="121">
        <f>G241</f>
        <v>0</v>
      </c>
    </row>
    <row r="244" spans="1:7" ht="45.6" customHeight="1" x14ac:dyDescent="0.25">
      <c r="A244" s="186"/>
      <c r="B244" s="176" t="s">
        <v>123</v>
      </c>
      <c r="C244" s="160" t="s">
        <v>89</v>
      </c>
      <c r="D244" s="127">
        <v>7.1</v>
      </c>
      <c r="E244" s="127">
        <f t="shared" si="15"/>
        <v>7.1</v>
      </c>
      <c r="F244" s="127"/>
      <c r="G244" s="128"/>
    </row>
    <row r="245" spans="1:7" ht="15.6" x14ac:dyDescent="0.3">
      <c r="A245" s="186"/>
      <c r="B245" s="177"/>
      <c r="C245" s="122" t="s">
        <v>18</v>
      </c>
      <c r="D245" s="122">
        <f>D244</f>
        <v>7.1</v>
      </c>
      <c r="E245" s="122">
        <f t="shared" si="15"/>
        <v>7.1</v>
      </c>
      <c r="F245" s="122">
        <f>F244</f>
        <v>0</v>
      </c>
      <c r="G245" s="129">
        <f>G244</f>
        <v>0</v>
      </c>
    </row>
    <row r="246" spans="1:7" ht="15.6" x14ac:dyDescent="0.3">
      <c r="A246" s="186"/>
      <c r="B246" s="188" t="s">
        <v>39</v>
      </c>
      <c r="C246" s="26" t="s">
        <v>101</v>
      </c>
      <c r="D246" s="27">
        <v>11</v>
      </c>
      <c r="E246" s="27">
        <f>D246-G246</f>
        <v>11</v>
      </c>
      <c r="F246" s="27">
        <v>10.8</v>
      </c>
      <c r="G246" s="111"/>
    </row>
    <row r="247" spans="1:7" ht="16.2" thickBot="1" x14ac:dyDescent="0.35">
      <c r="A247" s="187"/>
      <c r="B247" s="189"/>
      <c r="C247" s="30" t="s">
        <v>18</v>
      </c>
      <c r="D247" s="31">
        <f>D246</f>
        <v>11</v>
      </c>
      <c r="E247" s="31">
        <f>D247-G247</f>
        <v>11</v>
      </c>
      <c r="F247" s="31">
        <f>F246</f>
        <v>10.8</v>
      </c>
      <c r="G247" s="32">
        <f>G246</f>
        <v>0</v>
      </c>
    </row>
    <row r="248" spans="1:7" ht="16.2" thickBot="1" x14ac:dyDescent="0.35">
      <c r="A248" s="170" t="s">
        <v>2</v>
      </c>
      <c r="B248" s="171"/>
      <c r="C248" s="172"/>
      <c r="D248" s="87">
        <f>D243+D245+D247</f>
        <v>725.2</v>
      </c>
      <c r="E248" s="87">
        <f t="shared" si="15"/>
        <v>725.2</v>
      </c>
      <c r="F248" s="87">
        <f>F243+F245+F247</f>
        <v>694.59999999999991</v>
      </c>
      <c r="G248" s="88">
        <f>G243+G245</f>
        <v>0</v>
      </c>
    </row>
    <row r="249" spans="1:7" ht="12.75" customHeight="1" x14ac:dyDescent="0.3">
      <c r="A249" s="185" t="s">
        <v>111</v>
      </c>
      <c r="B249" s="216" t="s">
        <v>19</v>
      </c>
      <c r="C249" s="174"/>
      <c r="D249" s="174"/>
      <c r="E249" s="174"/>
      <c r="F249" s="174"/>
      <c r="G249" s="175"/>
    </row>
    <row r="250" spans="1:7" ht="12.75" customHeight="1" x14ac:dyDescent="0.25">
      <c r="A250" s="186"/>
      <c r="B250" s="220" t="s">
        <v>45</v>
      </c>
      <c r="C250" s="53" t="s">
        <v>74</v>
      </c>
      <c r="D250" s="54">
        <v>448.1</v>
      </c>
      <c r="E250" s="54">
        <f t="shared" ref="E250:E257" si="16">D250-G250</f>
        <v>448.1</v>
      </c>
      <c r="F250" s="54">
        <v>428.1</v>
      </c>
      <c r="G250" s="55"/>
    </row>
    <row r="251" spans="1:7" ht="12.75" customHeight="1" x14ac:dyDescent="0.25">
      <c r="A251" s="186"/>
      <c r="B251" s="221"/>
      <c r="C251" s="53" t="s">
        <v>75</v>
      </c>
      <c r="D251" s="130">
        <v>43</v>
      </c>
      <c r="E251" s="130">
        <f t="shared" si="16"/>
        <v>43</v>
      </c>
      <c r="F251" s="130">
        <v>41.3</v>
      </c>
      <c r="G251" s="131"/>
    </row>
    <row r="252" spans="1:7" ht="13.5" customHeight="1" x14ac:dyDescent="0.3">
      <c r="A252" s="186"/>
      <c r="B252" s="222"/>
      <c r="C252" s="118" t="s">
        <v>18</v>
      </c>
      <c r="D252" s="120">
        <f>SUM(D250:D251)</f>
        <v>491.1</v>
      </c>
      <c r="E252" s="120">
        <f t="shared" si="16"/>
        <v>491.1</v>
      </c>
      <c r="F252" s="120">
        <f>SUM(F250:F251)</f>
        <v>469.40000000000003</v>
      </c>
      <c r="G252" s="121">
        <f>G250+G251</f>
        <v>0</v>
      </c>
    </row>
    <row r="253" spans="1:7" ht="44.4" customHeight="1" x14ac:dyDescent="0.25">
      <c r="A253" s="186"/>
      <c r="B253" s="176" t="s">
        <v>123</v>
      </c>
      <c r="C253" s="160" t="s">
        <v>89</v>
      </c>
      <c r="D253" s="127">
        <v>4.5999999999999996</v>
      </c>
      <c r="E253" s="127">
        <f t="shared" si="16"/>
        <v>4.5999999999999996</v>
      </c>
      <c r="F253" s="127"/>
      <c r="G253" s="128"/>
    </row>
    <row r="254" spans="1:7" ht="15.75" customHeight="1" x14ac:dyDescent="0.3">
      <c r="A254" s="186"/>
      <c r="B254" s="177"/>
      <c r="C254" s="122" t="s">
        <v>18</v>
      </c>
      <c r="D254" s="122">
        <f>D253</f>
        <v>4.5999999999999996</v>
      </c>
      <c r="E254" s="122">
        <f t="shared" si="16"/>
        <v>4.5999999999999996</v>
      </c>
      <c r="F254" s="122">
        <f>F253</f>
        <v>0</v>
      </c>
      <c r="G254" s="129">
        <f>G253</f>
        <v>0</v>
      </c>
    </row>
    <row r="255" spans="1:7" ht="15.75" customHeight="1" x14ac:dyDescent="0.3">
      <c r="A255" s="186"/>
      <c r="B255" s="188" t="s">
        <v>39</v>
      </c>
      <c r="C255" s="26" t="s">
        <v>101</v>
      </c>
      <c r="D255" s="27">
        <v>15.5</v>
      </c>
      <c r="E255" s="27">
        <f>D255-G255</f>
        <v>15.5</v>
      </c>
      <c r="F255" s="27">
        <v>11.9</v>
      </c>
      <c r="G255" s="111"/>
    </row>
    <row r="256" spans="1:7" ht="15.75" customHeight="1" thickBot="1" x14ac:dyDescent="0.35">
      <c r="A256" s="187"/>
      <c r="B256" s="189"/>
      <c r="C256" s="30" t="s">
        <v>18</v>
      </c>
      <c r="D256" s="31">
        <f>D255</f>
        <v>15.5</v>
      </c>
      <c r="E256" s="31">
        <f>D256-G256</f>
        <v>15.5</v>
      </c>
      <c r="F256" s="31">
        <f>F255</f>
        <v>11.9</v>
      </c>
      <c r="G256" s="32">
        <f>G255</f>
        <v>0</v>
      </c>
    </row>
    <row r="257" spans="1:7" ht="16.2" thickBot="1" x14ac:dyDescent="0.35">
      <c r="A257" s="190" t="s">
        <v>2</v>
      </c>
      <c r="B257" s="191"/>
      <c r="C257" s="192"/>
      <c r="D257" s="123">
        <f>D252+D254+D256</f>
        <v>511.20000000000005</v>
      </c>
      <c r="E257" s="123">
        <f t="shared" si="16"/>
        <v>511.20000000000005</v>
      </c>
      <c r="F257" s="123">
        <f>F252+F254+F256</f>
        <v>481.3</v>
      </c>
      <c r="G257" s="124">
        <f>G252+G254</f>
        <v>0</v>
      </c>
    </row>
    <row r="258" spans="1:7" ht="12.75" customHeight="1" x14ac:dyDescent="0.3">
      <c r="A258" s="185" t="s">
        <v>113</v>
      </c>
      <c r="B258" s="164" t="s">
        <v>19</v>
      </c>
      <c r="C258" s="165"/>
      <c r="D258" s="165"/>
      <c r="E258" s="165"/>
      <c r="F258" s="165"/>
      <c r="G258" s="166"/>
    </row>
    <row r="259" spans="1:7" x14ac:dyDescent="0.25">
      <c r="A259" s="186"/>
      <c r="B259" s="182" t="s">
        <v>39</v>
      </c>
      <c r="C259" s="53" t="s">
        <v>73</v>
      </c>
      <c r="D259" s="115">
        <v>650.9</v>
      </c>
      <c r="E259" s="115">
        <f t="shared" ref="E259:E265" si="17">D259-G259</f>
        <v>650.9</v>
      </c>
      <c r="F259" s="115">
        <v>615.6</v>
      </c>
      <c r="G259" s="116"/>
    </row>
    <row r="260" spans="1:7" ht="12.75" customHeight="1" x14ac:dyDescent="0.3">
      <c r="A260" s="186"/>
      <c r="B260" s="219"/>
      <c r="C260" s="132" t="s">
        <v>18</v>
      </c>
      <c r="D260" s="118">
        <f>D259</f>
        <v>650.9</v>
      </c>
      <c r="E260" s="118">
        <f t="shared" si="17"/>
        <v>650.9</v>
      </c>
      <c r="F260" s="118">
        <f>F259</f>
        <v>615.6</v>
      </c>
      <c r="G260" s="119">
        <f>G259</f>
        <v>0</v>
      </c>
    </row>
    <row r="261" spans="1:7" ht="50.4" customHeight="1" x14ac:dyDescent="0.25">
      <c r="A261" s="186"/>
      <c r="B261" s="176" t="s">
        <v>123</v>
      </c>
      <c r="C261" s="160" t="s">
        <v>89</v>
      </c>
      <c r="D261" s="127">
        <v>12.1</v>
      </c>
      <c r="E261" s="127">
        <f t="shared" si="17"/>
        <v>12.1</v>
      </c>
      <c r="F261" s="127"/>
      <c r="G261" s="128"/>
    </row>
    <row r="262" spans="1:7" ht="14.25" customHeight="1" x14ac:dyDescent="0.3">
      <c r="A262" s="186"/>
      <c r="B262" s="177"/>
      <c r="C262" s="122" t="s">
        <v>18</v>
      </c>
      <c r="D262" s="122">
        <f>D261</f>
        <v>12.1</v>
      </c>
      <c r="E262" s="122">
        <f t="shared" si="17"/>
        <v>12.1</v>
      </c>
      <c r="F262" s="122">
        <f>F261</f>
        <v>0</v>
      </c>
      <c r="G262" s="129">
        <f>G261</f>
        <v>0</v>
      </c>
    </row>
    <row r="263" spans="1:7" ht="14.25" customHeight="1" x14ac:dyDescent="0.3">
      <c r="A263" s="186"/>
      <c r="B263" s="188" t="s">
        <v>39</v>
      </c>
      <c r="C263" s="26" t="s">
        <v>101</v>
      </c>
      <c r="D263" s="27">
        <v>3.2</v>
      </c>
      <c r="E263" s="27">
        <f t="shared" si="17"/>
        <v>3.2</v>
      </c>
      <c r="F263" s="27">
        <v>1.6</v>
      </c>
      <c r="G263" s="111"/>
    </row>
    <row r="264" spans="1:7" ht="14.25" customHeight="1" thickBot="1" x14ac:dyDescent="0.35">
      <c r="A264" s="187"/>
      <c r="B264" s="189"/>
      <c r="C264" s="30" t="s">
        <v>18</v>
      </c>
      <c r="D264" s="31">
        <f>D263</f>
        <v>3.2</v>
      </c>
      <c r="E264" s="31">
        <f t="shared" si="17"/>
        <v>3.2</v>
      </c>
      <c r="F264" s="31">
        <f>F263</f>
        <v>1.6</v>
      </c>
      <c r="G264" s="32">
        <f>G263</f>
        <v>0</v>
      </c>
    </row>
    <row r="265" spans="1:7" ht="16.2" thickBot="1" x14ac:dyDescent="0.35">
      <c r="A265" s="170" t="s">
        <v>2</v>
      </c>
      <c r="B265" s="171"/>
      <c r="C265" s="172"/>
      <c r="D265" s="105">
        <f>D260+D262+D264</f>
        <v>666.2</v>
      </c>
      <c r="E265" s="105">
        <f t="shared" si="17"/>
        <v>666.2</v>
      </c>
      <c r="F265" s="105">
        <f>F260+F262+F264</f>
        <v>617.20000000000005</v>
      </c>
      <c r="G265" s="106">
        <f>G260+G262</f>
        <v>0</v>
      </c>
    </row>
    <row r="266" spans="1:7" ht="12.75" customHeight="1" x14ac:dyDescent="0.3">
      <c r="A266" s="185" t="s">
        <v>112</v>
      </c>
      <c r="B266" s="164" t="s">
        <v>19</v>
      </c>
      <c r="C266" s="165"/>
      <c r="D266" s="165"/>
      <c r="E266" s="165"/>
      <c r="F266" s="165"/>
      <c r="G266" s="166"/>
    </row>
    <row r="267" spans="1:7" ht="13.5" customHeight="1" x14ac:dyDescent="0.25">
      <c r="A267" s="186"/>
      <c r="B267" s="182" t="s">
        <v>45</v>
      </c>
      <c r="C267" s="53" t="s">
        <v>74</v>
      </c>
      <c r="D267" s="115">
        <v>1081.5999999999999</v>
      </c>
      <c r="E267" s="115">
        <f t="shared" ref="E267:E274" si="18">D267-G267</f>
        <v>1081.5999999999999</v>
      </c>
      <c r="F267" s="115">
        <v>1031.7</v>
      </c>
      <c r="G267" s="116"/>
    </row>
    <row r="268" spans="1:7" ht="13.5" customHeight="1" x14ac:dyDescent="0.25">
      <c r="A268" s="186"/>
      <c r="B268" s="183"/>
      <c r="C268" s="53" t="s">
        <v>75</v>
      </c>
      <c r="D268" s="125">
        <v>39.200000000000003</v>
      </c>
      <c r="E268" s="115">
        <f t="shared" si="18"/>
        <v>39.200000000000003</v>
      </c>
      <c r="F268" s="125">
        <v>37.799999999999997</v>
      </c>
      <c r="G268" s="126"/>
    </row>
    <row r="269" spans="1:7" ht="15.6" x14ac:dyDescent="0.3">
      <c r="A269" s="186"/>
      <c r="B269" s="184"/>
      <c r="C269" s="118" t="s">
        <v>18</v>
      </c>
      <c r="D269" s="118">
        <f>D267+D268</f>
        <v>1120.8</v>
      </c>
      <c r="E269" s="118">
        <f t="shared" si="18"/>
        <v>1120.8</v>
      </c>
      <c r="F269" s="118">
        <f>F267+F268</f>
        <v>1069.5</v>
      </c>
      <c r="G269" s="119">
        <f>G267</f>
        <v>0</v>
      </c>
    </row>
    <row r="270" spans="1:7" ht="50.4" customHeight="1" x14ac:dyDescent="0.25">
      <c r="A270" s="186"/>
      <c r="B270" s="176" t="s">
        <v>123</v>
      </c>
      <c r="C270" s="160" t="s">
        <v>89</v>
      </c>
      <c r="D270" s="127">
        <v>14.3</v>
      </c>
      <c r="E270" s="127">
        <f t="shared" si="18"/>
        <v>14.3</v>
      </c>
      <c r="F270" s="127"/>
      <c r="G270" s="128"/>
    </row>
    <row r="271" spans="1:7" ht="15.6" x14ac:dyDescent="0.3">
      <c r="A271" s="186"/>
      <c r="B271" s="177"/>
      <c r="C271" s="122" t="s">
        <v>18</v>
      </c>
      <c r="D271" s="122">
        <f>D270</f>
        <v>14.3</v>
      </c>
      <c r="E271" s="122">
        <f t="shared" si="18"/>
        <v>14.3</v>
      </c>
      <c r="F271" s="122">
        <f>F270</f>
        <v>0</v>
      </c>
      <c r="G271" s="129">
        <f>G270</f>
        <v>0</v>
      </c>
    </row>
    <row r="272" spans="1:7" ht="15.6" x14ac:dyDescent="0.3">
      <c r="A272" s="186"/>
      <c r="B272" s="188" t="s">
        <v>39</v>
      </c>
      <c r="C272" s="26" t="s">
        <v>101</v>
      </c>
      <c r="D272" s="27">
        <v>24.9</v>
      </c>
      <c r="E272" s="27">
        <f>D272-G272</f>
        <v>24.9</v>
      </c>
      <c r="F272" s="27">
        <v>17.2</v>
      </c>
      <c r="G272" s="111"/>
    </row>
    <row r="273" spans="1:7" ht="16.2" thickBot="1" x14ac:dyDescent="0.35">
      <c r="A273" s="187"/>
      <c r="B273" s="189"/>
      <c r="C273" s="30" t="s">
        <v>18</v>
      </c>
      <c r="D273" s="31">
        <f>D272</f>
        <v>24.9</v>
      </c>
      <c r="E273" s="31">
        <f>D273-G273</f>
        <v>24.9</v>
      </c>
      <c r="F273" s="31">
        <f>F272</f>
        <v>17.2</v>
      </c>
      <c r="G273" s="32">
        <f>G272</f>
        <v>0</v>
      </c>
    </row>
    <row r="274" spans="1:7" ht="16.2" thickBot="1" x14ac:dyDescent="0.35">
      <c r="A274" s="170" t="s">
        <v>2</v>
      </c>
      <c r="B274" s="171"/>
      <c r="C274" s="172"/>
      <c r="D274" s="105">
        <f>D269+D271+D273</f>
        <v>1160</v>
      </c>
      <c r="E274" s="105">
        <f t="shared" si="18"/>
        <v>1160</v>
      </c>
      <c r="F274" s="105">
        <f>F269+F271+F273</f>
        <v>1086.7</v>
      </c>
      <c r="G274" s="106">
        <f>G269+G271</f>
        <v>0</v>
      </c>
    </row>
    <row r="275" spans="1:7" ht="12.75" customHeight="1" x14ac:dyDescent="0.3">
      <c r="A275" s="185" t="s">
        <v>131</v>
      </c>
      <c r="B275" s="173" t="s">
        <v>19</v>
      </c>
      <c r="C275" s="174"/>
      <c r="D275" s="174"/>
      <c r="E275" s="174"/>
      <c r="F275" s="174"/>
      <c r="G275" s="175"/>
    </row>
    <row r="276" spans="1:7" ht="12.75" customHeight="1" x14ac:dyDescent="0.25">
      <c r="A276" s="186"/>
      <c r="B276" s="182" t="s">
        <v>45</v>
      </c>
      <c r="C276" s="53" t="s">
        <v>74</v>
      </c>
      <c r="D276" s="54">
        <v>421.3</v>
      </c>
      <c r="E276" s="54">
        <f t="shared" ref="E276:E283" si="19">D276-G276</f>
        <v>421.3</v>
      </c>
      <c r="F276" s="54">
        <v>396.8</v>
      </c>
      <c r="G276" s="55"/>
    </row>
    <row r="277" spans="1:7" ht="12.75" customHeight="1" x14ac:dyDescent="0.25">
      <c r="A277" s="186"/>
      <c r="B277" s="183"/>
      <c r="C277" s="53" t="s">
        <v>75</v>
      </c>
      <c r="D277" s="130">
        <v>48.3</v>
      </c>
      <c r="E277" s="130">
        <f t="shared" si="19"/>
        <v>48.3</v>
      </c>
      <c r="F277" s="130">
        <v>46.8</v>
      </c>
      <c r="G277" s="131"/>
    </row>
    <row r="278" spans="1:7" ht="15.6" x14ac:dyDescent="0.3">
      <c r="A278" s="186"/>
      <c r="B278" s="184"/>
      <c r="C278" s="118" t="s">
        <v>18</v>
      </c>
      <c r="D278" s="120">
        <f>SUM(D276:D277)</f>
        <v>469.6</v>
      </c>
      <c r="E278" s="120">
        <f t="shared" si="19"/>
        <v>469.6</v>
      </c>
      <c r="F278" s="120">
        <f>SUM(F276:F277)</f>
        <v>443.6</v>
      </c>
      <c r="G278" s="121">
        <f>SUM(G276:G277)</f>
        <v>0</v>
      </c>
    </row>
    <row r="279" spans="1:7" ht="46.8" customHeight="1" x14ac:dyDescent="0.25">
      <c r="A279" s="186"/>
      <c r="B279" s="176" t="s">
        <v>123</v>
      </c>
      <c r="C279" s="160" t="s">
        <v>89</v>
      </c>
      <c r="D279" s="127">
        <v>3.6</v>
      </c>
      <c r="E279" s="127">
        <f t="shared" si="19"/>
        <v>3.6</v>
      </c>
      <c r="F279" s="127"/>
      <c r="G279" s="128"/>
    </row>
    <row r="280" spans="1:7" ht="15.6" x14ac:dyDescent="0.3">
      <c r="A280" s="186"/>
      <c r="B280" s="177"/>
      <c r="C280" s="122" t="s">
        <v>18</v>
      </c>
      <c r="D280" s="122">
        <f>D279</f>
        <v>3.6</v>
      </c>
      <c r="E280" s="122">
        <f t="shared" si="19"/>
        <v>3.6</v>
      </c>
      <c r="F280" s="122">
        <f>F279</f>
        <v>0</v>
      </c>
      <c r="G280" s="129">
        <f>G279</f>
        <v>0</v>
      </c>
    </row>
    <row r="281" spans="1:7" ht="15.6" x14ac:dyDescent="0.3">
      <c r="A281" s="186"/>
      <c r="B281" s="188" t="s">
        <v>39</v>
      </c>
      <c r="C281" s="26" t="s">
        <v>101</v>
      </c>
      <c r="D281" s="27">
        <v>2.1</v>
      </c>
      <c r="E281" s="27">
        <f>D281-G281</f>
        <v>2.1</v>
      </c>
      <c r="F281" s="27">
        <v>0.5</v>
      </c>
      <c r="G281" s="111"/>
    </row>
    <row r="282" spans="1:7" ht="16.2" thickBot="1" x14ac:dyDescent="0.35">
      <c r="A282" s="187"/>
      <c r="B282" s="189"/>
      <c r="C282" s="30" t="s">
        <v>18</v>
      </c>
      <c r="D282" s="31">
        <f>D281</f>
        <v>2.1</v>
      </c>
      <c r="E282" s="31">
        <f>D282-G282</f>
        <v>2.1</v>
      </c>
      <c r="F282" s="31">
        <f>F281</f>
        <v>0.5</v>
      </c>
      <c r="G282" s="32">
        <f>G281</f>
        <v>0</v>
      </c>
    </row>
    <row r="283" spans="1:7" ht="16.2" thickBot="1" x14ac:dyDescent="0.35">
      <c r="A283" s="170" t="s">
        <v>2</v>
      </c>
      <c r="B283" s="171"/>
      <c r="C283" s="172"/>
      <c r="D283" s="105">
        <f>D278+D280+D282</f>
        <v>475.30000000000007</v>
      </c>
      <c r="E283" s="105">
        <f t="shared" si="19"/>
        <v>475.30000000000007</v>
      </c>
      <c r="F283" s="105">
        <f>F278+F280+F282</f>
        <v>444.1</v>
      </c>
      <c r="G283" s="106">
        <f>G278+G280</f>
        <v>0</v>
      </c>
    </row>
    <row r="284" spans="1:7" ht="12.75" customHeight="1" x14ac:dyDescent="0.3">
      <c r="A284" s="226" t="s">
        <v>80</v>
      </c>
      <c r="B284" s="225" t="s">
        <v>7</v>
      </c>
      <c r="C284" s="214"/>
      <c r="D284" s="214"/>
      <c r="E284" s="214"/>
      <c r="F284" s="214"/>
      <c r="G284" s="215"/>
    </row>
    <row r="285" spans="1:7" x14ac:dyDescent="0.25">
      <c r="A285" s="227"/>
      <c r="B285" s="223" t="s">
        <v>40</v>
      </c>
      <c r="C285" s="104" t="s">
        <v>15</v>
      </c>
      <c r="D285" s="39"/>
      <c r="E285" s="39">
        <f>D285-G285</f>
        <v>0</v>
      </c>
      <c r="F285" s="39"/>
      <c r="G285" s="40"/>
    </row>
    <row r="286" spans="1:7" ht="15.6" x14ac:dyDescent="0.3">
      <c r="A286" s="227"/>
      <c r="B286" s="224"/>
      <c r="C286" s="92" t="s">
        <v>18</v>
      </c>
      <c r="D286" s="92">
        <f>D285</f>
        <v>0</v>
      </c>
      <c r="E286" s="92">
        <f>D286-G286</f>
        <v>0</v>
      </c>
      <c r="F286" s="92">
        <f>F285</f>
        <v>0</v>
      </c>
      <c r="G286" s="93">
        <f>G285</f>
        <v>0</v>
      </c>
    </row>
    <row r="287" spans="1:7" ht="15.6" x14ac:dyDescent="0.3">
      <c r="A287" s="227"/>
      <c r="B287" s="164" t="s">
        <v>19</v>
      </c>
      <c r="C287" s="165"/>
      <c r="D287" s="165"/>
      <c r="E287" s="165"/>
      <c r="F287" s="165"/>
      <c r="G287" s="166"/>
    </row>
    <row r="288" spans="1:7" x14ac:dyDescent="0.25">
      <c r="A288" s="227"/>
      <c r="B288" s="182" t="s">
        <v>45</v>
      </c>
      <c r="C288" s="115" t="s">
        <v>75</v>
      </c>
      <c r="D288" s="54">
        <v>226.6</v>
      </c>
      <c r="E288" s="54">
        <f>D288-G288</f>
        <v>226.6</v>
      </c>
      <c r="F288" s="54">
        <v>218</v>
      </c>
      <c r="G288" s="55"/>
    </row>
    <row r="289" spans="1:7" x14ac:dyDescent="0.25">
      <c r="A289" s="227"/>
      <c r="B289" s="184"/>
      <c r="C289" s="115" t="s">
        <v>74</v>
      </c>
      <c r="D289" s="54">
        <v>52.8</v>
      </c>
      <c r="E289" s="54">
        <f>D289-G289</f>
        <v>52.8</v>
      </c>
      <c r="F289" s="54">
        <v>50.7</v>
      </c>
      <c r="G289" s="55"/>
    </row>
    <row r="290" spans="1:7" ht="16.2" thickBot="1" x14ac:dyDescent="0.35">
      <c r="A290" s="227"/>
      <c r="B290" s="219"/>
      <c r="C290" s="132" t="s">
        <v>18</v>
      </c>
      <c r="D290" s="120">
        <f>SUM(D288:D289)</f>
        <v>279.39999999999998</v>
      </c>
      <c r="E290" s="120">
        <f>D290-G290</f>
        <v>279.39999999999998</v>
      </c>
      <c r="F290" s="120">
        <f>SUM(F288:F289)</f>
        <v>268.7</v>
      </c>
      <c r="G290" s="121">
        <f>SUM(G288:G289)</f>
        <v>0</v>
      </c>
    </row>
    <row r="291" spans="1:7" ht="16.2" thickBot="1" x14ac:dyDescent="0.35">
      <c r="A291" s="170" t="s">
        <v>2</v>
      </c>
      <c r="B291" s="171"/>
      <c r="C291" s="172"/>
      <c r="D291" s="133">
        <f>D286+D290</f>
        <v>279.39999999999998</v>
      </c>
      <c r="E291" s="87">
        <f>D291-G291</f>
        <v>279.39999999999998</v>
      </c>
      <c r="F291" s="87">
        <f>F286+F290</f>
        <v>268.7</v>
      </c>
      <c r="G291" s="88">
        <f>G286+G290</f>
        <v>0</v>
      </c>
    </row>
    <row r="292" spans="1:7" ht="13.2" customHeight="1" x14ac:dyDescent="0.3">
      <c r="A292" s="185" t="s">
        <v>81</v>
      </c>
      <c r="B292" s="216" t="s">
        <v>7</v>
      </c>
      <c r="C292" s="217"/>
      <c r="D292" s="217"/>
      <c r="E292" s="217"/>
      <c r="F292" s="217"/>
      <c r="G292" s="218"/>
    </row>
    <row r="293" spans="1:7" x14ac:dyDescent="0.25">
      <c r="A293" s="186"/>
      <c r="B293" s="223" t="s">
        <v>40</v>
      </c>
      <c r="C293" s="104" t="s">
        <v>15</v>
      </c>
      <c r="D293" s="39"/>
      <c r="E293" s="39">
        <f>D293-G293</f>
        <v>0</v>
      </c>
      <c r="F293" s="39"/>
      <c r="G293" s="40"/>
    </row>
    <row r="294" spans="1:7" ht="15.6" x14ac:dyDescent="0.3">
      <c r="A294" s="186"/>
      <c r="B294" s="224"/>
      <c r="C294" s="92" t="s">
        <v>18</v>
      </c>
      <c r="D294" s="92">
        <f>D293</f>
        <v>0</v>
      </c>
      <c r="E294" s="92">
        <f>D294-G294</f>
        <v>0</v>
      </c>
      <c r="F294" s="92">
        <f>F293</f>
        <v>0</v>
      </c>
      <c r="G294" s="93">
        <f>G293</f>
        <v>0</v>
      </c>
    </row>
    <row r="295" spans="1:7" ht="15.6" x14ac:dyDescent="0.3">
      <c r="A295" s="186"/>
      <c r="B295" s="245" t="s">
        <v>19</v>
      </c>
      <c r="C295" s="246"/>
      <c r="D295" s="246"/>
      <c r="E295" s="246"/>
      <c r="F295" s="246"/>
      <c r="G295" s="247"/>
    </row>
    <row r="296" spans="1:7" x14ac:dyDescent="0.25">
      <c r="A296" s="186"/>
      <c r="B296" s="182" t="s">
        <v>45</v>
      </c>
      <c r="C296" s="115" t="s">
        <v>75</v>
      </c>
      <c r="D296" s="115">
        <v>220.8</v>
      </c>
      <c r="E296" s="115">
        <f t="shared" ref="E296:E301" si="20">D296-G296</f>
        <v>220.8</v>
      </c>
      <c r="F296" s="115">
        <v>214.2</v>
      </c>
      <c r="G296" s="116"/>
    </row>
    <row r="297" spans="1:7" x14ac:dyDescent="0.25">
      <c r="A297" s="186"/>
      <c r="B297" s="184"/>
      <c r="C297" s="115" t="s">
        <v>74</v>
      </c>
      <c r="D297" s="115">
        <v>76.8</v>
      </c>
      <c r="E297" s="115">
        <f t="shared" si="20"/>
        <v>76.8</v>
      </c>
      <c r="F297" s="115">
        <v>74.7</v>
      </c>
      <c r="G297" s="116"/>
    </row>
    <row r="298" spans="1:7" ht="15.6" x14ac:dyDescent="0.3">
      <c r="A298" s="186"/>
      <c r="B298" s="184"/>
      <c r="C298" s="132" t="s">
        <v>18</v>
      </c>
      <c r="D298" s="118">
        <f>SUM(D296:D297)</f>
        <v>297.60000000000002</v>
      </c>
      <c r="E298" s="118">
        <f t="shared" si="20"/>
        <v>297.60000000000002</v>
      </c>
      <c r="F298" s="118">
        <f>SUM(F296:F297)</f>
        <v>288.89999999999998</v>
      </c>
      <c r="G298" s="119">
        <f>SUM(G296:G297)</f>
        <v>0</v>
      </c>
    </row>
    <row r="299" spans="1:7" ht="13.95" customHeight="1" x14ac:dyDescent="0.3">
      <c r="A299" s="186"/>
      <c r="B299" s="228" t="s">
        <v>39</v>
      </c>
      <c r="C299" s="26" t="s">
        <v>101</v>
      </c>
      <c r="D299" s="78">
        <v>3.7</v>
      </c>
      <c r="E299" s="78">
        <f t="shared" si="20"/>
        <v>3.7</v>
      </c>
      <c r="F299" s="78">
        <v>3.6</v>
      </c>
      <c r="G299" s="82"/>
    </row>
    <row r="300" spans="1:7" ht="16.2" thickBot="1" x14ac:dyDescent="0.35">
      <c r="A300" s="187"/>
      <c r="B300" s="189"/>
      <c r="C300" s="30" t="s">
        <v>18</v>
      </c>
      <c r="D300" s="31">
        <f>D299</f>
        <v>3.7</v>
      </c>
      <c r="E300" s="31">
        <f t="shared" si="20"/>
        <v>3.7</v>
      </c>
      <c r="F300" s="31">
        <f>F299</f>
        <v>3.6</v>
      </c>
      <c r="G300" s="32">
        <f>G299</f>
        <v>0</v>
      </c>
    </row>
    <row r="301" spans="1:7" ht="16.2" thickBot="1" x14ac:dyDescent="0.35">
      <c r="A301" s="170" t="s">
        <v>2</v>
      </c>
      <c r="B301" s="191"/>
      <c r="C301" s="172"/>
      <c r="D301" s="134">
        <f>D294+D298+D300</f>
        <v>301.3</v>
      </c>
      <c r="E301" s="134">
        <f t="shared" si="20"/>
        <v>301.3</v>
      </c>
      <c r="F301" s="134">
        <f>F294+F298+F300</f>
        <v>292.5</v>
      </c>
      <c r="G301" s="135">
        <f>G294+G298+G300</f>
        <v>0</v>
      </c>
    </row>
    <row r="302" spans="1:7" ht="12.75" customHeight="1" x14ac:dyDescent="0.3">
      <c r="A302" s="186" t="s">
        <v>114</v>
      </c>
      <c r="B302" s="216" t="s">
        <v>7</v>
      </c>
      <c r="C302" s="250"/>
      <c r="D302" s="250"/>
      <c r="E302" s="250"/>
      <c r="F302" s="250"/>
      <c r="G302" s="251"/>
    </row>
    <row r="303" spans="1:7" ht="14.25" customHeight="1" x14ac:dyDescent="0.25">
      <c r="A303" s="186"/>
      <c r="B303" s="223" t="s">
        <v>40</v>
      </c>
      <c r="C303" s="104" t="s">
        <v>15</v>
      </c>
      <c r="D303" s="39"/>
      <c r="E303" s="39">
        <f>D303-G303</f>
        <v>0</v>
      </c>
      <c r="F303" s="39"/>
      <c r="G303" s="40"/>
    </row>
    <row r="304" spans="1:7" ht="14.4" customHeight="1" x14ac:dyDescent="0.3">
      <c r="A304" s="186"/>
      <c r="B304" s="244"/>
      <c r="C304" s="92" t="s">
        <v>18</v>
      </c>
      <c r="D304" s="92">
        <f>D303</f>
        <v>0</v>
      </c>
      <c r="E304" s="92">
        <f>D304-G304</f>
        <v>0</v>
      </c>
      <c r="F304" s="92">
        <f>F303</f>
        <v>0</v>
      </c>
      <c r="G304" s="93">
        <f>G303</f>
        <v>0</v>
      </c>
    </row>
    <row r="305" spans="1:7" ht="12.75" customHeight="1" x14ac:dyDescent="0.3">
      <c r="A305" s="186"/>
      <c r="B305" s="245" t="s">
        <v>19</v>
      </c>
      <c r="C305" s="246"/>
      <c r="D305" s="246"/>
      <c r="E305" s="246"/>
      <c r="F305" s="246"/>
      <c r="G305" s="247"/>
    </row>
    <row r="306" spans="1:7" x14ac:dyDescent="0.25">
      <c r="A306" s="186"/>
      <c r="B306" s="182" t="s">
        <v>45</v>
      </c>
      <c r="C306" s="115" t="s">
        <v>76</v>
      </c>
      <c r="D306" s="54">
        <v>245.7</v>
      </c>
      <c r="E306" s="54">
        <f>D306-G306</f>
        <v>245.7</v>
      </c>
      <c r="F306" s="54">
        <v>236.3</v>
      </c>
      <c r="G306" s="55"/>
    </row>
    <row r="307" spans="1:7" x14ac:dyDescent="0.25">
      <c r="A307" s="186"/>
      <c r="B307" s="184"/>
      <c r="C307" s="115" t="s">
        <v>74</v>
      </c>
      <c r="D307" s="54">
        <v>53.7</v>
      </c>
      <c r="E307" s="54">
        <f>D307-G307</f>
        <v>53.7</v>
      </c>
      <c r="F307" s="54">
        <v>51.6</v>
      </c>
      <c r="G307" s="55"/>
    </row>
    <row r="308" spans="1:7" ht="16.2" thickBot="1" x14ac:dyDescent="0.35">
      <c r="A308" s="186"/>
      <c r="B308" s="252"/>
      <c r="C308" s="118" t="s">
        <v>18</v>
      </c>
      <c r="D308" s="120">
        <f>SUM(D306:D307)</f>
        <v>299.39999999999998</v>
      </c>
      <c r="E308" s="120">
        <f>D308-G308</f>
        <v>299.39999999999998</v>
      </c>
      <c r="F308" s="120">
        <f>SUM(F306:F307)</f>
        <v>287.90000000000003</v>
      </c>
      <c r="G308" s="121">
        <f>SUM(G306:G307)</f>
        <v>0</v>
      </c>
    </row>
    <row r="309" spans="1:7" ht="16.2" thickBot="1" x14ac:dyDescent="0.35">
      <c r="A309" s="170" t="s">
        <v>2</v>
      </c>
      <c r="B309" s="171"/>
      <c r="C309" s="172"/>
      <c r="D309" s="87">
        <f>D308+D304</f>
        <v>299.39999999999998</v>
      </c>
      <c r="E309" s="87">
        <f>D309-G309</f>
        <v>299.39999999999998</v>
      </c>
      <c r="F309" s="87">
        <f>F308</f>
        <v>287.90000000000003</v>
      </c>
      <c r="G309" s="88">
        <f>G308</f>
        <v>0</v>
      </c>
    </row>
    <row r="310" spans="1:7" ht="15.6" x14ac:dyDescent="0.3">
      <c r="A310" s="185" t="s">
        <v>82</v>
      </c>
      <c r="B310" s="164" t="s">
        <v>19</v>
      </c>
      <c r="C310" s="165"/>
      <c r="D310" s="165"/>
      <c r="E310" s="165"/>
      <c r="F310" s="165"/>
      <c r="G310" s="166"/>
    </row>
    <row r="311" spans="1:7" x14ac:dyDescent="0.25">
      <c r="A311" s="248"/>
      <c r="B311" s="182" t="s">
        <v>39</v>
      </c>
      <c r="C311" s="115" t="s">
        <v>73</v>
      </c>
      <c r="D311" s="115">
        <v>29.3</v>
      </c>
      <c r="E311" s="115">
        <f>D311-G311</f>
        <v>29.3</v>
      </c>
      <c r="F311" s="115">
        <v>28.9</v>
      </c>
      <c r="G311" s="116"/>
    </row>
    <row r="312" spans="1:7" ht="16.2" thickBot="1" x14ac:dyDescent="0.35">
      <c r="A312" s="249"/>
      <c r="B312" s="219"/>
      <c r="C312" s="132" t="s">
        <v>18</v>
      </c>
      <c r="D312" s="118">
        <f>D311</f>
        <v>29.3</v>
      </c>
      <c r="E312" s="118">
        <f>D312-G312</f>
        <v>29.3</v>
      </c>
      <c r="F312" s="118">
        <f>F311</f>
        <v>28.9</v>
      </c>
      <c r="G312" s="119">
        <f>G311</f>
        <v>0</v>
      </c>
    </row>
    <row r="313" spans="1:7" ht="16.2" thickBot="1" x14ac:dyDescent="0.35">
      <c r="A313" s="170" t="s">
        <v>2</v>
      </c>
      <c r="B313" s="171"/>
      <c r="C313" s="172"/>
      <c r="D313" s="105">
        <f>D312</f>
        <v>29.3</v>
      </c>
      <c r="E313" s="105">
        <f>D313-G313</f>
        <v>29.3</v>
      </c>
      <c r="F313" s="105">
        <f>F312</f>
        <v>28.9</v>
      </c>
      <c r="G313" s="106">
        <f>G312</f>
        <v>0</v>
      </c>
    </row>
    <row r="314" spans="1:7" ht="13.2" customHeight="1" x14ac:dyDescent="0.3">
      <c r="A314" s="226" t="s">
        <v>93</v>
      </c>
      <c r="B314" s="225" t="s">
        <v>7</v>
      </c>
      <c r="C314" s="214"/>
      <c r="D314" s="214"/>
      <c r="E314" s="214"/>
      <c r="F314" s="214"/>
      <c r="G314" s="215"/>
    </row>
    <row r="315" spans="1:7" x14ac:dyDescent="0.25">
      <c r="A315" s="227"/>
      <c r="B315" s="223" t="s">
        <v>40</v>
      </c>
      <c r="C315" s="104" t="s">
        <v>15</v>
      </c>
      <c r="D315" s="39">
        <v>2.5</v>
      </c>
      <c r="E315" s="39">
        <f>D315-G315</f>
        <v>2.5</v>
      </c>
      <c r="F315" s="39"/>
      <c r="G315" s="40"/>
    </row>
    <row r="316" spans="1:7" ht="15.6" x14ac:dyDescent="0.3">
      <c r="A316" s="227"/>
      <c r="B316" s="224"/>
      <c r="C316" s="92" t="s">
        <v>18</v>
      </c>
      <c r="D316" s="92">
        <f>D315</f>
        <v>2.5</v>
      </c>
      <c r="E316" s="92">
        <f>D316-G316</f>
        <v>2.5</v>
      </c>
      <c r="F316" s="92">
        <f>F315</f>
        <v>0</v>
      </c>
      <c r="G316" s="93">
        <f>G315</f>
        <v>0</v>
      </c>
    </row>
    <row r="317" spans="1:7" ht="15.6" x14ac:dyDescent="0.3">
      <c r="A317" s="227"/>
      <c r="B317" s="164" t="s">
        <v>19</v>
      </c>
      <c r="C317" s="165"/>
      <c r="D317" s="165"/>
      <c r="E317" s="165"/>
      <c r="F317" s="165"/>
      <c r="G317" s="166"/>
    </row>
    <row r="318" spans="1:7" x14ac:dyDescent="0.25">
      <c r="A318" s="227"/>
      <c r="B318" s="182" t="s">
        <v>39</v>
      </c>
      <c r="C318" s="115" t="s">
        <v>73</v>
      </c>
      <c r="D318" s="115">
        <v>20</v>
      </c>
      <c r="E318" s="115">
        <f>D318-G318</f>
        <v>20</v>
      </c>
      <c r="F318" s="115">
        <v>19.7</v>
      </c>
      <c r="G318" s="116"/>
    </row>
    <row r="319" spans="1:7" ht="15.6" x14ac:dyDescent="0.3">
      <c r="A319" s="227"/>
      <c r="B319" s="219"/>
      <c r="C319" s="132" t="s">
        <v>18</v>
      </c>
      <c r="D319" s="118">
        <f>D318</f>
        <v>20</v>
      </c>
      <c r="E319" s="118">
        <f>D319-G319</f>
        <v>20</v>
      </c>
      <c r="F319" s="118">
        <f>F318</f>
        <v>19.7</v>
      </c>
      <c r="G319" s="119">
        <f>G318</f>
        <v>0</v>
      </c>
    </row>
    <row r="320" spans="1:7" ht="15.6" x14ac:dyDescent="0.3">
      <c r="A320" s="227"/>
      <c r="B320" s="188" t="s">
        <v>39</v>
      </c>
      <c r="C320" s="26" t="s">
        <v>101</v>
      </c>
      <c r="D320" s="78">
        <v>43.9</v>
      </c>
      <c r="E320" s="78">
        <f>D320-G320</f>
        <v>43.9</v>
      </c>
      <c r="F320" s="78">
        <v>43.9</v>
      </c>
      <c r="G320" s="82"/>
    </row>
    <row r="321" spans="1:7" ht="16.2" thickBot="1" x14ac:dyDescent="0.35">
      <c r="A321" s="242"/>
      <c r="B321" s="243"/>
      <c r="C321" s="136" t="s">
        <v>18</v>
      </c>
      <c r="D321" s="137">
        <f>D320</f>
        <v>43.9</v>
      </c>
      <c r="E321" s="137">
        <f>D321-G321</f>
        <v>43.9</v>
      </c>
      <c r="F321" s="137">
        <f>F320</f>
        <v>43.9</v>
      </c>
      <c r="G321" s="138">
        <f>G320</f>
        <v>0</v>
      </c>
    </row>
    <row r="322" spans="1:7" ht="16.2" thickBot="1" x14ac:dyDescent="0.35">
      <c r="A322" s="170" t="s">
        <v>2</v>
      </c>
      <c r="B322" s="171"/>
      <c r="C322" s="172"/>
      <c r="D322" s="105">
        <f>D316+D319+D321</f>
        <v>66.400000000000006</v>
      </c>
      <c r="E322" s="105">
        <f>D322-G322</f>
        <v>66.400000000000006</v>
      </c>
      <c r="F322" s="105">
        <f>F316+F319+F321</f>
        <v>63.599999999999994</v>
      </c>
      <c r="G322" s="106">
        <f>G316+G319+G321</f>
        <v>0</v>
      </c>
    </row>
    <row r="323" spans="1:7" ht="15.6" x14ac:dyDescent="0.3">
      <c r="A323" s="185" t="s">
        <v>94</v>
      </c>
      <c r="B323" s="225" t="s">
        <v>7</v>
      </c>
      <c r="C323" s="214"/>
      <c r="D323" s="214"/>
      <c r="E323" s="214"/>
      <c r="F323" s="214"/>
      <c r="G323" s="215"/>
    </row>
    <row r="324" spans="1:7" x14ac:dyDescent="0.25">
      <c r="A324" s="186"/>
      <c r="B324" s="223" t="s">
        <v>40</v>
      </c>
      <c r="C324" s="104" t="s">
        <v>15</v>
      </c>
      <c r="D324" s="39">
        <v>2.5</v>
      </c>
      <c r="E324" s="39">
        <f>D324-G324</f>
        <v>2.5</v>
      </c>
      <c r="F324" s="39"/>
      <c r="G324" s="40"/>
    </row>
    <row r="325" spans="1:7" ht="15.6" x14ac:dyDescent="0.3">
      <c r="A325" s="186"/>
      <c r="B325" s="224"/>
      <c r="C325" s="92" t="s">
        <v>18</v>
      </c>
      <c r="D325" s="92">
        <f>D324</f>
        <v>2.5</v>
      </c>
      <c r="E325" s="92">
        <f>D325-G325</f>
        <v>2.5</v>
      </c>
      <c r="F325" s="92">
        <f>F324</f>
        <v>0</v>
      </c>
      <c r="G325" s="93">
        <f>G324</f>
        <v>0</v>
      </c>
    </row>
    <row r="326" spans="1:7" ht="15.6" x14ac:dyDescent="0.3">
      <c r="A326" s="186"/>
      <c r="B326" s="245" t="s">
        <v>53</v>
      </c>
      <c r="C326" s="213"/>
      <c r="D326" s="213"/>
      <c r="E326" s="213"/>
      <c r="F326" s="213"/>
      <c r="G326" s="233"/>
    </row>
    <row r="327" spans="1:7" x14ac:dyDescent="0.25">
      <c r="A327" s="186"/>
      <c r="B327" s="200" t="s">
        <v>43</v>
      </c>
      <c r="C327" s="8" t="s">
        <v>25</v>
      </c>
      <c r="D327" s="6">
        <v>126.7</v>
      </c>
      <c r="E327" s="6">
        <f>D327-G327</f>
        <v>126.7</v>
      </c>
      <c r="F327" s="6">
        <v>120</v>
      </c>
      <c r="G327" s="7"/>
    </row>
    <row r="328" spans="1:7" ht="15.6" x14ac:dyDescent="0.3">
      <c r="A328" s="186"/>
      <c r="B328" s="236"/>
      <c r="C328" s="74" t="s">
        <v>18</v>
      </c>
      <c r="D328" s="75">
        <f>D327</f>
        <v>126.7</v>
      </c>
      <c r="E328" s="75">
        <f>D328-G328</f>
        <v>126.7</v>
      </c>
      <c r="F328" s="75">
        <f>F327</f>
        <v>120</v>
      </c>
      <c r="G328" s="76">
        <f>G327</f>
        <v>0</v>
      </c>
    </row>
    <row r="329" spans="1:7" ht="15.6" x14ac:dyDescent="0.3">
      <c r="A329" s="186"/>
      <c r="B329" s="265" t="s">
        <v>19</v>
      </c>
      <c r="C329" s="266"/>
      <c r="D329" s="266"/>
      <c r="E329" s="266"/>
      <c r="F329" s="266"/>
      <c r="G329" s="267"/>
    </row>
    <row r="330" spans="1:7" ht="12.75" customHeight="1" x14ac:dyDescent="0.25">
      <c r="A330" s="186"/>
      <c r="B330" s="286" t="s">
        <v>115</v>
      </c>
      <c r="C330" s="139" t="s">
        <v>27</v>
      </c>
      <c r="D330" s="140">
        <v>501</v>
      </c>
      <c r="E330" s="140">
        <f t="shared" ref="E330:E338" si="21">D330-G330</f>
        <v>501</v>
      </c>
      <c r="F330" s="140">
        <v>399</v>
      </c>
      <c r="G330" s="141"/>
    </row>
    <row r="331" spans="1:7" x14ac:dyDescent="0.25">
      <c r="A331" s="186"/>
      <c r="B331" s="287"/>
      <c r="C331" s="139" t="s">
        <v>18</v>
      </c>
      <c r="D331" s="140">
        <f>D330</f>
        <v>501</v>
      </c>
      <c r="E331" s="140">
        <f t="shared" si="21"/>
        <v>501</v>
      </c>
      <c r="F331" s="140">
        <f>F330</f>
        <v>399</v>
      </c>
      <c r="G331" s="141">
        <f>G330</f>
        <v>0</v>
      </c>
    </row>
    <row r="332" spans="1:7" ht="12.75" customHeight="1" x14ac:dyDescent="0.25">
      <c r="A332" s="186"/>
      <c r="B332" s="182" t="s">
        <v>39</v>
      </c>
      <c r="C332" s="115" t="s">
        <v>73</v>
      </c>
      <c r="D332" s="115">
        <v>422.5</v>
      </c>
      <c r="E332" s="115">
        <f>D332-G332</f>
        <v>422.5</v>
      </c>
      <c r="F332" s="115">
        <v>413.5</v>
      </c>
      <c r="G332" s="116"/>
    </row>
    <row r="333" spans="1:7" ht="15.6" x14ac:dyDescent="0.3">
      <c r="A333" s="186"/>
      <c r="B333" s="219"/>
      <c r="C333" s="132" t="s">
        <v>18</v>
      </c>
      <c r="D333" s="118">
        <f>D332</f>
        <v>422.5</v>
      </c>
      <c r="E333" s="118">
        <f>D333-G333</f>
        <v>422.5</v>
      </c>
      <c r="F333" s="118">
        <f>F332</f>
        <v>413.5</v>
      </c>
      <c r="G333" s="119">
        <f>G332</f>
        <v>0</v>
      </c>
    </row>
    <row r="334" spans="1:7" ht="53.4" customHeight="1" x14ac:dyDescent="0.25">
      <c r="A334" s="142"/>
      <c r="B334" s="176" t="s">
        <v>123</v>
      </c>
      <c r="C334" s="160" t="s">
        <v>89</v>
      </c>
      <c r="D334" s="127">
        <v>2.2000000000000002</v>
      </c>
      <c r="E334" s="127">
        <f t="shared" si="21"/>
        <v>0</v>
      </c>
      <c r="F334" s="127"/>
      <c r="G334" s="128">
        <v>2.2000000000000002</v>
      </c>
    </row>
    <row r="335" spans="1:7" ht="15.6" x14ac:dyDescent="0.3">
      <c r="A335" s="142"/>
      <c r="B335" s="177"/>
      <c r="C335" s="122" t="s">
        <v>18</v>
      </c>
      <c r="D335" s="122">
        <f>D334</f>
        <v>2.2000000000000002</v>
      </c>
      <c r="E335" s="122">
        <f t="shared" si="21"/>
        <v>0</v>
      </c>
      <c r="F335" s="122">
        <f>F334</f>
        <v>0</v>
      </c>
      <c r="G335" s="129">
        <f>G334</f>
        <v>2.2000000000000002</v>
      </c>
    </row>
    <row r="336" spans="1:7" ht="15" customHeight="1" x14ac:dyDescent="0.3">
      <c r="A336" s="142"/>
      <c r="B336" s="188" t="s">
        <v>39</v>
      </c>
      <c r="C336" s="26" t="s">
        <v>101</v>
      </c>
      <c r="D336" s="27">
        <v>0.3</v>
      </c>
      <c r="E336" s="27">
        <f>D336-G336</f>
        <v>0.3</v>
      </c>
      <c r="F336" s="27">
        <v>0.3</v>
      </c>
      <c r="G336" s="111"/>
    </row>
    <row r="337" spans="1:10" ht="16.2" thickBot="1" x14ac:dyDescent="0.35">
      <c r="A337" s="142"/>
      <c r="B337" s="243"/>
      <c r="C337" s="136" t="s">
        <v>18</v>
      </c>
      <c r="D337" s="137">
        <f>D336</f>
        <v>0.3</v>
      </c>
      <c r="E337" s="137">
        <f>D337-G337</f>
        <v>0.3</v>
      </c>
      <c r="F337" s="137">
        <f>F336</f>
        <v>0.3</v>
      </c>
      <c r="G337" s="138">
        <f>G336</f>
        <v>0</v>
      </c>
    </row>
    <row r="338" spans="1:10" ht="16.2" thickBot="1" x14ac:dyDescent="0.35">
      <c r="A338" s="255" t="s">
        <v>2</v>
      </c>
      <c r="B338" s="256"/>
      <c r="C338" s="256"/>
      <c r="D338" s="87">
        <f>D325+D328+D331+D333+D335+D337</f>
        <v>1055.2</v>
      </c>
      <c r="E338" s="87">
        <f t="shared" si="21"/>
        <v>1053</v>
      </c>
      <c r="F338" s="87">
        <f>F325+F328+F331+F333+F335+F337</f>
        <v>932.8</v>
      </c>
      <c r="G338" s="88">
        <f>G325+G328+G331+G333+G335+G337</f>
        <v>2.2000000000000002</v>
      </c>
    </row>
    <row r="339" spans="1:10" ht="15.6" x14ac:dyDescent="0.3">
      <c r="A339" s="186" t="s">
        <v>37</v>
      </c>
      <c r="B339" s="245" t="s">
        <v>54</v>
      </c>
      <c r="C339" s="213"/>
      <c r="D339" s="213"/>
      <c r="E339" s="213"/>
      <c r="F339" s="213"/>
      <c r="G339" s="233"/>
      <c r="J339" s="1" t="s">
        <v>58</v>
      </c>
    </row>
    <row r="340" spans="1:10" x14ac:dyDescent="0.25">
      <c r="A340" s="263"/>
      <c r="B340" s="259" t="s">
        <v>46</v>
      </c>
      <c r="C340" s="39" t="s">
        <v>38</v>
      </c>
      <c r="D340" s="6">
        <v>234.6</v>
      </c>
      <c r="E340" s="6">
        <f>D340-G340</f>
        <v>234.6</v>
      </c>
      <c r="F340" s="6">
        <v>162.30000000000001</v>
      </c>
      <c r="G340" s="7"/>
    </row>
    <row r="341" spans="1:10" ht="16.2" thickBot="1" x14ac:dyDescent="0.35">
      <c r="A341" s="264"/>
      <c r="B341" s="260"/>
      <c r="C341" s="43" t="s">
        <v>18</v>
      </c>
      <c r="D341" s="75">
        <f>D340</f>
        <v>234.6</v>
      </c>
      <c r="E341" s="75">
        <f>D341-G341</f>
        <v>234.6</v>
      </c>
      <c r="F341" s="75">
        <f>F340</f>
        <v>162.30000000000001</v>
      </c>
      <c r="G341" s="76">
        <f>G340</f>
        <v>0</v>
      </c>
    </row>
    <row r="342" spans="1:10" ht="16.2" thickBot="1" x14ac:dyDescent="0.35">
      <c r="A342" s="255" t="s">
        <v>28</v>
      </c>
      <c r="B342" s="256"/>
      <c r="C342" s="256"/>
      <c r="D342" s="133">
        <f>D71+D79+D87+D96+D105+D114+D123+D132+D141+D150+D159+D168+D172+D178+D182+D186+D196+D203+D207+D218+D227+D239+D248+D257+D265+D274+D283+D291+D301+D309+D313+D322+D338+D341</f>
        <v>12121.499999999998</v>
      </c>
      <c r="E342" s="133">
        <f>E71+E79+E87+E96+E105+E114+E123+E132+E141+E150+E159+E168+E172+E178+E182+E186+E196+E203+E207+E218+E227+E239+E248+E257+E265+E274+E283+E291+E301+E309+E313+E322+E338+E341</f>
        <v>12082.899999999998</v>
      </c>
      <c r="F342" s="133">
        <f>F71+F79+F87+F96+F105+F114+F123+F132+F141+F150+F159+F168+F172+F178+F182+F186+F196+F203+F207+F218+F227+F239+F248+F257+F265+F274+F283+F291+F301+F309+F313+F322+F338+F341</f>
        <v>9446.9999999999982</v>
      </c>
      <c r="G342" s="143">
        <f>G71+G79+G87+G96+G105+G114+G123+G132+G141+G150+G159+G168+G172+G178+G182+G186+G196+G203+G207+G218+G227+G239+G248+G257+G265+G274+G283+G291+G301+G309+G313+G322+G338+G341</f>
        <v>38.6</v>
      </c>
    </row>
    <row r="343" spans="1:10" ht="15.6" x14ac:dyDescent="0.3">
      <c r="A343" s="257" t="s">
        <v>29</v>
      </c>
      <c r="B343" s="258"/>
      <c r="C343" s="258"/>
      <c r="D343" s="144">
        <f>D33+D45+D61+D79+D87+D96+D105+D114+D123+D132+D141+D150+D159+D168+D172+D189+D193+D203+D210+D230+D286+D294+D304+D316+D324+D328+D341</f>
        <v>3682.8000000000006</v>
      </c>
      <c r="E343" s="144">
        <f t="shared" ref="E343:E351" si="22">D343-G343</f>
        <v>3682.8000000000006</v>
      </c>
      <c r="F343" s="144">
        <f>F33+F45+F61+F79+F87+F96+F105+F114+F123+F132+F141+F150+F159+F168+F172+F189+F193+F203+F210+F230+F286+F294+F304+F316+F324+F328+F341</f>
        <v>1962.1</v>
      </c>
      <c r="G343" s="145">
        <f>G33+G45+G61+G79+G87+G96+G105+G114+G123+G132+G141+G150+G159+G168+G172+G189+G193+G203+G210+G230+G286+G294+G304+G316+G324+G328+G341</f>
        <v>0</v>
      </c>
    </row>
    <row r="344" spans="1:10" ht="15.6" x14ac:dyDescent="0.3">
      <c r="A344" s="261" t="s">
        <v>73</v>
      </c>
      <c r="B344" s="262"/>
      <c r="C344" s="262"/>
      <c r="D344" s="57">
        <f>D51+D206+D213+D222+D234+D243+D252+D260+D269+D278+D290+D298+D308+D312+D319+D332</f>
        <v>7233.5999999999995</v>
      </c>
      <c r="E344" s="57">
        <f t="shared" si="22"/>
        <v>7230.0999999999995</v>
      </c>
      <c r="F344" s="57">
        <f>F51+F206+F213+F222+F234+F243+F252+F260+F269+F278+F290+F298+F308+F312+F319+F332</f>
        <v>6854.1999999999989</v>
      </c>
      <c r="G344" s="58">
        <f>G51+G206+G213+G222+G234+G243+G252+G260+G269+G278+G290+G298+G308+G312+G319+G332</f>
        <v>3.5</v>
      </c>
    </row>
    <row r="345" spans="1:10" ht="15.6" x14ac:dyDescent="0.3">
      <c r="A345" s="268" t="s">
        <v>95</v>
      </c>
      <c r="B345" s="269"/>
      <c r="C345" s="270"/>
      <c r="D345" s="146">
        <f>D34</f>
        <v>16.3</v>
      </c>
      <c r="E345" s="17">
        <f t="shared" si="22"/>
        <v>16.3</v>
      </c>
      <c r="F345" s="146">
        <f>F34</f>
        <v>14.8</v>
      </c>
      <c r="G345" s="147">
        <f>G34</f>
        <v>0</v>
      </c>
    </row>
    <row r="346" spans="1:10" ht="36" customHeight="1" x14ac:dyDescent="0.3">
      <c r="A346" s="271" t="s">
        <v>96</v>
      </c>
      <c r="B346" s="272"/>
      <c r="C346" s="273"/>
      <c r="D346" s="148">
        <f>D36+D46</f>
        <v>122.3</v>
      </c>
      <c r="E346" s="24">
        <f t="shared" si="22"/>
        <v>122.3</v>
      </c>
      <c r="F346" s="148">
        <f>F36+F46</f>
        <v>4.5999999999999996</v>
      </c>
      <c r="G346" s="149">
        <f>G36+G46</f>
        <v>0</v>
      </c>
    </row>
    <row r="347" spans="1:10" ht="13.5" customHeight="1" x14ac:dyDescent="0.3">
      <c r="A347" s="280" t="s">
        <v>98</v>
      </c>
      <c r="B347" s="281"/>
      <c r="C347" s="282"/>
      <c r="D347" s="150">
        <f>D52</f>
        <v>111.6</v>
      </c>
      <c r="E347" s="151">
        <f>D347+G347</f>
        <v>111.6</v>
      </c>
      <c r="F347" s="150">
        <f>F52</f>
        <v>3.7</v>
      </c>
      <c r="G347" s="152">
        <f>G52</f>
        <v>0</v>
      </c>
    </row>
    <row r="348" spans="1:10" ht="31.2" customHeight="1" x14ac:dyDescent="0.3">
      <c r="A348" s="274" t="s">
        <v>97</v>
      </c>
      <c r="B348" s="275"/>
      <c r="C348" s="276"/>
      <c r="D348" s="153">
        <f>D56+D214+D223+D235+D244+D253+D261+D270+D279+D334</f>
        <v>73.600000000000009</v>
      </c>
      <c r="E348" s="72">
        <f t="shared" si="22"/>
        <v>71.400000000000006</v>
      </c>
      <c r="F348" s="153">
        <f>F56+F214+F223+F235+F244+F253+F261+F270+F279+F334</f>
        <v>0</v>
      </c>
      <c r="G348" s="154">
        <f>G56+G214+G223+G235+G244+G253+G261+G270+G279+G334</f>
        <v>2.2000000000000002</v>
      </c>
    </row>
    <row r="349" spans="1:10" ht="15" customHeight="1" x14ac:dyDescent="0.3">
      <c r="A349" s="283" t="s">
        <v>102</v>
      </c>
      <c r="B349" s="284"/>
      <c r="C349" s="285"/>
      <c r="D349" s="137">
        <f>D38+D64+D68+D176+D180+D184+D194+D216+D225+D237+D246+D255+D263+D272+D281+D299+D320+D336</f>
        <v>353.59999999999997</v>
      </c>
      <c r="E349" s="81">
        <f t="shared" si="22"/>
        <v>347.4</v>
      </c>
      <c r="F349" s="137">
        <f>F38+F64+F68+F176+F180+F184+F194+F216+F225+F237+F246+F255+F263+F272+F281+F299+F320+F336</f>
        <v>208.6</v>
      </c>
      <c r="G349" s="137">
        <f>G38+G64+G68+G176+G180+G184+G194+G216+G225+G237+G246+G255+G263+G272+G281+G299+G320+G336</f>
        <v>6.2</v>
      </c>
    </row>
    <row r="350" spans="1:10" ht="14.25" customHeight="1" x14ac:dyDescent="0.3">
      <c r="A350" s="277" t="s">
        <v>91</v>
      </c>
      <c r="B350" s="278"/>
      <c r="C350" s="279"/>
      <c r="D350" s="155">
        <f>D174</f>
        <v>26.7</v>
      </c>
      <c r="E350" s="156">
        <f t="shared" si="22"/>
        <v>0</v>
      </c>
      <c r="F350" s="155">
        <f>F174</f>
        <v>0</v>
      </c>
      <c r="G350" s="157">
        <f>G174</f>
        <v>26.7</v>
      </c>
    </row>
    <row r="351" spans="1:10" ht="16.2" thickBot="1" x14ac:dyDescent="0.35">
      <c r="A351" s="253" t="s">
        <v>30</v>
      </c>
      <c r="B351" s="254"/>
      <c r="C351" s="254"/>
      <c r="D351" s="158">
        <f>D330</f>
        <v>501</v>
      </c>
      <c r="E351" s="158">
        <f t="shared" si="22"/>
        <v>501</v>
      </c>
      <c r="F351" s="158">
        <f>F330</f>
        <v>399</v>
      </c>
      <c r="G351" s="159">
        <f>G330</f>
        <v>0</v>
      </c>
    </row>
  </sheetData>
  <mergeCells count="239">
    <mergeCell ref="B38:B39"/>
    <mergeCell ref="B63:G63"/>
    <mergeCell ref="B67:G67"/>
    <mergeCell ref="A15:A70"/>
    <mergeCell ref="B64:B65"/>
    <mergeCell ref="B68:B69"/>
    <mergeCell ref="B41:G41"/>
    <mergeCell ref="B173:G173"/>
    <mergeCell ref="B151:G151"/>
    <mergeCell ref="B157:B158"/>
    <mergeCell ref="B116:B119"/>
    <mergeCell ref="B125:B128"/>
    <mergeCell ref="B134:B137"/>
    <mergeCell ref="B143:B146"/>
    <mergeCell ref="B152:B155"/>
    <mergeCell ref="B161:B164"/>
    <mergeCell ref="A132:C132"/>
    <mergeCell ref="B139:B140"/>
    <mergeCell ref="A141:C141"/>
    <mergeCell ref="B138:G138"/>
    <mergeCell ref="A133:A140"/>
    <mergeCell ref="B133:G133"/>
    <mergeCell ref="B156:G156"/>
    <mergeCell ref="B165:G165"/>
    <mergeCell ref="E9:G9"/>
    <mergeCell ref="B76:G76"/>
    <mergeCell ref="E11:E13"/>
    <mergeCell ref="B50:B51"/>
    <mergeCell ref="B29:B32"/>
    <mergeCell ref="B15:G15"/>
    <mergeCell ref="F11:F13"/>
    <mergeCell ref="D9:D13"/>
    <mergeCell ref="B107:B110"/>
    <mergeCell ref="A71:C71"/>
    <mergeCell ref="B59:G59"/>
    <mergeCell ref="A72:A78"/>
    <mergeCell ref="B77:B78"/>
    <mergeCell ref="B52:B53"/>
    <mergeCell ref="B55:G55"/>
    <mergeCell ref="B56:B57"/>
    <mergeCell ref="A96:C96"/>
    <mergeCell ref="B34:B35"/>
    <mergeCell ref="B23:B24"/>
    <mergeCell ref="B49:G49"/>
    <mergeCell ref="B25:B27"/>
    <mergeCell ref="B93:G93"/>
    <mergeCell ref="B98:B101"/>
    <mergeCell ref="B46:B47"/>
    <mergeCell ref="A142:A149"/>
    <mergeCell ref="B147:G147"/>
    <mergeCell ref="B142:G142"/>
    <mergeCell ref="B148:B149"/>
    <mergeCell ref="B169:G169"/>
    <mergeCell ref="B170:B171"/>
    <mergeCell ref="A172:C172"/>
    <mergeCell ref="A150:C150"/>
    <mergeCell ref="A160:A167"/>
    <mergeCell ref="A169:A171"/>
    <mergeCell ref="A168:C168"/>
    <mergeCell ref="B129:G129"/>
    <mergeCell ref="B130:B131"/>
    <mergeCell ref="B102:G102"/>
    <mergeCell ref="A114:C114"/>
    <mergeCell ref="A105:C105"/>
    <mergeCell ref="A97:A104"/>
    <mergeCell ref="A106:A113"/>
    <mergeCell ref="B111:G111"/>
    <mergeCell ref="B97:G97"/>
    <mergeCell ref="B106:G106"/>
    <mergeCell ref="B103:B104"/>
    <mergeCell ref="B204:G204"/>
    <mergeCell ref="A204:A206"/>
    <mergeCell ref="A203:C203"/>
    <mergeCell ref="A196:C196"/>
    <mergeCell ref="B188:B189"/>
    <mergeCell ref="A187:A195"/>
    <mergeCell ref="B194:B195"/>
    <mergeCell ref="B190:G190"/>
    <mergeCell ref="A173:A177"/>
    <mergeCell ref="B176:B177"/>
    <mergeCell ref="B187:G187"/>
    <mergeCell ref="B179:G179"/>
    <mergeCell ref="B180:B181"/>
    <mergeCell ref="A182:C182"/>
    <mergeCell ref="A183:A185"/>
    <mergeCell ref="B191:B193"/>
    <mergeCell ref="B200:G200"/>
    <mergeCell ref="A186:C186"/>
    <mergeCell ref="B201:B202"/>
    <mergeCell ref="A351:C351"/>
    <mergeCell ref="A342:C342"/>
    <mergeCell ref="A343:C343"/>
    <mergeCell ref="B340:B341"/>
    <mergeCell ref="A344:C344"/>
    <mergeCell ref="A339:A341"/>
    <mergeCell ref="B339:G339"/>
    <mergeCell ref="A338:C338"/>
    <mergeCell ref="A323:A333"/>
    <mergeCell ref="B324:B325"/>
    <mergeCell ref="B329:G329"/>
    <mergeCell ref="B326:G326"/>
    <mergeCell ref="B327:B328"/>
    <mergeCell ref="B323:G323"/>
    <mergeCell ref="A345:C345"/>
    <mergeCell ref="A346:C346"/>
    <mergeCell ref="A348:C348"/>
    <mergeCell ref="B332:B333"/>
    <mergeCell ref="A350:C350"/>
    <mergeCell ref="A347:C347"/>
    <mergeCell ref="A349:C349"/>
    <mergeCell ref="B336:B337"/>
    <mergeCell ref="B334:B335"/>
    <mergeCell ref="B330:B331"/>
    <mergeCell ref="A314:A321"/>
    <mergeCell ref="B276:B278"/>
    <mergeCell ref="B320:B321"/>
    <mergeCell ref="B197:G197"/>
    <mergeCell ref="B212:B213"/>
    <mergeCell ref="A207:C207"/>
    <mergeCell ref="A302:A308"/>
    <mergeCell ref="B318:B319"/>
    <mergeCell ref="B303:B304"/>
    <mergeCell ref="B315:B316"/>
    <mergeCell ref="B305:G305"/>
    <mergeCell ref="A310:A312"/>
    <mergeCell ref="A309:C309"/>
    <mergeCell ref="A313:C313"/>
    <mergeCell ref="B310:G310"/>
    <mergeCell ref="B302:G302"/>
    <mergeCell ref="B317:G317"/>
    <mergeCell ref="B314:G314"/>
    <mergeCell ref="B235:B236"/>
    <mergeCell ref="B223:B224"/>
    <mergeCell ref="B241:B243"/>
    <mergeCell ref="B295:G295"/>
    <mergeCell ref="B306:B308"/>
    <mergeCell ref="B311:B312"/>
    <mergeCell ref="C1:G4"/>
    <mergeCell ref="A115:A122"/>
    <mergeCell ref="B121:B122"/>
    <mergeCell ref="B124:G124"/>
    <mergeCell ref="B120:G120"/>
    <mergeCell ref="B115:G115"/>
    <mergeCell ref="A123:C123"/>
    <mergeCell ref="A124:A131"/>
    <mergeCell ref="B8:B13"/>
    <mergeCell ref="D8:G8"/>
    <mergeCell ref="B72:G72"/>
    <mergeCell ref="B112:B113"/>
    <mergeCell ref="B94:B95"/>
    <mergeCell ref="B88:G88"/>
    <mergeCell ref="B60:B61"/>
    <mergeCell ref="B80:G80"/>
    <mergeCell ref="F7:G7"/>
    <mergeCell ref="B42:B45"/>
    <mergeCell ref="A79:C79"/>
    <mergeCell ref="A80:A86"/>
    <mergeCell ref="B89:B92"/>
    <mergeCell ref="A88:A95"/>
    <mergeCell ref="B85:B86"/>
    <mergeCell ref="A87:C87"/>
    <mergeCell ref="A301:C301"/>
    <mergeCell ref="B293:B294"/>
    <mergeCell ref="B296:B298"/>
    <mergeCell ref="A291:C291"/>
    <mergeCell ref="B288:B290"/>
    <mergeCell ref="B284:G284"/>
    <mergeCell ref="B287:G287"/>
    <mergeCell ref="B285:B286"/>
    <mergeCell ref="A284:A290"/>
    <mergeCell ref="B299:B300"/>
    <mergeCell ref="A292:A300"/>
    <mergeCell ref="A219:A226"/>
    <mergeCell ref="A266:A273"/>
    <mergeCell ref="B249:G249"/>
    <mergeCell ref="B246:B247"/>
    <mergeCell ref="B255:B256"/>
    <mergeCell ref="B263:B264"/>
    <mergeCell ref="B292:G292"/>
    <mergeCell ref="B219:G219"/>
    <mergeCell ref="B266:G266"/>
    <mergeCell ref="B272:B273"/>
    <mergeCell ref="B281:B282"/>
    <mergeCell ref="A258:A264"/>
    <mergeCell ref="A275:A282"/>
    <mergeCell ref="A265:C265"/>
    <mergeCell ref="A227:C227"/>
    <mergeCell ref="B259:B260"/>
    <mergeCell ref="B267:B269"/>
    <mergeCell ref="B250:B252"/>
    <mergeCell ref="A240:A247"/>
    <mergeCell ref="A218:C218"/>
    <mergeCell ref="B220:B222"/>
    <mergeCell ref="B244:B245"/>
    <mergeCell ref="B258:G258"/>
    <mergeCell ref="A322:C322"/>
    <mergeCell ref="A249:A256"/>
    <mergeCell ref="A6:G6"/>
    <mergeCell ref="A178:C178"/>
    <mergeCell ref="B214:B215"/>
    <mergeCell ref="B208:G208"/>
    <mergeCell ref="B198:B199"/>
    <mergeCell ref="A8:A13"/>
    <mergeCell ref="B16:B22"/>
    <mergeCell ref="E10:F10"/>
    <mergeCell ref="C8:C13"/>
    <mergeCell ref="G10:G13"/>
    <mergeCell ref="B36:B37"/>
    <mergeCell ref="B237:B238"/>
    <mergeCell ref="B174:B175"/>
    <mergeCell ref="B166:B167"/>
    <mergeCell ref="A151:A158"/>
    <mergeCell ref="A159:C159"/>
    <mergeCell ref="A248:C248"/>
    <mergeCell ref="B160:G160"/>
    <mergeCell ref="B209:B210"/>
    <mergeCell ref="B231:G231"/>
    <mergeCell ref="A179:A181"/>
    <mergeCell ref="A283:C283"/>
    <mergeCell ref="B275:G275"/>
    <mergeCell ref="A274:C274"/>
    <mergeCell ref="B279:B280"/>
    <mergeCell ref="B270:B271"/>
    <mergeCell ref="B261:B262"/>
    <mergeCell ref="B253:B254"/>
    <mergeCell ref="A197:A202"/>
    <mergeCell ref="B211:G211"/>
    <mergeCell ref="B228:G228"/>
    <mergeCell ref="B232:B234"/>
    <mergeCell ref="A239:C239"/>
    <mergeCell ref="B240:G240"/>
    <mergeCell ref="B229:B230"/>
    <mergeCell ref="A228:A238"/>
    <mergeCell ref="B216:B217"/>
    <mergeCell ref="A208:A217"/>
    <mergeCell ref="B225:B226"/>
    <mergeCell ref="A257:C257"/>
    <mergeCell ref="B183:G183"/>
    <mergeCell ref="B184:B185"/>
  </mergeCells>
  <phoneticPr fontId="1" type="noConversion"/>
  <pageMargins left="0.39370078740157483" right="0.39370078740157483" top="1.1811023622047245" bottom="0.3937007874015748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deleguotos</vt:lpstr>
      <vt:lpstr>deleguotos!Print_Titles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</dc:creator>
  <cp:lastModifiedBy>Vartotojas</cp:lastModifiedBy>
  <cp:lastPrinted>2021-09-15T08:11:51Z</cp:lastPrinted>
  <dcterms:created xsi:type="dcterms:W3CDTF">2011-01-18T17:32:02Z</dcterms:created>
  <dcterms:modified xsi:type="dcterms:W3CDTF">2021-09-24T07:50:12Z</dcterms:modified>
</cp:coreProperties>
</file>