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ilma\SVP 2021 - 2023 m. igyvendinimo ataskaita už 2021 m\2021 m. įgyvendinimo ataskaita\Įgyvendinimo ataskaitos priedai\"/>
    </mc:Choice>
  </mc:AlternateContent>
  <bookViews>
    <workbookView xWindow="0" yWindow="0" windowWidth="15480" windowHeight="8190" tabRatio="240"/>
  </bookViews>
  <sheets>
    <sheet name="2 lentele tūkst.Eur" sheetId="2" r:id="rId1"/>
  </sheets>
  <definedNames>
    <definedName name="_xlnm.Print_Area" localSheetId="0">'2 lentele tūkst.Eur'!$B$1:$V$61</definedName>
  </definedNames>
  <calcPr calcId="152511"/>
</workbook>
</file>

<file path=xl/calcChain.xml><?xml version="1.0" encoding="utf-8"?>
<calcChain xmlns="http://schemas.openxmlformats.org/spreadsheetml/2006/main">
  <c r="R38" i="2" l="1"/>
  <c r="Q38" i="2"/>
  <c r="P38" i="2"/>
  <c r="O38" i="2"/>
  <c r="N38" i="2"/>
  <c r="M38" i="2"/>
  <c r="L38" i="2"/>
  <c r="K38" i="2"/>
  <c r="V53" i="2" l="1"/>
  <c r="V59" i="2" s="1"/>
  <c r="V60" i="2" s="1"/>
  <c r="U53" i="2"/>
  <c r="U59" i="2" s="1"/>
  <c r="U60" i="2" s="1"/>
  <c r="T53" i="2"/>
  <c r="T59" i="2" s="1"/>
  <c r="T60" i="2" s="1"/>
  <c r="S53" i="2"/>
  <c r="S59" i="2" s="1"/>
  <c r="S60" i="2" s="1"/>
  <c r="R53" i="2"/>
  <c r="R59" i="2" s="1"/>
  <c r="R60" i="2" s="1"/>
  <c r="Q53" i="2"/>
  <c r="Q59" i="2" s="1"/>
  <c r="Q60" i="2" s="1"/>
  <c r="P53" i="2"/>
  <c r="P59" i="2" s="1"/>
  <c r="P60" i="2" s="1"/>
  <c r="O53" i="2"/>
  <c r="O59" i="2" s="1"/>
  <c r="O60" i="2" s="1"/>
  <c r="N53" i="2"/>
  <c r="M53" i="2"/>
  <c r="L53" i="2"/>
  <c r="K53" i="2"/>
  <c r="K59" i="2" s="1"/>
  <c r="K60" i="2" s="1"/>
  <c r="L49" i="2"/>
  <c r="M49" i="2"/>
  <c r="N49" i="2"/>
  <c r="O49" i="2"/>
  <c r="P49" i="2"/>
  <c r="Q49" i="2"/>
  <c r="R49" i="2"/>
  <c r="S49" i="2"/>
  <c r="T49" i="2"/>
  <c r="U49" i="2"/>
  <c r="V49" i="2"/>
  <c r="K49" i="2"/>
  <c r="S30" i="2"/>
  <c r="N30" i="2"/>
  <c r="M30" i="2"/>
  <c r="L30" i="2"/>
  <c r="K30" i="2"/>
  <c r="V30" i="2"/>
  <c r="U30" i="2"/>
  <c r="T30" i="2"/>
  <c r="R30" i="2"/>
  <c r="Q30" i="2"/>
  <c r="P30" i="2"/>
  <c r="O30" i="2"/>
  <c r="L32" i="2"/>
  <c r="L17" i="2"/>
  <c r="L26" i="2" s="1"/>
  <c r="M17" i="2"/>
  <c r="M26" i="2" s="1"/>
  <c r="N17" i="2"/>
  <c r="N26" i="2" s="1"/>
  <c r="O17" i="2"/>
  <c r="O26" i="2" s="1"/>
  <c r="P17" i="2"/>
  <c r="P26" i="2" s="1"/>
  <c r="Q17" i="2"/>
  <c r="Q26" i="2" s="1"/>
  <c r="R17" i="2"/>
  <c r="R26" i="2" s="1"/>
  <c r="S17" i="2"/>
  <c r="S26" i="2" s="1"/>
  <c r="T17" i="2"/>
  <c r="T26" i="2" s="1"/>
  <c r="U17" i="2"/>
  <c r="U26" i="2" s="1"/>
  <c r="V17" i="2"/>
  <c r="V26" i="2" s="1"/>
  <c r="K17" i="2"/>
  <c r="K26" i="2" s="1"/>
  <c r="N32" i="2"/>
  <c r="P32" i="2"/>
  <c r="Q32" i="2"/>
  <c r="R32" i="2"/>
  <c r="S32" i="2"/>
  <c r="S38" i="2" s="1"/>
  <c r="T32" i="2"/>
  <c r="T38" i="2" s="1"/>
  <c r="U32" i="2"/>
  <c r="U38" i="2" s="1"/>
  <c r="V32" i="2"/>
  <c r="V38" i="2" s="1"/>
  <c r="O32" i="2"/>
  <c r="M32" i="2"/>
  <c r="K32" i="2"/>
  <c r="L59" i="2"/>
  <c r="L60" i="2" s="1"/>
  <c r="M59" i="2"/>
  <c r="M60" i="2" s="1"/>
  <c r="N59" i="2"/>
  <c r="N60" i="2" s="1"/>
  <c r="V44" i="2"/>
  <c r="U44" i="2"/>
  <c r="T44" i="2"/>
  <c r="S44" i="2"/>
  <c r="V41" i="2"/>
  <c r="U41" i="2"/>
  <c r="T41" i="2"/>
  <c r="S41" i="2"/>
  <c r="P44" i="2"/>
  <c r="Q44" i="2"/>
  <c r="R44" i="2"/>
  <c r="O44" i="2"/>
  <c r="M44" i="2"/>
  <c r="N44" i="2"/>
  <c r="L44" i="2"/>
  <c r="K44" i="2"/>
  <c r="R41" i="2"/>
  <c r="Q41" i="2"/>
  <c r="P41" i="2"/>
  <c r="O41" i="2"/>
  <c r="N41" i="2"/>
  <c r="M41" i="2"/>
  <c r="L41" i="2"/>
  <c r="K41" i="2"/>
  <c r="K50" i="2" l="1"/>
  <c r="K61" i="2" s="1"/>
  <c r="Q50" i="2"/>
  <c r="Q61" i="2" s="1"/>
  <c r="M50" i="2"/>
  <c r="M61" i="2" s="1"/>
  <c r="T50" i="2"/>
  <c r="T61" i="2" s="1"/>
  <c r="P50" i="2"/>
  <c r="P61" i="2" s="1"/>
  <c r="O50" i="2"/>
  <c r="O61" i="2" s="1"/>
  <c r="S50" i="2"/>
  <c r="S61" i="2" s="1"/>
  <c r="V50" i="2"/>
  <c r="V61" i="2" s="1"/>
  <c r="R50" i="2"/>
  <c r="R61" i="2" s="1"/>
  <c r="L50" i="2"/>
  <c r="L61" i="2" s="1"/>
  <c r="U50" i="2"/>
  <c r="U61" i="2" s="1"/>
  <c r="N50" i="2"/>
  <c r="N61" i="2" s="1"/>
</calcChain>
</file>

<file path=xl/sharedStrings.xml><?xml version="1.0" encoding="utf-8"?>
<sst xmlns="http://schemas.openxmlformats.org/spreadsheetml/2006/main" count="213" uniqueCount="74">
  <si>
    <t>Programos tikslo kodas</t>
  </si>
  <si>
    <t>Uždavinio kodas</t>
  </si>
  <si>
    <t>Priemonės kodas</t>
  </si>
  <si>
    <t>Funkcinės klasifikacijos kodas</t>
  </si>
  <si>
    <t>Asignavimų valdytojo kodas</t>
  </si>
  <si>
    <t>Iš viso</t>
  </si>
  <si>
    <t>Išlaidoms</t>
  </si>
  <si>
    <t>Turtui įsigyti ir finansiniams įsipareigojimams vykdyti</t>
  </si>
  <si>
    <t>Iš jų - darbo užmokesčiui</t>
  </si>
  <si>
    <t>Priemonės vykdytojo kodas</t>
  </si>
  <si>
    <t>Tikslo,
uždavinio,  priemonės 
pavadinimas</t>
  </si>
  <si>
    <t>Finansavimo šaltinis</t>
  </si>
  <si>
    <t>Iš viso uždaviniui:</t>
  </si>
  <si>
    <t>Iš viso tikslui:</t>
  </si>
  <si>
    <t>Iš viso  programai:</t>
  </si>
  <si>
    <t>01</t>
  </si>
  <si>
    <t>SB</t>
  </si>
  <si>
    <t>02</t>
  </si>
  <si>
    <t>03</t>
  </si>
  <si>
    <t>04</t>
  </si>
  <si>
    <t>06</t>
  </si>
  <si>
    <t>05</t>
  </si>
  <si>
    <t>06 PROGRAMA. RAJONO INFRASTRUKTŪROS OBJEKTŲ IR BŪSTO PRIEŽIŪRA, MODERNIZAVIMAS IR PLĖTRA</t>
  </si>
  <si>
    <t>Gerinti gyvenimo kokybę seniūnijose, kuriant sveiką, saugią ir švarią aplinką. Pagal finansines galimybes rūpintis seniūnijai priskirtų gyvenamųjų vietovių plėtra</t>
  </si>
  <si>
    <t>Sudarytos sąlygos komunalinio ūkio paslaugų plėtra</t>
  </si>
  <si>
    <t>Komunalinio ūkio plėtra</t>
  </si>
  <si>
    <t>Viešųjų erdvių priežiūra (šaligatvių valymas, žaliųjų plotų ir gėlynų priežiūra, ir t.t.)</t>
  </si>
  <si>
    <t>Eismo reguliavimo priemonių priežiūra ir remontas (prižiūrima pastatyti kelio ženklai, įrengiami nauji kelio ženklai)</t>
  </si>
  <si>
    <t xml:space="preserve">Alytaus rajono želdynų priežiūra (medžių genėjimas, pjovimas) </t>
  </si>
  <si>
    <t>Alytaus rajono kapinių priežiūrą (prižiūrimos kapinės)</t>
  </si>
  <si>
    <t>Vykdomas benamių gyvūnų gaudymas</t>
  </si>
  <si>
    <t xml:space="preserve">Alytaus rajono savivaldybės įmonės  „Simno komunalininkas“ technikos įsigijimas </t>
  </si>
  <si>
    <t>Sudaryti palankias sąlygas butų savininkams atnaujinti ir modernizuoti daugiabučius namus bei gyvenamąją aplinką Alytaus rajone</t>
  </si>
  <si>
    <t>Kelių transporto plėtra</t>
  </si>
  <si>
    <t>Kelių (gatvių) greideriavimas</t>
  </si>
  <si>
    <t>Kelių (gatvių) sniego valymas</t>
  </si>
  <si>
    <t>Kelių (gatvių) paprastasis remontas</t>
  </si>
  <si>
    <t>Apšviesti rajono gyvenviečių gatves ir plėsti gatvių apšvietimo tinklus</t>
  </si>
  <si>
    <t>Gatvių apšvietimo tinklų priežiūra (vykdomi apšvietimo tinklų priežiūros ir remonto darbai, apmokama už sunaudotą apšvietimui elektros energiją)</t>
  </si>
  <si>
    <t>Užtikrinti komunalinio ūkio skyriaus veiklos efektyvumą ir rezultatyvumą</t>
  </si>
  <si>
    <t>Atnaujinti ir plėtoti vandens ir nuotekų tinklus</t>
  </si>
  <si>
    <t xml:space="preserve">Plėsti Alytaus rajono savivaldybės socialinio būsto fondą siekiant išplėsti galimybes apsirūpinti būstu asmenims ir šeimoms, turintiems teisę į socialinio būsto nuomą  </t>
  </si>
  <si>
    <t>188718528</t>
  </si>
  <si>
    <t xml:space="preserve">Vandens tiekimas </t>
  </si>
  <si>
    <t>Alytaus rajono savivaldybės įmonės  „Simno komunalininkas“ vandens gerinimo įrenginių rekonstrukcija</t>
  </si>
  <si>
    <t>D</t>
  </si>
  <si>
    <t>Savivaldybės vietinės reikšmės keliams (gatvėms)  tiesti, taisyti, prižiūrėti ir saugaus eismo sąlygoms užtikrinti</t>
  </si>
  <si>
    <t>(programos pavadinimas)</t>
  </si>
  <si>
    <t>LĖŠŲ RODIKLIAI</t>
  </si>
  <si>
    <t>1 lentelė</t>
  </si>
  <si>
    <t>tūkst. Eur</t>
  </si>
  <si>
    <t>Kelių (gatvių) rekonstrukcija, kapitalinis remontas, nauja statyba</t>
  </si>
  <si>
    <t>Didinti savivaldybės socialinio būsto fondą, kuris būtų nuomojamas mažas pajamas gaunantiems asmenims (šeimoms), turintiems teisę į socialinį būstą pagal Lietuvos Respublikos paramos būstui įsigyti ar išsinuomoti įstatymą</t>
  </si>
  <si>
    <t>Atlikti kasmetinius rajono kelių ir miestelių, ir kaimų gatvių priežiūros darbus</t>
  </si>
  <si>
    <t xml:space="preserve">Komunalinio ūkio skyriaus veiklos organizavimas </t>
  </si>
  <si>
    <t>Savivaldybės ir socialinio būsto fondo plėtra:</t>
  </si>
  <si>
    <t>Iš viso:</t>
  </si>
  <si>
    <t>Savivaldybės būstų pirkimas Alytaus rajone</t>
  </si>
  <si>
    <t>Statybos remonto darbai Alytaus rajono savivaldybėje</t>
  </si>
  <si>
    <t>Alytaus rajono savivaldybės vienbučių savininkų ir daugiabučių gyvenamųjų namų savininkų bendrijų rėmimo programa</t>
  </si>
  <si>
    <t>Energijos efektyvumo ir atsinaujinančių išteklių energijos gamybos ir naudojimo skatinimas</t>
  </si>
  <si>
    <t>A1</t>
  </si>
  <si>
    <t>A5, A1</t>
  </si>
  <si>
    <t>Vandens tiekimas SĮ  „Simno komunalininkas“</t>
  </si>
  <si>
    <t>Dalies pastato, esančio Vilties g. 6, Miroslavo k., Miroslavo sen., Alytaus r. sav., rekonstrukcija</t>
  </si>
  <si>
    <t>Būstų nuoma, ne trumpesniam kaip 5 metų laikotarpiui, iš fizinių ir juridinių asmenų</t>
  </si>
  <si>
    <t>Socialinių būstų pirkimas Alytaus rajone</t>
  </si>
  <si>
    <t>VB</t>
  </si>
  <si>
    <t xml:space="preserve">Alytaus rajono savivaldybės 
2021 – 2023 metų strateginio veiklos plano įgyvendinimo 2021 metais ataskaitos
11 priedas
</t>
  </si>
  <si>
    <r>
      <rPr>
        <b/>
        <u/>
        <sz val="12"/>
        <rFont val="Times New Roman"/>
        <family val="1"/>
        <charset val="186"/>
      </rPr>
      <t>RAJONO INFRASTRUKTŪROS OBJEKTŲ IR BŪSTO PRIEŽIŪROS, MODERNIZAVIMO IR PLĖTROS</t>
    </r>
    <r>
      <rPr>
        <b/>
        <sz val="12"/>
        <rFont val="Times New Roman"/>
        <family val="1"/>
        <charset val="186"/>
      </rPr>
      <t xml:space="preserve">                                                                                                             PROGRAMOS 2021 – ŲJŲ METŲ ĮGYVENDINIMO ATASKAITA</t>
    </r>
  </si>
  <si>
    <t>2021-iems metams patvirtintas 
asignavimų planas</t>
  </si>
  <si>
    <t>2021-ųjų metų patikslintas 
asignavimų planas</t>
  </si>
  <si>
    <t>2021-aisiais metais panaudotos
 lėšos (kasinės išlaidos)</t>
  </si>
  <si>
    <t>Lietuvos Respublikos savivaldybių infrastruktūros plėtros įstatymo  įgyvendinimas (Infrastruktūros plėtros rėmimo programa)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</si>
</sst>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t_-;\-* #,##0.00\ _L_t_-;_-* &quot;-&quot;??\ _L_t_-;_-@_-"/>
    <numFmt numFmtId="165" formatCode="0.0"/>
  </numFmts>
  <fonts count="27" x14ac:knownFonts="1">
    <font>
      <sz val="10"/>
      <name val="Arial"/>
      <family val="2"/>
      <charset val="186"/>
    </font>
    <font>
      <sz val="10"/>
      <name val="Arial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8"/>
      <name val="Times New Roman"/>
      <family val="1"/>
      <charset val="186"/>
    </font>
    <font>
      <sz val="10"/>
      <name val="Lucida Sans Unicode"/>
      <family val="2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b/>
      <u/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7" borderId="1" applyNumberFormat="0" applyAlignment="0" applyProtection="0"/>
    <xf numFmtId="0" fontId="1" fillId="0" borderId="0"/>
    <xf numFmtId="0" fontId="22" fillId="0" borderId="0"/>
    <xf numFmtId="0" fontId="23" fillId="0" borderId="0"/>
    <xf numFmtId="164" fontId="16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2" borderId="0" applyNumberFormat="0" applyBorder="0" applyAlignment="0" applyProtection="0"/>
    <xf numFmtId="0" fontId="24" fillId="0" borderId="0"/>
    <xf numFmtId="0" fontId="24" fillId="0" borderId="0"/>
    <xf numFmtId="0" fontId="16" fillId="23" borderId="4" applyNumberFormat="0" applyAlignment="0" applyProtection="0"/>
  </cellStyleXfs>
  <cellXfs count="271">
    <xf numFmtId="0" fontId="0" fillId="0" borderId="0" xfId="0"/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10" fillId="0" borderId="0" xfId="0" applyNumberFormat="1" applyFont="1" applyAlignment="1">
      <alignment vertical="top"/>
    </xf>
    <xf numFmtId="0" fontId="10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49" fontId="13" fillId="25" borderId="0" xfId="0" applyNumberFormat="1" applyFont="1" applyFill="1" applyBorder="1" applyAlignment="1">
      <alignment horizontal="center" vertical="top"/>
    </xf>
    <xf numFmtId="49" fontId="14" fillId="25" borderId="0" xfId="0" applyNumberFormat="1" applyFont="1" applyFill="1" applyBorder="1" applyAlignment="1">
      <alignment horizontal="right" vertical="top"/>
    </xf>
    <xf numFmtId="165" fontId="13" fillId="25" borderId="0" xfId="0" applyNumberFormat="1" applyFont="1" applyFill="1" applyBorder="1" applyAlignment="1">
      <alignment horizontal="center" vertical="top"/>
    </xf>
    <xf numFmtId="0" fontId="10" fillId="26" borderId="0" xfId="0" applyFont="1" applyFill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top"/>
    </xf>
    <xf numFmtId="0" fontId="18" fillId="0" borderId="0" xfId="0" applyFont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5" xfId="0" applyFont="1" applyFill="1" applyBorder="1" applyAlignment="1">
      <alignment horizontal="center" vertical="center" textRotation="90" wrapText="1"/>
    </xf>
    <xf numFmtId="49" fontId="13" fillId="8" borderId="6" xfId="0" applyNumberFormat="1" applyFont="1" applyFill="1" applyBorder="1" applyAlignment="1">
      <alignment horizontal="center" vertical="center" wrapText="1"/>
    </xf>
    <xf numFmtId="49" fontId="13" fillId="8" borderId="7" xfId="0" applyNumberFormat="1" applyFont="1" applyFill="1" applyBorder="1" applyAlignment="1">
      <alignment horizontal="center" vertical="center"/>
    </xf>
    <xf numFmtId="49" fontId="13" fillId="4" borderId="6" xfId="0" applyNumberFormat="1" applyFont="1" applyFill="1" applyBorder="1" applyAlignment="1">
      <alignment horizontal="center" vertical="center"/>
    </xf>
    <xf numFmtId="49" fontId="13" fillId="4" borderId="7" xfId="0" applyNumberFormat="1" applyFont="1" applyFill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8" borderId="9" xfId="0" applyNumberFormat="1" applyFont="1" applyFill="1" applyBorder="1" applyAlignment="1">
      <alignment horizontal="center" vertical="center"/>
    </xf>
    <xf numFmtId="49" fontId="13" fillId="4" borderId="9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165" fontId="15" fillId="0" borderId="14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/>
    </xf>
    <xf numFmtId="165" fontId="15" fillId="0" borderId="15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165" fontId="25" fillId="0" borderId="17" xfId="0" applyNumberFormat="1" applyFont="1" applyFill="1" applyBorder="1" applyAlignment="1">
      <alignment horizontal="center" vertical="center"/>
    </xf>
    <xf numFmtId="165" fontId="25" fillId="0" borderId="18" xfId="0" applyNumberFormat="1" applyFont="1" applyFill="1" applyBorder="1" applyAlignment="1">
      <alignment horizontal="center" vertical="center"/>
    </xf>
    <xf numFmtId="165" fontId="25" fillId="0" borderId="19" xfId="0" applyNumberFormat="1" applyFont="1" applyFill="1" applyBorder="1" applyAlignment="1">
      <alignment horizontal="center" vertical="center"/>
    </xf>
    <xf numFmtId="49" fontId="13" fillId="4" borderId="9" xfId="0" applyNumberFormat="1" applyFont="1" applyFill="1" applyBorder="1" applyAlignment="1">
      <alignment horizontal="right" vertical="center"/>
    </xf>
    <xf numFmtId="165" fontId="13" fillId="4" borderId="20" xfId="0" applyNumberFormat="1" applyFont="1" applyFill="1" applyBorder="1" applyAlignment="1">
      <alignment horizontal="center" vertical="center"/>
    </xf>
    <xf numFmtId="165" fontId="13" fillId="4" borderId="21" xfId="0" applyNumberFormat="1" applyFont="1" applyFill="1" applyBorder="1" applyAlignment="1">
      <alignment horizontal="center" vertical="center"/>
    </xf>
    <xf numFmtId="165" fontId="13" fillId="4" borderId="22" xfId="0" applyNumberFormat="1" applyFont="1" applyFill="1" applyBorder="1" applyAlignment="1">
      <alignment horizontal="center" vertical="center"/>
    </xf>
    <xf numFmtId="49" fontId="13" fillId="8" borderId="6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49" fontId="25" fillId="0" borderId="24" xfId="0" applyNumberFormat="1" applyFont="1" applyFill="1" applyBorder="1" applyAlignment="1">
      <alignment horizontal="center" vertical="center"/>
    </xf>
    <xf numFmtId="165" fontId="25" fillId="0" borderId="25" xfId="0" applyNumberFormat="1" applyFont="1" applyFill="1" applyBorder="1" applyAlignment="1">
      <alignment horizontal="center" vertical="center"/>
    </xf>
    <xf numFmtId="165" fontId="25" fillId="0" borderId="26" xfId="0" applyNumberFormat="1" applyFont="1" applyFill="1" applyBorder="1" applyAlignment="1">
      <alignment horizontal="center" vertical="center"/>
    </xf>
    <xf numFmtId="165" fontId="25" fillId="0" borderId="27" xfId="0" applyNumberFormat="1" applyFont="1" applyFill="1" applyBorder="1" applyAlignment="1">
      <alignment horizontal="center" vertical="center"/>
    </xf>
    <xf numFmtId="165" fontId="25" fillId="0" borderId="28" xfId="0" applyNumberFormat="1" applyFont="1" applyFill="1" applyBorder="1" applyAlignment="1">
      <alignment horizontal="center" vertical="center"/>
    </xf>
    <xf numFmtId="165" fontId="25" fillId="0" borderId="14" xfId="0" applyNumberFormat="1" applyFont="1" applyFill="1" applyBorder="1" applyAlignment="1">
      <alignment horizontal="center" vertical="center"/>
    </xf>
    <xf numFmtId="165" fontId="25" fillId="0" borderId="10" xfId="0" applyNumberFormat="1" applyFont="1" applyFill="1" applyBorder="1" applyAlignment="1">
      <alignment horizontal="center" vertical="center"/>
    </xf>
    <xf numFmtId="165" fontId="25" fillId="0" borderId="15" xfId="0" applyNumberFormat="1" applyFont="1" applyFill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165" fontId="25" fillId="0" borderId="30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165" fontId="25" fillId="0" borderId="31" xfId="0" applyNumberFormat="1" applyFont="1" applyFill="1" applyBorder="1" applyAlignment="1">
      <alignment horizontal="center" vertical="center"/>
    </xf>
    <xf numFmtId="165" fontId="25" fillId="0" borderId="32" xfId="0" applyNumberFormat="1" applyFont="1" applyFill="1" applyBorder="1" applyAlignment="1">
      <alignment horizontal="center" vertical="center"/>
    </xf>
    <xf numFmtId="49" fontId="13" fillId="8" borderId="33" xfId="0" applyNumberFormat="1" applyFont="1" applyFill="1" applyBorder="1" applyAlignment="1">
      <alignment horizontal="center" vertical="center"/>
    </xf>
    <xf numFmtId="49" fontId="13" fillId="8" borderId="24" xfId="0" applyNumberFormat="1" applyFont="1" applyFill="1" applyBorder="1" applyAlignment="1">
      <alignment horizontal="center" vertical="center"/>
    </xf>
    <xf numFmtId="49" fontId="13" fillId="4" borderId="24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left" vertical="center" wrapText="1"/>
    </xf>
    <xf numFmtId="49" fontId="15" fillId="0" borderId="26" xfId="0" applyNumberFormat="1" applyFont="1" applyFill="1" applyBorder="1" applyAlignment="1">
      <alignment horizontal="center" vertical="center"/>
    </xf>
    <xf numFmtId="49" fontId="15" fillId="0" borderId="27" xfId="0" applyNumberFormat="1" applyFont="1" applyFill="1" applyBorder="1" applyAlignment="1">
      <alignment horizontal="center" vertical="center"/>
    </xf>
    <xf numFmtId="49" fontId="13" fillId="8" borderId="34" xfId="0" applyNumberFormat="1" applyFont="1" applyFill="1" applyBorder="1" applyAlignment="1">
      <alignment horizontal="center" vertical="center"/>
    </xf>
    <xf numFmtId="49" fontId="13" fillId="4" borderId="34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  <xf numFmtId="49" fontId="15" fillId="0" borderId="36" xfId="0" applyNumberFormat="1" applyFont="1" applyFill="1" applyBorder="1" applyAlignment="1">
      <alignment horizontal="left" vertical="center" wrapText="1"/>
    </xf>
    <xf numFmtId="49" fontId="15" fillId="0" borderId="36" xfId="0" applyNumberFormat="1" applyFont="1" applyFill="1" applyBorder="1" applyAlignment="1">
      <alignment horizontal="center" vertical="center"/>
    </xf>
    <xf numFmtId="49" fontId="15" fillId="0" borderId="37" xfId="0" applyNumberFormat="1" applyFont="1" applyFill="1" applyBorder="1" applyAlignment="1">
      <alignment horizontal="center" vertical="center"/>
    </xf>
    <xf numFmtId="49" fontId="25" fillId="0" borderId="34" xfId="0" applyNumberFormat="1" applyFont="1" applyFill="1" applyBorder="1" applyAlignment="1">
      <alignment horizontal="center" vertical="center"/>
    </xf>
    <xf numFmtId="165" fontId="25" fillId="0" borderId="35" xfId="0" applyNumberFormat="1" applyFont="1" applyFill="1" applyBorder="1" applyAlignment="1">
      <alignment horizontal="center" vertical="center"/>
    </xf>
    <xf numFmtId="165" fontId="25" fillId="0" borderId="36" xfId="0" applyNumberFormat="1" applyFont="1" applyFill="1" applyBorder="1" applyAlignment="1">
      <alignment horizontal="center" vertical="center"/>
    </xf>
    <xf numFmtId="165" fontId="25" fillId="0" borderId="37" xfId="0" applyNumberFormat="1" applyFont="1" applyFill="1" applyBorder="1" applyAlignment="1">
      <alignment horizontal="center" vertical="center"/>
    </xf>
    <xf numFmtId="165" fontId="25" fillId="0" borderId="38" xfId="0" applyNumberFormat="1" applyFont="1" applyFill="1" applyBorder="1" applyAlignment="1">
      <alignment horizontal="center" vertical="center"/>
    </xf>
    <xf numFmtId="165" fontId="25" fillId="0" borderId="39" xfId="0" applyNumberFormat="1" applyFont="1" applyFill="1" applyBorder="1" applyAlignment="1">
      <alignment horizontal="center" vertical="center"/>
    </xf>
    <xf numFmtId="165" fontId="13" fillId="8" borderId="33" xfId="0" applyNumberFormat="1" applyFont="1" applyFill="1" applyBorder="1" applyAlignment="1">
      <alignment horizontal="right" vertical="center"/>
    </xf>
    <xf numFmtId="165" fontId="13" fillId="8" borderId="20" xfId="0" applyNumberFormat="1" applyFont="1" applyFill="1" applyBorder="1" applyAlignment="1">
      <alignment horizontal="center" vertical="center"/>
    </xf>
    <xf numFmtId="165" fontId="13" fillId="8" borderId="21" xfId="0" applyNumberFormat="1" applyFont="1" applyFill="1" applyBorder="1" applyAlignment="1">
      <alignment horizontal="center" vertical="center"/>
    </xf>
    <xf numFmtId="165" fontId="13" fillId="8" borderId="22" xfId="0" applyNumberFormat="1" applyFont="1" applyFill="1" applyBorder="1" applyAlignment="1">
      <alignment horizontal="center" vertical="center"/>
    </xf>
    <xf numFmtId="165" fontId="25" fillId="0" borderId="40" xfId="0" applyNumberFormat="1" applyFont="1" applyFill="1" applyBorder="1" applyAlignment="1">
      <alignment horizontal="center" vertical="center"/>
    </xf>
    <xf numFmtId="49" fontId="13" fillId="24" borderId="9" xfId="0" applyNumberFormat="1" applyFont="1" applyFill="1" applyBorder="1" applyAlignment="1">
      <alignment horizontal="center" vertical="center"/>
    </xf>
    <xf numFmtId="49" fontId="13" fillId="24" borderId="33" xfId="0" applyNumberFormat="1" applyFont="1" applyFill="1" applyBorder="1" applyAlignment="1">
      <alignment horizontal="right" vertical="center"/>
    </xf>
    <xf numFmtId="165" fontId="13" fillId="24" borderId="20" xfId="0" applyNumberFormat="1" applyFont="1" applyFill="1" applyBorder="1" applyAlignment="1">
      <alignment horizontal="center" vertical="center"/>
    </xf>
    <xf numFmtId="165" fontId="13" fillId="24" borderId="21" xfId="0" applyNumberFormat="1" applyFont="1" applyFill="1" applyBorder="1" applyAlignment="1">
      <alignment horizontal="center" vertical="center"/>
    </xf>
    <xf numFmtId="165" fontId="13" fillId="24" borderId="22" xfId="0" applyNumberFormat="1" applyFont="1" applyFill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0" fontId="13" fillId="27" borderId="23" xfId="0" applyFont="1" applyFill="1" applyBorder="1" applyAlignment="1">
      <alignment horizontal="left" vertical="center" wrapText="1"/>
    </xf>
    <xf numFmtId="49" fontId="26" fillId="27" borderId="7" xfId="0" applyNumberFormat="1" applyFont="1" applyFill="1" applyBorder="1" applyAlignment="1">
      <alignment horizontal="center" vertical="center"/>
    </xf>
    <xf numFmtId="165" fontId="26" fillId="27" borderId="8" xfId="0" applyNumberFormat="1" applyFont="1" applyFill="1" applyBorder="1" applyAlignment="1">
      <alignment horizontal="center" vertical="center"/>
    </xf>
    <xf numFmtId="165" fontId="26" fillId="27" borderId="23" xfId="0" applyNumberFormat="1" applyFont="1" applyFill="1" applyBorder="1" applyAlignment="1">
      <alignment horizontal="center" vertical="center"/>
    </xf>
    <xf numFmtId="165" fontId="26" fillId="27" borderId="42" xfId="0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left" vertical="center" wrapText="1"/>
    </xf>
    <xf numFmtId="49" fontId="13" fillId="27" borderId="43" xfId="0" applyNumberFormat="1" applyFont="1" applyFill="1" applyBorder="1" applyAlignment="1">
      <alignment horizontal="left" vertical="center" wrapText="1"/>
    </xf>
    <xf numFmtId="165" fontId="26" fillId="27" borderId="26" xfId="0" applyNumberFormat="1" applyFont="1" applyFill="1" applyBorder="1" applyAlignment="1">
      <alignment horizontal="center" vertical="center"/>
    </xf>
    <xf numFmtId="165" fontId="26" fillId="27" borderId="44" xfId="0" applyNumberFormat="1" applyFont="1" applyFill="1" applyBorder="1" applyAlignment="1">
      <alignment horizontal="center" vertical="center"/>
    </xf>
    <xf numFmtId="165" fontId="25" fillId="0" borderId="45" xfId="0" applyNumberFormat="1" applyFont="1" applyFill="1" applyBorder="1" applyAlignment="1">
      <alignment horizontal="center" vertical="center"/>
    </xf>
    <xf numFmtId="165" fontId="25" fillId="0" borderId="46" xfId="0" applyNumberFormat="1" applyFont="1" applyFill="1" applyBorder="1" applyAlignment="1">
      <alignment horizontal="center" vertical="center"/>
    </xf>
    <xf numFmtId="165" fontId="13" fillId="4" borderId="47" xfId="0" applyNumberFormat="1" applyFont="1" applyFill="1" applyBorder="1" applyAlignment="1">
      <alignment horizontal="center" vertical="center"/>
    </xf>
    <xf numFmtId="165" fontId="13" fillId="4" borderId="48" xfId="0" applyNumberFormat="1" applyFont="1" applyFill="1" applyBorder="1" applyAlignment="1">
      <alignment horizontal="center" vertical="center"/>
    </xf>
    <xf numFmtId="165" fontId="26" fillId="27" borderId="49" xfId="0" applyNumberFormat="1" applyFont="1" applyFill="1" applyBorder="1" applyAlignment="1">
      <alignment horizontal="center" vertical="center"/>
    </xf>
    <xf numFmtId="165" fontId="26" fillId="27" borderId="47" xfId="0" applyNumberFormat="1" applyFont="1" applyFill="1" applyBorder="1" applyAlignment="1">
      <alignment horizontal="center" vertical="center"/>
    </xf>
    <xf numFmtId="165" fontId="26" fillId="27" borderId="48" xfId="0" applyNumberFormat="1" applyFont="1" applyFill="1" applyBorder="1" applyAlignment="1">
      <alignment horizontal="center" vertical="center"/>
    </xf>
    <xf numFmtId="0" fontId="17" fillId="0" borderId="50" xfId="0" applyFont="1" applyBorder="1" applyAlignment="1">
      <alignment vertical="top" wrapText="1"/>
    </xf>
    <xf numFmtId="0" fontId="15" fillId="0" borderId="5" xfId="0" applyFont="1" applyFill="1" applyBorder="1" applyAlignment="1">
      <alignment horizontal="left" vertical="center" wrapText="1"/>
    </xf>
    <xf numFmtId="49" fontId="15" fillId="0" borderId="51" xfId="0" applyNumberFormat="1" applyFont="1" applyBorder="1" applyAlignment="1">
      <alignment horizontal="center" vertical="center"/>
    </xf>
    <xf numFmtId="165" fontId="15" fillId="0" borderId="45" xfId="0" applyNumberFormat="1" applyFont="1" applyFill="1" applyBorder="1" applyAlignment="1">
      <alignment horizontal="center" vertical="center"/>
    </xf>
    <xf numFmtId="165" fontId="15" fillId="0" borderId="5" xfId="0" applyNumberFormat="1" applyFont="1" applyFill="1" applyBorder="1" applyAlignment="1">
      <alignment horizontal="center" vertical="center"/>
    </xf>
    <xf numFmtId="165" fontId="15" fillId="0" borderId="52" xfId="0" applyNumberFormat="1" applyFont="1" applyFill="1" applyBorder="1" applyAlignment="1">
      <alignment horizontal="center" vertical="center"/>
    </xf>
    <xf numFmtId="49" fontId="13" fillId="8" borderId="13" xfId="0" applyNumberFormat="1" applyFont="1" applyFill="1" applyBorder="1" applyAlignment="1">
      <alignment horizontal="center" vertical="center"/>
    </xf>
    <xf numFmtId="49" fontId="13" fillId="4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165" fontId="15" fillId="0" borderId="40" xfId="0" applyNumberFormat="1" applyFont="1" applyFill="1" applyBorder="1" applyAlignment="1">
      <alignment horizontal="center" vertical="center"/>
    </xf>
    <xf numFmtId="165" fontId="15" fillId="0" borderId="41" xfId="0" applyNumberFormat="1" applyFont="1" applyFill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 wrapText="1"/>
    </xf>
    <xf numFmtId="49" fontId="15" fillId="0" borderId="36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0" fontId="15" fillId="0" borderId="53" xfId="0" applyFont="1" applyBorder="1" applyAlignment="1">
      <alignment horizontal="left" vertical="center" wrapText="1"/>
    </xf>
    <xf numFmtId="49" fontId="15" fillId="0" borderId="51" xfId="0" applyNumberFormat="1" applyFont="1" applyFill="1" applyBorder="1" applyAlignment="1">
      <alignment horizontal="center" vertical="center"/>
    </xf>
    <xf numFmtId="165" fontId="15" fillId="0" borderId="45" xfId="0" applyNumberFormat="1" applyFont="1" applyBorder="1" applyAlignment="1">
      <alignment horizontal="center" vertical="center"/>
    </xf>
    <xf numFmtId="165" fontId="15" fillId="0" borderId="5" xfId="0" applyNumberFormat="1" applyFont="1" applyBorder="1" applyAlignment="1">
      <alignment horizontal="center" vertical="center"/>
    </xf>
    <xf numFmtId="165" fontId="15" fillId="0" borderId="52" xfId="0" applyNumberFormat="1" applyFont="1" applyBorder="1" applyAlignment="1">
      <alignment horizontal="center" vertical="center"/>
    </xf>
    <xf numFmtId="165" fontId="26" fillId="27" borderId="54" xfId="0" applyNumberFormat="1" applyFont="1" applyFill="1" applyBorder="1" applyAlignment="1">
      <alignment horizontal="center" vertical="center"/>
    </xf>
    <xf numFmtId="165" fontId="26" fillId="27" borderId="32" xfId="0" applyNumberFormat="1" applyFont="1" applyFill="1" applyBorder="1" applyAlignment="1">
      <alignment horizontal="center" vertical="center"/>
    </xf>
    <xf numFmtId="165" fontId="13" fillId="4" borderId="54" xfId="0" applyNumberFormat="1" applyFont="1" applyFill="1" applyBorder="1" applyAlignment="1">
      <alignment horizontal="center" vertical="center"/>
    </xf>
    <xf numFmtId="49" fontId="13" fillId="4" borderId="55" xfId="0" applyNumberFormat="1" applyFont="1" applyFill="1" applyBorder="1" applyAlignment="1">
      <alignment horizontal="right" vertical="center"/>
    </xf>
    <xf numFmtId="165" fontId="13" fillId="4" borderId="56" xfId="0" applyNumberFormat="1" applyFont="1" applyFill="1" applyBorder="1" applyAlignment="1">
      <alignment horizontal="center" vertical="center"/>
    </xf>
    <xf numFmtId="165" fontId="13" fillId="4" borderId="57" xfId="0" applyNumberFormat="1" applyFont="1" applyFill="1" applyBorder="1" applyAlignment="1">
      <alignment horizontal="center" vertical="center"/>
    </xf>
    <xf numFmtId="165" fontId="26" fillId="27" borderId="25" xfId="0" applyNumberFormat="1" applyFont="1" applyFill="1" applyBorder="1" applyAlignment="1">
      <alignment horizontal="center" vertical="center"/>
    </xf>
    <xf numFmtId="165" fontId="26" fillId="27" borderId="27" xfId="0" applyNumberFormat="1" applyFont="1" applyFill="1" applyBorder="1" applyAlignment="1">
      <alignment horizontal="center" vertical="center"/>
    </xf>
    <xf numFmtId="165" fontId="26" fillId="27" borderId="58" xfId="0" applyNumberFormat="1" applyFont="1" applyFill="1" applyBorder="1" applyAlignment="1">
      <alignment horizontal="center" vertical="center"/>
    </xf>
    <xf numFmtId="165" fontId="15" fillId="0" borderId="59" xfId="0" applyNumberFormat="1" applyFont="1" applyFill="1" applyBorder="1" applyAlignment="1">
      <alignment horizontal="center" vertical="center"/>
    </xf>
    <xf numFmtId="165" fontId="13" fillId="4" borderId="60" xfId="0" applyNumberFormat="1" applyFont="1" applyFill="1" applyBorder="1" applyAlignment="1">
      <alignment horizontal="center" vertical="center"/>
    </xf>
    <xf numFmtId="49" fontId="13" fillId="4" borderId="33" xfId="0" applyNumberFormat="1" applyFont="1" applyFill="1" applyBorder="1" applyAlignment="1">
      <alignment horizontal="right" vertical="center"/>
    </xf>
    <xf numFmtId="165" fontId="25" fillId="0" borderId="5" xfId="0" applyNumberFormat="1" applyFont="1" applyFill="1" applyBorder="1" applyAlignment="1">
      <alignment horizontal="center" vertical="center"/>
    </xf>
    <xf numFmtId="165" fontId="25" fillId="0" borderId="52" xfId="0" applyNumberFormat="1" applyFont="1" applyFill="1" applyBorder="1" applyAlignment="1">
      <alignment horizontal="center" vertical="center"/>
    </xf>
    <xf numFmtId="165" fontId="25" fillId="0" borderId="53" xfId="0" applyNumberFormat="1" applyFont="1" applyFill="1" applyBorder="1" applyAlignment="1">
      <alignment horizontal="center" vertical="center"/>
    </xf>
    <xf numFmtId="165" fontId="13" fillId="8" borderId="56" xfId="0" applyNumberFormat="1" applyFont="1" applyFill="1" applyBorder="1" applyAlignment="1">
      <alignment horizontal="center" vertical="center"/>
    </xf>
    <xf numFmtId="165" fontId="13" fillId="8" borderId="57" xfId="0" applyNumberFormat="1" applyFont="1" applyFill="1" applyBorder="1" applyAlignment="1">
      <alignment horizontal="center" vertical="center"/>
    </xf>
    <xf numFmtId="165" fontId="13" fillId="8" borderId="6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49" fontId="13" fillId="4" borderId="33" xfId="0" applyNumberFormat="1" applyFont="1" applyFill="1" applyBorder="1" applyAlignment="1">
      <alignment horizontal="center" vertical="center"/>
    </xf>
    <xf numFmtId="165" fontId="26" fillId="27" borderId="31" xfId="0" applyNumberFormat="1" applyFont="1" applyFill="1" applyBorder="1" applyAlignment="1">
      <alignment horizontal="center" vertical="center"/>
    </xf>
    <xf numFmtId="165" fontId="25" fillId="0" borderId="59" xfId="0" applyNumberFormat="1" applyFont="1" applyFill="1" applyBorder="1" applyAlignment="1">
      <alignment horizontal="center" vertical="center"/>
    </xf>
    <xf numFmtId="49" fontId="26" fillId="27" borderId="32" xfId="0" applyNumberFormat="1" applyFont="1" applyFill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9" fontId="25" fillId="0" borderId="41" xfId="0" applyNumberFormat="1" applyFont="1" applyFill="1" applyBorder="1" applyAlignment="1">
      <alignment horizontal="center" vertical="center"/>
    </xf>
    <xf numFmtId="49" fontId="25" fillId="0" borderId="74" xfId="0" applyNumberFormat="1" applyFont="1" applyFill="1" applyBorder="1" applyAlignment="1">
      <alignment horizontal="center" vertical="center"/>
    </xf>
    <xf numFmtId="0" fontId="13" fillId="27" borderId="26" xfId="0" applyFont="1" applyFill="1" applyBorder="1" applyAlignment="1">
      <alignment horizontal="left" vertical="center" wrapText="1"/>
    </xf>
    <xf numFmtId="49" fontId="13" fillId="0" borderId="40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49" fontId="13" fillId="4" borderId="41" xfId="0" applyNumberFormat="1" applyFont="1" applyFill="1" applyBorder="1" applyAlignment="1">
      <alignment horizontal="center" vertical="center"/>
    </xf>
    <xf numFmtId="49" fontId="13" fillId="4" borderId="74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57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top" wrapText="1"/>
    </xf>
    <xf numFmtId="49" fontId="15" fillId="0" borderId="26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6" xfId="0" applyNumberFormat="1" applyFont="1" applyBorder="1" applyAlignment="1">
      <alignment horizontal="center" vertical="center" textRotation="90" wrapText="1"/>
    </xf>
    <xf numFmtId="0" fontId="15" fillId="0" borderId="18" xfId="0" applyNumberFormat="1" applyFont="1" applyBorder="1" applyAlignment="1">
      <alignment horizontal="center" vertical="center" textRotation="90" wrapText="1"/>
    </xf>
    <xf numFmtId="0" fontId="15" fillId="0" borderId="10" xfId="0" applyNumberFormat="1" applyFont="1" applyBorder="1" applyAlignment="1">
      <alignment horizontal="center" vertical="center" textRotation="90" wrapText="1"/>
    </xf>
    <xf numFmtId="0" fontId="15" fillId="0" borderId="5" xfId="0" applyNumberFormat="1" applyFont="1" applyBorder="1" applyAlignment="1">
      <alignment horizontal="center" vertical="center" textRotation="90" wrapText="1"/>
    </xf>
    <xf numFmtId="49" fontId="13" fillId="4" borderId="7" xfId="0" applyNumberFormat="1" applyFont="1" applyFill="1" applyBorder="1" applyAlignment="1">
      <alignment horizontal="center" vertical="center"/>
    </xf>
    <xf numFmtId="49" fontId="13" fillId="4" borderId="6" xfId="0" applyNumberFormat="1" applyFont="1" applyFill="1" applyBorder="1" applyAlignment="1">
      <alignment horizontal="center" vertical="center"/>
    </xf>
    <xf numFmtId="49" fontId="13" fillId="8" borderId="7" xfId="0" applyNumberFormat="1" applyFont="1" applyFill="1" applyBorder="1" applyAlignment="1">
      <alignment horizontal="center" vertical="center"/>
    </xf>
    <xf numFmtId="49" fontId="13" fillId="8" borderId="6" xfId="0" applyNumberFormat="1" applyFont="1" applyFill="1" applyBorder="1" applyAlignment="1">
      <alignment horizontal="center" vertical="center"/>
    </xf>
    <xf numFmtId="49" fontId="13" fillId="26" borderId="8" xfId="0" applyNumberFormat="1" applyFont="1" applyFill="1" applyBorder="1" applyAlignment="1">
      <alignment horizontal="center" vertical="center"/>
    </xf>
    <xf numFmtId="49" fontId="13" fillId="26" borderId="29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center" textRotation="90" wrapText="1"/>
    </xf>
    <xf numFmtId="0" fontId="15" fillId="0" borderId="17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45" xfId="0" applyFont="1" applyBorder="1" applyAlignment="1">
      <alignment horizontal="center" vertical="center" textRotation="90" wrapText="1"/>
    </xf>
    <xf numFmtId="0" fontId="15" fillId="0" borderId="26" xfId="0" applyFont="1" applyBorder="1" applyAlignment="1">
      <alignment horizontal="center" vertical="center" textRotation="90" wrapText="1"/>
    </xf>
    <xf numFmtId="0" fontId="15" fillId="0" borderId="18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textRotation="90" wrapText="1"/>
    </xf>
    <xf numFmtId="49" fontId="13" fillId="8" borderId="24" xfId="0" applyNumberFormat="1" applyFont="1" applyFill="1" applyBorder="1" applyAlignment="1">
      <alignment horizontal="center" vertical="center"/>
    </xf>
    <xf numFmtId="49" fontId="13" fillId="8" borderId="13" xfId="0" applyNumberFormat="1" applyFont="1" applyFill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textRotation="90" wrapText="1"/>
    </xf>
    <xf numFmtId="0" fontId="15" fillId="0" borderId="30" xfId="0" applyFont="1" applyBorder="1" applyAlignment="1">
      <alignment horizontal="center" vertical="center" textRotation="90" wrapText="1"/>
    </xf>
    <xf numFmtId="0" fontId="15" fillId="0" borderId="59" xfId="0" applyFont="1" applyBorder="1" applyAlignment="1">
      <alignment horizontal="center" vertical="center" textRotation="90" wrapText="1"/>
    </xf>
    <xf numFmtId="0" fontId="15" fillId="0" borderId="53" xfId="0" applyFont="1" applyBorder="1" applyAlignment="1">
      <alignment horizontal="center" vertical="center" textRotation="90" wrapText="1"/>
    </xf>
    <xf numFmtId="49" fontId="13" fillId="4" borderId="32" xfId="0" applyNumberFormat="1" applyFont="1" applyFill="1" applyBorder="1" applyAlignment="1">
      <alignment horizontal="center" vertical="center"/>
    </xf>
    <xf numFmtId="49" fontId="13" fillId="4" borderId="41" xfId="0" applyNumberFormat="1" applyFont="1" applyFill="1" applyBorder="1" applyAlignment="1">
      <alignment horizontal="center" vertical="center"/>
    </xf>
    <xf numFmtId="49" fontId="13" fillId="26" borderId="31" xfId="0" applyNumberFormat="1" applyFont="1" applyFill="1" applyBorder="1" applyAlignment="1">
      <alignment horizontal="center" vertical="center"/>
    </xf>
    <xf numFmtId="49" fontId="13" fillId="26" borderId="40" xfId="0" applyNumberFormat="1" applyFont="1" applyFill="1" applyBorder="1" applyAlignment="1">
      <alignment horizontal="center" vertical="center"/>
    </xf>
    <xf numFmtId="49" fontId="13" fillId="24" borderId="56" xfId="0" applyNumberFormat="1" applyFont="1" applyFill="1" applyBorder="1" applyAlignment="1">
      <alignment horizontal="right" vertical="center"/>
    </xf>
    <xf numFmtId="49" fontId="13" fillId="24" borderId="57" xfId="0" applyNumberFormat="1" applyFont="1" applyFill="1" applyBorder="1" applyAlignment="1">
      <alignment horizontal="right" vertical="center"/>
    </xf>
    <xf numFmtId="49" fontId="13" fillId="24" borderId="67" xfId="0" applyNumberFormat="1" applyFont="1" applyFill="1" applyBorder="1" applyAlignment="1">
      <alignment horizontal="right" vertical="center"/>
    </xf>
    <xf numFmtId="0" fontId="15" fillId="0" borderId="5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 textRotation="90" wrapText="1"/>
    </xf>
    <xf numFmtId="0" fontId="15" fillId="0" borderId="43" xfId="0" applyFont="1" applyFill="1" applyBorder="1" applyAlignment="1">
      <alignment horizontal="center" vertical="center" textRotation="90" wrapText="1"/>
    </xf>
    <xf numFmtId="165" fontId="13" fillId="8" borderId="20" xfId="0" applyNumberFormat="1" applyFont="1" applyFill="1" applyBorder="1" applyAlignment="1">
      <alignment horizontal="right" vertical="center"/>
    </xf>
    <xf numFmtId="165" fontId="13" fillId="8" borderId="21" xfId="0" applyNumberFormat="1" applyFont="1" applyFill="1" applyBorder="1" applyAlignment="1">
      <alignment horizontal="right" vertical="center"/>
    </xf>
    <xf numFmtId="165" fontId="13" fillId="8" borderId="66" xfId="0" applyNumberFormat="1" applyFont="1" applyFill="1" applyBorder="1" applyAlignment="1">
      <alignment horizontal="right" vertical="center"/>
    </xf>
    <xf numFmtId="49" fontId="13" fillId="4" borderId="20" xfId="0" applyNumberFormat="1" applyFont="1" applyFill="1" applyBorder="1" applyAlignment="1">
      <alignment horizontal="right" vertical="center"/>
    </xf>
    <xf numFmtId="49" fontId="13" fillId="4" borderId="21" xfId="0" applyNumberFormat="1" applyFont="1" applyFill="1" applyBorder="1" applyAlignment="1">
      <alignment horizontal="right" vertical="center"/>
    </xf>
    <xf numFmtId="49" fontId="13" fillId="4" borderId="22" xfId="0" applyNumberFormat="1" applyFont="1" applyFill="1" applyBorder="1" applyAlignment="1">
      <alignment horizontal="right" vertical="center"/>
    </xf>
    <xf numFmtId="49" fontId="13" fillId="4" borderId="55" xfId="0" applyNumberFormat="1" applyFont="1" applyFill="1" applyBorder="1" applyAlignment="1">
      <alignment horizontal="left" vertical="center"/>
    </xf>
    <xf numFmtId="49" fontId="13" fillId="4" borderId="61" xfId="0" applyNumberFormat="1" applyFont="1" applyFill="1" applyBorder="1" applyAlignment="1">
      <alignment horizontal="left" vertical="center"/>
    </xf>
    <xf numFmtId="49" fontId="13" fillId="4" borderId="62" xfId="0" applyNumberFormat="1" applyFont="1" applyFill="1" applyBorder="1" applyAlignment="1">
      <alignment horizontal="left" vertical="center"/>
    </xf>
    <xf numFmtId="0" fontId="15" fillId="0" borderId="7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textRotation="90" wrapText="1"/>
    </xf>
    <xf numFmtId="0" fontId="15" fillId="0" borderId="15" xfId="0" applyFont="1" applyFill="1" applyBorder="1" applyAlignment="1">
      <alignment horizontal="center" vertical="center" textRotation="90" wrapText="1"/>
    </xf>
    <xf numFmtId="0" fontId="15" fillId="0" borderId="52" xfId="0" applyFont="1" applyFill="1" applyBorder="1" applyAlignment="1">
      <alignment horizontal="center" vertical="center" textRotation="90" wrapText="1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3" fillId="4" borderId="33" xfId="0" applyNumberFormat="1" applyFont="1" applyFill="1" applyBorder="1" applyAlignment="1">
      <alignment horizontal="center" vertical="center"/>
    </xf>
    <xf numFmtId="49" fontId="13" fillId="4" borderId="65" xfId="0" applyNumberFormat="1" applyFont="1" applyFill="1" applyBorder="1" applyAlignment="1">
      <alignment horizontal="right" vertical="center"/>
    </xf>
    <xf numFmtId="49" fontId="13" fillId="4" borderId="66" xfId="0" applyNumberFormat="1" applyFont="1" applyFill="1" applyBorder="1" applyAlignment="1">
      <alignment horizontal="right" vertical="center"/>
    </xf>
    <xf numFmtId="49" fontId="13" fillId="4" borderId="57" xfId="0" applyNumberFormat="1" applyFont="1" applyFill="1" applyBorder="1" applyAlignment="1">
      <alignment horizontal="right" vertical="center"/>
    </xf>
    <xf numFmtId="165" fontId="13" fillId="8" borderId="47" xfId="0" applyNumberFormat="1" applyFont="1" applyFill="1" applyBorder="1" applyAlignment="1">
      <alignment horizontal="left" vertical="center" wrapText="1"/>
    </xf>
    <xf numFmtId="165" fontId="13" fillId="8" borderId="68" xfId="0" applyNumberFormat="1" applyFont="1" applyFill="1" applyBorder="1" applyAlignment="1">
      <alignment horizontal="left" vertical="center" wrapText="1"/>
    </xf>
    <xf numFmtId="165" fontId="13" fillId="8" borderId="54" xfId="0" applyNumberFormat="1" applyFont="1" applyFill="1" applyBorder="1" applyAlignment="1">
      <alignment horizontal="left" vertical="center" wrapText="1"/>
    </xf>
    <xf numFmtId="49" fontId="15" fillId="0" borderId="4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3" fillId="4" borderId="55" xfId="0" applyNumberFormat="1" applyFont="1" applyFill="1" applyBorder="1" applyAlignment="1">
      <alignment horizontal="right" vertical="center"/>
    </xf>
    <xf numFmtId="49" fontId="13" fillId="4" borderId="61" xfId="0" applyNumberFormat="1" applyFont="1" applyFill="1" applyBorder="1" applyAlignment="1">
      <alignment horizontal="right" vertical="center"/>
    </xf>
    <xf numFmtId="0" fontId="13" fillId="4" borderId="55" xfId="0" applyFont="1" applyFill="1" applyBorder="1" applyAlignment="1">
      <alignment horizontal="left" vertical="center" wrapText="1"/>
    </xf>
    <xf numFmtId="0" fontId="13" fillId="4" borderId="61" xfId="0" applyFont="1" applyFill="1" applyBorder="1" applyAlignment="1">
      <alignment horizontal="left" vertical="center" wrapText="1"/>
    </xf>
    <xf numFmtId="0" fontId="13" fillId="4" borderId="63" xfId="0" applyFont="1" applyFill="1" applyBorder="1" applyAlignment="1">
      <alignment horizontal="left" vertical="center" wrapText="1"/>
    </xf>
    <xf numFmtId="0" fontId="13" fillId="4" borderId="72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49" fontId="15" fillId="0" borderId="27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20" fillId="24" borderId="55" xfId="0" applyFont="1" applyFill="1" applyBorder="1" applyAlignment="1">
      <alignment horizontal="left" vertical="center" wrapText="1"/>
    </xf>
    <xf numFmtId="0" fontId="20" fillId="24" borderId="61" xfId="0" applyFont="1" applyFill="1" applyBorder="1" applyAlignment="1">
      <alignment horizontal="left" vertical="center" wrapText="1"/>
    </xf>
    <xf numFmtId="0" fontId="20" fillId="24" borderId="62" xfId="0" applyFont="1" applyFill="1" applyBorder="1" applyAlignment="1">
      <alignment horizontal="left" vertical="center" wrapText="1"/>
    </xf>
    <xf numFmtId="49" fontId="15" fillId="0" borderId="42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13" fillId="8" borderId="55" xfId="0" applyFont="1" applyFill="1" applyBorder="1" applyAlignment="1">
      <alignment horizontal="left" vertical="center"/>
    </xf>
    <xf numFmtId="0" fontId="13" fillId="8" borderId="61" xfId="0" applyFont="1" applyFill="1" applyBorder="1" applyAlignment="1">
      <alignment horizontal="left" vertical="center"/>
    </xf>
    <xf numFmtId="0" fontId="13" fillId="8" borderId="62" xfId="0" applyFont="1" applyFill="1" applyBorder="1" applyAlignment="1">
      <alignment horizontal="left" vertical="center"/>
    </xf>
    <xf numFmtId="0" fontId="13" fillId="4" borderId="73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64" xfId="0" applyFont="1" applyFill="1" applyBorder="1" applyAlignment="1">
      <alignment horizontal="left" vertical="center" wrapText="1"/>
    </xf>
    <xf numFmtId="0" fontId="13" fillId="4" borderId="68" xfId="0" applyFont="1" applyFill="1" applyBorder="1" applyAlignment="1">
      <alignment horizontal="left" vertical="center" wrapText="1"/>
    </xf>
    <xf numFmtId="0" fontId="13" fillId="4" borderId="54" xfId="0" applyFont="1" applyFill="1" applyBorder="1" applyAlignment="1">
      <alignment horizontal="left" vertical="center" wrapText="1"/>
    </xf>
    <xf numFmtId="0" fontId="13" fillId="4" borderId="62" xfId="0" applyFont="1" applyFill="1" applyBorder="1" applyAlignment="1">
      <alignment horizontal="left" vertical="center" wrapText="1"/>
    </xf>
    <xf numFmtId="49" fontId="15" fillId="0" borderId="23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3" fillId="4" borderId="56" xfId="0" applyNumberFormat="1" applyFont="1" applyFill="1" applyBorder="1" applyAlignment="1">
      <alignment horizontal="right" vertical="center"/>
    </xf>
    <xf numFmtId="49" fontId="13" fillId="4" borderId="60" xfId="0" applyNumberFormat="1" applyFont="1" applyFill="1" applyBorder="1" applyAlignment="1">
      <alignment horizontal="right" vertical="center"/>
    </xf>
    <xf numFmtId="49" fontId="15" fillId="0" borderId="26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71" xfId="0" applyNumberFormat="1" applyFont="1" applyBorder="1" applyAlignment="1">
      <alignment horizontal="center" vertical="center"/>
    </xf>
    <xf numFmtId="49" fontId="15" fillId="0" borderId="67" xfId="0" applyNumberFormat="1" applyFont="1" applyBorder="1" applyAlignment="1">
      <alignment horizontal="center" vertical="center"/>
    </xf>
    <xf numFmtId="49" fontId="15" fillId="0" borderId="57" xfId="0" applyNumberFormat="1" applyFont="1" applyBorder="1" applyAlignment="1">
      <alignment horizontal="center" vertical="center"/>
    </xf>
    <xf numFmtId="49" fontId="15" fillId="0" borderId="57" xfId="0" applyNumberFormat="1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top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Input" xfId="28"/>
    <cellStyle name="Įprastas" xfId="0" builtinId="0"/>
    <cellStyle name="Įprastas 2" xfId="29"/>
    <cellStyle name="Įprastas 2 2" xfId="30"/>
    <cellStyle name="Įprastas 3" xfId="31"/>
    <cellStyle name="Kablelis 2" xfId="32"/>
    <cellStyle name="Linked Cell" xfId="33"/>
    <cellStyle name="Neutral" xfId="34"/>
    <cellStyle name="Normal 2" xfId="35"/>
    <cellStyle name="Normal 3" xfId="36"/>
    <cellStyle name="Note" xfId="3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62"/>
  <sheetViews>
    <sheetView tabSelected="1" view="pageBreakPreview" topLeftCell="C25" zoomScaleNormal="100" zoomScaleSheetLayoutView="100" workbookViewId="0">
      <selection activeCell="T61" sqref="T61"/>
    </sheetView>
  </sheetViews>
  <sheetFormatPr defaultRowHeight="11.25" x14ac:dyDescent="0.2"/>
  <cols>
    <col min="1" max="1" width="2.5703125" style="4" hidden="1" customWidth="1"/>
    <col min="2" max="2" width="0.5703125" style="4" hidden="1" customWidth="1"/>
    <col min="3" max="3" width="4" style="2" customWidth="1"/>
    <col min="4" max="4" width="4.28515625" style="2" customWidth="1"/>
    <col min="5" max="5" width="5" style="2" customWidth="1"/>
    <col min="6" max="6" width="57.7109375" style="2" customWidth="1"/>
    <col min="7" max="7" width="6.42578125" style="2" customWidth="1"/>
    <col min="8" max="8" width="9.28515625" style="3" customWidth="1"/>
    <col min="9" max="9" width="6.42578125" style="3" customWidth="1"/>
    <col min="10" max="10" width="5.85546875" style="3" customWidth="1"/>
    <col min="11" max="11" width="6.5703125" style="2" customWidth="1"/>
    <col min="12" max="12" width="7.28515625" style="2" customWidth="1"/>
    <col min="13" max="13" width="5.7109375" style="2" customWidth="1"/>
    <col min="14" max="14" width="6.85546875" style="2" customWidth="1"/>
    <col min="15" max="15" width="6.7109375" style="2" customWidth="1"/>
    <col min="16" max="16" width="7.140625" style="2" customWidth="1"/>
    <col min="17" max="17" width="6" style="2" customWidth="1"/>
    <col min="18" max="18" width="6.5703125" style="2" customWidth="1"/>
    <col min="19" max="19" width="6.28515625" style="4" customWidth="1"/>
    <col min="20" max="20" width="6.85546875" style="4" customWidth="1"/>
    <col min="21" max="21" width="6" style="4" customWidth="1"/>
    <col min="22" max="22" width="7.7109375" style="4" customWidth="1"/>
    <col min="23" max="16384" width="9.140625" style="4"/>
  </cols>
  <sheetData>
    <row r="1" spans="1:72" ht="64.5" customHeight="1" x14ac:dyDescent="0.2">
      <c r="A1" s="2"/>
      <c r="B1" s="2"/>
      <c r="F1" s="3"/>
      <c r="G1" s="3"/>
      <c r="I1" s="2"/>
      <c r="J1" s="2"/>
      <c r="O1" s="13"/>
      <c r="P1" s="13"/>
      <c r="Q1" s="241" t="s">
        <v>68</v>
      </c>
      <c r="R1" s="241"/>
      <c r="S1" s="241"/>
      <c r="T1" s="241"/>
      <c r="U1" s="241"/>
      <c r="V1" s="241"/>
    </row>
    <row r="2" spans="1:72" x14ac:dyDescent="0.2">
      <c r="A2" s="2"/>
      <c r="B2" s="2"/>
      <c r="F2" s="3"/>
      <c r="G2" s="3"/>
      <c r="I2" s="2"/>
      <c r="J2" s="2"/>
    </row>
    <row r="3" spans="1:72" ht="33.75" customHeight="1" x14ac:dyDescent="0.2">
      <c r="A3" s="104"/>
      <c r="B3" s="14"/>
      <c r="C3" s="14"/>
      <c r="D3" s="185" t="s">
        <v>69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4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</row>
    <row r="4" spans="1:72" ht="21.75" customHeight="1" x14ac:dyDescent="0.2">
      <c r="A4" s="10"/>
      <c r="B4" s="161" t="s">
        <v>47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72" ht="15.75" x14ac:dyDescent="0.2">
      <c r="A5" s="10"/>
      <c r="B5" s="10"/>
      <c r="C5" s="185" t="s">
        <v>48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</row>
    <row r="6" spans="1:72" ht="17.25" customHeight="1" x14ac:dyDescent="0.2">
      <c r="A6" s="10"/>
      <c r="B6" s="10"/>
      <c r="C6" s="10"/>
      <c r="D6" s="10"/>
      <c r="E6" s="10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0"/>
      <c r="R6" s="14"/>
      <c r="S6" s="14"/>
      <c r="T6" s="185" t="s">
        <v>49</v>
      </c>
      <c r="U6" s="185"/>
      <c r="V6" s="185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</row>
    <row r="7" spans="1:72" ht="15.75" x14ac:dyDescent="0.2">
      <c r="A7" s="10"/>
      <c r="B7" s="10"/>
      <c r="C7" s="10"/>
      <c r="D7" s="10"/>
      <c r="E7" s="10"/>
      <c r="F7" s="11"/>
      <c r="G7" s="11"/>
      <c r="H7" s="11"/>
      <c r="I7" s="11"/>
      <c r="J7" s="11"/>
      <c r="K7" s="11"/>
      <c r="L7" s="11"/>
      <c r="M7" s="11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72" ht="14.2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2"/>
      <c r="T8" s="184" t="s">
        <v>50</v>
      </c>
      <c r="U8" s="184"/>
      <c r="V8" s="184"/>
    </row>
    <row r="9" spans="1:72" ht="16.5" customHeight="1" thickBot="1" x14ac:dyDescent="0.25"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</row>
    <row r="10" spans="1:72" ht="17.25" customHeight="1" x14ac:dyDescent="0.2">
      <c r="C10" s="186" t="s">
        <v>0</v>
      </c>
      <c r="D10" s="190" t="s">
        <v>1</v>
      </c>
      <c r="E10" s="190" t="s">
        <v>2</v>
      </c>
      <c r="F10" s="170" t="s">
        <v>10</v>
      </c>
      <c r="G10" s="190" t="s">
        <v>3</v>
      </c>
      <c r="H10" s="174" t="s">
        <v>4</v>
      </c>
      <c r="I10" s="196" t="s">
        <v>9</v>
      </c>
      <c r="J10" s="220" t="s">
        <v>11</v>
      </c>
      <c r="K10" s="164" t="s">
        <v>70</v>
      </c>
      <c r="L10" s="165"/>
      <c r="M10" s="165"/>
      <c r="N10" s="165"/>
      <c r="O10" s="164" t="s">
        <v>71</v>
      </c>
      <c r="P10" s="165"/>
      <c r="Q10" s="165"/>
      <c r="R10" s="166"/>
      <c r="S10" s="164" t="s">
        <v>72</v>
      </c>
      <c r="T10" s="165"/>
      <c r="U10" s="165"/>
      <c r="V10" s="166"/>
    </row>
    <row r="11" spans="1:72" ht="11.25" customHeight="1" x14ac:dyDescent="0.2">
      <c r="C11" s="187"/>
      <c r="D11" s="191"/>
      <c r="E11" s="191"/>
      <c r="F11" s="171"/>
      <c r="G11" s="191"/>
      <c r="H11" s="175"/>
      <c r="I11" s="197"/>
      <c r="J11" s="221"/>
      <c r="K11" s="167"/>
      <c r="L11" s="168"/>
      <c r="M11" s="168"/>
      <c r="N11" s="168"/>
      <c r="O11" s="167"/>
      <c r="P11" s="168"/>
      <c r="Q11" s="168"/>
      <c r="R11" s="169"/>
      <c r="S11" s="167"/>
      <c r="T11" s="168"/>
      <c r="U11" s="168"/>
      <c r="V11" s="169"/>
    </row>
    <row r="12" spans="1:72" ht="31.5" customHeight="1" x14ac:dyDescent="0.2">
      <c r="C12" s="188"/>
      <c r="D12" s="192"/>
      <c r="E12" s="192"/>
      <c r="F12" s="172"/>
      <c r="G12" s="192"/>
      <c r="H12" s="176"/>
      <c r="I12" s="198"/>
      <c r="J12" s="221"/>
      <c r="K12" s="188" t="s">
        <v>5</v>
      </c>
      <c r="L12" s="207" t="s">
        <v>6</v>
      </c>
      <c r="M12" s="208"/>
      <c r="N12" s="209" t="s">
        <v>7</v>
      </c>
      <c r="O12" s="188" t="s">
        <v>5</v>
      </c>
      <c r="P12" s="207" t="s">
        <v>6</v>
      </c>
      <c r="Q12" s="208"/>
      <c r="R12" s="222" t="s">
        <v>7</v>
      </c>
      <c r="S12" s="188" t="s">
        <v>5</v>
      </c>
      <c r="T12" s="207" t="s">
        <v>6</v>
      </c>
      <c r="U12" s="208"/>
      <c r="V12" s="222" t="s">
        <v>7</v>
      </c>
    </row>
    <row r="13" spans="1:72" ht="98.25" thickBot="1" x14ac:dyDescent="0.25">
      <c r="C13" s="189"/>
      <c r="D13" s="193"/>
      <c r="E13" s="193"/>
      <c r="F13" s="173"/>
      <c r="G13" s="193"/>
      <c r="H13" s="177"/>
      <c r="I13" s="199"/>
      <c r="J13" s="221"/>
      <c r="K13" s="189"/>
      <c r="L13" s="15" t="s">
        <v>5</v>
      </c>
      <c r="M13" s="16" t="s">
        <v>8</v>
      </c>
      <c r="N13" s="210"/>
      <c r="O13" s="189"/>
      <c r="P13" s="15" t="s">
        <v>5</v>
      </c>
      <c r="Q13" s="16" t="s">
        <v>8</v>
      </c>
      <c r="R13" s="223"/>
      <c r="S13" s="189"/>
      <c r="T13" s="15" t="s">
        <v>5</v>
      </c>
      <c r="U13" s="16" t="s">
        <v>8</v>
      </c>
      <c r="V13" s="223"/>
    </row>
    <row r="14" spans="1:72" ht="16.5" customHeight="1" thickBot="1" x14ac:dyDescent="0.25">
      <c r="C14" s="244" t="s">
        <v>22</v>
      </c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6"/>
    </row>
    <row r="15" spans="1:72" s="5" customFormat="1" ht="16.5" customHeight="1" thickBot="1" x14ac:dyDescent="0.25">
      <c r="C15" s="17" t="s">
        <v>15</v>
      </c>
      <c r="D15" s="249" t="s">
        <v>23</v>
      </c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1"/>
    </row>
    <row r="16" spans="1:72" s="5" customFormat="1" ht="15.75" customHeight="1" thickBot="1" x14ac:dyDescent="0.25">
      <c r="C16" s="18" t="s">
        <v>15</v>
      </c>
      <c r="D16" s="19" t="s">
        <v>15</v>
      </c>
      <c r="E16" s="252" t="s">
        <v>24</v>
      </c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4"/>
    </row>
    <row r="17" spans="3:22" s="5" customFormat="1" ht="12.75" x14ac:dyDescent="0.2">
      <c r="C17" s="194" t="s">
        <v>15</v>
      </c>
      <c r="D17" s="200" t="s">
        <v>15</v>
      </c>
      <c r="E17" s="202" t="s">
        <v>15</v>
      </c>
      <c r="F17" s="154" t="s">
        <v>25</v>
      </c>
      <c r="G17" s="264" t="s">
        <v>20</v>
      </c>
      <c r="H17" s="162" t="s">
        <v>42</v>
      </c>
      <c r="I17" s="242" t="s">
        <v>61</v>
      </c>
      <c r="J17" s="150" t="s">
        <v>56</v>
      </c>
      <c r="K17" s="148">
        <f>K18+K19+K20+K21+K23+K22</f>
        <v>6515.1</v>
      </c>
      <c r="L17" s="95">
        <f t="shared" ref="L17:V17" si="0">L18+L19+L20+L21+L23+L22</f>
        <v>997.6</v>
      </c>
      <c r="M17" s="95">
        <f t="shared" si="0"/>
        <v>0</v>
      </c>
      <c r="N17" s="134">
        <f t="shared" si="0"/>
        <v>5517.5</v>
      </c>
      <c r="O17" s="132">
        <f t="shared" si="0"/>
        <v>2359.3000000000002</v>
      </c>
      <c r="P17" s="95">
        <f t="shared" si="0"/>
        <v>997.6</v>
      </c>
      <c r="Q17" s="95">
        <f t="shared" si="0"/>
        <v>0</v>
      </c>
      <c r="R17" s="134">
        <f t="shared" si="0"/>
        <v>1361.7</v>
      </c>
      <c r="S17" s="132">
        <f t="shared" si="0"/>
        <v>682.4</v>
      </c>
      <c r="T17" s="95">
        <f t="shared" si="0"/>
        <v>439.1</v>
      </c>
      <c r="U17" s="95">
        <f t="shared" si="0"/>
        <v>0</v>
      </c>
      <c r="V17" s="133">
        <f t="shared" si="0"/>
        <v>243.3</v>
      </c>
    </row>
    <row r="18" spans="3:22" s="5" customFormat="1" ht="30" customHeight="1" x14ac:dyDescent="0.2">
      <c r="C18" s="195"/>
      <c r="D18" s="201"/>
      <c r="E18" s="203"/>
      <c r="F18" s="144" t="s">
        <v>26</v>
      </c>
      <c r="G18" s="265"/>
      <c r="H18" s="163"/>
      <c r="I18" s="243"/>
      <c r="J18" s="151" t="s">
        <v>16</v>
      </c>
      <c r="K18" s="116">
        <v>6515.1</v>
      </c>
      <c r="L18" s="29">
        <v>997.6</v>
      </c>
      <c r="M18" s="29">
        <v>0</v>
      </c>
      <c r="N18" s="135">
        <v>5517.5</v>
      </c>
      <c r="O18" s="28">
        <v>2359.3000000000002</v>
      </c>
      <c r="P18" s="29">
        <v>997.6</v>
      </c>
      <c r="Q18" s="29">
        <v>0</v>
      </c>
      <c r="R18" s="135">
        <v>1361.7</v>
      </c>
      <c r="S18" s="28">
        <v>682.4</v>
      </c>
      <c r="T18" s="29">
        <v>439.1</v>
      </c>
      <c r="U18" s="29">
        <v>0</v>
      </c>
      <c r="V18" s="30">
        <v>243.3</v>
      </c>
    </row>
    <row r="19" spans="3:22" s="5" customFormat="1" ht="25.5" customHeight="1" x14ac:dyDescent="0.2">
      <c r="C19" s="195"/>
      <c r="D19" s="201"/>
      <c r="E19" s="203"/>
      <c r="F19" s="144" t="s">
        <v>27</v>
      </c>
      <c r="G19" s="265"/>
      <c r="H19" s="163"/>
      <c r="I19" s="243"/>
      <c r="J19" s="151" t="s">
        <v>16</v>
      </c>
      <c r="K19" s="116"/>
      <c r="L19" s="29"/>
      <c r="M19" s="29"/>
      <c r="N19" s="135"/>
      <c r="O19" s="28"/>
      <c r="P19" s="29"/>
      <c r="Q19" s="29"/>
      <c r="R19" s="135"/>
      <c r="S19" s="28"/>
      <c r="T19" s="29"/>
      <c r="U19" s="29"/>
      <c r="V19" s="30"/>
    </row>
    <row r="20" spans="3:22" s="5" customFormat="1" ht="25.5" customHeight="1" x14ac:dyDescent="0.2">
      <c r="C20" s="195"/>
      <c r="D20" s="201"/>
      <c r="E20" s="203"/>
      <c r="F20" s="144" t="s">
        <v>28</v>
      </c>
      <c r="G20" s="265"/>
      <c r="H20" s="163"/>
      <c r="I20" s="243"/>
      <c r="J20" s="151" t="s">
        <v>16</v>
      </c>
      <c r="K20" s="116"/>
      <c r="L20" s="29"/>
      <c r="M20" s="29"/>
      <c r="N20" s="135"/>
      <c r="O20" s="28"/>
      <c r="P20" s="29"/>
      <c r="Q20" s="29"/>
      <c r="R20" s="135"/>
      <c r="S20" s="28"/>
      <c r="T20" s="29"/>
      <c r="U20" s="29"/>
      <c r="V20" s="30"/>
    </row>
    <row r="21" spans="3:22" s="5" customFormat="1" ht="25.5" customHeight="1" x14ac:dyDescent="0.2">
      <c r="C21" s="195"/>
      <c r="D21" s="201"/>
      <c r="E21" s="203"/>
      <c r="F21" s="144" t="s">
        <v>29</v>
      </c>
      <c r="G21" s="265"/>
      <c r="H21" s="163"/>
      <c r="I21" s="243"/>
      <c r="J21" s="151" t="s">
        <v>16</v>
      </c>
      <c r="K21" s="116"/>
      <c r="L21" s="29"/>
      <c r="M21" s="29"/>
      <c r="N21" s="135"/>
      <c r="O21" s="28"/>
      <c r="P21" s="29"/>
      <c r="Q21" s="29"/>
      <c r="R21" s="135"/>
      <c r="S21" s="28"/>
      <c r="T21" s="29"/>
      <c r="U21" s="29"/>
      <c r="V21" s="30"/>
    </row>
    <row r="22" spans="3:22" s="5" customFormat="1" ht="25.5" customHeight="1" x14ac:dyDescent="0.2">
      <c r="C22" s="195"/>
      <c r="D22" s="201"/>
      <c r="E22" s="203"/>
      <c r="F22" s="144" t="s">
        <v>30</v>
      </c>
      <c r="G22" s="265"/>
      <c r="H22" s="163"/>
      <c r="I22" s="243"/>
      <c r="J22" s="151" t="s">
        <v>16</v>
      </c>
      <c r="K22" s="116"/>
      <c r="L22" s="29"/>
      <c r="M22" s="29"/>
      <c r="N22" s="135"/>
      <c r="O22" s="28"/>
      <c r="P22" s="29"/>
      <c r="Q22" s="29"/>
      <c r="R22" s="135"/>
      <c r="S22" s="28"/>
      <c r="T22" s="29"/>
      <c r="U22" s="29"/>
      <c r="V22" s="30"/>
    </row>
    <row r="23" spans="3:22" s="5" customFormat="1" ht="25.5" customHeight="1" x14ac:dyDescent="0.2">
      <c r="C23" s="195"/>
      <c r="D23" s="201"/>
      <c r="E23" s="203"/>
      <c r="F23" s="144" t="s">
        <v>58</v>
      </c>
      <c r="G23" s="265"/>
      <c r="H23" s="163"/>
      <c r="I23" s="243"/>
      <c r="J23" s="151" t="s">
        <v>16</v>
      </c>
      <c r="K23" s="116"/>
      <c r="L23" s="29"/>
      <c r="M23" s="29"/>
      <c r="N23" s="135"/>
      <c r="O23" s="28"/>
      <c r="P23" s="29"/>
      <c r="Q23" s="29"/>
      <c r="R23" s="135"/>
      <c r="S23" s="28"/>
      <c r="T23" s="29"/>
      <c r="U23" s="29"/>
      <c r="V23" s="30"/>
    </row>
    <row r="24" spans="3:22" s="5" customFormat="1" ht="25.5" customHeight="1" x14ac:dyDescent="0.2">
      <c r="C24" s="110" t="s">
        <v>15</v>
      </c>
      <c r="D24" s="157" t="s">
        <v>15</v>
      </c>
      <c r="E24" s="155" t="s">
        <v>17</v>
      </c>
      <c r="F24" s="144" t="s">
        <v>31</v>
      </c>
      <c r="G24" s="145" t="s">
        <v>20</v>
      </c>
      <c r="H24" s="146" t="s">
        <v>42</v>
      </c>
      <c r="I24" s="115" t="s">
        <v>61</v>
      </c>
      <c r="J24" s="152" t="s">
        <v>16</v>
      </c>
      <c r="K24" s="81">
        <v>70</v>
      </c>
      <c r="L24" s="47">
        <v>70</v>
      </c>
      <c r="M24" s="47">
        <v>0</v>
      </c>
      <c r="N24" s="149">
        <v>0</v>
      </c>
      <c r="O24" s="46">
        <v>70</v>
      </c>
      <c r="P24" s="47">
        <v>70</v>
      </c>
      <c r="Q24" s="47">
        <v>0</v>
      </c>
      <c r="R24" s="149">
        <v>0</v>
      </c>
      <c r="S24" s="46">
        <v>0</v>
      </c>
      <c r="T24" s="47">
        <v>0</v>
      </c>
      <c r="U24" s="47">
        <v>0</v>
      </c>
      <c r="V24" s="48">
        <v>0</v>
      </c>
    </row>
    <row r="25" spans="3:22" s="5" customFormat="1" ht="25.5" customHeight="1" thickBot="1" x14ac:dyDescent="0.25">
      <c r="C25" s="65" t="s">
        <v>15</v>
      </c>
      <c r="D25" s="158" t="s">
        <v>15</v>
      </c>
      <c r="E25" s="156" t="s">
        <v>18</v>
      </c>
      <c r="F25" s="93" t="s">
        <v>73</v>
      </c>
      <c r="G25" s="118" t="s">
        <v>20</v>
      </c>
      <c r="H25" s="119" t="s">
        <v>42</v>
      </c>
      <c r="I25" s="120" t="s">
        <v>61</v>
      </c>
      <c r="J25" s="153" t="s">
        <v>16</v>
      </c>
      <c r="K25" s="75">
        <v>15</v>
      </c>
      <c r="L25" s="73">
        <v>0</v>
      </c>
      <c r="M25" s="73">
        <v>0</v>
      </c>
      <c r="N25" s="76">
        <v>15</v>
      </c>
      <c r="O25" s="72">
        <v>15</v>
      </c>
      <c r="P25" s="73">
        <v>0</v>
      </c>
      <c r="Q25" s="73">
        <v>0</v>
      </c>
      <c r="R25" s="76">
        <v>15</v>
      </c>
      <c r="S25" s="72">
        <v>0</v>
      </c>
      <c r="T25" s="73">
        <v>0</v>
      </c>
      <c r="U25" s="73">
        <v>0</v>
      </c>
      <c r="V25" s="74">
        <v>0</v>
      </c>
    </row>
    <row r="26" spans="3:22" s="5" customFormat="1" ht="14.25" customHeight="1" thickBot="1" x14ac:dyDescent="0.25">
      <c r="C26" s="58" t="s">
        <v>15</v>
      </c>
      <c r="D26" s="147" t="s">
        <v>15</v>
      </c>
      <c r="E26" s="262" t="s">
        <v>12</v>
      </c>
      <c r="F26" s="229"/>
      <c r="G26" s="229"/>
      <c r="H26" s="229"/>
      <c r="I26" s="263"/>
      <c r="J26" s="137"/>
      <c r="K26" s="130">
        <f t="shared" ref="K26:V26" si="1">K17+K25+K24</f>
        <v>6600.1</v>
      </c>
      <c r="L26" s="131">
        <f t="shared" si="1"/>
        <v>1067.5999999999999</v>
      </c>
      <c r="M26" s="131">
        <f t="shared" si="1"/>
        <v>0</v>
      </c>
      <c r="N26" s="131">
        <f t="shared" si="1"/>
        <v>5532.5</v>
      </c>
      <c r="O26" s="130">
        <f t="shared" si="1"/>
        <v>2444.3000000000002</v>
      </c>
      <c r="P26" s="131">
        <f t="shared" si="1"/>
        <v>1067.5999999999999</v>
      </c>
      <c r="Q26" s="131">
        <f t="shared" si="1"/>
        <v>0</v>
      </c>
      <c r="R26" s="136">
        <f t="shared" si="1"/>
        <v>1376.7</v>
      </c>
      <c r="S26" s="130">
        <f t="shared" si="1"/>
        <v>682.4</v>
      </c>
      <c r="T26" s="131">
        <f t="shared" si="1"/>
        <v>439.1</v>
      </c>
      <c r="U26" s="131">
        <f t="shared" si="1"/>
        <v>0</v>
      </c>
      <c r="V26" s="136">
        <f t="shared" si="1"/>
        <v>243.3</v>
      </c>
    </row>
    <row r="27" spans="3:22" s="5" customFormat="1" ht="15.75" customHeight="1" thickBot="1" x14ac:dyDescent="0.25">
      <c r="C27" s="22" t="s">
        <v>15</v>
      </c>
      <c r="D27" s="23" t="s">
        <v>17</v>
      </c>
      <c r="E27" s="237" t="s">
        <v>32</v>
      </c>
      <c r="F27" s="238"/>
      <c r="G27" s="238"/>
      <c r="H27" s="238"/>
      <c r="I27" s="238"/>
      <c r="J27" s="255"/>
      <c r="K27" s="255"/>
      <c r="L27" s="255"/>
      <c r="M27" s="255"/>
      <c r="N27" s="255"/>
      <c r="O27" s="238"/>
      <c r="P27" s="238"/>
      <c r="Q27" s="238"/>
      <c r="R27" s="238"/>
      <c r="S27" s="255"/>
      <c r="T27" s="255"/>
      <c r="U27" s="255"/>
      <c r="V27" s="256"/>
    </row>
    <row r="28" spans="3:22" s="5" customFormat="1" ht="24.75" thickBot="1" x14ac:dyDescent="0.25">
      <c r="C28" s="39"/>
      <c r="D28" s="178" t="s">
        <v>17</v>
      </c>
      <c r="E28" s="21" t="s">
        <v>15</v>
      </c>
      <c r="F28" s="40" t="s">
        <v>59</v>
      </c>
      <c r="G28" s="260" t="s">
        <v>19</v>
      </c>
      <c r="H28" s="258" t="s">
        <v>42</v>
      </c>
      <c r="I28" s="266" t="s">
        <v>61</v>
      </c>
      <c r="J28" s="41" t="s">
        <v>16</v>
      </c>
      <c r="K28" s="56">
        <v>200</v>
      </c>
      <c r="L28" s="43">
        <v>200</v>
      </c>
      <c r="M28" s="43">
        <v>0</v>
      </c>
      <c r="N28" s="44">
        <v>0</v>
      </c>
      <c r="O28" s="56">
        <v>200</v>
      </c>
      <c r="P28" s="43">
        <v>200</v>
      </c>
      <c r="Q28" s="43">
        <v>0</v>
      </c>
      <c r="R28" s="44">
        <v>0</v>
      </c>
      <c r="S28" s="42">
        <v>0</v>
      </c>
      <c r="T28" s="43">
        <v>0</v>
      </c>
      <c r="U28" s="43">
        <v>0</v>
      </c>
      <c r="V28" s="44">
        <v>0</v>
      </c>
    </row>
    <row r="29" spans="3:22" s="5" customFormat="1" ht="27.75" customHeight="1" thickBot="1" x14ac:dyDescent="0.25">
      <c r="C29" s="39" t="s">
        <v>15</v>
      </c>
      <c r="D29" s="226"/>
      <c r="E29" s="21" t="s">
        <v>17</v>
      </c>
      <c r="F29" s="40" t="s">
        <v>60</v>
      </c>
      <c r="G29" s="269"/>
      <c r="H29" s="268"/>
      <c r="I29" s="267"/>
      <c r="J29" s="71" t="s">
        <v>16</v>
      </c>
      <c r="K29" s="75">
        <v>60</v>
      </c>
      <c r="L29" s="73">
        <v>60</v>
      </c>
      <c r="M29" s="73">
        <v>0</v>
      </c>
      <c r="N29" s="74">
        <v>0</v>
      </c>
      <c r="O29" s="75">
        <v>60</v>
      </c>
      <c r="P29" s="73">
        <v>60</v>
      </c>
      <c r="Q29" s="73">
        <v>0</v>
      </c>
      <c r="R29" s="74">
        <v>0</v>
      </c>
      <c r="S29" s="72">
        <v>33.1</v>
      </c>
      <c r="T29" s="73">
        <v>33.1</v>
      </c>
      <c r="U29" s="73">
        <v>0</v>
      </c>
      <c r="V29" s="74">
        <v>0</v>
      </c>
    </row>
    <row r="30" spans="3:22" s="5" customFormat="1" ht="14.25" customHeight="1" thickBot="1" x14ac:dyDescent="0.25">
      <c r="C30" s="22" t="s">
        <v>15</v>
      </c>
      <c r="D30" s="23" t="s">
        <v>17</v>
      </c>
      <c r="E30" s="214" t="s">
        <v>12</v>
      </c>
      <c r="F30" s="215"/>
      <c r="G30" s="215"/>
      <c r="H30" s="215"/>
      <c r="I30" s="216"/>
      <c r="J30" s="137"/>
      <c r="K30" s="130">
        <f t="shared" ref="K30:V30" si="2">SUM(K28:K29)</f>
        <v>260</v>
      </c>
      <c r="L30" s="131">
        <f t="shared" si="2"/>
        <v>260</v>
      </c>
      <c r="M30" s="131">
        <f t="shared" si="2"/>
        <v>0</v>
      </c>
      <c r="N30" s="136">
        <f t="shared" si="2"/>
        <v>0</v>
      </c>
      <c r="O30" s="36">
        <f t="shared" si="2"/>
        <v>260</v>
      </c>
      <c r="P30" s="37">
        <f t="shared" si="2"/>
        <v>260</v>
      </c>
      <c r="Q30" s="37">
        <f t="shared" si="2"/>
        <v>0</v>
      </c>
      <c r="R30" s="38">
        <f t="shared" si="2"/>
        <v>0</v>
      </c>
      <c r="S30" s="130">
        <f t="shared" si="2"/>
        <v>33.1</v>
      </c>
      <c r="T30" s="131">
        <f t="shared" si="2"/>
        <v>33.1</v>
      </c>
      <c r="U30" s="131">
        <f t="shared" si="2"/>
        <v>0</v>
      </c>
      <c r="V30" s="136">
        <f t="shared" si="2"/>
        <v>0</v>
      </c>
    </row>
    <row r="31" spans="3:22" s="5" customFormat="1" ht="17.25" customHeight="1" thickBot="1" x14ac:dyDescent="0.25">
      <c r="C31" s="22" t="s">
        <v>15</v>
      </c>
      <c r="D31" s="23" t="s">
        <v>18</v>
      </c>
      <c r="E31" s="237" t="s">
        <v>53</v>
      </c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57"/>
    </row>
    <row r="32" spans="3:22" s="5" customFormat="1" ht="12.75" x14ac:dyDescent="0.2">
      <c r="C32" s="180" t="s">
        <v>15</v>
      </c>
      <c r="D32" s="178" t="s">
        <v>18</v>
      </c>
      <c r="E32" s="182" t="s">
        <v>15</v>
      </c>
      <c r="F32" s="88" t="s">
        <v>33</v>
      </c>
      <c r="G32" s="260" t="s">
        <v>19</v>
      </c>
      <c r="H32" s="258" t="s">
        <v>42</v>
      </c>
      <c r="I32" s="247" t="s">
        <v>61</v>
      </c>
      <c r="J32" s="89" t="s">
        <v>56</v>
      </c>
      <c r="K32" s="90">
        <f>K33+K34+K35+K36</f>
        <v>3037.2</v>
      </c>
      <c r="L32" s="91">
        <f>L33+L34+L35+L36</f>
        <v>1901.7</v>
      </c>
      <c r="M32" s="91">
        <f>M33+M34+M35+M36</f>
        <v>0</v>
      </c>
      <c r="N32" s="92">
        <f>N33+N34+N35+N36</f>
        <v>1135.5</v>
      </c>
      <c r="O32" s="102">
        <f>O33+O34+O35+O36</f>
        <v>6383.5</v>
      </c>
      <c r="P32" s="95">
        <f t="shared" ref="P32:V32" si="3">P33+P34+P35+P36</f>
        <v>2885.9</v>
      </c>
      <c r="Q32" s="95">
        <f t="shared" si="3"/>
        <v>0</v>
      </c>
      <c r="R32" s="103">
        <f t="shared" si="3"/>
        <v>3497.6</v>
      </c>
      <c r="S32" s="102">
        <f t="shared" si="3"/>
        <v>4787.3</v>
      </c>
      <c r="T32" s="95">
        <f t="shared" si="3"/>
        <v>1953</v>
      </c>
      <c r="U32" s="95">
        <f t="shared" si="3"/>
        <v>0</v>
      </c>
      <c r="V32" s="126">
        <f t="shared" si="3"/>
        <v>2834.3</v>
      </c>
    </row>
    <row r="33" spans="3:22" s="5" customFormat="1" ht="21.75" customHeight="1" x14ac:dyDescent="0.2">
      <c r="C33" s="181"/>
      <c r="D33" s="179"/>
      <c r="E33" s="183"/>
      <c r="F33" s="24" t="s">
        <v>34</v>
      </c>
      <c r="G33" s="261"/>
      <c r="H33" s="259"/>
      <c r="I33" s="248"/>
      <c r="J33" s="27" t="s">
        <v>16</v>
      </c>
      <c r="K33" s="28">
        <v>3037.2</v>
      </c>
      <c r="L33" s="29">
        <v>1901.7</v>
      </c>
      <c r="M33" s="29">
        <v>0</v>
      </c>
      <c r="N33" s="30">
        <v>1135.5</v>
      </c>
      <c r="O33" s="28">
        <v>6383.5</v>
      </c>
      <c r="P33" s="29">
        <v>2885.9</v>
      </c>
      <c r="Q33" s="29">
        <v>0</v>
      </c>
      <c r="R33" s="30">
        <v>3497.6</v>
      </c>
      <c r="S33" s="28">
        <v>4787.3</v>
      </c>
      <c r="T33" s="29">
        <v>1953</v>
      </c>
      <c r="U33" s="29">
        <v>0</v>
      </c>
      <c r="V33" s="30">
        <v>2834.3</v>
      </c>
    </row>
    <row r="34" spans="3:22" s="5" customFormat="1" ht="21.75" customHeight="1" x14ac:dyDescent="0.2">
      <c r="C34" s="181"/>
      <c r="D34" s="179"/>
      <c r="E34" s="183"/>
      <c r="F34" s="24" t="s">
        <v>35</v>
      </c>
      <c r="G34" s="261"/>
      <c r="H34" s="259"/>
      <c r="I34" s="248"/>
      <c r="J34" s="27" t="s">
        <v>16</v>
      </c>
      <c r="K34" s="28"/>
      <c r="L34" s="29"/>
      <c r="M34" s="29"/>
      <c r="N34" s="30"/>
      <c r="O34" s="28"/>
      <c r="P34" s="29"/>
      <c r="Q34" s="29"/>
      <c r="R34" s="30"/>
      <c r="S34" s="28"/>
      <c r="T34" s="29"/>
      <c r="U34" s="29"/>
      <c r="V34" s="30"/>
    </row>
    <row r="35" spans="3:22" s="5" customFormat="1" ht="21.75" customHeight="1" x14ac:dyDescent="0.2">
      <c r="C35" s="181"/>
      <c r="D35" s="179"/>
      <c r="E35" s="183"/>
      <c r="F35" s="24" t="s">
        <v>36</v>
      </c>
      <c r="G35" s="261"/>
      <c r="H35" s="259"/>
      <c r="I35" s="248"/>
      <c r="J35" s="27" t="s">
        <v>16</v>
      </c>
      <c r="K35" s="28"/>
      <c r="L35" s="29"/>
      <c r="M35" s="29"/>
      <c r="N35" s="30"/>
      <c r="O35" s="28"/>
      <c r="P35" s="29"/>
      <c r="Q35" s="29"/>
      <c r="R35" s="30"/>
      <c r="S35" s="28"/>
      <c r="T35" s="29"/>
      <c r="U35" s="29"/>
      <c r="V35" s="30"/>
    </row>
    <row r="36" spans="3:22" s="5" customFormat="1" ht="21.75" customHeight="1" x14ac:dyDescent="0.2">
      <c r="C36" s="181"/>
      <c r="D36" s="179"/>
      <c r="E36" s="183"/>
      <c r="F36" s="105" t="s">
        <v>51</v>
      </c>
      <c r="G36" s="261"/>
      <c r="H36" s="259"/>
      <c r="I36" s="248"/>
      <c r="J36" s="106" t="s">
        <v>16</v>
      </c>
      <c r="K36" s="107"/>
      <c r="L36" s="108"/>
      <c r="M36" s="108"/>
      <c r="N36" s="109"/>
      <c r="O36" s="107"/>
      <c r="P36" s="108"/>
      <c r="Q36" s="108"/>
      <c r="R36" s="109"/>
      <c r="S36" s="107"/>
      <c r="T36" s="108"/>
      <c r="U36" s="108"/>
      <c r="V36" s="109"/>
    </row>
    <row r="37" spans="3:22" s="5" customFormat="1" ht="27.75" customHeight="1" thickBot="1" x14ac:dyDescent="0.25">
      <c r="C37" s="110" t="s">
        <v>15</v>
      </c>
      <c r="D37" s="111" t="s">
        <v>18</v>
      </c>
      <c r="E37" s="112" t="s">
        <v>17</v>
      </c>
      <c r="F37" s="24" t="s">
        <v>46</v>
      </c>
      <c r="G37" s="113" t="s">
        <v>19</v>
      </c>
      <c r="H37" s="114" t="s">
        <v>42</v>
      </c>
      <c r="I37" s="115" t="s">
        <v>61</v>
      </c>
      <c r="J37" s="27" t="s">
        <v>45</v>
      </c>
      <c r="K37" s="28">
        <v>1407</v>
      </c>
      <c r="L37" s="29">
        <v>420</v>
      </c>
      <c r="M37" s="29">
        <v>0</v>
      </c>
      <c r="N37" s="30">
        <v>987</v>
      </c>
      <c r="O37" s="28">
        <v>1759.1</v>
      </c>
      <c r="P37" s="29">
        <v>88.6</v>
      </c>
      <c r="Q37" s="29">
        <v>0</v>
      </c>
      <c r="R37" s="30">
        <v>1670.5</v>
      </c>
      <c r="S37" s="28">
        <v>1758.9</v>
      </c>
      <c r="T37" s="116">
        <v>88.5</v>
      </c>
      <c r="U37" s="116">
        <v>0</v>
      </c>
      <c r="V37" s="117">
        <v>1670.4</v>
      </c>
    </row>
    <row r="38" spans="3:22" s="5" customFormat="1" ht="13.5" thickBot="1" x14ac:dyDescent="0.25">
      <c r="C38" s="39" t="s">
        <v>15</v>
      </c>
      <c r="D38" s="23" t="s">
        <v>18</v>
      </c>
      <c r="E38" s="214" t="s">
        <v>12</v>
      </c>
      <c r="F38" s="229"/>
      <c r="G38" s="215"/>
      <c r="H38" s="215"/>
      <c r="I38" s="216"/>
      <c r="J38" s="129"/>
      <c r="K38" s="36">
        <f t="shared" ref="K38:V38" si="4">K32+K37</f>
        <v>4444.2</v>
      </c>
      <c r="L38" s="37">
        <f t="shared" si="4"/>
        <v>2321.6999999999998</v>
      </c>
      <c r="M38" s="37">
        <f t="shared" si="4"/>
        <v>0</v>
      </c>
      <c r="N38" s="38">
        <f t="shared" si="4"/>
        <v>2122.5</v>
      </c>
      <c r="O38" s="36">
        <f t="shared" si="4"/>
        <v>8142.6</v>
      </c>
      <c r="P38" s="37">
        <f t="shared" si="4"/>
        <v>2974.5</v>
      </c>
      <c r="Q38" s="37">
        <f t="shared" si="4"/>
        <v>0</v>
      </c>
      <c r="R38" s="38">
        <f t="shared" si="4"/>
        <v>5168.1000000000004</v>
      </c>
      <c r="S38" s="36">
        <f t="shared" si="4"/>
        <v>6546.2000000000007</v>
      </c>
      <c r="T38" s="37">
        <f t="shared" si="4"/>
        <v>2041.5</v>
      </c>
      <c r="U38" s="37">
        <f t="shared" si="4"/>
        <v>0</v>
      </c>
      <c r="V38" s="38">
        <f t="shared" si="4"/>
        <v>4504.7000000000007</v>
      </c>
    </row>
    <row r="39" spans="3:22" s="5" customFormat="1" ht="16.5" customHeight="1" thickBot="1" x14ac:dyDescent="0.25">
      <c r="C39" s="18" t="s">
        <v>15</v>
      </c>
      <c r="D39" s="23" t="s">
        <v>19</v>
      </c>
      <c r="E39" s="237" t="s">
        <v>37</v>
      </c>
      <c r="F39" s="238"/>
      <c r="G39" s="238"/>
      <c r="H39" s="238"/>
      <c r="I39" s="238"/>
      <c r="J39" s="238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40"/>
    </row>
    <row r="40" spans="3:22" s="5" customFormat="1" ht="27" customHeight="1" thickBot="1" x14ac:dyDescent="0.25">
      <c r="C40" s="18" t="s">
        <v>15</v>
      </c>
      <c r="D40" s="19" t="s">
        <v>19</v>
      </c>
      <c r="E40" s="49" t="s">
        <v>15</v>
      </c>
      <c r="F40" s="50" t="s">
        <v>38</v>
      </c>
      <c r="G40" s="25" t="s">
        <v>20</v>
      </c>
      <c r="H40" s="87" t="s">
        <v>42</v>
      </c>
      <c r="I40" s="26" t="s">
        <v>61</v>
      </c>
      <c r="J40" s="31" t="s">
        <v>16</v>
      </c>
      <c r="K40" s="32">
        <v>238.5</v>
      </c>
      <c r="L40" s="33">
        <v>198.5</v>
      </c>
      <c r="M40" s="33">
        <v>0</v>
      </c>
      <c r="N40" s="33">
        <v>40</v>
      </c>
      <c r="O40" s="32">
        <v>238.5</v>
      </c>
      <c r="P40" s="33">
        <v>198.5</v>
      </c>
      <c r="Q40" s="33">
        <v>0</v>
      </c>
      <c r="R40" s="51">
        <v>40</v>
      </c>
      <c r="S40" s="32">
        <v>106.4</v>
      </c>
      <c r="T40" s="33">
        <v>91.4</v>
      </c>
      <c r="U40" s="33">
        <v>0</v>
      </c>
      <c r="V40" s="34">
        <v>15</v>
      </c>
    </row>
    <row r="41" spans="3:22" s="5" customFormat="1" ht="14.25" customHeight="1" thickBot="1" x14ac:dyDescent="0.25">
      <c r="C41" s="18" t="s">
        <v>15</v>
      </c>
      <c r="D41" s="23" t="s">
        <v>19</v>
      </c>
      <c r="E41" s="235" t="s">
        <v>12</v>
      </c>
      <c r="F41" s="236"/>
      <c r="G41" s="236"/>
      <c r="H41" s="236"/>
      <c r="I41" s="236"/>
      <c r="J41" s="35"/>
      <c r="K41" s="36">
        <f t="shared" ref="K41:V41" si="5">K40</f>
        <v>238.5</v>
      </c>
      <c r="L41" s="37">
        <f t="shared" si="5"/>
        <v>198.5</v>
      </c>
      <c r="M41" s="37">
        <f t="shared" si="5"/>
        <v>0</v>
      </c>
      <c r="N41" s="38">
        <f t="shared" si="5"/>
        <v>40</v>
      </c>
      <c r="O41" s="36">
        <f t="shared" si="5"/>
        <v>238.5</v>
      </c>
      <c r="P41" s="37">
        <f t="shared" si="5"/>
        <v>198.5</v>
      </c>
      <c r="Q41" s="37">
        <f t="shared" si="5"/>
        <v>0</v>
      </c>
      <c r="R41" s="38">
        <f t="shared" si="5"/>
        <v>40</v>
      </c>
      <c r="S41" s="36">
        <f t="shared" si="5"/>
        <v>106.4</v>
      </c>
      <c r="T41" s="37">
        <f t="shared" si="5"/>
        <v>91.4</v>
      </c>
      <c r="U41" s="37">
        <f t="shared" si="5"/>
        <v>0</v>
      </c>
      <c r="V41" s="38">
        <f t="shared" si="5"/>
        <v>15</v>
      </c>
    </row>
    <row r="42" spans="3:22" s="5" customFormat="1" ht="17.25" customHeight="1" thickBot="1" x14ac:dyDescent="0.25">
      <c r="C42" s="22" t="s">
        <v>15</v>
      </c>
      <c r="D42" s="23" t="s">
        <v>21</v>
      </c>
      <c r="E42" s="217" t="s">
        <v>39</v>
      </c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9"/>
    </row>
    <row r="43" spans="3:22" s="5" customFormat="1" ht="28.5" customHeight="1" thickBot="1" x14ac:dyDescent="0.25">
      <c r="C43" s="18" t="s">
        <v>15</v>
      </c>
      <c r="D43" s="20" t="s">
        <v>21</v>
      </c>
      <c r="E43" s="52" t="s">
        <v>15</v>
      </c>
      <c r="F43" s="53" t="s">
        <v>54</v>
      </c>
      <c r="G43" s="54" t="s">
        <v>20</v>
      </c>
      <c r="H43" s="54" t="s">
        <v>42</v>
      </c>
      <c r="I43" s="55" t="s">
        <v>61</v>
      </c>
      <c r="J43" s="31" t="s">
        <v>16</v>
      </c>
      <c r="K43" s="32">
        <v>164.2</v>
      </c>
      <c r="L43" s="33">
        <v>164.2</v>
      </c>
      <c r="M43" s="33">
        <v>150</v>
      </c>
      <c r="N43" s="34">
        <v>0</v>
      </c>
      <c r="O43" s="42">
        <v>164.2</v>
      </c>
      <c r="P43" s="56">
        <v>164.2</v>
      </c>
      <c r="Q43" s="56">
        <v>150</v>
      </c>
      <c r="R43" s="57">
        <v>0</v>
      </c>
      <c r="S43" s="42">
        <v>152.19999999999999</v>
      </c>
      <c r="T43" s="56">
        <v>152.19999999999999</v>
      </c>
      <c r="U43" s="56">
        <v>142.69999999999999</v>
      </c>
      <c r="V43" s="57">
        <v>0</v>
      </c>
    </row>
    <row r="44" spans="3:22" s="5" customFormat="1" ht="14.25" customHeight="1" thickBot="1" x14ac:dyDescent="0.25">
      <c r="C44" s="22" t="s">
        <v>15</v>
      </c>
      <c r="D44" s="23" t="s">
        <v>21</v>
      </c>
      <c r="E44" s="227" t="s">
        <v>12</v>
      </c>
      <c r="F44" s="215"/>
      <c r="G44" s="215"/>
      <c r="H44" s="215"/>
      <c r="I44" s="228"/>
      <c r="J44" s="35"/>
      <c r="K44" s="36">
        <f t="shared" ref="K44:V44" si="6">K43</f>
        <v>164.2</v>
      </c>
      <c r="L44" s="37">
        <f t="shared" si="6"/>
        <v>164.2</v>
      </c>
      <c r="M44" s="37">
        <f t="shared" si="6"/>
        <v>150</v>
      </c>
      <c r="N44" s="38">
        <f t="shared" si="6"/>
        <v>0</v>
      </c>
      <c r="O44" s="36">
        <f t="shared" si="6"/>
        <v>164.2</v>
      </c>
      <c r="P44" s="37">
        <f t="shared" si="6"/>
        <v>164.2</v>
      </c>
      <c r="Q44" s="37">
        <f t="shared" si="6"/>
        <v>150</v>
      </c>
      <c r="R44" s="38">
        <f t="shared" si="6"/>
        <v>0</v>
      </c>
      <c r="S44" s="36">
        <f t="shared" si="6"/>
        <v>152.19999999999999</v>
      </c>
      <c r="T44" s="37">
        <f t="shared" si="6"/>
        <v>152.19999999999999</v>
      </c>
      <c r="U44" s="37">
        <f t="shared" si="6"/>
        <v>142.69999999999999</v>
      </c>
      <c r="V44" s="38">
        <f t="shared" si="6"/>
        <v>0</v>
      </c>
    </row>
    <row r="45" spans="3:22" s="5" customFormat="1" ht="16.5" customHeight="1" thickBot="1" x14ac:dyDescent="0.25">
      <c r="C45" s="58" t="s">
        <v>15</v>
      </c>
      <c r="D45" s="19" t="s">
        <v>20</v>
      </c>
      <c r="E45" s="217" t="s">
        <v>40</v>
      </c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9"/>
    </row>
    <row r="46" spans="3:22" s="5" customFormat="1" ht="27" customHeight="1" x14ac:dyDescent="0.2">
      <c r="C46" s="59" t="s">
        <v>15</v>
      </c>
      <c r="D46" s="60" t="s">
        <v>20</v>
      </c>
      <c r="E46" s="61" t="s">
        <v>15</v>
      </c>
      <c r="F46" s="62" t="s">
        <v>43</v>
      </c>
      <c r="G46" s="63" t="s">
        <v>20</v>
      </c>
      <c r="H46" s="63" t="s">
        <v>42</v>
      </c>
      <c r="I46" s="64" t="s">
        <v>61</v>
      </c>
      <c r="J46" s="31" t="s">
        <v>16</v>
      </c>
      <c r="K46" s="32">
        <v>70</v>
      </c>
      <c r="L46" s="33">
        <v>70</v>
      </c>
      <c r="M46" s="33">
        <v>0</v>
      </c>
      <c r="N46" s="34">
        <v>0</v>
      </c>
      <c r="O46" s="45">
        <v>349</v>
      </c>
      <c r="P46" s="33">
        <v>349</v>
      </c>
      <c r="Q46" s="33">
        <v>0</v>
      </c>
      <c r="R46" s="51">
        <v>0</v>
      </c>
      <c r="S46" s="32">
        <v>140.1</v>
      </c>
      <c r="T46" s="33">
        <v>140.1</v>
      </c>
      <c r="U46" s="33">
        <v>0</v>
      </c>
      <c r="V46" s="34">
        <v>0</v>
      </c>
    </row>
    <row r="47" spans="3:22" s="5" customFormat="1" ht="28.5" customHeight="1" thickBot="1" x14ac:dyDescent="0.25">
      <c r="C47" s="65" t="s">
        <v>15</v>
      </c>
      <c r="D47" s="66" t="s">
        <v>20</v>
      </c>
      <c r="E47" s="67" t="s">
        <v>17</v>
      </c>
      <c r="F47" s="68" t="s">
        <v>44</v>
      </c>
      <c r="G47" s="69" t="s">
        <v>20</v>
      </c>
      <c r="H47" s="69" t="s">
        <v>42</v>
      </c>
      <c r="I47" s="70" t="s">
        <v>61</v>
      </c>
      <c r="J47" s="71" t="s">
        <v>16</v>
      </c>
      <c r="K47" s="72"/>
      <c r="L47" s="73"/>
      <c r="M47" s="73"/>
      <c r="N47" s="74"/>
      <c r="O47" s="75">
        <v>1200.5</v>
      </c>
      <c r="P47" s="73">
        <v>1200.5</v>
      </c>
      <c r="Q47" s="73">
        <v>0</v>
      </c>
      <c r="R47" s="76">
        <v>0</v>
      </c>
      <c r="S47" s="72">
        <v>665.7</v>
      </c>
      <c r="T47" s="73">
        <v>665.7</v>
      </c>
      <c r="U47" s="73">
        <v>0</v>
      </c>
      <c r="V47" s="74">
        <v>0</v>
      </c>
    </row>
    <row r="48" spans="3:22" s="5" customFormat="1" ht="28.5" customHeight="1" thickBot="1" x14ac:dyDescent="0.25">
      <c r="C48" s="65" t="s">
        <v>15</v>
      </c>
      <c r="D48" s="66" t="s">
        <v>20</v>
      </c>
      <c r="E48" s="67" t="s">
        <v>18</v>
      </c>
      <c r="F48" s="68" t="s">
        <v>63</v>
      </c>
      <c r="G48" s="69" t="s">
        <v>20</v>
      </c>
      <c r="H48" s="69" t="s">
        <v>42</v>
      </c>
      <c r="I48" s="70" t="s">
        <v>61</v>
      </c>
      <c r="J48" s="71" t="s">
        <v>16</v>
      </c>
      <c r="K48" s="97"/>
      <c r="L48" s="138"/>
      <c r="M48" s="138"/>
      <c r="N48" s="139"/>
      <c r="O48" s="98">
        <v>280</v>
      </c>
      <c r="P48" s="138">
        <v>280</v>
      </c>
      <c r="Q48" s="138">
        <v>0</v>
      </c>
      <c r="R48" s="140">
        <v>0</v>
      </c>
      <c r="S48" s="97">
        <v>280</v>
      </c>
      <c r="T48" s="138">
        <v>280</v>
      </c>
      <c r="U48" s="138">
        <v>0</v>
      </c>
      <c r="V48" s="139">
        <v>0</v>
      </c>
    </row>
    <row r="49" spans="3:22" s="5" customFormat="1" ht="14.25" customHeight="1" thickBot="1" x14ac:dyDescent="0.25">
      <c r="C49" s="18" t="s">
        <v>15</v>
      </c>
      <c r="D49" s="23" t="s">
        <v>20</v>
      </c>
      <c r="E49" s="214" t="s">
        <v>12</v>
      </c>
      <c r="F49" s="215"/>
      <c r="G49" s="215"/>
      <c r="H49" s="215"/>
      <c r="I49" s="216"/>
      <c r="J49" s="129"/>
      <c r="K49" s="36">
        <f>K46+K48+K47</f>
        <v>70</v>
      </c>
      <c r="L49" s="37">
        <f t="shared" ref="L49:V49" si="7">L46+L48+L47</f>
        <v>70</v>
      </c>
      <c r="M49" s="37">
        <f t="shared" si="7"/>
        <v>0</v>
      </c>
      <c r="N49" s="38">
        <f t="shared" si="7"/>
        <v>0</v>
      </c>
      <c r="O49" s="36">
        <f t="shared" si="7"/>
        <v>1829.5</v>
      </c>
      <c r="P49" s="37">
        <f t="shared" si="7"/>
        <v>1829.5</v>
      </c>
      <c r="Q49" s="37">
        <f t="shared" si="7"/>
        <v>0</v>
      </c>
      <c r="R49" s="38">
        <f t="shared" si="7"/>
        <v>0</v>
      </c>
      <c r="S49" s="36">
        <f t="shared" si="7"/>
        <v>1085.8000000000002</v>
      </c>
      <c r="T49" s="37">
        <f t="shared" si="7"/>
        <v>1085.8000000000002</v>
      </c>
      <c r="U49" s="37">
        <f t="shared" si="7"/>
        <v>0</v>
      </c>
      <c r="V49" s="38">
        <f t="shared" si="7"/>
        <v>0</v>
      </c>
    </row>
    <row r="50" spans="3:22" s="5" customFormat="1" ht="16.5" customHeight="1" thickBot="1" x14ac:dyDescent="0.25">
      <c r="C50" s="22" t="s">
        <v>15</v>
      </c>
      <c r="D50" s="211" t="s">
        <v>13</v>
      </c>
      <c r="E50" s="212"/>
      <c r="F50" s="212"/>
      <c r="G50" s="212"/>
      <c r="H50" s="212"/>
      <c r="I50" s="213"/>
      <c r="J50" s="77"/>
      <c r="K50" s="141">
        <f t="shared" ref="K50:V50" si="8">K26+K30+K38+K41+K44+K49</f>
        <v>11777</v>
      </c>
      <c r="L50" s="142">
        <f t="shared" si="8"/>
        <v>4081.9999999999995</v>
      </c>
      <c r="M50" s="142">
        <f t="shared" si="8"/>
        <v>150</v>
      </c>
      <c r="N50" s="143">
        <f t="shared" si="8"/>
        <v>7695</v>
      </c>
      <c r="O50" s="141">
        <f t="shared" si="8"/>
        <v>13079.100000000002</v>
      </c>
      <c r="P50" s="142">
        <f t="shared" si="8"/>
        <v>6494.3</v>
      </c>
      <c r="Q50" s="142">
        <f t="shared" si="8"/>
        <v>150</v>
      </c>
      <c r="R50" s="143">
        <f t="shared" si="8"/>
        <v>6584.8</v>
      </c>
      <c r="S50" s="141">
        <f t="shared" si="8"/>
        <v>8606.1</v>
      </c>
      <c r="T50" s="142">
        <f t="shared" si="8"/>
        <v>3843.1</v>
      </c>
      <c r="U50" s="142">
        <f t="shared" si="8"/>
        <v>142.69999999999999</v>
      </c>
      <c r="V50" s="143">
        <f t="shared" si="8"/>
        <v>4763.0000000000009</v>
      </c>
    </row>
    <row r="51" spans="3:22" s="5" customFormat="1" ht="18" customHeight="1" thickBot="1" x14ac:dyDescent="0.25">
      <c r="C51" s="58" t="s">
        <v>17</v>
      </c>
      <c r="D51" s="230" t="s">
        <v>52</v>
      </c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2"/>
    </row>
    <row r="52" spans="3:22" s="5" customFormat="1" ht="17.25" customHeight="1" thickBot="1" x14ac:dyDescent="0.25">
      <c r="C52" s="22" t="s">
        <v>17</v>
      </c>
      <c r="D52" s="23" t="s">
        <v>15</v>
      </c>
      <c r="E52" s="217" t="s">
        <v>41</v>
      </c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9"/>
    </row>
    <row r="53" spans="3:22" s="5" customFormat="1" ht="12.75" x14ac:dyDescent="0.2">
      <c r="C53" s="180" t="s">
        <v>17</v>
      </c>
      <c r="D53" s="178" t="s">
        <v>15</v>
      </c>
      <c r="E53" s="182" t="s">
        <v>15</v>
      </c>
      <c r="F53" s="94" t="s">
        <v>55</v>
      </c>
      <c r="G53" s="224" t="s">
        <v>20</v>
      </c>
      <c r="H53" s="224" t="s">
        <v>42</v>
      </c>
      <c r="I53" s="233" t="s">
        <v>62</v>
      </c>
      <c r="J53" s="89" t="s">
        <v>56</v>
      </c>
      <c r="K53" s="96">
        <f t="shared" ref="K53:S53" si="9">SUM(K54:K58)</f>
        <v>111.2</v>
      </c>
      <c r="L53" s="95">
        <f t="shared" si="9"/>
        <v>0</v>
      </c>
      <c r="M53" s="95">
        <f t="shared" si="9"/>
        <v>0</v>
      </c>
      <c r="N53" s="101">
        <f t="shared" si="9"/>
        <v>111.2</v>
      </c>
      <c r="O53" s="96">
        <f t="shared" si="9"/>
        <v>111.2</v>
      </c>
      <c r="P53" s="95">
        <f t="shared" si="9"/>
        <v>0</v>
      </c>
      <c r="Q53" s="95">
        <f t="shared" si="9"/>
        <v>0</v>
      </c>
      <c r="R53" s="101">
        <f t="shared" si="9"/>
        <v>111.2</v>
      </c>
      <c r="S53" s="96">
        <f t="shared" si="9"/>
        <v>0</v>
      </c>
      <c r="T53" s="95">
        <f>SUM(S54:S58)</f>
        <v>0</v>
      </c>
      <c r="U53" s="95">
        <f>SUM(T54:T58)</f>
        <v>0</v>
      </c>
      <c r="V53" s="127">
        <f>SUM(V54:V58)</f>
        <v>0</v>
      </c>
    </row>
    <row r="54" spans="3:22" s="5" customFormat="1" ht="23.25" customHeight="1" x14ac:dyDescent="0.2">
      <c r="C54" s="181"/>
      <c r="D54" s="179"/>
      <c r="E54" s="183"/>
      <c r="F54" s="121" t="s">
        <v>57</v>
      </c>
      <c r="G54" s="225"/>
      <c r="H54" s="225"/>
      <c r="I54" s="234"/>
      <c r="J54" s="122" t="s">
        <v>16</v>
      </c>
      <c r="K54" s="107">
        <v>30</v>
      </c>
      <c r="L54" s="108">
        <v>0</v>
      </c>
      <c r="M54" s="108">
        <v>0</v>
      </c>
      <c r="N54" s="109">
        <v>30</v>
      </c>
      <c r="O54" s="107">
        <v>30</v>
      </c>
      <c r="P54" s="108">
        <v>0</v>
      </c>
      <c r="Q54" s="108">
        <v>0</v>
      </c>
      <c r="R54" s="109">
        <v>30</v>
      </c>
      <c r="S54" s="123">
        <v>0</v>
      </c>
      <c r="T54" s="124">
        <v>0</v>
      </c>
      <c r="U54" s="124">
        <v>0</v>
      </c>
      <c r="V54" s="125">
        <v>0</v>
      </c>
    </row>
    <row r="55" spans="3:22" s="5" customFormat="1" ht="23.25" customHeight="1" x14ac:dyDescent="0.2">
      <c r="C55" s="181"/>
      <c r="D55" s="179"/>
      <c r="E55" s="183"/>
      <c r="F55" s="121" t="s">
        <v>66</v>
      </c>
      <c r="G55" s="225"/>
      <c r="H55" s="225"/>
      <c r="I55" s="234"/>
      <c r="J55" s="122" t="s">
        <v>16</v>
      </c>
      <c r="K55" s="107">
        <v>26</v>
      </c>
      <c r="L55" s="108">
        <v>0</v>
      </c>
      <c r="M55" s="108">
        <v>0</v>
      </c>
      <c r="N55" s="109">
        <v>26</v>
      </c>
      <c r="O55" s="107">
        <v>26</v>
      </c>
      <c r="P55" s="108">
        <v>0</v>
      </c>
      <c r="Q55" s="108">
        <v>0</v>
      </c>
      <c r="R55" s="109">
        <v>26</v>
      </c>
      <c r="S55" s="123">
        <v>0</v>
      </c>
      <c r="T55" s="124">
        <v>0</v>
      </c>
      <c r="U55" s="124">
        <v>0</v>
      </c>
      <c r="V55" s="125">
        <v>0</v>
      </c>
    </row>
    <row r="56" spans="3:22" s="5" customFormat="1" ht="23.25" customHeight="1" x14ac:dyDescent="0.2">
      <c r="C56" s="181"/>
      <c r="D56" s="179"/>
      <c r="E56" s="183"/>
      <c r="F56" s="121" t="s">
        <v>64</v>
      </c>
      <c r="G56" s="225"/>
      <c r="H56" s="225"/>
      <c r="I56" s="234"/>
      <c r="J56" s="122" t="s">
        <v>16</v>
      </c>
      <c r="K56" s="107">
        <v>54</v>
      </c>
      <c r="L56" s="108">
        <v>0</v>
      </c>
      <c r="M56" s="108">
        <v>0</v>
      </c>
      <c r="N56" s="109">
        <v>54</v>
      </c>
      <c r="O56" s="107">
        <v>54</v>
      </c>
      <c r="P56" s="108">
        <v>0</v>
      </c>
      <c r="Q56" s="108">
        <v>0</v>
      </c>
      <c r="R56" s="109">
        <v>54</v>
      </c>
      <c r="S56" s="123">
        <v>0</v>
      </c>
      <c r="T56" s="124">
        <v>0</v>
      </c>
      <c r="U56" s="124">
        <v>0</v>
      </c>
      <c r="V56" s="125">
        <v>0</v>
      </c>
    </row>
    <row r="57" spans="3:22" s="5" customFormat="1" ht="23.25" customHeight="1" x14ac:dyDescent="0.2">
      <c r="C57" s="181"/>
      <c r="D57" s="179"/>
      <c r="E57" s="183"/>
      <c r="F57" s="159" t="s">
        <v>65</v>
      </c>
      <c r="G57" s="225"/>
      <c r="H57" s="225"/>
      <c r="I57" s="234"/>
      <c r="J57" s="122" t="s">
        <v>16</v>
      </c>
      <c r="K57" s="107">
        <v>0.2</v>
      </c>
      <c r="L57" s="108">
        <v>0</v>
      </c>
      <c r="M57" s="108">
        <v>0</v>
      </c>
      <c r="N57" s="109">
        <v>0.2</v>
      </c>
      <c r="O57" s="107">
        <v>0.2</v>
      </c>
      <c r="P57" s="108">
        <v>0</v>
      </c>
      <c r="Q57" s="108">
        <v>0</v>
      </c>
      <c r="R57" s="109">
        <v>0.2</v>
      </c>
      <c r="S57" s="123">
        <v>0</v>
      </c>
      <c r="T57" s="124">
        <v>0</v>
      </c>
      <c r="U57" s="124">
        <v>0</v>
      </c>
      <c r="V57" s="125">
        <v>0</v>
      </c>
    </row>
    <row r="58" spans="3:22" s="5" customFormat="1" ht="23.25" customHeight="1" thickBot="1" x14ac:dyDescent="0.25">
      <c r="C58" s="181"/>
      <c r="D58" s="179"/>
      <c r="E58" s="183"/>
      <c r="F58" s="160"/>
      <c r="G58" s="225"/>
      <c r="H58" s="225"/>
      <c r="I58" s="234"/>
      <c r="J58" s="122" t="s">
        <v>67</v>
      </c>
      <c r="K58" s="107">
        <v>1</v>
      </c>
      <c r="L58" s="108">
        <v>0</v>
      </c>
      <c r="M58" s="108">
        <v>0</v>
      </c>
      <c r="N58" s="109">
        <v>1</v>
      </c>
      <c r="O58" s="107">
        <v>1</v>
      </c>
      <c r="P58" s="108">
        <v>0</v>
      </c>
      <c r="Q58" s="108">
        <v>0</v>
      </c>
      <c r="R58" s="109">
        <v>1</v>
      </c>
      <c r="S58" s="123">
        <v>0</v>
      </c>
      <c r="T58" s="124">
        <v>0</v>
      </c>
      <c r="U58" s="124">
        <v>0</v>
      </c>
      <c r="V58" s="125">
        <v>0</v>
      </c>
    </row>
    <row r="59" spans="3:22" s="5" customFormat="1" ht="15.75" customHeight="1" thickBot="1" x14ac:dyDescent="0.25">
      <c r="C59" s="22" t="s">
        <v>17</v>
      </c>
      <c r="D59" s="23" t="s">
        <v>15</v>
      </c>
      <c r="E59" s="214" t="s">
        <v>12</v>
      </c>
      <c r="F59" s="215"/>
      <c r="G59" s="215"/>
      <c r="H59" s="215"/>
      <c r="I59" s="216"/>
      <c r="J59" s="35"/>
      <c r="K59" s="99">
        <f t="shared" ref="K59:V59" si="10">K53</f>
        <v>111.2</v>
      </c>
      <c r="L59" s="37">
        <f t="shared" si="10"/>
        <v>0</v>
      </c>
      <c r="M59" s="37">
        <f t="shared" si="10"/>
        <v>0</v>
      </c>
      <c r="N59" s="100">
        <f t="shared" si="10"/>
        <v>111.2</v>
      </c>
      <c r="O59" s="99">
        <f t="shared" si="10"/>
        <v>111.2</v>
      </c>
      <c r="P59" s="37">
        <f t="shared" si="10"/>
        <v>0</v>
      </c>
      <c r="Q59" s="37">
        <f t="shared" si="10"/>
        <v>0</v>
      </c>
      <c r="R59" s="100">
        <f t="shared" si="10"/>
        <v>111.2</v>
      </c>
      <c r="S59" s="99">
        <f t="shared" si="10"/>
        <v>0</v>
      </c>
      <c r="T59" s="37">
        <f t="shared" si="10"/>
        <v>0</v>
      </c>
      <c r="U59" s="37">
        <f t="shared" si="10"/>
        <v>0</v>
      </c>
      <c r="V59" s="128">
        <f t="shared" si="10"/>
        <v>0</v>
      </c>
    </row>
    <row r="60" spans="3:22" s="5" customFormat="1" ht="16.5" customHeight="1" thickBot="1" x14ac:dyDescent="0.25">
      <c r="C60" s="22" t="s">
        <v>17</v>
      </c>
      <c r="D60" s="211" t="s">
        <v>13</v>
      </c>
      <c r="E60" s="212"/>
      <c r="F60" s="212"/>
      <c r="G60" s="212"/>
      <c r="H60" s="212"/>
      <c r="I60" s="213"/>
      <c r="J60" s="77"/>
      <c r="K60" s="78">
        <f t="shared" ref="K60:V60" si="11">K59</f>
        <v>111.2</v>
      </c>
      <c r="L60" s="79">
        <f t="shared" si="11"/>
        <v>0</v>
      </c>
      <c r="M60" s="79">
        <f t="shared" si="11"/>
        <v>0</v>
      </c>
      <c r="N60" s="80">
        <f t="shared" si="11"/>
        <v>111.2</v>
      </c>
      <c r="O60" s="78">
        <f t="shared" si="11"/>
        <v>111.2</v>
      </c>
      <c r="P60" s="79">
        <f t="shared" si="11"/>
        <v>0</v>
      </c>
      <c r="Q60" s="79">
        <f t="shared" si="11"/>
        <v>0</v>
      </c>
      <c r="R60" s="80">
        <f t="shared" si="11"/>
        <v>111.2</v>
      </c>
      <c r="S60" s="78">
        <f t="shared" si="11"/>
        <v>0</v>
      </c>
      <c r="T60" s="79">
        <f t="shared" si="11"/>
        <v>0</v>
      </c>
      <c r="U60" s="79">
        <f t="shared" si="11"/>
        <v>0</v>
      </c>
      <c r="V60" s="80">
        <f t="shared" si="11"/>
        <v>0</v>
      </c>
    </row>
    <row r="61" spans="3:22" ht="17.25" customHeight="1" thickBot="1" x14ac:dyDescent="0.25">
      <c r="C61" s="82" t="s">
        <v>20</v>
      </c>
      <c r="D61" s="204" t="s">
        <v>14</v>
      </c>
      <c r="E61" s="205"/>
      <c r="F61" s="205"/>
      <c r="G61" s="205"/>
      <c r="H61" s="205"/>
      <c r="I61" s="206"/>
      <c r="J61" s="83"/>
      <c r="K61" s="84">
        <f t="shared" ref="K61:V61" si="12">K50+K60</f>
        <v>11888.2</v>
      </c>
      <c r="L61" s="85">
        <f t="shared" si="12"/>
        <v>4081.9999999999995</v>
      </c>
      <c r="M61" s="85">
        <f t="shared" si="12"/>
        <v>150</v>
      </c>
      <c r="N61" s="86">
        <f t="shared" si="12"/>
        <v>7806.2</v>
      </c>
      <c r="O61" s="84">
        <f t="shared" si="12"/>
        <v>13190.300000000003</v>
      </c>
      <c r="P61" s="85">
        <f t="shared" si="12"/>
        <v>6494.3</v>
      </c>
      <c r="Q61" s="85">
        <f t="shared" si="12"/>
        <v>150</v>
      </c>
      <c r="R61" s="86">
        <f t="shared" si="12"/>
        <v>6696</v>
      </c>
      <c r="S61" s="84">
        <f t="shared" si="12"/>
        <v>8606.1</v>
      </c>
      <c r="T61" s="85">
        <f t="shared" si="12"/>
        <v>3843.1</v>
      </c>
      <c r="U61" s="85">
        <f t="shared" si="12"/>
        <v>142.69999999999999</v>
      </c>
      <c r="V61" s="86">
        <f t="shared" si="12"/>
        <v>4763.0000000000009</v>
      </c>
    </row>
    <row r="62" spans="3:22" s="9" customFormat="1" ht="17.25" customHeight="1" x14ac:dyDescent="0.2">
      <c r="C62" s="6"/>
      <c r="D62" s="7"/>
      <c r="E62" s="7"/>
      <c r="F62" s="7"/>
      <c r="G62" s="7"/>
      <c r="H62" s="7"/>
      <c r="I62" s="7"/>
      <c r="J62" s="7"/>
      <c r="K62" s="8"/>
      <c r="L62" s="8"/>
      <c r="M62" s="8"/>
      <c r="N62" s="8"/>
      <c r="O62" s="8"/>
      <c r="P62" s="8"/>
      <c r="Q62" s="8"/>
      <c r="R62" s="8"/>
      <c r="S62" s="4"/>
    </row>
  </sheetData>
  <sheetProtection selectLockedCells="1" selectUnlockedCells="1"/>
  <mergeCells count="70">
    <mergeCell ref="C9:R9"/>
    <mergeCell ref="Q1:V1"/>
    <mergeCell ref="I17:I23"/>
    <mergeCell ref="C14:V14"/>
    <mergeCell ref="I32:I36"/>
    <mergeCell ref="D15:V15"/>
    <mergeCell ref="E16:V16"/>
    <mergeCell ref="E32:E36"/>
    <mergeCell ref="E27:V27"/>
    <mergeCell ref="E31:V31"/>
    <mergeCell ref="H32:H36"/>
    <mergeCell ref="G32:G36"/>
    <mergeCell ref="D3:U3"/>
    <mergeCell ref="E30:I30"/>
    <mergeCell ref="E26:I26"/>
    <mergeCell ref="G17:G23"/>
    <mergeCell ref="T6:V6"/>
    <mergeCell ref="H53:H58"/>
    <mergeCell ref="D28:D29"/>
    <mergeCell ref="G53:G58"/>
    <mergeCell ref="E44:I44"/>
    <mergeCell ref="E38:I38"/>
    <mergeCell ref="E52:V52"/>
    <mergeCell ref="D51:V51"/>
    <mergeCell ref="E45:V45"/>
    <mergeCell ref="I53:I58"/>
    <mergeCell ref="D50:I50"/>
    <mergeCell ref="E41:I41"/>
    <mergeCell ref="E39:V39"/>
    <mergeCell ref="I28:I29"/>
    <mergeCell ref="H28:H29"/>
    <mergeCell ref="G28:G29"/>
    <mergeCell ref="V12:V13"/>
    <mergeCell ref="O12:O13"/>
    <mergeCell ref="R12:R13"/>
    <mergeCell ref="K12:K13"/>
    <mergeCell ref="S10:V11"/>
    <mergeCell ref="L12:M12"/>
    <mergeCell ref="I10:I13"/>
    <mergeCell ref="D17:D23"/>
    <mergeCell ref="E17:E23"/>
    <mergeCell ref="S12:S13"/>
    <mergeCell ref="D61:I61"/>
    <mergeCell ref="P12:Q12"/>
    <mergeCell ref="K10:N11"/>
    <mergeCell ref="N12:N13"/>
    <mergeCell ref="G10:G13"/>
    <mergeCell ref="E10:E13"/>
    <mergeCell ref="D60:I60"/>
    <mergeCell ref="E59:I59"/>
    <mergeCell ref="E49:I49"/>
    <mergeCell ref="E42:V42"/>
    <mergeCell ref="T12:U12"/>
    <mergeCell ref="J10:J13"/>
    <mergeCell ref="F57:F58"/>
    <mergeCell ref="B4:V4"/>
    <mergeCell ref="H17:H23"/>
    <mergeCell ref="O10:R11"/>
    <mergeCell ref="F10:F13"/>
    <mergeCell ref="H10:H13"/>
    <mergeCell ref="D32:D36"/>
    <mergeCell ref="C32:C36"/>
    <mergeCell ref="C53:C58"/>
    <mergeCell ref="D53:D58"/>
    <mergeCell ref="E53:E58"/>
    <mergeCell ref="T8:V8"/>
    <mergeCell ref="C5:V5"/>
    <mergeCell ref="C10:C13"/>
    <mergeCell ref="D10:D13"/>
    <mergeCell ref="C17:C23"/>
  </mergeCells>
  <pageMargins left="0.78740157480314965" right="0.78740157480314965" top="0.39370078740157483" bottom="0.39370078740157483" header="0" footer="0"/>
  <pageSetup paperSize="9" scale="73" firstPageNumber="0" fitToHeight="0" orientation="landscape" r:id="rId1"/>
  <headerFooter alignWithMargins="0"/>
  <rowBreaks count="1" manualBreakCount="1">
    <brk id="30" min="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lentele tūkst.Eur</vt:lpstr>
      <vt:lpstr>'2 lentele tūkst.Eur'!Print_Area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Dovile</dc:creator>
  <cp:lastModifiedBy>Vilma Krukonienė</cp:lastModifiedBy>
  <cp:lastPrinted>2022-04-08T10:52:50Z</cp:lastPrinted>
  <dcterms:created xsi:type="dcterms:W3CDTF">2012-09-04T10:49:59Z</dcterms:created>
  <dcterms:modified xsi:type="dcterms:W3CDTF">2022-04-22T10:24:18Z</dcterms:modified>
</cp:coreProperties>
</file>