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gruodis\ikelti\"/>
    </mc:Choice>
  </mc:AlternateContent>
  <bookViews>
    <workbookView xWindow="0" yWindow="0" windowWidth="28800" windowHeight="12435" tabRatio="240"/>
  </bookViews>
  <sheets>
    <sheet name="1 lentele tūkst.Eur" sheetId="2" r:id="rId1"/>
  </sheets>
  <definedNames>
    <definedName name="_xlnm.Print_Area" localSheetId="0">'1 lentele tūkst.Eur'!$B$1:$Z$97</definedName>
  </definedNames>
  <calcPr calcId="152511"/>
</workbook>
</file>

<file path=xl/calcChain.xml><?xml version="1.0" encoding="utf-8"?>
<calcChain xmlns="http://schemas.openxmlformats.org/spreadsheetml/2006/main">
  <c r="M82" i="2" l="1"/>
  <c r="K82" i="2"/>
  <c r="M81" i="2"/>
  <c r="K81" i="2"/>
  <c r="M88" i="2" l="1"/>
  <c r="K88" i="2"/>
  <c r="K89" i="2" l="1"/>
  <c r="G89" i="2"/>
  <c r="G88" i="2"/>
  <c r="N67" i="2" l="1"/>
  <c r="N69" i="2" s="1"/>
  <c r="N70" i="2" s="1"/>
  <c r="M67" i="2"/>
  <c r="M69" i="2" s="1"/>
  <c r="M70" i="2" s="1"/>
  <c r="L67" i="2"/>
  <c r="L69" i="2" s="1"/>
  <c r="L70" i="2" s="1"/>
  <c r="K67" i="2"/>
  <c r="K69" i="2" s="1"/>
  <c r="K70" i="2" s="1"/>
  <c r="N61" i="2"/>
  <c r="N63" i="2" s="1"/>
  <c r="N64" i="2" s="1"/>
  <c r="M61" i="2"/>
  <c r="M63" i="2" s="1"/>
  <c r="M64" i="2" s="1"/>
  <c r="L61" i="2"/>
  <c r="L63" i="2" s="1"/>
  <c r="L64" i="2" s="1"/>
  <c r="K61" i="2"/>
  <c r="K63" i="2" s="1"/>
  <c r="K64" i="2" s="1"/>
  <c r="N53" i="2"/>
  <c r="N57" i="2" s="1"/>
  <c r="N58" i="2" s="1"/>
  <c r="M53" i="2"/>
  <c r="M57" i="2" s="1"/>
  <c r="M58" i="2" s="1"/>
  <c r="L53" i="2"/>
  <c r="L57" i="2" s="1"/>
  <c r="L58" i="2" s="1"/>
  <c r="K53" i="2"/>
  <c r="K57" i="2" s="1"/>
  <c r="K58" i="2" s="1"/>
  <c r="N47" i="2"/>
  <c r="N49" i="2" s="1"/>
  <c r="N50" i="2" s="1"/>
  <c r="M47" i="2"/>
  <c r="M49" i="2" s="1"/>
  <c r="M50" i="2" s="1"/>
  <c r="L47" i="2"/>
  <c r="L49" i="2" s="1"/>
  <c r="L50" i="2" s="1"/>
  <c r="K47" i="2"/>
  <c r="K49" i="2" s="1"/>
  <c r="K50" i="2" s="1"/>
  <c r="N41" i="2"/>
  <c r="N43" i="2" s="1"/>
  <c r="M41" i="2"/>
  <c r="M43" i="2" s="1"/>
  <c r="L41" i="2"/>
  <c r="L43" i="2" s="1"/>
  <c r="K41" i="2"/>
  <c r="K43" i="2" s="1"/>
  <c r="N35" i="2"/>
  <c r="N39" i="2" s="1"/>
  <c r="M35" i="2"/>
  <c r="M39" i="2" s="1"/>
  <c r="L35" i="2"/>
  <c r="L39" i="2" s="1"/>
  <c r="K35" i="2"/>
  <c r="K39" i="2" s="1"/>
  <c r="N22" i="2"/>
  <c r="N31" i="2" s="1"/>
  <c r="N32" i="2" s="1"/>
  <c r="M22" i="2"/>
  <c r="M31" i="2" s="1"/>
  <c r="M32" i="2" s="1"/>
  <c r="L22" i="2"/>
  <c r="L31" i="2" s="1"/>
  <c r="L32" i="2" s="1"/>
  <c r="K22" i="2"/>
  <c r="K31" i="2" s="1"/>
  <c r="K32" i="2" s="1"/>
  <c r="N14" i="2"/>
  <c r="N18" i="2" s="1"/>
  <c r="N19" i="2" s="1"/>
  <c r="M14" i="2"/>
  <c r="M18" i="2" s="1"/>
  <c r="M19" i="2" s="1"/>
  <c r="L14" i="2"/>
  <c r="L18" i="2" s="1"/>
  <c r="L19" i="2" s="1"/>
  <c r="K14" i="2"/>
  <c r="K18" i="2" s="1"/>
  <c r="K19" i="2" s="1"/>
  <c r="L44" i="2" l="1"/>
  <c r="M44" i="2"/>
  <c r="K44" i="2"/>
  <c r="N44" i="2"/>
  <c r="N71" i="2" s="1"/>
  <c r="G84" i="2" s="1"/>
  <c r="O22" i="2"/>
  <c r="O14" i="2"/>
  <c r="O18" i="2" s="1"/>
  <c r="O19" i="2" s="1"/>
  <c r="M89" i="2"/>
  <c r="M87" i="2" s="1"/>
  <c r="M86" i="2" s="1"/>
  <c r="I89" i="2"/>
  <c r="T14" i="2"/>
  <c r="T18" i="2" s="1"/>
  <c r="T19" i="2" s="1"/>
  <c r="S14" i="2"/>
  <c r="S18" i="2" s="1"/>
  <c r="S19" i="2" s="1"/>
  <c r="P14" i="2"/>
  <c r="P18" i="2" s="1"/>
  <c r="P19" i="2" s="1"/>
  <c r="R14" i="2"/>
  <c r="Q14" i="2"/>
  <c r="Q18" i="2" s="1"/>
  <c r="Q19" i="2" s="1"/>
  <c r="O35" i="2"/>
  <c r="O39" i="2" s="1"/>
  <c r="O44" i="2" s="1"/>
  <c r="P67" i="2"/>
  <c r="P69" i="2" s="1"/>
  <c r="P70" i="2" s="1"/>
  <c r="O67" i="2"/>
  <c r="O69" i="2" s="1"/>
  <c r="O70" i="2" s="1"/>
  <c r="Q67" i="2"/>
  <c r="R67" i="2"/>
  <c r="R69" i="2" s="1"/>
  <c r="R70" i="2" s="1"/>
  <c r="S67" i="2"/>
  <c r="S69" i="2" s="1"/>
  <c r="S70" i="2" s="1"/>
  <c r="T67" i="2"/>
  <c r="T69" i="2" s="1"/>
  <c r="T70" i="2" s="1"/>
  <c r="I91" i="2"/>
  <c r="K90" i="2"/>
  <c r="M91" i="2"/>
  <c r="S53" i="2"/>
  <c r="S57" i="2" s="1"/>
  <c r="S58" i="2" s="1"/>
  <c r="K91" i="2"/>
  <c r="K92" i="2"/>
  <c r="K87" i="2"/>
  <c r="K86" i="2" s="1"/>
  <c r="G87" i="2"/>
  <c r="G86" i="2" s="1"/>
  <c r="G85" i="2" s="1"/>
  <c r="O31" i="2"/>
  <c r="O32" i="2" s="1"/>
  <c r="P22" i="2"/>
  <c r="P31" i="2" s="1"/>
  <c r="P32" i="2" s="1"/>
  <c r="Q22" i="2"/>
  <c r="R22" i="2"/>
  <c r="R31" i="2"/>
  <c r="R32" i="2"/>
  <c r="S22" i="2"/>
  <c r="S31" i="2"/>
  <c r="S32" i="2"/>
  <c r="T22" i="2"/>
  <c r="P61" i="2"/>
  <c r="P63" i="2"/>
  <c r="P64" i="2"/>
  <c r="T61" i="2"/>
  <c r="T63" i="2"/>
  <c r="T64" i="2"/>
  <c r="S61" i="2"/>
  <c r="S63" i="2"/>
  <c r="S64" i="2"/>
  <c r="R61" i="2"/>
  <c r="R63" i="2"/>
  <c r="R64" i="2"/>
  <c r="Q61" i="2"/>
  <c r="Q63" i="2"/>
  <c r="Q64" i="2"/>
  <c r="O61" i="2"/>
  <c r="O63" i="2"/>
  <c r="O64" i="2"/>
  <c r="G91" i="2"/>
  <c r="M71" i="2"/>
  <c r="G83" i="2" s="1"/>
  <c r="T31" i="2"/>
  <c r="T32" i="2"/>
  <c r="Q31" i="2"/>
  <c r="Q32" i="2"/>
  <c r="M90" i="2"/>
  <c r="I90" i="2"/>
  <c r="G90" i="2"/>
  <c r="M92" i="2"/>
  <c r="I92" i="2"/>
  <c r="G92" i="2"/>
  <c r="R18" i="2"/>
  <c r="R19" i="2"/>
  <c r="Q69" i="2"/>
  <c r="Q70" i="2"/>
  <c r="P53" i="2"/>
  <c r="P57" i="2" s="1"/>
  <c r="P58" i="2" s="1"/>
  <c r="Q53" i="2"/>
  <c r="Q57" i="2" s="1"/>
  <c r="Q58" i="2" s="1"/>
  <c r="R53" i="2"/>
  <c r="R57" i="2" s="1"/>
  <c r="R58" i="2" s="1"/>
  <c r="P47" i="2"/>
  <c r="P49" i="2"/>
  <c r="P50" i="2"/>
  <c r="Q47" i="2"/>
  <c r="Q49" i="2"/>
  <c r="Q50" i="2"/>
  <c r="R47" i="2"/>
  <c r="R49" i="2"/>
  <c r="R50" i="2"/>
  <c r="O47" i="2"/>
  <c r="O49" i="2"/>
  <c r="O50" i="2"/>
  <c r="S47" i="2"/>
  <c r="S49" i="2"/>
  <c r="S50" i="2"/>
  <c r="T47" i="2"/>
  <c r="T49" i="2"/>
  <c r="T50" i="2"/>
  <c r="T41" i="2"/>
  <c r="T43" i="2"/>
  <c r="S41" i="2"/>
  <c r="S43" i="2"/>
  <c r="P41" i="2"/>
  <c r="P43" i="2"/>
  <c r="Q41" i="2"/>
  <c r="Q43" i="2"/>
  <c r="R41" i="2"/>
  <c r="R43" i="2"/>
  <c r="O41" i="2"/>
  <c r="O43" i="2"/>
  <c r="P35" i="2"/>
  <c r="P39" i="2" s="1"/>
  <c r="P44" i="2" s="1"/>
  <c r="Q35" i="2"/>
  <c r="Q39" i="2"/>
  <c r="Q44" i="2"/>
  <c r="R35" i="2"/>
  <c r="R39" i="2" s="1"/>
  <c r="R44" i="2" s="1"/>
  <c r="S35" i="2"/>
  <c r="S39" i="2" s="1"/>
  <c r="S44" i="2" s="1"/>
  <c r="T35" i="2"/>
  <c r="T39" i="2" s="1"/>
  <c r="T44" i="2" s="1"/>
  <c r="T53" i="2"/>
  <c r="T57" i="2" s="1"/>
  <c r="T58" i="2" s="1"/>
  <c r="O53" i="2"/>
  <c r="O57" i="2" s="1"/>
  <c r="O58" i="2" s="1"/>
  <c r="I88" i="2"/>
  <c r="I87" i="2" s="1"/>
  <c r="I86" i="2" s="1"/>
  <c r="L71" i="2"/>
  <c r="G82" i="2" s="1"/>
  <c r="K71" i="2"/>
  <c r="K85" i="2" l="1"/>
  <c r="M85" i="2"/>
  <c r="Q71" i="2"/>
  <c r="I83" i="2" s="1"/>
  <c r="I85" i="2"/>
  <c r="T71" i="2"/>
  <c r="S71" i="2"/>
  <c r="R71" i="2"/>
  <c r="I84" i="2" s="1"/>
  <c r="G81" i="2"/>
  <c r="P71" i="2"/>
  <c r="I82" i="2" s="1"/>
  <c r="O71" i="2"/>
  <c r="I81" i="2" l="1"/>
</calcChain>
</file>

<file path=xl/sharedStrings.xml><?xml version="1.0" encoding="utf-8"?>
<sst xmlns="http://schemas.openxmlformats.org/spreadsheetml/2006/main" count="304" uniqueCount="140">
  <si>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</si>
  <si>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</si>
  <si>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</si>
  <si>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</si>
  <si>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</si>
  <si>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</si>
  <si>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</si>
  <si>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</si>
  <si>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</si>
  <si>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</si>
  <si>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</si>
  <si>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</si>
  <si>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</si>
  <si>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</si>
  <si>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</si>
  <si>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</si>
  <si>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</si>
  <si>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</si>
  <si>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</si>
  <si>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</si>
  <si>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</si>
  <si>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</si>
  <si>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</si>
  <si>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</si>
  <si>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</si>
  <si>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</si>
  <si>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</si>
  <si>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</si>
  <si>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</si>
  <si>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</si>
  <si>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</si>
  <si>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</si>
  <si>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</si>
  <si>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</si>
  <si>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</si>
  <si>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</si>
  <si>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</si>
  <si>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</si>
  <si>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</si>
  <si>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02</t>
  </si>
  <si>
    <t>03</t>
  </si>
  <si>
    <t>04</t>
  </si>
  <si>
    <t>06</t>
  </si>
  <si>
    <t>05</t>
  </si>
  <si>
    <t>05 PROGRAMA. SĄLYGŲ VERSLO PLĖTRAI SUDARYMAS, PATRAUKLIOS INVESTICIJOMS APLINKOS FORMAVIMAS IR TURIZMO VYSTYMAS</t>
  </si>
  <si>
    <t>Didinti gyventojų užimtumą vietos darbo rinkoje</t>
  </si>
  <si>
    <t>Sudaryti galimybę laikinai įsidarbinti asmenims negalintiems konkuruoti darbo rinkoje</t>
  </si>
  <si>
    <t>Remti smulkų ir vidutinį verslą bei skatinti jo plėtrą</t>
  </si>
  <si>
    <t>Skatinti rajono gyventojų verslumą bei įmonių konkurencingumą</t>
  </si>
  <si>
    <t>Naujų darbo vietų įkūrimo išlaidų kompensavimas</t>
  </si>
  <si>
    <t>Dalyvavimo Lietuvoje ir užsienyje vykstančių parodų, mugių, verslo misijų išlaidų kompensavimas</t>
  </si>
  <si>
    <t>Naujos įmonės steigimo išlaidų kompensavimas</t>
  </si>
  <si>
    <t>Įgyvendinti turizmo galimybių rėmimo (skatinimo) priemones</t>
  </si>
  <si>
    <t>Vykdyti teisės pažeidimų prevenciją, įgyvendinant prevencines programas</t>
  </si>
  <si>
    <t>Efektyviai įgyvendinti projektus ir pasinaudoti ES struktūrinių fondų ir kitų finansavimo priemonių finansine parama</t>
  </si>
  <si>
    <t>Užtikrinti sėkmingą projektų rengimą ir įgyvendinimą</t>
  </si>
  <si>
    <t xml:space="preserve">Plėtoti  ir puoselėti mėgėjišką sodininkystę bei jos tradicijas, iš dalies padengiant mėgėjiško sodo bendrojo naudojimo objektų priežiūros išlaidas </t>
  </si>
  <si>
    <t>mėn.</t>
  </si>
  <si>
    <t>asmenimis</t>
  </si>
  <si>
    <t>vnt.</t>
  </si>
  <si>
    <t>Įsteigtų naujų įmonių, gavusių paramą, skaičius</t>
  </si>
  <si>
    <t>Paramą gavusių subjektų sukurtų/nuomojamų interneto svetainių skaičius</t>
  </si>
  <si>
    <t>Paramą gavusių subjektų dalyvavimo parodose, mugėse, verslo misijose skaičius</t>
  </si>
  <si>
    <t>tūkst.</t>
  </si>
  <si>
    <t>Įgyvendintų (baigtų) projektų skaičius</t>
  </si>
  <si>
    <t>Einamaisiais metais vykdomų projektų skaičius</t>
  </si>
  <si>
    <t xml:space="preserve">vnt. </t>
  </si>
  <si>
    <t>D</t>
  </si>
  <si>
    <t>10</t>
  </si>
  <si>
    <t>188718528</t>
  </si>
  <si>
    <t>A5</t>
  </si>
  <si>
    <t>SB</t>
  </si>
  <si>
    <t>Skatinti atvykstamąjį ir vietinį turizmą, stiprinant rajono turistinį patrauklumą bei didinant Alytaus rajono konkurencingumą tiek tarptautinėse, tiek vidinėse turizmo rinkose</t>
  </si>
  <si>
    <t>A6</t>
  </si>
  <si>
    <t>ES</t>
  </si>
  <si>
    <t>KT</t>
  </si>
  <si>
    <t>Turizmo parodos, kuriose pristatytas Alytaus kraštas, skaičius</t>
  </si>
  <si>
    <t>A12</t>
  </si>
  <si>
    <t>8,7</t>
  </si>
  <si>
    <t>VB</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</si>
  <si>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</si>
  <si>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</si>
  <si>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Skatinti sodininkų bendrijas tinkamai prižiūrėti bendrojo naudojimo objektus</t>
  </si>
  <si>
    <t>Naujų kuriamų arba nuomojamų interneto svetainių diegimo ir administravimo konsultacinių paslaugų išlaidų kompensavimas</t>
  </si>
  <si>
    <t>Konsultacijų dėl verslo planų, investicinių projektų, paraiškų ir kitų reikiamų dokumentų finansinei paramai gauti rengimo išlaidų kompensavimas</t>
  </si>
  <si>
    <t>Paramą gavusių subjektų dėl konsultacijų dėl verslo planų, investicinių projektų, paraiškų ir kitų reikiamų dokumentų finansinei paramai gauti rengimo skaičius</t>
  </si>
  <si>
    <t>Paramą gavusių subjektų dėl konsultacijų buhalteriniais klausimais pirmaisiais verslo metais skaičius</t>
  </si>
  <si>
    <t>Paramą gavusių subjektų dėl infrastruktūros verslui sukūrimo (pritaikymo) skaičius</t>
  </si>
  <si>
    <t>Jaunimo savarankiško verslo veiklos pradžios išlaidų kompensavimas</t>
  </si>
  <si>
    <t>07</t>
  </si>
  <si>
    <t>Užtikrinti palankią aplinką vidaus ir užsienio investuotojams</t>
  </si>
  <si>
    <t>Pramonės zonos kūrimas Alytaus rajone</t>
  </si>
  <si>
    <t>A1</t>
  </si>
  <si>
    <t>Infrastruktūros verslo sukūrimo (pritaikymo) išlaidų kompensavimas</t>
  </si>
  <si>
    <t>Centro lankytojų skaičius, tūkst.</t>
  </si>
  <si>
    <t>Švento Jokūbo kelio savivaldybių asociacijos nario mokestis</t>
  </si>
  <si>
    <t>Asmenų, dalyvavusių programoje, skaičius</t>
  </si>
  <si>
    <t>Šviečiamųjų renginių apie nusikaltimų prevenciją skaičius</t>
  </si>
  <si>
    <t>Pradėtų naujų projektų skaičius</t>
  </si>
  <si>
    <t>Sodininkų bendrijų Alytaus rajone skaičius</t>
  </si>
  <si>
    <t>4</t>
  </si>
  <si>
    <t>Konsultacijų buhalteriniais klausimais pirmaisiais verslo metais išlaidų kompensavimas</t>
  </si>
  <si>
    <t>Skatinti  vietos gyventojų domėjimąsi krikščioniškosiomis Europos šaknimis, religija ir kultūra, tradicijomis ir paveldu, imantis koordinuojamų veiksmų, kad būtų atkurtas ir įprasmintas šalia Šv. Jokūbo kelių, Alytaus rajone esantis architektūros, kultūros ir gamtinis paveldas</t>
  </si>
  <si>
    <t>Paramą gavusių subjektų sukurtų naujų darbo vietų skaičius, iš jų skaičius, kuriose įdarbinti asmenys iki 25 m.</t>
  </si>
  <si>
    <t xml:space="preserve">55, iš jų 5 iki 25 m. </t>
  </si>
  <si>
    <t>Paramą gavusių subjektų dėl jaunimo savarankiško verslo veiklos pradžios skaičius, iš jų vyrai ir moterys</t>
  </si>
  <si>
    <t>6, iš jų 3 vyrai ir 3 moterys</t>
  </si>
  <si>
    <t>Asmenų, įsidarbinusių nuolatiniam darbui pasibaigus programai, skaičius, iš jų:                            vyrai                                          moterys</t>
  </si>
  <si>
    <t>Asmenų, kuriems buvo suteiktos paslaugos, įgyvendinus, Užimtumo skatinimo ir motyvavimo paslaugų nedirbantiems ir socialinę paramą gaunantiems asmenims, modelį</t>
  </si>
  <si>
    <t>Palankios aplinkos vidaus ir užsienio investuotojams formavimas</t>
  </si>
  <si>
    <t>2023-ųjų lėšų projektas</t>
  </si>
  <si>
    <t>2021-ųjų
 metų</t>
  </si>
  <si>
    <t>2023-ųjų 
metų</t>
  </si>
  <si>
    <t>Vidutinė vieno asmensdalyvavimo programoje trukmė</t>
  </si>
  <si>
    <t>20</t>
  </si>
  <si>
    <t>7</t>
  </si>
  <si>
    <t>Įgyvendintų rinkodaros priemonių skaičius</t>
  </si>
  <si>
    <t>6</t>
  </si>
  <si>
    <t>12</t>
  </si>
  <si>
    <t>23</t>
  </si>
  <si>
    <t>38</t>
  </si>
  <si>
    <t>Savivaldybių patvirtintoms užimtumo didinimo programoms įgyvendinti 052; 0523</t>
  </si>
  <si>
    <t>Smulkaus ir vidutinio verslo rėmimas 051:</t>
  </si>
  <si>
    <t>Turizmo plėtra, turizmo politikos formavimas 053</t>
  </si>
  <si>
    <t>Švento Jokūbo kelio savivaldybių 
asociacijos  nario mokestis 0531</t>
  </si>
  <si>
    <t>Sodininkų bendrijų specialiosios rėmimo programos įgyvendinimas 058</t>
  </si>
  <si>
    <t>Pramonės zonos kūrimas Alytaus rajone 059</t>
  </si>
  <si>
    <t>Daugiatikslių plėtros projektų įgyvendinimas 0544</t>
  </si>
  <si>
    <r>
      <rPr>
        <b/>
        <sz val="12"/>
        <rFont val="Times New Roman"/>
        <family val="1"/>
        <charset val="186"/>
      </rPr>
      <t xml:space="preserve"> 2022-2024 METŲ  SĄLYGŲ VERSLO PLĖTRAI SUDARYMO, PATRAUKLIOS INVESTICIJOMS APLINKOS FORMAVIMO IR TURIZMO VYSTYMO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</si>
  <si>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</si>
  <si>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2022-ųjų metų 
asignavimų planas</t>
  </si>
  <si>
    <t>2024-ųjų lėšų projektas</t>
  </si>
  <si>
    <t>2022-ųjų
 metų</t>
  </si>
  <si>
    <t>2024-ųjų 
metų</t>
  </si>
  <si>
    <t>2021-ųjų metų asignavimai</t>
  </si>
  <si>
    <t xml:space="preserve">Išleistų ir atnaujintų bei skaitmenintų leidinių (įskaitant elektroninius), skaičius, vnt. </t>
  </si>
  <si>
    <t xml:space="preserve">Dalyvavimas, bendradarbiavimas užtikrinant viešąją tvarką, kuriant ir įgyvendinant nusikaltimų prevencijos priemones </t>
  </si>
  <si>
    <t xml:space="preserve">Visuomenės saugumo projektų finansavimas 055 </t>
  </si>
  <si>
    <t>5</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</si>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</sst>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
    <numFmt numFmtId="166" formatCode="#,##0.0;\-#,##0.0;"/>
    <numFmt numFmtId="167" formatCode="#,##0.0_ ;\-#,##0.0\ "/>
  </numFmts>
  <fonts count="23"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indexed="9"/>
        <bgColor indexed="26"/>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tint="-0.14996795556505021"/>
        <bgColor indexed="64"/>
      </patternFill>
    </fill>
    <fill>
      <patternFill patternType="solid">
        <fgColor rgb="FFFFFF00"/>
        <bgColor indexed="64"/>
      </patternFill>
    </fill>
    <fill>
      <patternFill patternType="solid">
        <fgColor rgb="FFC0C0C0"/>
        <bgColor indexed="64"/>
      </patternFill>
    </fill>
    <fill>
      <patternFill patternType="solid">
        <fgColor rgb="FFFFFFFF"/>
        <bgColor indexed="64"/>
      </patternFill>
    </fill>
    <fill>
      <patternFill patternType="solid">
        <fgColor theme="0"/>
        <bgColor indexed="26"/>
      </patternFill>
    </fill>
  </fills>
  <borders count="7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right/>
      <top style="thin">
        <color indexed="64"/>
      </top>
      <bottom/>
      <diagonal/>
    </border>
    <border>
      <left/>
      <right style="thin">
        <color indexed="64"/>
      </right>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0" fillId="0" borderId="0"/>
    <xf numFmtId="0" fontId="21"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2" fillId="0" borderId="0"/>
    <xf numFmtId="0" fontId="22" fillId="0" borderId="0"/>
    <xf numFmtId="0" fontId="16" fillId="23" borderId="4" applyNumberFormat="0" applyAlignment="0" applyProtection="0"/>
  </cellStyleXfs>
  <cellXfs count="370">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10"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3" xfId="0" applyNumberFormat="1" applyFont="1" applyFill="1" applyBorder="1" applyAlignment="1">
      <alignment horizontal="center" vertical="center"/>
    </xf>
    <xf numFmtId="49" fontId="13" fillId="4" borderId="7" xfId="0" applyNumberFormat="1" applyFont="1" applyFill="1" applyBorder="1" applyAlignment="1">
      <alignment horizontal="right" vertical="center"/>
    </xf>
    <xf numFmtId="165" fontId="13" fillId="4" borderId="10" xfId="0" applyNumberFormat="1" applyFont="1" applyFill="1" applyBorder="1" applyAlignment="1">
      <alignment horizontal="center" vertical="center"/>
    </xf>
    <xf numFmtId="165" fontId="13" fillId="4" borderId="8"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3" fillId="8" borderId="16" xfId="0" applyNumberFormat="1" applyFont="1" applyFill="1" applyBorder="1" applyAlignment="1">
      <alignment horizontal="right" vertical="center"/>
    </xf>
    <xf numFmtId="165" fontId="13" fillId="8" borderId="10" xfId="0" applyNumberFormat="1" applyFont="1" applyFill="1" applyBorder="1" applyAlignment="1">
      <alignment horizontal="center" vertical="center"/>
    </xf>
    <xf numFmtId="165" fontId="13" fillId="8" borderId="8"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165" fontId="13" fillId="8" borderId="6" xfId="0" applyNumberFormat="1" applyFont="1" applyFill="1" applyBorder="1" applyAlignment="1">
      <alignment horizontal="right" vertical="center"/>
    </xf>
    <xf numFmtId="165" fontId="13" fillId="8" borderId="21"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165" fontId="13" fillId="4" borderId="13"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8" borderId="9" xfId="0" applyNumberFormat="1" applyFont="1" applyFill="1" applyBorder="1" applyAlignment="1">
      <alignment horizontal="center" vertical="center"/>
    </xf>
    <xf numFmtId="165" fontId="13" fillId="8" borderId="7" xfId="0" applyNumberFormat="1" applyFont="1" applyFill="1" applyBorder="1" applyAlignment="1">
      <alignment vertical="center"/>
    </xf>
    <xf numFmtId="165" fontId="13" fillId="8" borderId="18" xfId="0" applyNumberFormat="1" applyFont="1" applyFill="1" applyBorder="1" applyAlignment="1">
      <alignment vertical="center"/>
    </xf>
    <xf numFmtId="165" fontId="13" fillId="8" borderId="25" xfId="0" applyNumberFormat="1" applyFont="1" applyFill="1" applyBorder="1" applyAlignment="1">
      <alignment horizontal="right" vertical="center"/>
    </xf>
    <xf numFmtId="165" fontId="13" fillId="8" borderId="25"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49" fontId="13" fillId="28" borderId="26" xfId="0" applyNumberFormat="1" applyFont="1" applyFill="1" applyBorder="1" applyAlignment="1">
      <alignment horizontal="center" vertical="center"/>
    </xf>
    <xf numFmtId="165" fontId="13" fillId="28" borderId="27"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9" borderId="30" xfId="0" applyNumberFormat="1" applyFont="1" applyFill="1" applyBorder="1" applyAlignment="1">
      <alignment horizontal="center" vertical="center"/>
    </xf>
    <xf numFmtId="165" fontId="13" fillId="29" borderId="31" xfId="0" applyNumberFormat="1" applyFont="1" applyFill="1" applyBorder="1" applyAlignment="1">
      <alignment horizontal="center" vertical="center"/>
    </xf>
    <xf numFmtId="165" fontId="13" fillId="29"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0" fontId="15" fillId="0" borderId="26" xfId="0" applyFont="1" applyBorder="1" applyAlignment="1">
      <alignment vertical="center" wrapText="1"/>
    </xf>
    <xf numFmtId="0" fontId="15" fillId="0" borderId="33" xfId="0" applyFont="1" applyBorder="1" applyAlignment="1">
      <alignment horizontal="center" vertical="center"/>
    </xf>
    <xf numFmtId="0" fontId="15" fillId="0" borderId="34" xfId="0" applyFont="1" applyBorder="1" applyAlignment="1">
      <alignment horizontal="center" vertical="center"/>
    </xf>
    <xf numFmtId="165" fontId="15" fillId="0" borderId="35" xfId="0" applyNumberFormat="1" applyFont="1" applyFill="1" applyBorder="1" applyAlignment="1">
      <alignment horizontal="center" vertical="center"/>
    </xf>
    <xf numFmtId="165" fontId="15" fillId="25" borderId="37" xfId="0" applyNumberFormat="1" applyFont="1" applyFill="1" applyBorder="1" applyAlignment="1">
      <alignment horizontal="center" vertical="center"/>
    </xf>
    <xf numFmtId="165" fontId="15" fillId="25" borderId="35" xfId="0" applyNumberFormat="1" applyFont="1" applyFill="1" applyBorder="1" applyAlignment="1">
      <alignment horizontal="center" vertical="center"/>
    </xf>
    <xf numFmtId="165" fontId="15" fillId="25" borderId="38" xfId="0" applyNumberFormat="1" applyFont="1" applyFill="1" applyBorder="1" applyAlignment="1">
      <alignment horizontal="center" vertical="center"/>
    </xf>
    <xf numFmtId="165" fontId="15" fillId="0" borderId="39"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5" fillId="0" borderId="39" xfId="0" applyFont="1" applyBorder="1" applyAlignment="1">
      <alignment vertical="center" wrapText="1"/>
    </xf>
    <xf numFmtId="0" fontId="15" fillId="0" borderId="39" xfId="0" applyFont="1" applyBorder="1" applyAlignment="1">
      <alignment horizontal="center" vertical="center"/>
    </xf>
    <xf numFmtId="0" fontId="15" fillId="0" borderId="40" xfId="0" applyFont="1" applyBorder="1" applyAlignment="1">
      <alignment horizontal="center" vertical="center"/>
    </xf>
    <xf numFmtId="49" fontId="15" fillId="0" borderId="39" xfId="0" applyNumberFormat="1" applyFont="1" applyBorder="1" applyAlignment="1">
      <alignment horizontal="center" vertical="center"/>
    </xf>
    <xf numFmtId="165" fontId="15" fillId="0" borderId="12" xfId="0" applyNumberFormat="1" applyFont="1" applyBorder="1" applyAlignment="1">
      <alignment horizontal="center" vertical="center"/>
    </xf>
    <xf numFmtId="165" fontId="15" fillId="0" borderId="0" xfId="0" applyNumberFormat="1" applyFont="1" applyBorder="1" applyAlignment="1">
      <alignment horizontal="center" vertical="center"/>
    </xf>
    <xf numFmtId="0" fontId="15" fillId="0" borderId="12" xfId="0" applyFont="1" applyBorder="1" applyAlignment="1">
      <alignment horizontal="center" vertical="center"/>
    </xf>
    <xf numFmtId="165" fontId="13" fillId="28" borderId="4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8" borderId="43" xfId="0" applyNumberFormat="1" applyFont="1" applyFill="1" applyBorder="1" applyAlignment="1">
      <alignment horizontal="center" vertical="center"/>
    </xf>
    <xf numFmtId="165" fontId="15" fillId="0" borderId="26" xfId="0" applyNumberFormat="1" applyFont="1" applyFill="1" applyBorder="1" applyAlignment="1">
      <alignment horizontal="left" vertical="center" wrapText="1"/>
    </xf>
    <xf numFmtId="0" fontId="15" fillId="0" borderId="26" xfId="0" applyFont="1" applyBorder="1" applyAlignment="1">
      <alignment horizontal="center" vertical="center"/>
    </xf>
    <xf numFmtId="165" fontId="15" fillId="0" borderId="37" xfId="0" applyNumberFormat="1" applyFont="1" applyFill="1" applyBorder="1" applyAlignment="1">
      <alignment horizontal="center" vertical="center"/>
    </xf>
    <xf numFmtId="165" fontId="15" fillId="0" borderId="40" xfId="0" applyNumberFormat="1" applyFont="1" applyBorder="1" applyAlignment="1">
      <alignment horizontal="center" vertical="center"/>
    </xf>
    <xf numFmtId="165" fontId="15" fillId="0" borderId="33" xfId="0" applyNumberFormat="1" applyFont="1" applyFill="1" applyBorder="1" applyAlignment="1">
      <alignment horizontal="left" vertical="center" wrapText="1"/>
    </xf>
    <xf numFmtId="165" fontId="15" fillId="0" borderId="39" xfId="0" applyNumberFormat="1" applyFont="1" applyFill="1" applyBorder="1" applyAlignment="1">
      <alignment horizontal="left" vertical="center" wrapText="1"/>
    </xf>
    <xf numFmtId="0" fontId="15" fillId="0" borderId="39" xfId="0" applyFont="1" applyBorder="1" applyAlignment="1">
      <alignment horizontal="left" vertical="center" wrapText="1"/>
    </xf>
    <xf numFmtId="165" fontId="15" fillId="25" borderId="45" xfId="0" applyNumberFormat="1" applyFont="1" applyFill="1" applyBorder="1" applyAlignment="1">
      <alignment horizontal="center" vertical="center"/>
    </xf>
    <xf numFmtId="165" fontId="15" fillId="25" borderId="5" xfId="0" applyNumberFormat="1" applyFont="1" applyFill="1" applyBorder="1" applyAlignment="1">
      <alignment horizontal="center" vertical="center"/>
    </xf>
    <xf numFmtId="165" fontId="15" fillId="25" borderId="46" xfId="0" applyNumberFormat="1" applyFont="1" applyFill="1" applyBorder="1" applyAlignment="1">
      <alignment horizontal="center" vertical="center"/>
    </xf>
    <xf numFmtId="165" fontId="15" fillId="0" borderId="44" xfId="0" applyNumberFormat="1" applyFont="1" applyBorder="1" applyAlignment="1">
      <alignment horizontal="center" vertical="center"/>
    </xf>
    <xf numFmtId="165" fontId="15" fillId="0" borderId="47" xfId="0" applyNumberFormat="1" applyFont="1" applyBorder="1" applyAlignment="1">
      <alignment horizontal="center" vertical="center"/>
    </xf>
    <xf numFmtId="0" fontId="15" fillId="0" borderId="44" xfId="0" applyFont="1" applyBorder="1" applyAlignment="1">
      <alignment horizontal="left" vertical="center" wrapText="1"/>
    </xf>
    <xf numFmtId="0" fontId="15" fillId="0" borderId="44"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0" fontId="15" fillId="0" borderId="48" xfId="0" applyFont="1" applyBorder="1" applyAlignment="1">
      <alignment vertical="center" wrapText="1"/>
    </xf>
    <xf numFmtId="0" fontId="15" fillId="0" borderId="26" xfId="0" applyFont="1" applyFill="1" applyBorder="1" applyAlignment="1">
      <alignment horizontal="center" vertical="center" wrapText="1"/>
    </xf>
    <xf numFmtId="0" fontId="15" fillId="0" borderId="49" xfId="0" applyFont="1" applyFill="1" applyBorder="1" applyAlignment="1">
      <alignment horizontal="center" vertical="center" wrapText="1"/>
    </xf>
    <xf numFmtId="165" fontId="15" fillId="25" borderId="27" xfId="0" applyNumberFormat="1" applyFont="1" applyFill="1" applyBorder="1" applyAlignment="1">
      <alignment horizontal="center" vertical="center"/>
    </xf>
    <xf numFmtId="165" fontId="15" fillId="25" borderId="28" xfId="0" applyNumberFormat="1" applyFont="1" applyFill="1" applyBorder="1" applyAlignment="1">
      <alignment horizontal="center" vertical="center"/>
    </xf>
    <xf numFmtId="165" fontId="15" fillId="25" borderId="50" xfId="0" applyNumberFormat="1" applyFont="1" applyFill="1" applyBorder="1" applyAlignment="1">
      <alignment horizontal="center" vertical="center"/>
    </xf>
    <xf numFmtId="165" fontId="15" fillId="0" borderId="33" xfId="0" applyNumberFormat="1" applyFont="1" applyBorder="1" applyAlignment="1">
      <alignment horizontal="center" vertical="center"/>
    </xf>
    <xf numFmtId="165" fontId="15" fillId="0" borderId="34" xfId="0" applyNumberFormat="1" applyFont="1" applyBorder="1" applyAlignment="1">
      <alignment horizontal="center" vertical="center"/>
    </xf>
    <xf numFmtId="0" fontId="15" fillId="0" borderId="33" xfId="0" applyFont="1" applyFill="1" applyBorder="1" applyAlignment="1">
      <alignment horizontal="center" vertical="center" wrapText="1"/>
    </xf>
    <xf numFmtId="165" fontId="15" fillId="25" borderId="19" xfId="0" applyNumberFormat="1" applyFont="1" applyFill="1" applyBorder="1" applyAlignment="1">
      <alignment horizontal="center" vertical="center"/>
    </xf>
    <xf numFmtId="0" fontId="15" fillId="0" borderId="51" xfId="0" applyFont="1" applyBorder="1" applyAlignment="1">
      <alignment vertical="center" wrapText="1"/>
    </xf>
    <xf numFmtId="0" fontId="15" fillId="0" borderId="52" xfId="0" applyFont="1" applyBorder="1" applyAlignment="1">
      <alignment vertical="center" wrapText="1"/>
    </xf>
    <xf numFmtId="0" fontId="15" fillId="0" borderId="47" xfId="0" applyFont="1" applyBorder="1" applyAlignment="1">
      <alignment horizontal="center" vertical="center"/>
    </xf>
    <xf numFmtId="49" fontId="13" fillId="28" borderId="48" xfId="0" applyNumberFormat="1" applyFont="1" applyFill="1" applyBorder="1" applyAlignment="1">
      <alignment horizontal="center" vertical="center"/>
    </xf>
    <xf numFmtId="165" fontId="13" fillId="30" borderId="30" xfId="0" applyNumberFormat="1" applyFont="1" applyFill="1" applyBorder="1" applyAlignment="1">
      <alignment horizontal="center" vertical="center"/>
    </xf>
    <xf numFmtId="165" fontId="13" fillId="30" borderId="31" xfId="0" applyNumberFormat="1" applyFont="1" applyFill="1" applyBorder="1" applyAlignment="1">
      <alignment horizontal="center" vertical="center"/>
    </xf>
    <xf numFmtId="165" fontId="13" fillId="30" borderId="32" xfId="0" applyNumberFormat="1" applyFont="1" applyFill="1" applyBorder="1" applyAlignment="1">
      <alignment horizontal="center" vertical="center"/>
    </xf>
    <xf numFmtId="165" fontId="13" fillId="30" borderId="33"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65" fontId="15" fillId="0" borderId="55"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5" fillId="0" borderId="12" xfId="0" applyNumberFormat="1" applyFont="1" applyFill="1" applyBorder="1" applyAlignment="1">
      <alignment horizontal="center" vertical="center"/>
    </xf>
    <xf numFmtId="49" fontId="13" fillId="4" borderId="25"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4" borderId="57" xfId="0" applyNumberFormat="1" applyFont="1" applyFill="1" applyBorder="1" applyAlignment="1">
      <alignment horizontal="left" vertical="center"/>
    </xf>
    <xf numFmtId="49" fontId="13" fillId="28" borderId="42" xfId="0" applyNumberFormat="1" applyFont="1" applyFill="1" applyBorder="1" applyAlignment="1">
      <alignment horizontal="center" vertical="center"/>
    </xf>
    <xf numFmtId="165" fontId="15" fillId="0" borderId="21" xfId="0" applyNumberFormat="1" applyFont="1" applyFill="1" applyBorder="1" applyAlignment="1">
      <alignment horizontal="center" vertical="center"/>
    </xf>
    <xf numFmtId="165" fontId="15" fillId="0" borderId="22" xfId="0" applyNumberFormat="1" applyFont="1" applyFill="1" applyBorder="1" applyAlignment="1">
      <alignment horizontal="center" vertical="center"/>
    </xf>
    <xf numFmtId="165" fontId="15" fillId="0" borderId="58"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25" xfId="0" applyNumberFormat="1" applyFont="1" applyFill="1" applyBorder="1" applyAlignment="1">
      <alignment horizontal="center" vertical="center"/>
    </xf>
    <xf numFmtId="165" fontId="13" fillId="28" borderId="26" xfId="0" applyNumberFormat="1" applyFont="1" applyFill="1" applyBorder="1" applyAlignment="1">
      <alignment horizontal="center" vertical="center"/>
    </xf>
    <xf numFmtId="49" fontId="15" fillId="0" borderId="26" xfId="0" applyNumberFormat="1" applyFont="1" applyFill="1" applyBorder="1" applyAlignment="1">
      <alignment horizontal="left" vertical="center" wrapText="1"/>
    </xf>
    <xf numFmtId="49" fontId="15" fillId="0" borderId="26" xfId="0" applyNumberFormat="1" applyFont="1" applyFill="1" applyBorder="1" applyAlignment="1">
      <alignment horizontal="center" vertical="center"/>
    </xf>
    <xf numFmtId="49" fontId="15" fillId="0" borderId="49"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39" xfId="0" applyNumberFormat="1" applyFont="1" applyFill="1" applyBorder="1" applyAlignment="1">
      <alignment horizontal="left" vertical="center" wrapText="1"/>
    </xf>
    <xf numFmtId="49" fontId="15" fillId="0" borderId="40"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5" fillId="0" borderId="60"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165" fontId="15" fillId="0" borderId="62" xfId="0" applyNumberFormat="1" applyFont="1" applyFill="1" applyBorder="1" applyAlignment="1">
      <alignment horizontal="center" vertical="center"/>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2" fontId="15" fillId="0" borderId="39" xfId="0" applyNumberFormat="1" applyFont="1" applyFill="1" applyBorder="1" applyAlignment="1">
      <alignment horizontal="center" vertical="center"/>
    </xf>
    <xf numFmtId="2" fontId="15" fillId="0" borderId="44" xfId="0" applyNumberFormat="1" applyFont="1" applyFill="1" applyBorder="1" applyAlignment="1">
      <alignment horizontal="center" vertical="center"/>
    </xf>
    <xf numFmtId="2" fontId="15" fillId="0" borderId="63" xfId="0" applyNumberFormat="1" applyFont="1" applyFill="1" applyBorder="1" applyAlignment="1">
      <alignment horizontal="center" vertical="center"/>
    </xf>
    <xf numFmtId="2" fontId="13" fillId="4" borderId="13" xfId="0" applyNumberFormat="1" applyFont="1" applyFill="1" applyBorder="1" applyAlignment="1">
      <alignment horizontal="right" vertical="center"/>
    </xf>
    <xf numFmtId="2" fontId="13" fillId="8" borderId="6" xfId="0" applyNumberFormat="1" applyFont="1" applyFill="1" applyBorder="1" applyAlignment="1">
      <alignment horizontal="right" vertical="center"/>
    </xf>
    <xf numFmtId="165" fontId="15" fillId="0" borderId="38"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44"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63" xfId="0" applyNumberFormat="1" applyFont="1" applyFill="1" applyBorder="1" applyAlignment="1">
      <alignment horizontal="center" vertical="center"/>
    </xf>
    <xf numFmtId="165" fontId="15" fillId="0" borderId="64" xfId="0" applyNumberFormat="1" applyFont="1" applyFill="1" applyBorder="1" applyAlignment="1">
      <alignment horizontal="center" vertical="center"/>
    </xf>
    <xf numFmtId="165" fontId="15" fillId="0" borderId="33" xfId="0" applyNumberFormat="1" applyFont="1" applyFill="1" applyBorder="1" applyAlignment="1">
      <alignment horizontal="center" vertical="center" wrapText="1"/>
    </xf>
    <xf numFmtId="165" fontId="15" fillId="0" borderId="34" xfId="0" applyNumberFormat="1" applyFont="1" applyFill="1" applyBorder="1" applyAlignment="1">
      <alignment horizontal="center" vertical="center" wrapText="1"/>
    </xf>
    <xf numFmtId="0" fontId="15" fillId="0" borderId="33" xfId="0" applyFont="1" applyBorder="1" applyAlignment="1">
      <alignment horizontal="center" vertical="center" wrapText="1"/>
    </xf>
    <xf numFmtId="0" fontId="15" fillId="0" borderId="44" xfId="0" applyFont="1" applyBorder="1" applyAlignment="1">
      <alignment horizontal="center" vertical="center" wrapText="1"/>
    </xf>
    <xf numFmtId="165" fontId="13" fillId="28" borderId="65" xfId="0" applyNumberFormat="1" applyFont="1" applyFill="1" applyBorder="1" applyAlignment="1">
      <alignment horizontal="center" vertical="center"/>
    </xf>
    <xf numFmtId="0" fontId="15" fillId="0" borderId="12" xfId="0" applyFont="1" applyBorder="1" applyAlignment="1">
      <alignment horizontal="center" vertical="center" wrapText="1"/>
    </xf>
    <xf numFmtId="165" fontId="15" fillId="25" borderId="66" xfId="0" applyNumberFormat="1" applyFont="1" applyFill="1" applyBorder="1" applyAlignment="1">
      <alignment horizontal="center" vertical="center"/>
    </xf>
    <xf numFmtId="0" fontId="15" fillId="0" borderId="6" xfId="0" applyFont="1" applyBorder="1" applyAlignment="1">
      <alignment vertical="center" wrapText="1"/>
    </xf>
    <xf numFmtId="165" fontId="15" fillId="27" borderId="45"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35"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34" borderId="37" xfId="0" applyNumberFormat="1" applyFont="1" applyFill="1" applyBorder="1" applyAlignment="1">
      <alignment horizontal="center" vertical="center"/>
    </xf>
    <xf numFmtId="165" fontId="15" fillId="34" borderId="35" xfId="0" applyNumberFormat="1" applyFont="1" applyFill="1" applyBorder="1" applyAlignment="1">
      <alignment horizontal="center" vertical="center"/>
    </xf>
    <xf numFmtId="165" fontId="15" fillId="34" borderId="19" xfId="0" applyNumberFormat="1" applyFont="1" applyFill="1" applyBorder="1" applyAlignment="1">
      <alignment horizontal="center" vertical="center"/>
    </xf>
    <xf numFmtId="0" fontId="14" fillId="0" borderId="0" xfId="31" applyFont="1" applyAlignment="1">
      <alignment horizontal="center"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8" fillId="0" borderId="0" xfId="0" applyFont="1" applyBorder="1" applyAlignment="1">
      <alignment horizontal="left" vertical="top" wrapText="1"/>
    </xf>
    <xf numFmtId="0" fontId="13" fillId="27" borderId="41" xfId="0" applyFont="1" applyFill="1" applyBorder="1" applyAlignment="1">
      <alignment horizontal="left" vertical="center" wrapText="1"/>
    </xf>
    <xf numFmtId="0" fontId="15" fillId="27" borderId="19" xfId="0" applyFont="1" applyFill="1" applyBorder="1" applyAlignment="1">
      <alignment horizontal="left" vertical="center" wrapText="1"/>
    </xf>
    <xf numFmtId="0" fontId="15" fillId="27" borderId="20" xfId="0" applyFont="1" applyFill="1" applyBorder="1" applyAlignment="1">
      <alignment horizontal="left" vertical="center" wrapText="1"/>
    </xf>
    <xf numFmtId="49" fontId="13" fillId="4" borderId="11" xfId="0" applyNumberFormat="1" applyFont="1" applyFill="1" applyBorder="1" applyAlignment="1">
      <alignment horizontal="center" vertical="center"/>
    </xf>
    <xf numFmtId="49" fontId="13" fillId="4" borderId="12"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8" borderId="18"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49" fontId="13" fillId="8" borderId="13"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0" fontId="14" fillId="0" borderId="0" xfId="31" applyFont="1" applyAlignment="1">
      <alignment horizontal="center"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167" fontId="14" fillId="31" borderId="35" xfId="0" applyNumberFormat="1" applyFont="1" applyFill="1" applyBorder="1" applyAlignment="1">
      <alignment horizontal="center" vertical="center" wrapText="1"/>
    </xf>
    <xf numFmtId="167" fontId="14" fillId="31" borderId="38" xfId="0" applyNumberFormat="1" applyFont="1" applyFill="1" applyBorder="1" applyAlignment="1">
      <alignment horizontal="center" vertical="center" wrapText="1"/>
    </xf>
    <xf numFmtId="167" fontId="14" fillId="32" borderId="35" xfId="0" applyNumberFormat="1" applyFont="1" applyFill="1" applyBorder="1" applyAlignment="1">
      <alignment horizontal="center" vertical="center" wrapText="1"/>
    </xf>
    <xf numFmtId="167" fontId="14" fillId="32" borderId="38" xfId="0" applyNumberFormat="1" applyFont="1" applyFill="1" applyBorder="1" applyAlignment="1">
      <alignment horizontal="center" vertical="center" wrapText="1"/>
    </xf>
    <xf numFmtId="167" fontId="12" fillId="0" borderId="35" xfId="0" applyNumberFormat="1" applyFont="1" applyBorder="1" applyAlignment="1">
      <alignment horizontal="center" vertical="center" wrapText="1"/>
    </xf>
    <xf numFmtId="167" fontId="12" fillId="0" borderId="38" xfId="0" applyNumberFormat="1" applyFont="1" applyBorder="1" applyAlignment="1">
      <alignment horizontal="center" vertical="center" wrapText="1"/>
    </xf>
    <xf numFmtId="49" fontId="15" fillId="0" borderId="68"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7" fontId="14" fillId="31" borderId="60" xfId="0" applyNumberFormat="1" applyFont="1" applyFill="1" applyBorder="1" applyAlignment="1">
      <alignment horizontal="center" vertical="center" wrapText="1"/>
    </xf>
    <xf numFmtId="167" fontId="14" fillId="31" borderId="61" xfId="0" applyNumberFormat="1" applyFont="1" applyFill="1" applyBorder="1" applyAlignment="1">
      <alignment horizontal="center" vertical="center" wrapText="1"/>
    </xf>
    <xf numFmtId="167" fontId="12" fillId="0" borderId="35" xfId="0" applyNumberFormat="1" applyFont="1" applyFill="1" applyBorder="1" applyAlignment="1">
      <alignment horizontal="center" vertical="center" wrapText="1"/>
    </xf>
    <xf numFmtId="167" fontId="12" fillId="0" borderId="38" xfId="0" applyNumberFormat="1" applyFont="1" applyFill="1" applyBorder="1" applyAlignment="1">
      <alignment horizontal="center" vertical="center" wrapText="1"/>
    </xf>
    <xf numFmtId="165" fontId="12" fillId="0" borderId="35" xfId="0" applyNumberFormat="1" applyFont="1" applyFill="1" applyBorder="1" applyAlignment="1">
      <alignment horizontal="center" vertical="center" wrapText="1"/>
    </xf>
    <xf numFmtId="167" fontId="14" fillId="0" borderId="35" xfId="0" applyNumberFormat="1" applyFont="1" applyFill="1" applyBorder="1" applyAlignment="1">
      <alignment horizontal="center" vertical="center" wrapText="1"/>
    </xf>
    <xf numFmtId="167" fontId="14" fillId="0" borderId="38" xfId="0" applyNumberFormat="1" applyFont="1" applyFill="1" applyBorder="1" applyAlignment="1">
      <alignment horizontal="center" vertical="center" wrapText="1"/>
    </xf>
    <xf numFmtId="49" fontId="15" fillId="0" borderId="44"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3" fillId="8" borderId="12" xfId="0" applyNumberFormat="1" applyFont="1" applyFill="1" applyBorder="1" applyAlignment="1">
      <alignment horizontal="center" vertical="center"/>
    </xf>
    <xf numFmtId="49" fontId="15" fillId="0" borderId="44" xfId="0" applyNumberFormat="1" applyFont="1" applyFill="1" applyBorder="1" applyAlignment="1">
      <alignment horizontal="left" vertical="center" wrapText="1"/>
    </xf>
    <xf numFmtId="49" fontId="15" fillId="0" borderId="6" xfId="0" applyNumberFormat="1" applyFont="1" applyFill="1" applyBorder="1" applyAlignment="1">
      <alignment horizontal="left" vertical="center" wrapText="1"/>
    </xf>
    <xf numFmtId="49" fontId="15" fillId="27" borderId="67" xfId="0" applyNumberFormat="1" applyFont="1" applyFill="1" applyBorder="1" applyAlignment="1">
      <alignment horizontal="left" vertical="center" wrapText="1"/>
    </xf>
    <xf numFmtId="49" fontId="15" fillId="27" borderId="22" xfId="0" applyNumberFormat="1" applyFont="1" applyFill="1" applyBorder="1" applyAlignment="1">
      <alignment horizontal="left" vertical="center" wrapText="1"/>
    </xf>
    <xf numFmtId="49" fontId="15" fillId="0" borderId="11" xfId="0" applyNumberFormat="1" applyFont="1" applyFill="1" applyBorder="1" applyAlignment="1">
      <alignment horizontal="left" vertical="center" wrapText="1"/>
    </xf>
    <xf numFmtId="49" fontId="15" fillId="0" borderId="67" xfId="0" applyNumberFormat="1" applyFont="1" applyFill="1" applyBorder="1" applyAlignment="1">
      <alignment horizontal="center" vertical="center"/>
    </xf>
    <xf numFmtId="49" fontId="15" fillId="0" borderId="55" xfId="0" applyNumberFormat="1" applyFont="1" applyFill="1" applyBorder="1" applyAlignment="1">
      <alignment horizontal="center" vertical="center"/>
    </xf>
    <xf numFmtId="49" fontId="15" fillId="0" borderId="22" xfId="0" applyNumberFormat="1" applyFont="1" applyFill="1" applyBorder="1" applyAlignment="1">
      <alignment horizontal="center" vertical="center"/>
    </xf>
    <xf numFmtId="165" fontId="13" fillId="8" borderId="7"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8" borderId="7" xfId="0" applyNumberFormat="1" applyFont="1" applyFill="1" applyBorder="1" applyAlignment="1">
      <alignment horizontal="left" vertical="center"/>
    </xf>
    <xf numFmtId="165" fontId="13" fillId="8" borderId="18" xfId="0" applyNumberFormat="1" applyFont="1" applyFill="1" applyBorder="1" applyAlignment="1">
      <alignment horizontal="left" vertical="center"/>
    </xf>
    <xf numFmtId="165" fontId="13" fillId="8" borderId="17" xfId="0" applyNumberFormat="1" applyFont="1" applyFill="1" applyBorder="1" applyAlignment="1">
      <alignment horizontal="left" vertical="center"/>
    </xf>
    <xf numFmtId="49" fontId="13" fillId="4" borderId="7" xfId="0" applyNumberFormat="1" applyFont="1" applyFill="1" applyBorder="1" applyAlignment="1">
      <alignment horizontal="left" vertical="center"/>
    </xf>
    <xf numFmtId="49" fontId="13" fillId="4" borderId="18" xfId="0" applyNumberFormat="1" applyFont="1" applyFill="1" applyBorder="1" applyAlignment="1">
      <alignment horizontal="left" vertical="center"/>
    </xf>
    <xf numFmtId="49" fontId="13" fillId="4" borderId="17" xfId="0" applyNumberFormat="1" applyFont="1" applyFill="1" applyBorder="1" applyAlignment="1">
      <alignment horizontal="left" vertical="center"/>
    </xf>
    <xf numFmtId="49" fontId="13" fillId="27" borderId="69" xfId="0" applyNumberFormat="1" applyFont="1" applyFill="1" applyBorder="1" applyAlignment="1">
      <alignment horizontal="center" vertical="center"/>
    </xf>
    <xf numFmtId="49" fontId="13" fillId="27" borderId="54" xfId="0" applyNumberFormat="1" applyFont="1" applyFill="1" applyBorder="1" applyAlignment="1">
      <alignment horizontal="center" vertical="center"/>
    </xf>
    <xf numFmtId="49" fontId="13" fillId="27" borderId="21" xfId="0" applyNumberFormat="1" applyFont="1" applyFill="1" applyBorder="1" applyAlignment="1">
      <alignment horizontal="center" vertical="center"/>
    </xf>
    <xf numFmtId="0" fontId="15" fillId="0" borderId="11" xfId="0" applyNumberFormat="1" applyFont="1" applyFill="1" applyBorder="1" applyAlignment="1">
      <alignment horizontal="center" vertical="center"/>
    </xf>
    <xf numFmtId="0" fontId="15" fillId="0" borderId="6"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11" xfId="0" applyNumberFormat="1" applyFont="1" applyFill="1" applyBorder="1" applyAlignment="1">
      <alignment horizontal="center" vertical="center"/>
    </xf>
    <xf numFmtId="49" fontId="15" fillId="0" borderId="67" xfId="0" applyNumberFormat="1" applyFont="1" applyFill="1" applyBorder="1" applyAlignment="1">
      <alignment horizontal="center" vertical="center" wrapText="1"/>
    </xf>
    <xf numFmtId="49" fontId="15" fillId="0" borderId="22" xfId="0" applyNumberFormat="1" applyFont="1" applyFill="1" applyBorder="1" applyAlignment="1">
      <alignment horizontal="center" vertical="center" wrapText="1"/>
    </xf>
    <xf numFmtId="0" fontId="15" fillId="0" borderId="11" xfId="0" applyFont="1" applyBorder="1" applyAlignment="1">
      <alignment horizontal="left" vertical="center" wrapText="1"/>
    </xf>
    <xf numFmtId="0" fontId="15" fillId="0" borderId="6" xfId="0" applyFont="1" applyBorder="1" applyAlignment="1">
      <alignment horizontal="left" vertical="center" wrapText="1"/>
    </xf>
    <xf numFmtId="165" fontId="13" fillId="8" borderId="9" xfId="0" applyNumberFormat="1" applyFont="1" applyFill="1" applyBorder="1" applyAlignment="1">
      <alignment horizontal="right" vertical="center"/>
    </xf>
    <xf numFmtId="165" fontId="13" fillId="8" borderId="8" xfId="0" applyNumberFormat="1" applyFont="1" applyFill="1" applyBorder="1" applyAlignment="1">
      <alignment horizontal="right" vertical="center"/>
    </xf>
    <xf numFmtId="165" fontId="13" fillId="8" borderId="71" xfId="0" applyNumberFormat="1" applyFont="1" applyFill="1" applyBorder="1" applyAlignment="1">
      <alignment horizontal="right" vertical="center"/>
    </xf>
    <xf numFmtId="0" fontId="15" fillId="0" borderId="11" xfId="0" applyFont="1" applyFill="1" applyBorder="1" applyAlignment="1">
      <alignment horizontal="center" vertical="center" wrapText="1"/>
    </xf>
    <xf numFmtId="0" fontId="15" fillId="0" borderId="6" xfId="0" applyFont="1" applyFill="1" applyBorder="1" applyAlignment="1">
      <alignment horizontal="center" vertical="center" wrapText="1"/>
    </xf>
    <xf numFmtId="165" fontId="13" fillId="4" borderId="53"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2" fontId="15" fillId="0" borderId="11" xfId="0" applyNumberFormat="1" applyFont="1" applyBorder="1" applyAlignment="1">
      <alignment horizontal="left" vertical="center" wrapText="1"/>
    </xf>
    <xf numFmtId="2" fontId="15" fillId="0" borderId="6" xfId="0" applyNumberFormat="1" applyFont="1" applyBorder="1" applyAlignment="1">
      <alignment horizontal="left" vertical="center" wrapText="1"/>
    </xf>
    <xf numFmtId="0" fontId="15" fillId="27" borderId="55" xfId="0" applyFont="1" applyFill="1" applyBorder="1" applyAlignment="1">
      <alignment horizontal="left" vertical="center" wrapText="1"/>
    </xf>
    <xf numFmtId="49" fontId="13" fillId="4" borderId="10" xfId="0" applyNumberFormat="1" applyFont="1" applyFill="1" applyBorder="1" applyAlignment="1">
      <alignment horizontal="right" vertical="center"/>
    </xf>
    <xf numFmtId="49" fontId="13" fillId="4" borderId="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49" fontId="15" fillId="0" borderId="55" xfId="0" applyNumberFormat="1" applyFont="1" applyFill="1" applyBorder="1" applyAlignment="1">
      <alignment horizontal="center" vertical="center" wrapText="1"/>
    </xf>
    <xf numFmtId="49" fontId="13" fillId="4" borderId="16"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0" fontId="13" fillId="4" borderId="18" xfId="0" applyFont="1" applyFill="1" applyBorder="1" applyAlignment="1">
      <alignment horizontal="left" vertical="center" wrapText="1"/>
    </xf>
    <xf numFmtId="0" fontId="13" fillId="4" borderId="17" xfId="0" applyFont="1" applyFill="1" applyBorder="1" applyAlignment="1">
      <alignment horizontal="left" vertical="center" wrapText="1"/>
    </xf>
    <xf numFmtId="49" fontId="15" fillId="27" borderId="55" xfId="0" applyNumberFormat="1" applyFont="1" applyFill="1" applyBorder="1" applyAlignment="1">
      <alignment horizontal="left" vertical="center" wrapText="1"/>
    </xf>
    <xf numFmtId="49" fontId="13" fillId="4" borderId="9" xfId="0" applyNumberFormat="1" applyFont="1" applyFill="1" applyBorder="1" applyAlignment="1">
      <alignment horizontal="right" vertical="center"/>
    </xf>
    <xf numFmtId="49" fontId="13" fillId="4" borderId="22" xfId="0" applyNumberFormat="1" applyFont="1" applyFill="1" applyBorder="1" applyAlignment="1">
      <alignment horizontal="right" vertical="center"/>
    </xf>
    <xf numFmtId="49" fontId="13" fillId="8" borderId="13" xfId="0" applyNumberFormat="1" applyFont="1" applyFill="1" applyBorder="1" applyAlignment="1">
      <alignment horizontal="center" vertical="center"/>
    </xf>
    <xf numFmtId="49" fontId="15" fillId="0" borderId="67" xfId="0" applyNumberFormat="1" applyFont="1" applyBorder="1" applyAlignment="1">
      <alignment horizontal="center" vertical="center" wrapText="1"/>
    </xf>
    <xf numFmtId="49" fontId="15" fillId="0" borderId="55" xfId="0" applyNumberFormat="1" applyFont="1" applyBorder="1" applyAlignment="1">
      <alignment horizontal="center" vertical="center" wrapText="1"/>
    </xf>
    <xf numFmtId="49" fontId="13" fillId="4" borderId="12" xfId="0" applyNumberFormat="1" applyFont="1" applyFill="1" applyBorder="1" applyAlignment="1">
      <alignment horizontal="center" vertical="center"/>
    </xf>
    <xf numFmtId="49" fontId="13" fillId="4" borderId="33" xfId="0" applyNumberFormat="1" applyFont="1" applyFill="1" applyBorder="1" applyAlignment="1">
      <alignment horizontal="center" vertical="center"/>
    </xf>
    <xf numFmtId="49" fontId="13" fillId="4" borderId="39" xfId="0" applyNumberFormat="1" applyFont="1" applyFill="1" applyBorder="1" applyAlignment="1">
      <alignment horizontal="center" vertical="center"/>
    </xf>
    <xf numFmtId="49" fontId="13" fillId="4" borderId="44" xfId="0" applyNumberFormat="1" applyFont="1" applyFill="1" applyBorder="1" applyAlignment="1">
      <alignment horizontal="center" vertical="center"/>
    </xf>
    <xf numFmtId="165" fontId="13" fillId="4" borderId="7"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5" fillId="0" borderId="68" xfId="0" applyNumberFormat="1" applyFont="1" applyBorder="1" applyAlignment="1">
      <alignment horizontal="center" vertical="center"/>
    </xf>
    <xf numFmtId="49" fontId="15" fillId="0" borderId="70" xfId="0" applyNumberFormat="1" applyFont="1" applyBorder="1" applyAlignment="1">
      <alignment horizontal="center" vertical="center"/>
    </xf>
    <xf numFmtId="165" fontId="13" fillId="8" borderId="73" xfId="0" applyNumberFormat="1" applyFont="1" applyFill="1" applyBorder="1" applyAlignment="1">
      <alignment horizontal="left" vertical="center"/>
    </xf>
    <xf numFmtId="165" fontId="13" fillId="8" borderId="72"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5" fillId="0" borderId="68"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0" fontId="15" fillId="0" borderId="11" xfId="0" applyFont="1" applyBorder="1" applyAlignment="1">
      <alignment horizontal="center" vertical="center" textRotation="90" wrapText="1"/>
    </xf>
    <xf numFmtId="0" fontId="15" fillId="0" borderId="12" xfId="0" applyFont="1" applyBorder="1" applyAlignment="1">
      <alignment horizontal="center" vertical="center" textRotation="90" wrapText="1"/>
    </xf>
    <xf numFmtId="0" fontId="15" fillId="0" borderId="41" xfId="0" applyFont="1" applyBorder="1" applyAlignment="1">
      <alignment horizontal="center" vertical="center" textRotation="90" wrapText="1"/>
    </xf>
    <xf numFmtId="0" fontId="15" fillId="0" borderId="50" xfId="0" applyFont="1" applyBorder="1" applyAlignment="1">
      <alignment horizontal="center" vertical="center" textRotation="90" wrapText="1"/>
    </xf>
    <xf numFmtId="0" fontId="15" fillId="0" borderId="19" xfId="0" applyFont="1" applyBorder="1" applyAlignment="1">
      <alignment horizontal="center" vertical="center" textRotation="90" wrapText="1"/>
    </xf>
    <xf numFmtId="0" fontId="15" fillId="0" borderId="20" xfId="0" applyFont="1" applyBorder="1" applyAlignment="1">
      <alignment horizontal="center" vertical="center" textRotation="90" wrapText="1"/>
    </xf>
    <xf numFmtId="0" fontId="15" fillId="0" borderId="73" xfId="0" applyFont="1" applyBorder="1" applyAlignment="1">
      <alignment horizontal="center" vertical="center" wrapText="1"/>
    </xf>
    <xf numFmtId="0" fontId="15" fillId="0" borderId="72"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11" xfId="29" applyFont="1" applyBorder="1" applyAlignment="1">
      <alignment horizontal="center" vertical="center" wrapText="1" shrinkToFit="1"/>
    </xf>
    <xf numFmtId="0" fontId="15" fillId="0" borderId="12"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2" fontId="15" fillId="0" borderId="11" xfId="29" applyNumberFormat="1" applyFont="1" applyBorder="1" applyAlignment="1">
      <alignment horizontal="center" vertical="center" shrinkToFit="1"/>
    </xf>
    <xf numFmtId="2" fontId="15" fillId="0" borderId="12"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3" fillId="4" borderId="72" xfId="0" applyFont="1" applyFill="1" applyBorder="1" applyAlignment="1">
      <alignment horizontal="left" vertical="center" wrapText="1"/>
    </xf>
    <xf numFmtId="0" fontId="13" fillId="4" borderId="15" xfId="0" applyFont="1" applyFill="1" applyBorder="1" applyAlignment="1">
      <alignment horizontal="left" vertical="center" wrapText="1"/>
    </xf>
    <xf numFmtId="49" fontId="13" fillId="27" borderId="0" xfId="0" applyNumberFormat="1" applyFont="1" applyFill="1" applyBorder="1" applyAlignment="1">
      <alignment horizontal="center" vertical="center"/>
    </xf>
    <xf numFmtId="0" fontId="15" fillId="0" borderId="31"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5" xfId="0" applyFont="1" applyBorder="1" applyAlignment="1">
      <alignment horizontal="center" vertical="center" wrapText="1"/>
    </xf>
    <xf numFmtId="0" fontId="13" fillId="4" borderId="7" xfId="0" applyFont="1" applyFill="1" applyBorder="1" applyAlignment="1">
      <alignment horizontal="left" vertical="center" wrapText="1"/>
    </xf>
    <xf numFmtId="0" fontId="15" fillId="0" borderId="31" xfId="0" applyFont="1" applyBorder="1" applyAlignment="1">
      <alignment horizontal="center" vertical="center" textRotation="90" wrapText="1"/>
    </xf>
    <xf numFmtId="0" fontId="15" fillId="0" borderId="28" xfId="0" applyFont="1" applyBorder="1" applyAlignment="1">
      <alignment horizontal="center" vertical="center" textRotation="90" wrapText="1"/>
    </xf>
    <xf numFmtId="0" fontId="15" fillId="0" borderId="35"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38" xfId="0" applyFont="1" applyFill="1" applyBorder="1" applyAlignment="1">
      <alignment horizontal="center" vertical="center" textRotation="90" wrapText="1"/>
    </xf>
    <xf numFmtId="0" fontId="15" fillId="0" borderId="46" xfId="0" applyFont="1" applyFill="1" applyBorder="1" applyAlignment="1">
      <alignment horizontal="center" vertical="center" textRotation="90" wrapText="1"/>
    </xf>
    <xf numFmtId="0" fontId="13" fillId="8" borderId="72" xfId="0" applyFont="1" applyFill="1" applyBorder="1" applyAlignment="1">
      <alignment horizontal="left" vertical="center"/>
    </xf>
    <xf numFmtId="0" fontId="13" fillId="8" borderId="18" xfId="0" applyFont="1" applyFill="1" applyBorder="1" applyAlignment="1">
      <alignment horizontal="left" vertical="center"/>
    </xf>
    <xf numFmtId="0" fontId="13" fillId="8" borderId="17" xfId="0" applyFont="1" applyFill="1" applyBorder="1" applyAlignment="1">
      <alignment horizontal="left" vertical="center"/>
    </xf>
    <xf numFmtId="165" fontId="13" fillId="8" borderId="7" xfId="0" applyNumberFormat="1" applyFont="1" applyFill="1" applyBorder="1" applyAlignment="1">
      <alignment horizontal="right" vertical="center"/>
    </xf>
    <xf numFmtId="165" fontId="13" fillId="8" borderId="18" xfId="0" applyNumberFormat="1" applyFont="1" applyFill="1" applyBorder="1" applyAlignment="1">
      <alignment horizontal="right" vertical="center"/>
    </xf>
    <xf numFmtId="165" fontId="13" fillId="8" borderId="17" xfId="0" applyNumberFormat="1" applyFont="1" applyFill="1" applyBorder="1" applyAlignment="1">
      <alignment horizontal="right" vertical="center"/>
    </xf>
    <xf numFmtId="0" fontId="15" fillId="0" borderId="7" xfId="29" applyFont="1" applyBorder="1" applyAlignment="1">
      <alignment horizontal="center" vertical="center" shrinkToFit="1"/>
    </xf>
    <xf numFmtId="0" fontId="15" fillId="0" borderId="18" xfId="29" applyFont="1" applyBorder="1" applyAlignment="1">
      <alignment horizontal="center" vertical="center" shrinkToFit="1"/>
    </xf>
    <xf numFmtId="0" fontId="15" fillId="0" borderId="17" xfId="29" applyFont="1" applyBorder="1" applyAlignment="1">
      <alignment horizontal="center" vertical="center" shrinkToFit="1"/>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0" fontId="10" fillId="0" borderId="0" xfId="0" applyFont="1" applyBorder="1" applyAlignment="1">
      <alignment horizontal="center" vertical="top"/>
    </xf>
    <xf numFmtId="49" fontId="13" fillId="24" borderId="76" xfId="0" applyNumberFormat="1" applyFont="1" applyFill="1" applyBorder="1" applyAlignment="1">
      <alignment horizontal="right" vertical="center"/>
    </xf>
    <xf numFmtId="49" fontId="13" fillId="24" borderId="22" xfId="0" applyNumberFormat="1" applyFont="1" applyFill="1" applyBorder="1" applyAlignment="1">
      <alignment horizontal="right" vertical="center"/>
    </xf>
    <xf numFmtId="49" fontId="13" fillId="24" borderId="58" xfId="0" applyNumberFormat="1" applyFont="1" applyFill="1" applyBorder="1" applyAlignment="1">
      <alignment horizontal="right" vertical="center"/>
    </xf>
    <xf numFmtId="0" fontId="15" fillId="0" borderId="31" xfId="0" applyNumberFormat="1" applyFont="1" applyBorder="1" applyAlignment="1">
      <alignment horizontal="center" vertical="center" textRotation="90" wrapText="1"/>
    </xf>
    <xf numFmtId="0" fontId="15" fillId="0" borderId="28" xfId="0" applyNumberFormat="1" applyFont="1" applyBorder="1" applyAlignment="1">
      <alignment horizontal="center" vertical="center" textRotation="90" wrapText="1"/>
    </xf>
    <xf numFmtId="0" fontId="15" fillId="0" borderId="35"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0" fontId="15" fillId="0" borderId="37"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35" xfId="0" applyFont="1" applyBorder="1" applyAlignment="1">
      <alignment horizontal="center" vertical="center"/>
    </xf>
    <xf numFmtId="49" fontId="15" fillId="0" borderId="70" xfId="0" applyNumberFormat="1" applyFont="1" applyFill="1" applyBorder="1" applyAlignment="1">
      <alignment horizontal="center" vertical="center" wrapText="1"/>
    </xf>
    <xf numFmtId="49" fontId="15" fillId="0" borderId="67" xfId="0" applyNumberFormat="1" applyFont="1" applyBorder="1" applyAlignment="1">
      <alignment horizontal="center" vertical="center"/>
    </xf>
    <xf numFmtId="49" fontId="15" fillId="0" borderId="55" xfId="0" applyNumberFormat="1" applyFont="1" applyBorder="1" applyAlignment="1">
      <alignment horizontal="center" vertical="center"/>
    </xf>
    <xf numFmtId="4" fontId="12" fillId="0" borderId="0" xfId="31" applyNumberFormat="1" applyFont="1" applyAlignment="1">
      <alignment horizontal="left"/>
    </xf>
    <xf numFmtId="0" fontId="12" fillId="0" borderId="0" xfId="35" applyFont="1" applyAlignment="1">
      <alignment horizontal="left" vertical="top" wrapText="1"/>
    </xf>
    <xf numFmtId="166" fontId="14" fillId="27" borderId="31" xfId="0" applyNumberFormat="1" applyFont="1" applyFill="1" applyBorder="1" applyAlignment="1">
      <alignment horizontal="center" vertical="center" wrapText="1"/>
    </xf>
    <xf numFmtId="166" fontId="14" fillId="27" borderId="32" xfId="0" applyNumberFormat="1" applyFont="1" applyFill="1" applyBorder="1" applyAlignment="1">
      <alignment horizontal="center" vertical="center" wrapText="1"/>
    </xf>
    <xf numFmtId="166" fontId="14" fillId="27" borderId="35" xfId="0" applyNumberFormat="1" applyFont="1" applyFill="1" applyBorder="1" applyAlignment="1">
      <alignment horizontal="center" vertical="center" wrapText="1"/>
    </xf>
    <xf numFmtId="166" fontId="14" fillId="27" borderId="38" xfId="0" applyNumberFormat="1" applyFont="1" applyFill="1" applyBorder="1" applyAlignment="1">
      <alignment horizontal="center" vertical="center" wrapText="1"/>
    </xf>
    <xf numFmtId="167" fontId="14" fillId="32" borderId="37" xfId="31" applyNumberFormat="1" applyFont="1" applyFill="1" applyBorder="1" applyAlignment="1">
      <alignment horizontal="left" vertical="center" wrapText="1"/>
    </xf>
    <xf numFmtId="167" fontId="14" fillId="32" borderId="35" xfId="31" applyNumberFormat="1" applyFont="1" applyFill="1" applyBorder="1" applyAlignment="1">
      <alignment horizontal="left" vertical="center" wrapText="1"/>
    </xf>
    <xf numFmtId="0" fontId="13" fillId="8" borderId="7" xfId="0" applyFont="1" applyFill="1" applyBorder="1" applyAlignment="1">
      <alignment horizontal="left" vertical="center"/>
    </xf>
    <xf numFmtId="0" fontId="14" fillId="0" borderId="0" xfId="31" applyFont="1" applyAlignment="1">
      <alignment horizontal="left" wrapText="1"/>
    </xf>
    <xf numFmtId="167" fontId="14" fillId="0" borderId="37" xfId="31" applyNumberFormat="1" applyFont="1" applyBorder="1" applyAlignment="1">
      <alignment horizontal="left" vertical="center" wrapText="1"/>
    </xf>
    <xf numFmtId="167" fontId="14" fillId="0" borderId="35" xfId="31" applyNumberFormat="1" applyFont="1" applyBorder="1" applyAlignment="1">
      <alignment horizontal="left" vertical="center" wrapText="1"/>
    </xf>
    <xf numFmtId="165" fontId="13" fillId="24" borderId="16" xfId="0" applyNumberFormat="1" applyFont="1" applyFill="1" applyBorder="1" applyAlignment="1">
      <alignment horizontal="center" vertical="center"/>
    </xf>
    <xf numFmtId="165" fontId="13" fillId="24" borderId="25" xfId="0" applyNumberFormat="1" applyFont="1" applyFill="1" applyBorder="1" applyAlignment="1">
      <alignment horizontal="center" vertical="center"/>
    </xf>
    <xf numFmtId="165" fontId="13" fillId="24" borderId="57" xfId="0" applyNumberFormat="1" applyFont="1" applyFill="1" applyBorder="1" applyAlignment="1">
      <alignment horizontal="center" vertical="center"/>
    </xf>
    <xf numFmtId="167" fontId="14" fillId="33" borderId="30" xfId="31" applyNumberFormat="1" applyFont="1" applyFill="1" applyBorder="1" applyAlignment="1">
      <alignment horizontal="center" vertical="center" wrapText="1"/>
    </xf>
    <xf numFmtId="167" fontId="14" fillId="33" borderId="31" xfId="31" applyNumberFormat="1" applyFont="1" applyFill="1" applyBorder="1" applyAlignment="1">
      <alignment horizontal="center" vertical="center" wrapText="1"/>
    </xf>
    <xf numFmtId="167" fontId="14" fillId="33" borderId="37" xfId="31" applyNumberFormat="1" applyFont="1" applyFill="1" applyBorder="1" applyAlignment="1">
      <alignment horizontal="center" vertical="center" wrapText="1"/>
    </xf>
    <xf numFmtId="167" fontId="14" fillId="33" borderId="35" xfId="31" applyNumberFormat="1" applyFont="1" applyFill="1" applyBorder="1" applyAlignment="1">
      <alignment horizontal="center" vertical="center" wrapText="1"/>
    </xf>
    <xf numFmtId="167" fontId="12" fillId="0" borderId="37" xfId="31" applyNumberFormat="1" applyFont="1" applyBorder="1" applyAlignment="1">
      <alignment horizontal="left" vertical="center" wrapText="1"/>
    </xf>
    <xf numFmtId="167" fontId="12" fillId="0" borderId="35" xfId="31" applyNumberFormat="1" applyFont="1" applyBorder="1" applyAlignment="1">
      <alignment horizontal="left" vertical="center" wrapText="1"/>
    </xf>
    <xf numFmtId="167" fontId="14" fillId="31" borderId="37" xfId="31" applyNumberFormat="1" applyFont="1" applyFill="1" applyBorder="1" applyAlignment="1">
      <alignment horizontal="left" vertical="center" wrapText="1"/>
    </xf>
    <xf numFmtId="167" fontId="14" fillId="31" borderId="35" xfId="31" applyNumberFormat="1" applyFont="1" applyFill="1" applyBorder="1" applyAlignment="1">
      <alignment horizontal="left" vertical="center" wrapText="1"/>
    </xf>
    <xf numFmtId="167" fontId="14" fillId="31" borderId="59" xfId="31" applyNumberFormat="1" applyFont="1" applyFill="1" applyBorder="1" applyAlignment="1">
      <alignment horizontal="left" vertical="center" wrapText="1"/>
    </xf>
    <xf numFmtId="167" fontId="14" fillId="31" borderId="60" xfId="31" applyNumberFormat="1" applyFont="1" applyFill="1" applyBorder="1" applyAlignment="1">
      <alignment horizontal="left" vertical="center" wrapText="1"/>
    </xf>
    <xf numFmtId="0" fontId="18" fillId="0" borderId="0" xfId="0" applyFont="1" applyBorder="1" applyAlignment="1">
      <alignment horizontal="left" vertical="top" wrapText="1"/>
    </xf>
    <xf numFmtId="0" fontId="17" fillId="0" borderId="0" xfId="0" applyFont="1" applyBorder="1" applyAlignment="1">
      <alignment horizontal="left" vertical="top" wrapText="1"/>
    </xf>
    <xf numFmtId="0" fontId="17" fillId="0" borderId="0" xfId="0" applyFont="1" applyBorder="1" applyAlignment="1">
      <alignment vertical="top" wrapText="1"/>
    </xf>
    <xf numFmtId="0" fontId="15" fillId="27" borderId="67" xfId="0" applyFont="1" applyFill="1" applyBorder="1" applyAlignment="1">
      <alignment horizontal="left" vertical="center" wrapText="1"/>
    </xf>
    <xf numFmtId="0" fontId="15" fillId="27" borderId="22" xfId="0" applyFont="1" applyFill="1" applyBorder="1" applyAlignment="1">
      <alignment horizontal="left" vertical="center" wrapText="1"/>
    </xf>
    <xf numFmtId="0" fontId="11" fillId="0" borderId="0" xfId="0" applyFont="1" applyBorder="1" applyAlignment="1">
      <alignment horizontal="center" vertical="top" wrapText="1"/>
    </xf>
    <xf numFmtId="0" fontId="15" fillId="0" borderId="30" xfId="0" applyFont="1" applyBorder="1" applyAlignment="1">
      <alignment horizontal="center" vertical="center" textRotation="90" wrapText="1"/>
    </xf>
    <xf numFmtId="0" fontId="15" fillId="0" borderId="27" xfId="0" applyFont="1" applyBorder="1" applyAlignment="1">
      <alignment horizontal="center" vertical="center" textRotation="90" wrapText="1"/>
    </xf>
    <xf numFmtId="0" fontId="15" fillId="0" borderId="15"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75" xfId="0" applyFont="1" applyFill="1" applyBorder="1" applyAlignment="1">
      <alignment horizontal="center" vertical="center" textRotation="90" wrapText="1"/>
    </xf>
    <xf numFmtId="0" fontId="15" fillId="0" borderId="25" xfId="0" applyFont="1" applyFill="1" applyBorder="1" applyAlignment="1">
      <alignment horizontal="center" vertical="center" textRotation="90" wrapText="1"/>
    </xf>
    <xf numFmtId="0" fontId="19" fillId="24" borderId="7" xfId="0" applyFont="1" applyFill="1" applyBorder="1" applyAlignment="1">
      <alignment horizontal="left" vertical="center" wrapText="1"/>
    </xf>
    <xf numFmtId="0" fontId="19" fillId="24" borderId="18" xfId="0" applyFont="1" applyFill="1" applyBorder="1" applyAlignment="1">
      <alignment horizontal="left" vertical="center" wrapText="1"/>
    </xf>
    <xf numFmtId="0" fontId="19" fillId="24" borderId="17"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99"/>
  <sheetViews>
    <sheetView tabSelected="1" view="pageBreakPreview" topLeftCell="B1" zoomScaleNormal="100" zoomScaleSheetLayoutView="100" workbookViewId="0">
      <selection activeCell="N1" sqref="N1"/>
    </sheetView>
  </sheetViews>
  <sheetFormatPr defaultRowHeight="11.25" x14ac:dyDescent="0.2"/>
  <cols>
    <col min="1" max="1" width="9.140625" style="4" hidden="1" customWidth="1"/>
    <col min="2" max="2" width="1" style="4" customWidth="1"/>
    <col min="3" max="3" width="4" style="2" customWidth="1"/>
    <col min="4" max="4" width="4.28515625" style="2" customWidth="1"/>
    <col min="5" max="5" width="5" style="2" customWidth="1"/>
    <col min="6" max="6" width="30" style="2" customWidth="1"/>
    <col min="7" max="7" width="6" style="2" customWidth="1"/>
    <col min="8" max="8" width="8.85546875" style="3" customWidth="1"/>
    <col min="9" max="10" width="5.85546875" style="3" customWidth="1"/>
    <col min="11" max="11" width="6.28515625" style="2" customWidth="1"/>
    <col min="12" max="13" width="5.85546875" style="2" customWidth="1"/>
    <col min="14" max="16" width="7" style="2" customWidth="1"/>
    <col min="17" max="17" width="5.140625" style="2" customWidth="1"/>
    <col min="18" max="18" width="6.5703125" style="2" customWidth="1"/>
    <col min="19" max="19" width="7" style="4" customWidth="1"/>
    <col min="20" max="20" width="6.5703125" style="4" customWidth="1"/>
    <col min="21" max="21" width="25" style="4" customWidth="1"/>
    <col min="22" max="22" width="8.42578125" style="4" customWidth="1"/>
    <col min="23" max="24" width="9.140625" style="4"/>
    <col min="25" max="25" width="8.140625" style="4" customWidth="1"/>
    <col min="26" max="26" width="8.5703125" style="4" customWidth="1"/>
    <col min="27" max="27" width="4.5703125" style="4" customWidth="1"/>
    <col min="28" max="28" width="6.85546875" style="4" customWidth="1"/>
    <col min="29" max="16384" width="9.140625" style="4"/>
  </cols>
  <sheetData>
    <row r="1" spans="3:78" ht="83.25" customHeight="1" x14ac:dyDescent="0.2">
      <c r="V1" s="353" t="s">
        <v>139</v>
      </c>
      <c r="W1" s="353"/>
      <c r="X1" s="353"/>
      <c r="Y1" s="353"/>
      <c r="Z1" s="353"/>
    </row>
    <row r="2" spans="3:78" ht="14.25" customHeight="1" x14ac:dyDescent="0.2">
      <c r="W2" s="164"/>
      <c r="X2" s="164"/>
      <c r="Y2" s="354" t="s">
        <v>37</v>
      </c>
      <c r="Z2" s="354"/>
    </row>
    <row r="3" spans="3:78" ht="15.75" customHeight="1" x14ac:dyDescent="0.2">
      <c r="Y3" s="355" t="s">
        <v>12</v>
      </c>
      <c r="Z3" s="355"/>
    </row>
    <row r="4" spans="3:78" ht="33.75" customHeight="1" x14ac:dyDescent="0.2">
      <c r="C4" s="358" t="s">
        <v>128</v>
      </c>
      <c r="D4" s="358"/>
      <c r="E4" s="358"/>
      <c r="F4" s="358"/>
      <c r="G4" s="358"/>
      <c r="H4" s="358"/>
      <c r="I4" s="358"/>
      <c r="J4" s="358"/>
      <c r="K4" s="358"/>
      <c r="L4" s="358"/>
      <c r="M4" s="358"/>
      <c r="N4" s="358"/>
      <c r="O4" s="358"/>
      <c r="P4" s="358"/>
      <c r="Q4" s="358"/>
      <c r="R4" s="358"/>
      <c r="S4" s="358"/>
      <c r="T4" s="358"/>
      <c r="U4" s="358"/>
      <c r="V4" s="358"/>
      <c r="W4" s="358"/>
      <c r="X4" s="358"/>
      <c r="Y4" s="358"/>
      <c r="Z4" s="358"/>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3:78" ht="14.25" customHeight="1" x14ac:dyDescent="0.2">
      <c r="C5" s="1"/>
      <c r="D5" s="1"/>
      <c r="E5" s="1"/>
      <c r="F5" s="1"/>
      <c r="G5" s="1"/>
      <c r="H5" s="1"/>
      <c r="I5" s="1"/>
      <c r="J5" s="1"/>
      <c r="K5" s="1"/>
      <c r="L5" s="1"/>
      <c r="M5" s="1"/>
      <c r="N5" s="1"/>
      <c r="O5" s="1"/>
      <c r="P5" s="1"/>
      <c r="Q5" s="1"/>
      <c r="R5" s="1"/>
      <c r="Y5" s="6" t="s">
        <v>13</v>
      </c>
    </row>
    <row r="6" spans="3:78" ht="7.5" customHeight="1" thickBot="1" x14ac:dyDescent="0.25">
      <c r="C6" s="314"/>
      <c r="D6" s="314"/>
      <c r="E6" s="314"/>
      <c r="F6" s="314"/>
      <c r="G6" s="314"/>
      <c r="H6" s="314"/>
      <c r="I6" s="314"/>
      <c r="J6" s="314"/>
      <c r="K6" s="314"/>
      <c r="L6" s="314"/>
      <c r="M6" s="314"/>
      <c r="N6" s="314"/>
      <c r="O6" s="314"/>
      <c r="P6" s="314"/>
      <c r="Q6" s="314"/>
      <c r="R6" s="314"/>
      <c r="S6" s="314"/>
      <c r="T6" s="314"/>
      <c r="U6" s="314"/>
      <c r="V6" s="314"/>
      <c r="W6" s="314"/>
      <c r="X6" s="314"/>
      <c r="Y6" s="314"/>
      <c r="Z6" s="314"/>
      <c r="AA6" s="314"/>
    </row>
    <row r="7" spans="3:78" ht="20.25" customHeight="1" thickBot="1" x14ac:dyDescent="0.25">
      <c r="C7" s="359" t="s">
        <v>0</v>
      </c>
      <c r="D7" s="297" t="s">
        <v>1</v>
      </c>
      <c r="E7" s="297" t="s">
        <v>2</v>
      </c>
      <c r="F7" s="292" t="s">
        <v>11</v>
      </c>
      <c r="G7" s="297" t="s">
        <v>3</v>
      </c>
      <c r="H7" s="318" t="s">
        <v>4</v>
      </c>
      <c r="I7" s="275" t="s">
        <v>10</v>
      </c>
      <c r="J7" s="273" t="s">
        <v>14</v>
      </c>
      <c r="K7" s="279" t="s">
        <v>129</v>
      </c>
      <c r="L7" s="280"/>
      <c r="M7" s="280"/>
      <c r="N7" s="280"/>
      <c r="O7" s="279" t="s">
        <v>130</v>
      </c>
      <c r="P7" s="280"/>
      <c r="Q7" s="280"/>
      <c r="R7" s="361"/>
      <c r="S7" s="273" t="s">
        <v>110</v>
      </c>
      <c r="T7" s="363" t="s">
        <v>131</v>
      </c>
      <c r="U7" s="309" t="s">
        <v>15</v>
      </c>
      <c r="V7" s="310"/>
      <c r="W7" s="310"/>
      <c r="X7" s="310"/>
      <c r="Y7" s="310"/>
      <c r="Z7" s="311"/>
      <c r="AA7" s="314"/>
    </row>
    <row r="8" spans="3:78" ht="13.5" customHeight="1" thickBot="1" x14ac:dyDescent="0.25">
      <c r="C8" s="360"/>
      <c r="D8" s="298"/>
      <c r="E8" s="298"/>
      <c r="F8" s="293"/>
      <c r="G8" s="298"/>
      <c r="H8" s="319"/>
      <c r="I8" s="276"/>
      <c r="J8" s="274"/>
      <c r="K8" s="281"/>
      <c r="L8" s="282"/>
      <c r="M8" s="282"/>
      <c r="N8" s="282"/>
      <c r="O8" s="281"/>
      <c r="P8" s="282"/>
      <c r="Q8" s="282"/>
      <c r="R8" s="362"/>
      <c r="S8" s="274"/>
      <c r="T8" s="364"/>
      <c r="U8" s="286" t="s">
        <v>9</v>
      </c>
      <c r="V8" s="283" t="s">
        <v>16</v>
      </c>
      <c r="W8" s="310" t="s">
        <v>17</v>
      </c>
      <c r="X8" s="310"/>
      <c r="Y8" s="310"/>
      <c r="Z8" s="311"/>
      <c r="AA8" s="314"/>
    </row>
    <row r="9" spans="3:78" ht="21.75" customHeight="1" x14ac:dyDescent="0.2">
      <c r="C9" s="322"/>
      <c r="D9" s="299"/>
      <c r="E9" s="299"/>
      <c r="F9" s="294"/>
      <c r="G9" s="299"/>
      <c r="H9" s="320"/>
      <c r="I9" s="277"/>
      <c r="J9" s="274"/>
      <c r="K9" s="322" t="s">
        <v>5</v>
      </c>
      <c r="L9" s="324" t="s">
        <v>6</v>
      </c>
      <c r="M9" s="324"/>
      <c r="N9" s="365" t="s">
        <v>7</v>
      </c>
      <c r="O9" s="322" t="s">
        <v>5</v>
      </c>
      <c r="P9" s="324" t="s">
        <v>6</v>
      </c>
      <c r="Q9" s="324"/>
      <c r="R9" s="301" t="s">
        <v>7</v>
      </c>
      <c r="S9" s="274"/>
      <c r="T9" s="364"/>
      <c r="U9" s="287"/>
      <c r="V9" s="284"/>
      <c r="W9" s="283" t="s">
        <v>111</v>
      </c>
      <c r="X9" s="283" t="s">
        <v>132</v>
      </c>
      <c r="Y9" s="283" t="s">
        <v>112</v>
      </c>
      <c r="Z9" s="283" t="s">
        <v>133</v>
      </c>
      <c r="AA9" s="314"/>
    </row>
    <row r="10" spans="3:78" ht="87" customHeight="1" thickBot="1" x14ac:dyDescent="0.25">
      <c r="C10" s="323"/>
      <c r="D10" s="300"/>
      <c r="E10" s="300"/>
      <c r="F10" s="295"/>
      <c r="G10" s="300"/>
      <c r="H10" s="321"/>
      <c r="I10" s="278"/>
      <c r="J10" s="274"/>
      <c r="K10" s="323"/>
      <c r="L10" s="172" t="s">
        <v>5</v>
      </c>
      <c r="M10" s="20" t="s">
        <v>8</v>
      </c>
      <c r="N10" s="366"/>
      <c r="O10" s="323"/>
      <c r="P10" s="172" t="s">
        <v>5</v>
      </c>
      <c r="Q10" s="20" t="s">
        <v>8</v>
      </c>
      <c r="R10" s="302"/>
      <c r="S10" s="274"/>
      <c r="T10" s="364"/>
      <c r="U10" s="288"/>
      <c r="V10" s="285"/>
      <c r="W10" s="285"/>
      <c r="X10" s="285"/>
      <c r="Y10" s="285"/>
      <c r="Z10" s="285"/>
      <c r="AA10" s="314"/>
    </row>
    <row r="11" spans="3:78" ht="16.5" customHeight="1" thickBot="1" x14ac:dyDescent="0.25">
      <c r="C11" s="367" t="s">
        <v>44</v>
      </c>
      <c r="D11" s="368"/>
      <c r="E11" s="368"/>
      <c r="F11" s="368"/>
      <c r="G11" s="368"/>
      <c r="H11" s="368"/>
      <c r="I11" s="368"/>
      <c r="J11" s="368"/>
      <c r="K11" s="368"/>
      <c r="L11" s="368"/>
      <c r="M11" s="368"/>
      <c r="N11" s="368"/>
      <c r="O11" s="368"/>
      <c r="P11" s="368"/>
      <c r="Q11" s="368"/>
      <c r="R11" s="368"/>
      <c r="S11" s="368"/>
      <c r="T11" s="368"/>
      <c r="U11" s="368"/>
      <c r="V11" s="368"/>
      <c r="W11" s="368"/>
      <c r="X11" s="368"/>
      <c r="Y11" s="368"/>
      <c r="Z11" s="369"/>
      <c r="AA11" s="314"/>
    </row>
    <row r="12" spans="3:78" s="5" customFormat="1" ht="15" customHeight="1" thickBot="1" x14ac:dyDescent="0.25">
      <c r="C12" s="21" t="s">
        <v>38</v>
      </c>
      <c r="D12" s="303" t="s">
        <v>45</v>
      </c>
      <c r="E12" s="304"/>
      <c r="F12" s="304"/>
      <c r="G12" s="304"/>
      <c r="H12" s="304"/>
      <c r="I12" s="304"/>
      <c r="J12" s="304"/>
      <c r="K12" s="304"/>
      <c r="L12" s="304"/>
      <c r="M12" s="304"/>
      <c r="N12" s="304"/>
      <c r="O12" s="304"/>
      <c r="P12" s="304"/>
      <c r="Q12" s="304"/>
      <c r="R12" s="304"/>
      <c r="S12" s="304"/>
      <c r="T12" s="304"/>
      <c r="U12" s="304"/>
      <c r="V12" s="304"/>
      <c r="W12" s="304"/>
      <c r="X12" s="304"/>
      <c r="Y12" s="304"/>
      <c r="Z12" s="305"/>
      <c r="AA12" s="314"/>
    </row>
    <row r="13" spans="3:78" s="5" customFormat="1" ht="15.75" customHeight="1" thickBot="1" x14ac:dyDescent="0.25">
      <c r="C13" s="173" t="s">
        <v>38</v>
      </c>
      <c r="D13" s="168" t="s">
        <v>38</v>
      </c>
      <c r="E13" s="296" t="s">
        <v>46</v>
      </c>
      <c r="F13" s="251"/>
      <c r="G13" s="251"/>
      <c r="H13" s="251"/>
      <c r="I13" s="251"/>
      <c r="J13" s="251"/>
      <c r="K13" s="251"/>
      <c r="L13" s="251"/>
      <c r="M13" s="251"/>
      <c r="N13" s="251"/>
      <c r="O13" s="251"/>
      <c r="P13" s="251"/>
      <c r="Q13" s="251"/>
      <c r="R13" s="251"/>
      <c r="S13" s="251"/>
      <c r="T13" s="251"/>
      <c r="U13" s="251"/>
      <c r="V13" s="251"/>
      <c r="W13" s="251"/>
      <c r="X13" s="251"/>
      <c r="Y13" s="251"/>
      <c r="Z13" s="252"/>
      <c r="AA13" s="314"/>
    </row>
    <row r="14" spans="3:78" s="5" customFormat="1" ht="24" x14ac:dyDescent="0.2">
      <c r="C14" s="184" t="s">
        <v>38</v>
      </c>
      <c r="D14" s="203" t="s">
        <v>38</v>
      </c>
      <c r="E14" s="291" t="s">
        <v>38</v>
      </c>
      <c r="F14" s="356" t="s">
        <v>121</v>
      </c>
      <c r="G14" s="257" t="s">
        <v>68</v>
      </c>
      <c r="H14" s="326" t="s">
        <v>69</v>
      </c>
      <c r="I14" s="266" t="s">
        <v>70</v>
      </c>
      <c r="J14" s="46" t="s">
        <v>21</v>
      </c>
      <c r="K14" s="49">
        <f>K15+K17+K16</f>
        <v>162.69999999999999</v>
      </c>
      <c r="L14" s="50">
        <f>L15+L17+L16</f>
        <v>162.69999999999999</v>
      </c>
      <c r="M14" s="50">
        <f>M15+M17+M16</f>
        <v>24.6</v>
      </c>
      <c r="N14" s="51">
        <f>N15+N17</f>
        <v>0</v>
      </c>
      <c r="O14" s="49">
        <f>O15+O17+O16</f>
        <v>180.5</v>
      </c>
      <c r="P14" s="50">
        <f>P15+P17+P16</f>
        <v>180.5</v>
      </c>
      <c r="Q14" s="50">
        <f>Q15+Q17+Q16</f>
        <v>26.7</v>
      </c>
      <c r="R14" s="51">
        <f>R15+R17</f>
        <v>0</v>
      </c>
      <c r="S14" s="52">
        <f>S15+S17+S16</f>
        <v>315</v>
      </c>
      <c r="T14" s="48">
        <f>T15+T17+T16</f>
        <v>315</v>
      </c>
      <c r="U14" s="53" t="s">
        <v>113</v>
      </c>
      <c r="V14" s="54" t="s">
        <v>57</v>
      </c>
      <c r="W14" s="54">
        <v>3</v>
      </c>
      <c r="X14" s="54">
        <v>3</v>
      </c>
      <c r="Y14" s="54">
        <v>3</v>
      </c>
      <c r="Z14" s="55">
        <v>3</v>
      </c>
      <c r="AA14" s="314"/>
    </row>
    <row r="15" spans="3:78" s="5" customFormat="1" ht="29.25" customHeight="1" x14ac:dyDescent="0.2">
      <c r="C15" s="205"/>
      <c r="D15" s="259"/>
      <c r="E15" s="291"/>
      <c r="F15" s="244"/>
      <c r="G15" s="258"/>
      <c r="H15" s="327"/>
      <c r="I15" s="267"/>
      <c r="J15" s="312" t="s">
        <v>67</v>
      </c>
      <c r="K15" s="57">
        <v>87.7</v>
      </c>
      <c r="L15" s="58">
        <v>87.7</v>
      </c>
      <c r="M15" s="58">
        <v>6.1</v>
      </c>
      <c r="N15" s="59">
        <v>0</v>
      </c>
      <c r="O15" s="57">
        <v>83.5</v>
      </c>
      <c r="P15" s="58">
        <v>83.5</v>
      </c>
      <c r="Q15" s="58">
        <v>6.7</v>
      </c>
      <c r="R15" s="59">
        <v>0</v>
      </c>
      <c r="S15" s="60">
        <v>305</v>
      </c>
      <c r="T15" s="61">
        <v>305</v>
      </c>
      <c r="U15" s="62" t="s">
        <v>96</v>
      </c>
      <c r="V15" s="63" t="s">
        <v>58</v>
      </c>
      <c r="W15" s="63">
        <v>40</v>
      </c>
      <c r="X15" s="63">
        <v>34</v>
      </c>
      <c r="Y15" s="63">
        <v>40</v>
      </c>
      <c r="Z15" s="64">
        <v>40</v>
      </c>
      <c r="AA15" s="314"/>
    </row>
    <row r="16" spans="3:78" s="5" customFormat="1" ht="63" customHeight="1" x14ac:dyDescent="0.2">
      <c r="C16" s="205"/>
      <c r="D16" s="259"/>
      <c r="E16" s="291"/>
      <c r="F16" s="244"/>
      <c r="G16" s="258"/>
      <c r="H16" s="327"/>
      <c r="I16" s="267"/>
      <c r="J16" s="313"/>
      <c r="K16" s="57">
        <v>65</v>
      </c>
      <c r="L16" s="58">
        <v>65</v>
      </c>
      <c r="M16" s="58">
        <v>18.5</v>
      </c>
      <c r="N16" s="59">
        <v>0</v>
      </c>
      <c r="O16" s="57">
        <v>87</v>
      </c>
      <c r="P16" s="58">
        <v>87</v>
      </c>
      <c r="Q16" s="58">
        <v>20</v>
      </c>
      <c r="R16" s="59">
        <v>0</v>
      </c>
      <c r="S16" s="60"/>
      <c r="T16" s="61"/>
      <c r="U16" s="62" t="s">
        <v>108</v>
      </c>
      <c r="V16" s="63" t="s">
        <v>58</v>
      </c>
      <c r="W16" s="63">
        <v>80</v>
      </c>
      <c r="X16" s="63">
        <v>80</v>
      </c>
      <c r="Y16" s="63"/>
      <c r="Z16" s="64"/>
      <c r="AA16" s="314"/>
    </row>
    <row r="17" spans="3:27" s="5" customFormat="1" ht="60.75" thickBot="1" x14ac:dyDescent="0.25">
      <c r="C17" s="205"/>
      <c r="D17" s="259"/>
      <c r="E17" s="291"/>
      <c r="F17" s="357"/>
      <c r="G17" s="258"/>
      <c r="H17" s="327"/>
      <c r="I17" s="267"/>
      <c r="J17" s="180" t="s">
        <v>71</v>
      </c>
      <c r="K17" s="91">
        <v>10</v>
      </c>
      <c r="L17" s="92">
        <v>10</v>
      </c>
      <c r="M17" s="92">
        <v>0</v>
      </c>
      <c r="N17" s="152">
        <v>0</v>
      </c>
      <c r="O17" s="91">
        <v>10</v>
      </c>
      <c r="P17" s="92">
        <v>10</v>
      </c>
      <c r="Q17" s="92">
        <v>0</v>
      </c>
      <c r="R17" s="152">
        <v>0</v>
      </c>
      <c r="S17" s="66">
        <v>10</v>
      </c>
      <c r="T17" s="67">
        <v>10</v>
      </c>
      <c r="U17" s="153" t="s">
        <v>107</v>
      </c>
      <c r="V17" s="68" t="s">
        <v>58</v>
      </c>
      <c r="W17" s="151">
        <v>3</v>
      </c>
      <c r="X17" s="151">
        <v>3</v>
      </c>
      <c r="Y17" s="151">
        <v>4</v>
      </c>
      <c r="Z17" s="151">
        <v>4</v>
      </c>
      <c r="AA17" s="314"/>
    </row>
    <row r="18" spans="3:27" s="5" customFormat="1" ht="14.25" customHeight="1" thickBot="1" x14ac:dyDescent="0.25">
      <c r="C18" s="173" t="s">
        <v>38</v>
      </c>
      <c r="D18" s="22" t="s">
        <v>38</v>
      </c>
      <c r="E18" s="245" t="s">
        <v>18</v>
      </c>
      <c r="F18" s="255"/>
      <c r="G18" s="246"/>
      <c r="H18" s="246"/>
      <c r="I18" s="247"/>
      <c r="J18" s="23"/>
      <c r="K18" s="24">
        <f t="shared" ref="K18:S18" si="0">K14</f>
        <v>162.69999999999999</v>
      </c>
      <c r="L18" s="25">
        <f t="shared" si="0"/>
        <v>162.69999999999999</v>
      </c>
      <c r="M18" s="25">
        <f t="shared" si="0"/>
        <v>24.6</v>
      </c>
      <c r="N18" s="26">
        <f t="shared" si="0"/>
        <v>0</v>
      </c>
      <c r="O18" s="24">
        <f t="shared" si="0"/>
        <v>180.5</v>
      </c>
      <c r="P18" s="25">
        <f t="shared" si="0"/>
        <v>180.5</v>
      </c>
      <c r="Q18" s="25">
        <f t="shared" si="0"/>
        <v>26.7</v>
      </c>
      <c r="R18" s="26">
        <f t="shared" si="0"/>
        <v>0</v>
      </c>
      <c r="S18" s="27">
        <f t="shared" si="0"/>
        <v>315</v>
      </c>
      <c r="T18" s="177">
        <f t="shared" ref="T18" si="1">T14</f>
        <v>315</v>
      </c>
      <c r="U18" s="239"/>
      <c r="V18" s="240"/>
      <c r="W18" s="240"/>
      <c r="X18" s="240"/>
      <c r="Y18" s="240"/>
      <c r="Z18" s="241"/>
      <c r="AA18" s="314"/>
    </row>
    <row r="19" spans="3:27" s="5" customFormat="1" ht="16.5" customHeight="1" thickBot="1" x14ac:dyDescent="0.25">
      <c r="C19" s="181" t="s">
        <v>38</v>
      </c>
      <c r="D19" s="234" t="s">
        <v>19</v>
      </c>
      <c r="E19" s="235"/>
      <c r="F19" s="235"/>
      <c r="G19" s="235"/>
      <c r="H19" s="235"/>
      <c r="I19" s="236"/>
      <c r="J19" s="28"/>
      <c r="K19" s="29">
        <f>K18</f>
        <v>162.69999999999999</v>
      </c>
      <c r="L19" s="30">
        <f t="shared" ref="L19:N19" si="2">L18</f>
        <v>162.69999999999999</v>
      </c>
      <c r="M19" s="30">
        <f t="shared" si="2"/>
        <v>24.6</v>
      </c>
      <c r="N19" s="31">
        <f t="shared" si="2"/>
        <v>0</v>
      </c>
      <c r="O19" s="29">
        <f>O18</f>
        <v>180.5</v>
      </c>
      <c r="P19" s="30">
        <f t="shared" ref="P19:T19" si="3">P18</f>
        <v>180.5</v>
      </c>
      <c r="Q19" s="30">
        <f t="shared" si="3"/>
        <v>26.7</v>
      </c>
      <c r="R19" s="31">
        <f t="shared" si="3"/>
        <v>0</v>
      </c>
      <c r="S19" s="32">
        <f t="shared" si="3"/>
        <v>315</v>
      </c>
      <c r="T19" s="176">
        <f t="shared" si="3"/>
        <v>315</v>
      </c>
      <c r="U19" s="214"/>
      <c r="V19" s="215"/>
      <c r="W19" s="215"/>
      <c r="X19" s="215"/>
      <c r="Y19" s="215"/>
      <c r="Z19" s="216"/>
      <c r="AA19" s="314"/>
    </row>
    <row r="20" spans="3:27" s="5" customFormat="1" ht="15" customHeight="1" thickBot="1" x14ac:dyDescent="0.25">
      <c r="C20" s="21" t="s">
        <v>39</v>
      </c>
      <c r="D20" s="303" t="s">
        <v>47</v>
      </c>
      <c r="E20" s="304"/>
      <c r="F20" s="304"/>
      <c r="G20" s="304"/>
      <c r="H20" s="304"/>
      <c r="I20" s="304"/>
      <c r="J20" s="304"/>
      <c r="K20" s="304"/>
      <c r="L20" s="304"/>
      <c r="M20" s="304"/>
      <c r="N20" s="304"/>
      <c r="O20" s="304"/>
      <c r="P20" s="304"/>
      <c r="Q20" s="304"/>
      <c r="R20" s="304"/>
      <c r="S20" s="304"/>
      <c r="T20" s="304"/>
      <c r="U20" s="304"/>
      <c r="V20" s="304"/>
      <c r="W20" s="304"/>
      <c r="X20" s="304"/>
      <c r="Y20" s="304"/>
      <c r="Z20" s="305"/>
      <c r="AA20" s="314"/>
    </row>
    <row r="21" spans="3:27" s="5" customFormat="1" ht="15.75" customHeight="1" thickBot="1" x14ac:dyDescent="0.25">
      <c r="C21" s="181" t="s">
        <v>39</v>
      </c>
      <c r="D21" s="22" t="s">
        <v>38</v>
      </c>
      <c r="E21" s="289" t="s">
        <v>48</v>
      </c>
      <c r="F21" s="289"/>
      <c r="G21" s="289"/>
      <c r="H21" s="289"/>
      <c r="I21" s="289"/>
      <c r="J21" s="289"/>
      <c r="K21" s="289"/>
      <c r="L21" s="289"/>
      <c r="M21" s="289"/>
      <c r="N21" s="289"/>
      <c r="O21" s="289"/>
      <c r="P21" s="289"/>
      <c r="Q21" s="289"/>
      <c r="R21" s="289"/>
      <c r="S21" s="289"/>
      <c r="T21" s="289"/>
      <c r="U21" s="289"/>
      <c r="V21" s="289"/>
      <c r="W21" s="289"/>
      <c r="X21" s="289"/>
      <c r="Y21" s="289"/>
      <c r="Z21" s="290"/>
      <c r="AA21" s="314"/>
    </row>
    <row r="22" spans="3:27" s="5" customFormat="1" ht="21.75" customHeight="1" thickBot="1" x14ac:dyDescent="0.25">
      <c r="C22" s="256" t="s">
        <v>39</v>
      </c>
      <c r="D22" s="260" t="s">
        <v>38</v>
      </c>
      <c r="E22" s="223" t="s">
        <v>38</v>
      </c>
      <c r="F22" s="165" t="s">
        <v>122</v>
      </c>
      <c r="G22" s="257" t="s">
        <v>41</v>
      </c>
      <c r="H22" s="326" t="s">
        <v>69</v>
      </c>
      <c r="I22" s="266" t="s">
        <v>70</v>
      </c>
      <c r="J22" s="46" t="s">
        <v>21</v>
      </c>
      <c r="K22" s="69">
        <f>K23+K24+K25+K26+K27+K28+K29+K30</f>
        <v>100</v>
      </c>
      <c r="L22" s="70">
        <f t="shared" ref="L22:N22" si="4">L23+L24+L25+L26+L27+L28+L29+L30</f>
        <v>100</v>
      </c>
      <c r="M22" s="70">
        <f t="shared" si="4"/>
        <v>0</v>
      </c>
      <c r="N22" s="71">
        <f t="shared" si="4"/>
        <v>0</v>
      </c>
      <c r="O22" s="69">
        <f>O23+O24+O25+O26+O27+O28+O29+O30</f>
        <v>100</v>
      </c>
      <c r="P22" s="70">
        <f t="shared" ref="P22:T22" si="5">P23+P24+P25+P26+P27+P28+P29+P30</f>
        <v>100</v>
      </c>
      <c r="Q22" s="70">
        <f t="shared" si="5"/>
        <v>0</v>
      </c>
      <c r="R22" s="71">
        <f t="shared" si="5"/>
        <v>0</v>
      </c>
      <c r="S22" s="69">
        <f t="shared" si="5"/>
        <v>100</v>
      </c>
      <c r="T22" s="69">
        <f t="shared" si="5"/>
        <v>100</v>
      </c>
      <c r="U22" s="72"/>
      <c r="V22" s="73"/>
      <c r="W22" s="73"/>
      <c r="X22" s="73"/>
      <c r="Y22" s="73"/>
      <c r="Z22" s="73"/>
      <c r="AA22" s="314"/>
    </row>
    <row r="23" spans="3:27" s="5" customFormat="1" ht="48.75" customHeight="1" thickBot="1" x14ac:dyDescent="0.25">
      <c r="C23" s="256"/>
      <c r="D23" s="261"/>
      <c r="E23" s="224"/>
      <c r="F23" s="166" t="s">
        <v>49</v>
      </c>
      <c r="G23" s="258"/>
      <c r="H23" s="327"/>
      <c r="I23" s="267"/>
      <c r="J23" s="65" t="s">
        <v>71</v>
      </c>
      <c r="K23" s="57">
        <v>60</v>
      </c>
      <c r="L23" s="58">
        <v>60</v>
      </c>
      <c r="M23" s="58">
        <v>0</v>
      </c>
      <c r="N23" s="59">
        <v>0</v>
      </c>
      <c r="O23" s="57">
        <v>60</v>
      </c>
      <c r="P23" s="58">
        <v>60</v>
      </c>
      <c r="Q23" s="58">
        <v>0</v>
      </c>
      <c r="R23" s="59">
        <v>0</v>
      </c>
      <c r="S23" s="60">
        <v>60</v>
      </c>
      <c r="T23" s="75">
        <v>60</v>
      </c>
      <c r="U23" s="76" t="s">
        <v>103</v>
      </c>
      <c r="V23" s="54" t="s">
        <v>59</v>
      </c>
      <c r="W23" s="148" t="s">
        <v>104</v>
      </c>
      <c r="X23" s="148" t="s">
        <v>104</v>
      </c>
      <c r="Y23" s="148" t="s">
        <v>104</v>
      </c>
      <c r="Z23" s="148" t="s">
        <v>104</v>
      </c>
      <c r="AA23" s="314"/>
    </row>
    <row r="24" spans="3:27" s="5" customFormat="1" ht="36.75" thickBot="1" x14ac:dyDescent="0.25">
      <c r="C24" s="256"/>
      <c r="D24" s="261"/>
      <c r="E24" s="224"/>
      <c r="F24" s="166" t="s">
        <v>50</v>
      </c>
      <c r="G24" s="258"/>
      <c r="H24" s="327"/>
      <c r="I24" s="267"/>
      <c r="J24" s="65" t="s">
        <v>71</v>
      </c>
      <c r="K24" s="57">
        <v>2</v>
      </c>
      <c r="L24" s="58">
        <v>2</v>
      </c>
      <c r="M24" s="58">
        <v>0</v>
      </c>
      <c r="N24" s="59">
        <v>0</v>
      </c>
      <c r="O24" s="57">
        <v>2</v>
      </c>
      <c r="P24" s="58">
        <v>2</v>
      </c>
      <c r="Q24" s="58">
        <v>0</v>
      </c>
      <c r="R24" s="59">
        <v>0</v>
      </c>
      <c r="S24" s="60">
        <v>2</v>
      </c>
      <c r="T24" s="75">
        <v>2</v>
      </c>
      <c r="U24" s="77" t="s">
        <v>62</v>
      </c>
      <c r="V24" s="63" t="s">
        <v>59</v>
      </c>
      <c r="W24" s="63">
        <v>5</v>
      </c>
      <c r="X24" s="63">
        <v>5</v>
      </c>
      <c r="Y24" s="63">
        <v>5</v>
      </c>
      <c r="Z24" s="63">
        <v>5</v>
      </c>
      <c r="AA24" s="314"/>
    </row>
    <row r="25" spans="3:27" s="5" customFormat="1" ht="48.75" thickBot="1" x14ac:dyDescent="0.25">
      <c r="C25" s="256"/>
      <c r="D25" s="261"/>
      <c r="E25" s="224"/>
      <c r="F25" s="166" t="s">
        <v>83</v>
      </c>
      <c r="G25" s="258"/>
      <c r="H25" s="327"/>
      <c r="I25" s="267"/>
      <c r="J25" s="65" t="s">
        <v>71</v>
      </c>
      <c r="K25" s="57">
        <v>3</v>
      </c>
      <c r="L25" s="58">
        <v>3</v>
      </c>
      <c r="M25" s="58">
        <v>0</v>
      </c>
      <c r="N25" s="59">
        <v>0</v>
      </c>
      <c r="O25" s="57">
        <v>3</v>
      </c>
      <c r="P25" s="58">
        <v>3</v>
      </c>
      <c r="Q25" s="58">
        <v>0</v>
      </c>
      <c r="R25" s="59">
        <v>0</v>
      </c>
      <c r="S25" s="60">
        <v>3</v>
      </c>
      <c r="T25" s="75">
        <v>3</v>
      </c>
      <c r="U25" s="77" t="s">
        <v>61</v>
      </c>
      <c r="V25" s="63" t="s">
        <v>59</v>
      </c>
      <c r="W25" s="63">
        <v>15</v>
      </c>
      <c r="X25" s="63">
        <v>15</v>
      </c>
      <c r="Y25" s="63">
        <v>15</v>
      </c>
      <c r="Z25" s="63">
        <v>15</v>
      </c>
      <c r="AA25" s="314"/>
    </row>
    <row r="26" spans="3:27" s="5" customFormat="1" ht="24.75" thickBot="1" x14ac:dyDescent="0.25">
      <c r="C26" s="256"/>
      <c r="D26" s="261"/>
      <c r="E26" s="224"/>
      <c r="F26" s="166" t="s">
        <v>51</v>
      </c>
      <c r="G26" s="258"/>
      <c r="H26" s="327"/>
      <c r="I26" s="267"/>
      <c r="J26" s="65" t="s">
        <v>71</v>
      </c>
      <c r="K26" s="57">
        <v>2</v>
      </c>
      <c r="L26" s="58">
        <v>2</v>
      </c>
      <c r="M26" s="58">
        <v>0</v>
      </c>
      <c r="N26" s="59">
        <v>0</v>
      </c>
      <c r="O26" s="57">
        <v>2</v>
      </c>
      <c r="P26" s="58">
        <v>2</v>
      </c>
      <c r="Q26" s="58">
        <v>0</v>
      </c>
      <c r="R26" s="59">
        <v>0</v>
      </c>
      <c r="S26" s="60">
        <v>2</v>
      </c>
      <c r="T26" s="75">
        <v>2</v>
      </c>
      <c r="U26" s="78" t="s">
        <v>60</v>
      </c>
      <c r="V26" s="63" t="s">
        <v>59</v>
      </c>
      <c r="W26" s="63">
        <v>20</v>
      </c>
      <c r="X26" s="63">
        <v>20</v>
      </c>
      <c r="Y26" s="63">
        <v>20</v>
      </c>
      <c r="Z26" s="63">
        <v>20</v>
      </c>
      <c r="AA26" s="314"/>
    </row>
    <row r="27" spans="3:27" s="5" customFormat="1" ht="63.75" customHeight="1" thickBot="1" x14ac:dyDescent="0.25">
      <c r="C27" s="256"/>
      <c r="D27" s="262"/>
      <c r="E27" s="224"/>
      <c r="F27" s="167" t="s">
        <v>84</v>
      </c>
      <c r="G27" s="258"/>
      <c r="H27" s="327"/>
      <c r="I27" s="267"/>
      <c r="J27" s="179" t="s">
        <v>71</v>
      </c>
      <c r="K27" s="79">
        <v>4</v>
      </c>
      <c r="L27" s="80">
        <v>4</v>
      </c>
      <c r="M27" s="80">
        <v>0</v>
      </c>
      <c r="N27" s="81">
        <v>0</v>
      </c>
      <c r="O27" s="79">
        <v>4</v>
      </c>
      <c r="P27" s="80">
        <v>4</v>
      </c>
      <c r="Q27" s="80">
        <v>0</v>
      </c>
      <c r="R27" s="81">
        <v>0</v>
      </c>
      <c r="S27" s="82">
        <v>4</v>
      </c>
      <c r="T27" s="83">
        <v>4</v>
      </c>
      <c r="U27" s="84" t="s">
        <v>85</v>
      </c>
      <c r="V27" s="63" t="s">
        <v>59</v>
      </c>
      <c r="W27" s="63">
        <v>10</v>
      </c>
      <c r="X27" s="63">
        <v>10</v>
      </c>
      <c r="Y27" s="63">
        <v>10</v>
      </c>
      <c r="Z27" s="63">
        <v>10</v>
      </c>
      <c r="AA27" s="314"/>
    </row>
    <row r="28" spans="3:27" s="5" customFormat="1" ht="48.75" thickBot="1" x14ac:dyDescent="0.25">
      <c r="C28" s="256"/>
      <c r="D28" s="262"/>
      <c r="E28" s="224"/>
      <c r="F28" s="167" t="s">
        <v>101</v>
      </c>
      <c r="G28" s="258"/>
      <c r="H28" s="327"/>
      <c r="I28" s="267"/>
      <c r="J28" s="179" t="s">
        <v>71</v>
      </c>
      <c r="K28" s="79">
        <v>3</v>
      </c>
      <c r="L28" s="80">
        <v>3</v>
      </c>
      <c r="M28" s="80">
        <v>0</v>
      </c>
      <c r="N28" s="81">
        <v>0</v>
      </c>
      <c r="O28" s="79">
        <v>3</v>
      </c>
      <c r="P28" s="80">
        <v>3</v>
      </c>
      <c r="Q28" s="80">
        <v>0</v>
      </c>
      <c r="R28" s="81">
        <v>0</v>
      </c>
      <c r="S28" s="82">
        <v>3</v>
      </c>
      <c r="T28" s="83">
        <v>3</v>
      </c>
      <c r="U28" s="84" t="s">
        <v>86</v>
      </c>
      <c r="V28" s="63" t="s">
        <v>59</v>
      </c>
      <c r="W28" s="63">
        <v>10</v>
      </c>
      <c r="X28" s="63">
        <v>10</v>
      </c>
      <c r="Y28" s="63">
        <v>10</v>
      </c>
      <c r="Z28" s="63">
        <v>10</v>
      </c>
      <c r="AA28" s="314"/>
    </row>
    <row r="29" spans="3:27" s="5" customFormat="1" ht="36.75" thickBot="1" x14ac:dyDescent="0.25">
      <c r="C29" s="256"/>
      <c r="D29" s="262"/>
      <c r="E29" s="224"/>
      <c r="F29" s="167" t="s">
        <v>93</v>
      </c>
      <c r="G29" s="258"/>
      <c r="H29" s="327"/>
      <c r="I29" s="267"/>
      <c r="J29" s="179" t="s">
        <v>71</v>
      </c>
      <c r="K29" s="79">
        <v>25</v>
      </c>
      <c r="L29" s="80">
        <v>25</v>
      </c>
      <c r="M29" s="80">
        <v>0</v>
      </c>
      <c r="N29" s="81">
        <v>0</v>
      </c>
      <c r="O29" s="79">
        <v>25</v>
      </c>
      <c r="P29" s="80">
        <v>25</v>
      </c>
      <c r="Q29" s="80">
        <v>0</v>
      </c>
      <c r="R29" s="81">
        <v>0</v>
      </c>
      <c r="S29" s="82">
        <v>25</v>
      </c>
      <c r="T29" s="83">
        <v>25</v>
      </c>
      <c r="U29" s="84" t="s">
        <v>87</v>
      </c>
      <c r="V29" s="63" t="s">
        <v>59</v>
      </c>
      <c r="W29" s="63">
        <v>10</v>
      </c>
      <c r="X29" s="63">
        <v>10</v>
      </c>
      <c r="Y29" s="63">
        <v>10</v>
      </c>
      <c r="Z29" s="63">
        <v>10</v>
      </c>
      <c r="AA29" s="314"/>
    </row>
    <row r="30" spans="3:27" s="5" customFormat="1" ht="56.25" customHeight="1" thickBot="1" x14ac:dyDescent="0.25">
      <c r="C30" s="256"/>
      <c r="D30" s="262"/>
      <c r="E30" s="224"/>
      <c r="F30" s="167" t="s">
        <v>88</v>
      </c>
      <c r="G30" s="258"/>
      <c r="H30" s="327"/>
      <c r="I30" s="267"/>
      <c r="J30" s="179" t="s">
        <v>71</v>
      </c>
      <c r="K30" s="79">
        <v>1</v>
      </c>
      <c r="L30" s="80">
        <v>1</v>
      </c>
      <c r="M30" s="80">
        <v>0</v>
      </c>
      <c r="N30" s="81">
        <v>0</v>
      </c>
      <c r="O30" s="79">
        <v>1</v>
      </c>
      <c r="P30" s="80">
        <v>1</v>
      </c>
      <c r="Q30" s="80">
        <v>0</v>
      </c>
      <c r="R30" s="81">
        <v>0</v>
      </c>
      <c r="S30" s="82">
        <v>1</v>
      </c>
      <c r="T30" s="83">
        <v>1</v>
      </c>
      <c r="U30" s="84" t="s">
        <v>105</v>
      </c>
      <c r="V30" s="85" t="s">
        <v>59</v>
      </c>
      <c r="W30" s="149" t="s">
        <v>106</v>
      </c>
      <c r="X30" s="149" t="s">
        <v>106</v>
      </c>
      <c r="Y30" s="149" t="s">
        <v>106</v>
      </c>
      <c r="Z30" s="149" t="s">
        <v>106</v>
      </c>
      <c r="AA30" s="314"/>
    </row>
    <row r="31" spans="3:27" s="5" customFormat="1" ht="14.25" customHeight="1" thickBot="1" x14ac:dyDescent="0.25">
      <c r="C31" s="173" t="s">
        <v>39</v>
      </c>
      <c r="D31" s="22" t="s">
        <v>38</v>
      </c>
      <c r="E31" s="245" t="s">
        <v>18</v>
      </c>
      <c r="F31" s="246"/>
      <c r="G31" s="246"/>
      <c r="H31" s="246"/>
      <c r="I31" s="247"/>
      <c r="J31" s="33"/>
      <c r="K31" s="24">
        <f t="shared" ref="K31:N31" si="6">K22</f>
        <v>100</v>
      </c>
      <c r="L31" s="25">
        <f t="shared" si="6"/>
        <v>100</v>
      </c>
      <c r="M31" s="25">
        <f t="shared" si="6"/>
        <v>0</v>
      </c>
      <c r="N31" s="26">
        <f t="shared" si="6"/>
        <v>0</v>
      </c>
      <c r="O31" s="24">
        <f t="shared" ref="O31:T31" si="7">O22</f>
        <v>100</v>
      </c>
      <c r="P31" s="25">
        <f t="shared" si="7"/>
        <v>100</v>
      </c>
      <c r="Q31" s="25">
        <f t="shared" si="7"/>
        <v>0</v>
      </c>
      <c r="R31" s="26">
        <f t="shared" si="7"/>
        <v>0</v>
      </c>
      <c r="S31" s="38">
        <f t="shared" si="7"/>
        <v>100</v>
      </c>
      <c r="T31" s="38">
        <f t="shared" si="7"/>
        <v>100</v>
      </c>
      <c r="U31" s="263"/>
      <c r="V31" s="264"/>
      <c r="W31" s="264"/>
      <c r="X31" s="264"/>
      <c r="Y31" s="264"/>
      <c r="Z31" s="265"/>
      <c r="AA31" s="314"/>
    </row>
    <row r="32" spans="3:27" s="5" customFormat="1" ht="16.5" customHeight="1" thickBot="1" x14ac:dyDescent="0.25">
      <c r="C32" s="181" t="s">
        <v>39</v>
      </c>
      <c r="D32" s="306" t="s">
        <v>19</v>
      </c>
      <c r="E32" s="307"/>
      <c r="F32" s="307"/>
      <c r="G32" s="307"/>
      <c r="H32" s="307"/>
      <c r="I32" s="308"/>
      <c r="J32" s="34"/>
      <c r="K32" s="29">
        <f t="shared" ref="K32:N32" si="8">K31</f>
        <v>100</v>
      </c>
      <c r="L32" s="30">
        <f t="shared" si="8"/>
        <v>100</v>
      </c>
      <c r="M32" s="30">
        <f t="shared" si="8"/>
        <v>0</v>
      </c>
      <c r="N32" s="31">
        <f t="shared" si="8"/>
        <v>0</v>
      </c>
      <c r="O32" s="29">
        <f t="shared" ref="O32:T32" si="9">O31</f>
        <v>100</v>
      </c>
      <c r="P32" s="30">
        <f t="shared" si="9"/>
        <v>100</v>
      </c>
      <c r="Q32" s="30">
        <f t="shared" si="9"/>
        <v>0</v>
      </c>
      <c r="R32" s="31">
        <f t="shared" si="9"/>
        <v>0</v>
      </c>
      <c r="S32" s="32">
        <f t="shared" si="9"/>
        <v>100</v>
      </c>
      <c r="T32" s="32">
        <f t="shared" si="9"/>
        <v>100</v>
      </c>
      <c r="U32" s="214"/>
      <c r="V32" s="215"/>
      <c r="W32" s="215"/>
      <c r="X32" s="215"/>
      <c r="Y32" s="215"/>
      <c r="Z32" s="216"/>
      <c r="AA32" s="314"/>
    </row>
    <row r="33" spans="3:27" s="5" customFormat="1" ht="16.5" customHeight="1" thickBot="1" x14ac:dyDescent="0.25">
      <c r="C33" s="181" t="s">
        <v>40</v>
      </c>
      <c r="D33" s="217" t="s">
        <v>72</v>
      </c>
      <c r="E33" s="218"/>
      <c r="F33" s="218"/>
      <c r="G33" s="218"/>
      <c r="H33" s="218"/>
      <c r="I33" s="218"/>
      <c r="J33" s="218"/>
      <c r="K33" s="218"/>
      <c r="L33" s="218"/>
      <c r="M33" s="218"/>
      <c r="N33" s="218"/>
      <c r="O33" s="218"/>
      <c r="P33" s="218"/>
      <c r="Q33" s="218"/>
      <c r="R33" s="218"/>
      <c r="S33" s="218"/>
      <c r="T33" s="218"/>
      <c r="U33" s="218"/>
      <c r="V33" s="218"/>
      <c r="W33" s="218"/>
      <c r="X33" s="218"/>
      <c r="Y33" s="218"/>
      <c r="Z33" s="219"/>
      <c r="AA33" s="314"/>
    </row>
    <row r="34" spans="3:27" s="5" customFormat="1" ht="14.25" customHeight="1" thickBot="1" x14ac:dyDescent="0.25">
      <c r="C34" s="181" t="s">
        <v>40</v>
      </c>
      <c r="D34" s="22" t="s">
        <v>38</v>
      </c>
      <c r="E34" s="251" t="s">
        <v>52</v>
      </c>
      <c r="F34" s="251"/>
      <c r="G34" s="251"/>
      <c r="H34" s="251"/>
      <c r="I34" s="251"/>
      <c r="J34" s="251"/>
      <c r="K34" s="251"/>
      <c r="L34" s="251"/>
      <c r="M34" s="251"/>
      <c r="N34" s="251"/>
      <c r="O34" s="251"/>
      <c r="P34" s="251"/>
      <c r="Q34" s="251"/>
      <c r="R34" s="251"/>
      <c r="S34" s="251"/>
      <c r="T34" s="251"/>
      <c r="U34" s="251"/>
      <c r="V34" s="251"/>
      <c r="W34" s="251"/>
      <c r="X34" s="251"/>
      <c r="Y34" s="251"/>
      <c r="Z34" s="252"/>
      <c r="AA34" s="314"/>
    </row>
    <row r="35" spans="3:27" s="5" customFormat="1" ht="24.75" thickBot="1" x14ac:dyDescent="0.25">
      <c r="C35" s="256" t="s">
        <v>40</v>
      </c>
      <c r="D35" s="249" t="s">
        <v>38</v>
      </c>
      <c r="E35" s="224" t="s">
        <v>38</v>
      </c>
      <c r="F35" s="244" t="s">
        <v>123</v>
      </c>
      <c r="G35" s="230" t="s">
        <v>41</v>
      </c>
      <c r="H35" s="230" t="s">
        <v>69</v>
      </c>
      <c r="I35" s="271" t="s">
        <v>73</v>
      </c>
      <c r="J35" s="46" t="s">
        <v>21</v>
      </c>
      <c r="K35" s="86">
        <f>K36+K37+K38</f>
        <v>76.599999999999994</v>
      </c>
      <c r="L35" s="70">
        <f t="shared" ref="L35:N35" si="10">L36+L37+L38</f>
        <v>76.599999999999994</v>
      </c>
      <c r="M35" s="70">
        <f t="shared" si="10"/>
        <v>0</v>
      </c>
      <c r="N35" s="87">
        <f t="shared" si="10"/>
        <v>0</v>
      </c>
      <c r="O35" s="86">
        <f>O36+O37+O38</f>
        <v>106.6</v>
      </c>
      <c r="P35" s="70">
        <f t="shared" ref="P35:T35" si="11">P36+P37+P38</f>
        <v>106.6</v>
      </c>
      <c r="Q35" s="70">
        <f t="shared" si="11"/>
        <v>0</v>
      </c>
      <c r="R35" s="87">
        <f t="shared" si="11"/>
        <v>0</v>
      </c>
      <c r="S35" s="47">
        <f t="shared" si="11"/>
        <v>99</v>
      </c>
      <c r="T35" s="47">
        <f t="shared" si="11"/>
        <v>100</v>
      </c>
      <c r="U35" s="88" t="s">
        <v>116</v>
      </c>
      <c r="V35" s="73" t="s">
        <v>59</v>
      </c>
      <c r="W35" s="89">
        <v>5</v>
      </c>
      <c r="X35" s="89">
        <v>5</v>
      </c>
      <c r="Y35" s="89">
        <v>5</v>
      </c>
      <c r="Z35" s="90">
        <v>5</v>
      </c>
      <c r="AA35" s="314"/>
    </row>
    <row r="36" spans="3:27" s="5" customFormat="1" ht="36" customHeight="1" thickBot="1" x14ac:dyDescent="0.25">
      <c r="C36" s="256"/>
      <c r="D36" s="250"/>
      <c r="E36" s="224"/>
      <c r="F36" s="244"/>
      <c r="G36" s="248"/>
      <c r="H36" s="248"/>
      <c r="I36" s="325"/>
      <c r="J36" s="180" t="s">
        <v>71</v>
      </c>
      <c r="K36" s="91">
        <v>14.6</v>
      </c>
      <c r="L36" s="92">
        <v>14.6</v>
      </c>
      <c r="M36" s="92">
        <v>0</v>
      </c>
      <c r="N36" s="93">
        <v>0</v>
      </c>
      <c r="O36" s="91">
        <v>16.600000000000001</v>
      </c>
      <c r="P36" s="92">
        <v>16.600000000000001</v>
      </c>
      <c r="Q36" s="92">
        <v>0</v>
      </c>
      <c r="R36" s="93">
        <v>0</v>
      </c>
      <c r="S36" s="94">
        <v>16</v>
      </c>
      <c r="T36" s="95">
        <v>17</v>
      </c>
      <c r="U36" s="88" t="s">
        <v>94</v>
      </c>
      <c r="V36" s="54" t="s">
        <v>63</v>
      </c>
      <c r="W36" s="96">
        <v>3</v>
      </c>
      <c r="X36" s="96">
        <v>3.5</v>
      </c>
      <c r="Y36" s="146">
        <v>3.5</v>
      </c>
      <c r="Z36" s="147">
        <v>4</v>
      </c>
      <c r="AA36" s="314"/>
    </row>
    <row r="37" spans="3:27" s="5" customFormat="1" ht="36" customHeight="1" thickBot="1" x14ac:dyDescent="0.25">
      <c r="C37" s="256"/>
      <c r="D37" s="250"/>
      <c r="E37" s="224"/>
      <c r="F37" s="244"/>
      <c r="G37" s="248"/>
      <c r="H37" s="248"/>
      <c r="I37" s="325"/>
      <c r="J37" s="65" t="s">
        <v>74</v>
      </c>
      <c r="K37" s="57"/>
      <c r="L37" s="58"/>
      <c r="M37" s="58"/>
      <c r="N37" s="97"/>
      <c r="O37" s="57"/>
      <c r="P37" s="58"/>
      <c r="Q37" s="58"/>
      <c r="R37" s="97"/>
      <c r="S37" s="60"/>
      <c r="T37" s="75"/>
      <c r="U37" s="98" t="s">
        <v>135</v>
      </c>
      <c r="V37" s="63" t="s">
        <v>59</v>
      </c>
      <c r="W37" s="54">
        <v>5</v>
      </c>
      <c r="X37" s="54">
        <v>5</v>
      </c>
      <c r="Y37" s="54">
        <v>5</v>
      </c>
      <c r="Z37" s="55">
        <v>5</v>
      </c>
      <c r="AA37" s="314"/>
    </row>
    <row r="38" spans="3:27" s="5" customFormat="1" ht="36" customHeight="1" thickBot="1" x14ac:dyDescent="0.25">
      <c r="C38" s="256"/>
      <c r="D38" s="250"/>
      <c r="E38" s="224"/>
      <c r="F38" s="244"/>
      <c r="G38" s="248"/>
      <c r="H38" s="248"/>
      <c r="I38" s="325"/>
      <c r="J38" s="65" t="s">
        <v>75</v>
      </c>
      <c r="K38" s="158">
        <v>62</v>
      </c>
      <c r="L38" s="159">
        <v>62</v>
      </c>
      <c r="M38" s="159">
        <v>0</v>
      </c>
      <c r="N38" s="160">
        <v>0</v>
      </c>
      <c r="O38" s="158">
        <v>90</v>
      </c>
      <c r="P38" s="159">
        <v>90</v>
      </c>
      <c r="Q38" s="159">
        <v>0</v>
      </c>
      <c r="R38" s="160">
        <v>0</v>
      </c>
      <c r="S38" s="60">
        <v>83</v>
      </c>
      <c r="T38" s="75">
        <v>83</v>
      </c>
      <c r="U38" s="99" t="s">
        <v>76</v>
      </c>
      <c r="V38" s="85" t="s">
        <v>59</v>
      </c>
      <c r="W38" s="85">
        <v>3</v>
      </c>
      <c r="X38" s="85">
        <v>4</v>
      </c>
      <c r="Y38" s="85">
        <v>4</v>
      </c>
      <c r="Z38" s="100">
        <v>4</v>
      </c>
      <c r="AA38" s="314"/>
    </row>
    <row r="39" spans="3:27" s="5" customFormat="1" ht="13.5" thickBot="1" x14ac:dyDescent="0.25">
      <c r="C39" s="173" t="s">
        <v>40</v>
      </c>
      <c r="D39" s="22" t="s">
        <v>38</v>
      </c>
      <c r="E39" s="245" t="s">
        <v>18</v>
      </c>
      <c r="F39" s="246"/>
      <c r="G39" s="246"/>
      <c r="H39" s="246"/>
      <c r="I39" s="247"/>
      <c r="J39" s="22"/>
      <c r="K39" s="24">
        <f t="shared" ref="K39:N39" si="12">K35</f>
        <v>76.599999999999994</v>
      </c>
      <c r="L39" s="25">
        <f t="shared" si="12"/>
        <v>76.599999999999994</v>
      </c>
      <c r="M39" s="25">
        <f t="shared" si="12"/>
        <v>0</v>
      </c>
      <c r="N39" s="26">
        <f t="shared" si="12"/>
        <v>0</v>
      </c>
      <c r="O39" s="24">
        <f t="shared" ref="O39:T39" si="13">O35</f>
        <v>106.6</v>
      </c>
      <c r="P39" s="25">
        <f t="shared" si="13"/>
        <v>106.6</v>
      </c>
      <c r="Q39" s="25">
        <f t="shared" si="13"/>
        <v>0</v>
      </c>
      <c r="R39" s="26">
        <f t="shared" si="13"/>
        <v>0</v>
      </c>
      <c r="S39" s="24">
        <f t="shared" si="13"/>
        <v>99</v>
      </c>
      <c r="T39" s="24">
        <f t="shared" si="13"/>
        <v>100</v>
      </c>
      <c r="U39" s="263"/>
      <c r="V39" s="264"/>
      <c r="W39" s="264"/>
      <c r="X39" s="264"/>
      <c r="Y39" s="264"/>
      <c r="Z39" s="265"/>
      <c r="AA39" s="314"/>
    </row>
    <row r="40" spans="3:27" s="5" customFormat="1" ht="28.5" customHeight="1" thickBot="1" x14ac:dyDescent="0.25">
      <c r="C40" s="173" t="s">
        <v>40</v>
      </c>
      <c r="D40" s="22" t="s">
        <v>39</v>
      </c>
      <c r="E40" s="251" t="s">
        <v>102</v>
      </c>
      <c r="F40" s="251"/>
      <c r="G40" s="251"/>
      <c r="H40" s="251"/>
      <c r="I40" s="251"/>
      <c r="J40" s="251"/>
      <c r="K40" s="251"/>
      <c r="L40" s="251"/>
      <c r="M40" s="251"/>
      <c r="N40" s="251"/>
      <c r="O40" s="251"/>
      <c r="P40" s="251"/>
      <c r="Q40" s="251"/>
      <c r="R40" s="251"/>
      <c r="S40" s="251"/>
      <c r="T40" s="251"/>
      <c r="U40" s="251"/>
      <c r="V40" s="251"/>
      <c r="W40" s="251"/>
      <c r="X40" s="251"/>
      <c r="Y40" s="251"/>
      <c r="Z40" s="252"/>
      <c r="AA40" s="314"/>
    </row>
    <row r="41" spans="3:27" s="5" customFormat="1" ht="12.75" x14ac:dyDescent="0.2">
      <c r="C41" s="184" t="s">
        <v>40</v>
      </c>
      <c r="D41" s="203" t="s">
        <v>39</v>
      </c>
      <c r="E41" s="223" t="s">
        <v>38</v>
      </c>
      <c r="F41" s="356" t="s">
        <v>124</v>
      </c>
      <c r="G41" s="230" t="s">
        <v>41</v>
      </c>
      <c r="H41" s="230" t="s">
        <v>69</v>
      </c>
      <c r="I41" s="271" t="s">
        <v>73</v>
      </c>
      <c r="J41" s="101" t="s">
        <v>21</v>
      </c>
      <c r="K41" s="102">
        <f t="shared" ref="K41:T41" si="14">K42</f>
        <v>0.5</v>
      </c>
      <c r="L41" s="103">
        <f t="shared" si="14"/>
        <v>0.5</v>
      </c>
      <c r="M41" s="103">
        <f t="shared" si="14"/>
        <v>0</v>
      </c>
      <c r="N41" s="104">
        <f t="shared" si="14"/>
        <v>0</v>
      </c>
      <c r="O41" s="102">
        <f t="shared" si="14"/>
        <v>0.5</v>
      </c>
      <c r="P41" s="103">
        <f t="shared" si="14"/>
        <v>0.5</v>
      </c>
      <c r="Q41" s="103">
        <f t="shared" si="14"/>
        <v>0</v>
      </c>
      <c r="R41" s="104">
        <f t="shared" si="14"/>
        <v>0</v>
      </c>
      <c r="S41" s="105">
        <f t="shared" si="14"/>
        <v>0.5</v>
      </c>
      <c r="T41" s="105">
        <f t="shared" si="14"/>
        <v>0.5</v>
      </c>
      <c r="U41" s="232" t="s">
        <v>95</v>
      </c>
      <c r="V41" s="237" t="s">
        <v>13</v>
      </c>
      <c r="W41" s="237">
        <v>0.5</v>
      </c>
      <c r="X41" s="237">
        <v>0.5</v>
      </c>
      <c r="Y41" s="237">
        <v>0.5</v>
      </c>
      <c r="Z41" s="237">
        <v>0.5</v>
      </c>
      <c r="AA41" s="314"/>
    </row>
    <row r="42" spans="3:27" s="5" customFormat="1" ht="27" customHeight="1" thickBot="1" x14ac:dyDescent="0.25">
      <c r="C42" s="185"/>
      <c r="D42" s="204"/>
      <c r="E42" s="225"/>
      <c r="F42" s="357"/>
      <c r="G42" s="231"/>
      <c r="H42" s="231"/>
      <c r="I42" s="272"/>
      <c r="J42" s="106" t="s">
        <v>71</v>
      </c>
      <c r="K42" s="107">
        <v>0.5</v>
      </c>
      <c r="L42" s="108">
        <v>0.5</v>
      </c>
      <c r="M42" s="108">
        <v>0</v>
      </c>
      <c r="N42" s="109">
        <v>0</v>
      </c>
      <c r="O42" s="107">
        <v>0.5</v>
      </c>
      <c r="P42" s="108">
        <v>0.5</v>
      </c>
      <c r="Q42" s="108">
        <v>0</v>
      </c>
      <c r="R42" s="109">
        <v>0</v>
      </c>
      <c r="S42" s="110">
        <v>0.5</v>
      </c>
      <c r="T42" s="110">
        <v>0.5</v>
      </c>
      <c r="U42" s="233"/>
      <c r="V42" s="238"/>
      <c r="W42" s="238"/>
      <c r="X42" s="238"/>
      <c r="Y42" s="238"/>
      <c r="Z42" s="238"/>
      <c r="AA42" s="314"/>
    </row>
    <row r="43" spans="3:27" s="5" customFormat="1" ht="14.25" customHeight="1" thickBot="1" x14ac:dyDescent="0.25">
      <c r="C43" s="173" t="s">
        <v>40</v>
      </c>
      <c r="D43" s="22" t="s">
        <v>39</v>
      </c>
      <c r="E43" s="245" t="s">
        <v>18</v>
      </c>
      <c r="F43" s="246"/>
      <c r="G43" s="246"/>
      <c r="H43" s="246"/>
      <c r="I43" s="247"/>
      <c r="J43" s="33"/>
      <c r="K43" s="24">
        <f t="shared" ref="K43:N43" si="15">K41</f>
        <v>0.5</v>
      </c>
      <c r="L43" s="25">
        <f t="shared" si="15"/>
        <v>0.5</v>
      </c>
      <c r="M43" s="25">
        <f t="shared" si="15"/>
        <v>0</v>
      </c>
      <c r="N43" s="26">
        <f t="shared" si="15"/>
        <v>0</v>
      </c>
      <c r="O43" s="24">
        <f t="shared" ref="O43:T43" si="16">O41</f>
        <v>0.5</v>
      </c>
      <c r="P43" s="25">
        <f t="shared" si="16"/>
        <v>0.5</v>
      </c>
      <c r="Q43" s="25">
        <f t="shared" si="16"/>
        <v>0</v>
      </c>
      <c r="R43" s="26">
        <f t="shared" si="16"/>
        <v>0</v>
      </c>
      <c r="S43" s="27">
        <f t="shared" si="16"/>
        <v>0.5</v>
      </c>
      <c r="T43" s="27">
        <f t="shared" si="16"/>
        <v>0.5</v>
      </c>
      <c r="U43" s="263"/>
      <c r="V43" s="264"/>
      <c r="W43" s="264"/>
      <c r="X43" s="264"/>
      <c r="Y43" s="264"/>
      <c r="Z43" s="265"/>
      <c r="AA43" s="314"/>
    </row>
    <row r="44" spans="3:27" s="5" customFormat="1" ht="16.5" customHeight="1" thickBot="1" x14ac:dyDescent="0.25">
      <c r="C44" s="181" t="s">
        <v>40</v>
      </c>
      <c r="D44" s="234" t="s">
        <v>19</v>
      </c>
      <c r="E44" s="235"/>
      <c r="F44" s="235"/>
      <c r="G44" s="235"/>
      <c r="H44" s="235"/>
      <c r="I44" s="236"/>
      <c r="J44" s="34"/>
      <c r="K44" s="29">
        <f t="shared" ref="K44:N44" si="17">K39+K43</f>
        <v>77.099999999999994</v>
      </c>
      <c r="L44" s="30">
        <f t="shared" si="17"/>
        <v>77.099999999999994</v>
      </c>
      <c r="M44" s="30">
        <f t="shared" si="17"/>
        <v>0</v>
      </c>
      <c r="N44" s="31">
        <f t="shared" si="17"/>
        <v>0</v>
      </c>
      <c r="O44" s="29">
        <f t="shared" ref="O44:T44" si="18">O39+O43</f>
        <v>107.1</v>
      </c>
      <c r="P44" s="30">
        <f t="shared" si="18"/>
        <v>107.1</v>
      </c>
      <c r="Q44" s="30">
        <f t="shared" si="18"/>
        <v>0</v>
      </c>
      <c r="R44" s="31">
        <f t="shared" si="18"/>
        <v>0</v>
      </c>
      <c r="S44" s="32">
        <f t="shared" si="18"/>
        <v>99.5</v>
      </c>
      <c r="T44" s="32">
        <f t="shared" si="18"/>
        <v>100.5</v>
      </c>
      <c r="U44" s="214"/>
      <c r="V44" s="215"/>
      <c r="W44" s="215"/>
      <c r="X44" s="215"/>
      <c r="Y44" s="215"/>
      <c r="Z44" s="216"/>
      <c r="AA44" s="314"/>
    </row>
    <row r="45" spans="3:27" s="5" customFormat="1" ht="14.25" customHeight="1" thickBot="1" x14ac:dyDescent="0.25">
      <c r="C45" s="21" t="s">
        <v>41</v>
      </c>
      <c r="D45" s="336" t="s">
        <v>136</v>
      </c>
      <c r="E45" s="304"/>
      <c r="F45" s="304"/>
      <c r="G45" s="304"/>
      <c r="H45" s="304"/>
      <c r="I45" s="304"/>
      <c r="J45" s="304"/>
      <c r="K45" s="304"/>
      <c r="L45" s="304"/>
      <c r="M45" s="304"/>
      <c r="N45" s="304"/>
      <c r="O45" s="304"/>
      <c r="P45" s="304"/>
      <c r="Q45" s="304"/>
      <c r="R45" s="304"/>
      <c r="S45" s="304"/>
      <c r="T45" s="304"/>
      <c r="U45" s="304"/>
      <c r="V45" s="304"/>
      <c r="W45" s="304"/>
      <c r="X45" s="304"/>
      <c r="Y45" s="304"/>
      <c r="Z45" s="305"/>
      <c r="AA45" s="314"/>
    </row>
    <row r="46" spans="3:27" s="5" customFormat="1" ht="14.25" customHeight="1" thickBot="1" x14ac:dyDescent="0.25">
      <c r="C46" s="173" t="s">
        <v>41</v>
      </c>
      <c r="D46" s="170" t="s">
        <v>38</v>
      </c>
      <c r="E46" s="111" t="s">
        <v>53</v>
      </c>
      <c r="F46" s="111"/>
      <c r="G46" s="111"/>
      <c r="H46" s="112"/>
      <c r="I46" s="111"/>
      <c r="J46" s="111"/>
      <c r="K46" s="111"/>
      <c r="L46" s="111"/>
      <c r="M46" s="111"/>
      <c r="N46" s="111"/>
      <c r="O46" s="111"/>
      <c r="P46" s="111"/>
      <c r="Q46" s="111"/>
      <c r="R46" s="111"/>
      <c r="S46" s="111"/>
      <c r="T46" s="111"/>
      <c r="U46" s="111"/>
      <c r="V46" s="111"/>
      <c r="W46" s="111"/>
      <c r="X46" s="111"/>
      <c r="Y46" s="111"/>
      <c r="Z46" s="113"/>
      <c r="AA46" s="314"/>
    </row>
    <row r="47" spans="3:27" s="5" customFormat="1" ht="14.25" customHeight="1" x14ac:dyDescent="0.2">
      <c r="C47" s="184" t="s">
        <v>41</v>
      </c>
      <c r="D47" s="203" t="s">
        <v>38</v>
      </c>
      <c r="E47" s="223" t="s">
        <v>38</v>
      </c>
      <c r="F47" s="208" t="s">
        <v>137</v>
      </c>
      <c r="G47" s="211" t="s">
        <v>40</v>
      </c>
      <c r="H47" s="211" t="s">
        <v>69</v>
      </c>
      <c r="I47" s="192" t="s">
        <v>77</v>
      </c>
      <c r="J47" s="114" t="s">
        <v>21</v>
      </c>
      <c r="K47" s="86" t="str">
        <f t="shared" ref="K47:T47" si="19">K48</f>
        <v>8,7</v>
      </c>
      <c r="L47" s="70" t="str">
        <f t="shared" si="19"/>
        <v>8,7</v>
      </c>
      <c r="M47" s="70">
        <f t="shared" si="19"/>
        <v>0</v>
      </c>
      <c r="N47" s="87">
        <f t="shared" si="19"/>
        <v>0</v>
      </c>
      <c r="O47" s="86" t="str">
        <f t="shared" si="19"/>
        <v>8,7</v>
      </c>
      <c r="P47" s="70" t="str">
        <f t="shared" si="19"/>
        <v>8,7</v>
      </c>
      <c r="Q47" s="70">
        <f t="shared" si="19"/>
        <v>0</v>
      </c>
      <c r="R47" s="87">
        <f t="shared" si="19"/>
        <v>0</v>
      </c>
      <c r="S47" s="86" t="str">
        <f t="shared" si="19"/>
        <v>8,7</v>
      </c>
      <c r="T47" s="86" t="str">
        <f t="shared" si="19"/>
        <v>8,7</v>
      </c>
      <c r="U47" s="210" t="s">
        <v>97</v>
      </c>
      <c r="V47" s="229" t="s">
        <v>59</v>
      </c>
      <c r="W47" s="229" t="s">
        <v>68</v>
      </c>
      <c r="X47" s="229" t="s">
        <v>68</v>
      </c>
      <c r="Y47" s="229" t="s">
        <v>68</v>
      </c>
      <c r="Z47" s="229" t="s">
        <v>68</v>
      </c>
      <c r="AA47" s="314"/>
    </row>
    <row r="48" spans="3:27" s="5" customFormat="1" ht="30" customHeight="1" thickBot="1" x14ac:dyDescent="0.25">
      <c r="C48" s="185"/>
      <c r="D48" s="204"/>
      <c r="E48" s="225"/>
      <c r="F48" s="209"/>
      <c r="G48" s="213"/>
      <c r="H48" s="213"/>
      <c r="I48" s="193"/>
      <c r="J48" s="171" t="s">
        <v>71</v>
      </c>
      <c r="K48" s="115" t="s">
        <v>78</v>
      </c>
      <c r="L48" s="116" t="s">
        <v>78</v>
      </c>
      <c r="M48" s="116">
        <v>0</v>
      </c>
      <c r="N48" s="117">
        <v>0</v>
      </c>
      <c r="O48" s="115" t="s">
        <v>78</v>
      </c>
      <c r="P48" s="116" t="s">
        <v>78</v>
      </c>
      <c r="Q48" s="116">
        <v>0</v>
      </c>
      <c r="R48" s="117">
        <v>0</v>
      </c>
      <c r="S48" s="118" t="s">
        <v>78</v>
      </c>
      <c r="T48" s="119" t="s">
        <v>78</v>
      </c>
      <c r="U48" s="207"/>
      <c r="V48" s="202"/>
      <c r="W48" s="202"/>
      <c r="X48" s="202"/>
      <c r="Y48" s="202"/>
      <c r="Z48" s="202"/>
      <c r="AA48" s="314"/>
    </row>
    <row r="49" spans="3:27" s="5" customFormat="1" ht="14.25" customHeight="1" thickBot="1" x14ac:dyDescent="0.25">
      <c r="C49" s="173" t="s">
        <v>41</v>
      </c>
      <c r="D49" s="22" t="s">
        <v>38</v>
      </c>
      <c r="E49" s="254" t="s">
        <v>18</v>
      </c>
      <c r="F49" s="246"/>
      <c r="G49" s="246"/>
      <c r="H49" s="255"/>
      <c r="I49" s="247"/>
      <c r="J49" s="33"/>
      <c r="K49" s="24" t="str">
        <f t="shared" ref="K49:N49" si="20">K47</f>
        <v>8,7</v>
      </c>
      <c r="L49" s="25" t="str">
        <f t="shared" si="20"/>
        <v>8,7</v>
      </c>
      <c r="M49" s="25">
        <f t="shared" si="20"/>
        <v>0</v>
      </c>
      <c r="N49" s="26">
        <f t="shared" si="20"/>
        <v>0</v>
      </c>
      <c r="O49" s="24" t="str">
        <f t="shared" ref="O49:T49" si="21">O47</f>
        <v>8,7</v>
      </c>
      <c r="P49" s="25" t="str">
        <f t="shared" si="21"/>
        <v>8,7</v>
      </c>
      <c r="Q49" s="25">
        <f t="shared" si="21"/>
        <v>0</v>
      </c>
      <c r="R49" s="26">
        <f t="shared" si="21"/>
        <v>0</v>
      </c>
      <c r="S49" s="27" t="str">
        <f t="shared" si="21"/>
        <v>8,7</v>
      </c>
      <c r="T49" s="27" t="str">
        <f t="shared" si="21"/>
        <v>8,7</v>
      </c>
      <c r="U49" s="239"/>
      <c r="V49" s="240"/>
      <c r="W49" s="240"/>
      <c r="X49" s="240"/>
      <c r="Y49" s="240"/>
      <c r="Z49" s="241"/>
      <c r="AA49" s="314"/>
    </row>
    <row r="50" spans="3:27" s="5" customFormat="1" ht="16.5" customHeight="1" thickBot="1" x14ac:dyDescent="0.25">
      <c r="C50" s="181" t="s">
        <v>41</v>
      </c>
      <c r="D50" s="234" t="s">
        <v>19</v>
      </c>
      <c r="E50" s="235"/>
      <c r="F50" s="235"/>
      <c r="G50" s="235"/>
      <c r="H50" s="235"/>
      <c r="I50" s="236"/>
      <c r="J50" s="34"/>
      <c r="K50" s="35" t="str">
        <f t="shared" ref="K50:N50" si="22">K49</f>
        <v>8,7</v>
      </c>
      <c r="L50" s="36" t="str">
        <f t="shared" si="22"/>
        <v>8,7</v>
      </c>
      <c r="M50" s="36">
        <f t="shared" si="22"/>
        <v>0</v>
      </c>
      <c r="N50" s="37">
        <f t="shared" si="22"/>
        <v>0</v>
      </c>
      <c r="O50" s="35" t="str">
        <f t="shared" ref="O50:T50" si="23">O49</f>
        <v>8,7</v>
      </c>
      <c r="P50" s="36" t="str">
        <f t="shared" si="23"/>
        <v>8,7</v>
      </c>
      <c r="Q50" s="36">
        <f t="shared" si="23"/>
        <v>0</v>
      </c>
      <c r="R50" s="37">
        <f t="shared" si="23"/>
        <v>0</v>
      </c>
      <c r="S50" s="32" t="str">
        <f t="shared" si="23"/>
        <v>8,7</v>
      </c>
      <c r="T50" s="32" t="str">
        <f t="shared" si="23"/>
        <v>8,7</v>
      </c>
      <c r="U50" s="214"/>
      <c r="V50" s="215"/>
      <c r="W50" s="215"/>
      <c r="X50" s="215"/>
      <c r="Y50" s="215"/>
      <c r="Z50" s="216"/>
      <c r="AA50" s="314"/>
    </row>
    <row r="51" spans="3:27" s="5" customFormat="1" ht="16.5" customHeight="1" thickBot="1" x14ac:dyDescent="0.25">
      <c r="C51" s="174" t="s">
        <v>43</v>
      </c>
      <c r="D51" s="217" t="s">
        <v>54</v>
      </c>
      <c r="E51" s="218"/>
      <c r="F51" s="218"/>
      <c r="G51" s="218"/>
      <c r="H51" s="218"/>
      <c r="I51" s="218"/>
      <c r="J51" s="218"/>
      <c r="K51" s="218"/>
      <c r="L51" s="218"/>
      <c r="M51" s="218"/>
      <c r="N51" s="218"/>
      <c r="O51" s="218"/>
      <c r="P51" s="218"/>
      <c r="Q51" s="218"/>
      <c r="R51" s="218"/>
      <c r="S51" s="218"/>
      <c r="T51" s="218"/>
      <c r="U51" s="218"/>
      <c r="V51" s="218"/>
      <c r="W51" s="218"/>
      <c r="X51" s="218"/>
      <c r="Y51" s="218"/>
      <c r="Z51" s="219"/>
      <c r="AA51" s="314"/>
    </row>
    <row r="52" spans="3:27" s="5" customFormat="1" ht="16.5" customHeight="1" thickBot="1" x14ac:dyDescent="0.25">
      <c r="C52" s="174" t="s">
        <v>43</v>
      </c>
      <c r="D52" s="169" t="s">
        <v>38</v>
      </c>
      <c r="E52" s="220" t="s">
        <v>55</v>
      </c>
      <c r="F52" s="221"/>
      <c r="G52" s="221"/>
      <c r="H52" s="221"/>
      <c r="I52" s="221"/>
      <c r="J52" s="221"/>
      <c r="K52" s="221"/>
      <c r="L52" s="221"/>
      <c r="M52" s="221"/>
      <c r="N52" s="221"/>
      <c r="O52" s="221"/>
      <c r="P52" s="221"/>
      <c r="Q52" s="221"/>
      <c r="R52" s="221"/>
      <c r="S52" s="221"/>
      <c r="T52" s="221"/>
      <c r="U52" s="221"/>
      <c r="V52" s="221"/>
      <c r="W52" s="221"/>
      <c r="X52" s="221"/>
      <c r="Y52" s="221"/>
      <c r="Z52" s="222"/>
      <c r="AA52" s="314"/>
    </row>
    <row r="53" spans="3:27" s="5" customFormat="1" ht="24" x14ac:dyDescent="0.2">
      <c r="C53" s="184" t="s">
        <v>43</v>
      </c>
      <c r="D53" s="203" t="s">
        <v>38</v>
      </c>
      <c r="E53" s="223" t="s">
        <v>38</v>
      </c>
      <c r="F53" s="208" t="s">
        <v>127</v>
      </c>
      <c r="G53" s="211" t="s">
        <v>41</v>
      </c>
      <c r="H53" s="211" t="s">
        <v>69</v>
      </c>
      <c r="I53" s="192" t="s">
        <v>73</v>
      </c>
      <c r="J53" s="46" t="s">
        <v>21</v>
      </c>
      <c r="K53" s="49">
        <f t="shared" ref="K53:R53" si="24">K54+K56+K55</f>
        <v>3878.4</v>
      </c>
      <c r="L53" s="50">
        <f t="shared" si="24"/>
        <v>1422.3999999999999</v>
      </c>
      <c r="M53" s="50">
        <f t="shared" si="24"/>
        <v>0</v>
      </c>
      <c r="N53" s="51">
        <f t="shared" si="24"/>
        <v>2456</v>
      </c>
      <c r="O53" s="49">
        <f t="shared" si="24"/>
        <v>1420.7</v>
      </c>
      <c r="P53" s="50">
        <f t="shared" si="24"/>
        <v>617</v>
      </c>
      <c r="Q53" s="50">
        <f t="shared" si="24"/>
        <v>0</v>
      </c>
      <c r="R53" s="51">
        <f t="shared" si="24"/>
        <v>803.7</v>
      </c>
      <c r="S53" s="120">
        <f>S54+S55+S56</f>
        <v>3673</v>
      </c>
      <c r="T53" s="48">
        <f>T54+T55+T56</f>
        <v>4600</v>
      </c>
      <c r="U53" s="121" t="s">
        <v>64</v>
      </c>
      <c r="V53" s="122" t="s">
        <v>59</v>
      </c>
      <c r="W53" s="122" t="s">
        <v>114</v>
      </c>
      <c r="X53" s="122" t="s">
        <v>117</v>
      </c>
      <c r="Y53" s="122" t="s">
        <v>115</v>
      </c>
      <c r="Z53" s="123" t="s">
        <v>115</v>
      </c>
      <c r="AA53" s="314"/>
    </row>
    <row r="54" spans="3:27" s="5" customFormat="1" ht="24" customHeight="1" x14ac:dyDescent="0.2">
      <c r="C54" s="205"/>
      <c r="D54" s="259"/>
      <c r="E54" s="224"/>
      <c r="F54" s="253"/>
      <c r="G54" s="212"/>
      <c r="H54" s="212"/>
      <c r="I54" s="228"/>
      <c r="J54" s="134" t="s">
        <v>71</v>
      </c>
      <c r="K54" s="74">
        <v>1259.7</v>
      </c>
      <c r="L54" s="56">
        <v>271.89999999999998</v>
      </c>
      <c r="M54" s="56">
        <v>0</v>
      </c>
      <c r="N54" s="139">
        <v>987.8</v>
      </c>
      <c r="O54" s="74">
        <v>1181.9000000000001</v>
      </c>
      <c r="P54" s="56">
        <v>488.2</v>
      </c>
      <c r="Q54" s="56">
        <v>0</v>
      </c>
      <c r="R54" s="139">
        <v>693.7</v>
      </c>
      <c r="S54" s="140">
        <v>2400</v>
      </c>
      <c r="T54" s="141">
        <v>2500</v>
      </c>
      <c r="U54" s="125" t="s">
        <v>98</v>
      </c>
      <c r="V54" s="124" t="s">
        <v>59</v>
      </c>
      <c r="W54" s="124" t="s">
        <v>118</v>
      </c>
      <c r="X54" s="124" t="s">
        <v>100</v>
      </c>
      <c r="Y54" s="124" t="s">
        <v>138</v>
      </c>
      <c r="Z54" s="126" t="s">
        <v>138</v>
      </c>
      <c r="AA54" s="314"/>
    </row>
    <row r="55" spans="3:27" s="5" customFormat="1" ht="24" customHeight="1" x14ac:dyDescent="0.2">
      <c r="C55" s="205"/>
      <c r="D55" s="259"/>
      <c r="E55" s="224"/>
      <c r="F55" s="253"/>
      <c r="G55" s="212"/>
      <c r="H55" s="212"/>
      <c r="I55" s="228"/>
      <c r="J55" s="135" t="s">
        <v>79</v>
      </c>
      <c r="K55" s="154">
        <v>74.099999999999994</v>
      </c>
      <c r="L55" s="155">
        <v>24.7</v>
      </c>
      <c r="M55" s="156">
        <v>0</v>
      </c>
      <c r="N55" s="157">
        <v>49.4</v>
      </c>
      <c r="O55" s="154"/>
      <c r="P55" s="155"/>
      <c r="Q55" s="156"/>
      <c r="R55" s="157"/>
      <c r="S55" s="142">
        <v>100</v>
      </c>
      <c r="T55" s="143">
        <v>100</v>
      </c>
      <c r="U55" s="206" t="s">
        <v>65</v>
      </c>
      <c r="V55" s="201" t="s">
        <v>59</v>
      </c>
      <c r="W55" s="201" t="s">
        <v>120</v>
      </c>
      <c r="X55" s="201" t="s">
        <v>119</v>
      </c>
      <c r="Y55" s="201" t="s">
        <v>114</v>
      </c>
      <c r="Z55" s="201" t="s">
        <v>114</v>
      </c>
      <c r="AA55" s="314"/>
    </row>
    <row r="56" spans="3:27" s="5" customFormat="1" ht="27" customHeight="1" thickBot="1" x14ac:dyDescent="0.25">
      <c r="C56" s="185"/>
      <c r="D56" s="204"/>
      <c r="E56" s="225"/>
      <c r="F56" s="209"/>
      <c r="G56" s="213"/>
      <c r="H56" s="213"/>
      <c r="I56" s="193"/>
      <c r="J56" s="136" t="s">
        <v>74</v>
      </c>
      <c r="K56" s="127">
        <v>2544.6</v>
      </c>
      <c r="L56" s="128">
        <v>1125.8</v>
      </c>
      <c r="M56" s="56">
        <v>0</v>
      </c>
      <c r="N56" s="129">
        <v>1418.8</v>
      </c>
      <c r="O56" s="127">
        <v>238.8</v>
      </c>
      <c r="P56" s="128">
        <v>128.80000000000001</v>
      </c>
      <c r="Q56" s="56">
        <v>0</v>
      </c>
      <c r="R56" s="129">
        <v>110</v>
      </c>
      <c r="S56" s="144">
        <v>1173</v>
      </c>
      <c r="T56" s="145">
        <v>2000</v>
      </c>
      <c r="U56" s="207"/>
      <c r="V56" s="202"/>
      <c r="W56" s="202"/>
      <c r="X56" s="202"/>
      <c r="Y56" s="202"/>
      <c r="Z56" s="202"/>
      <c r="AA56" s="314"/>
    </row>
    <row r="57" spans="3:27" s="5" customFormat="1" ht="14.25" customHeight="1" thickBot="1" x14ac:dyDescent="0.25">
      <c r="C57" s="173" t="s">
        <v>43</v>
      </c>
      <c r="D57" s="22" t="s">
        <v>38</v>
      </c>
      <c r="E57" s="245" t="s">
        <v>18</v>
      </c>
      <c r="F57" s="246"/>
      <c r="G57" s="246"/>
      <c r="H57" s="246"/>
      <c r="I57" s="247"/>
      <c r="J57" s="137"/>
      <c r="K57" s="24">
        <f t="shared" ref="K57:R57" si="25">K53</f>
        <v>3878.4</v>
      </c>
      <c r="L57" s="25">
        <f t="shared" si="25"/>
        <v>1422.3999999999999</v>
      </c>
      <c r="M57" s="25">
        <f t="shared" si="25"/>
        <v>0</v>
      </c>
      <c r="N57" s="26">
        <f t="shared" si="25"/>
        <v>2456</v>
      </c>
      <c r="O57" s="24">
        <f t="shared" si="25"/>
        <v>1420.7</v>
      </c>
      <c r="P57" s="25">
        <f t="shared" si="25"/>
        <v>617</v>
      </c>
      <c r="Q57" s="25">
        <f t="shared" si="25"/>
        <v>0</v>
      </c>
      <c r="R57" s="26">
        <f t="shared" si="25"/>
        <v>803.7</v>
      </c>
      <c r="S57" s="38">
        <f t="shared" ref="S57:T57" si="26">S53</f>
        <v>3673</v>
      </c>
      <c r="T57" s="38">
        <f t="shared" si="26"/>
        <v>4600</v>
      </c>
      <c r="U57" s="239"/>
      <c r="V57" s="240"/>
      <c r="W57" s="240"/>
      <c r="X57" s="240"/>
      <c r="Y57" s="240"/>
      <c r="Z57" s="241"/>
      <c r="AA57" s="314"/>
    </row>
    <row r="58" spans="3:27" s="5" customFormat="1" ht="16.5" customHeight="1" thickBot="1" x14ac:dyDescent="0.25">
      <c r="C58" s="181" t="s">
        <v>43</v>
      </c>
      <c r="D58" s="234" t="s">
        <v>19</v>
      </c>
      <c r="E58" s="235"/>
      <c r="F58" s="235"/>
      <c r="G58" s="235"/>
      <c r="H58" s="235"/>
      <c r="I58" s="236"/>
      <c r="J58" s="138"/>
      <c r="K58" s="29">
        <f t="shared" ref="K58:R58" si="27">K57</f>
        <v>3878.4</v>
      </c>
      <c r="L58" s="30">
        <f t="shared" si="27"/>
        <v>1422.3999999999999</v>
      </c>
      <c r="M58" s="30">
        <f t="shared" si="27"/>
        <v>0</v>
      </c>
      <c r="N58" s="31">
        <f t="shared" si="27"/>
        <v>2456</v>
      </c>
      <c r="O58" s="29">
        <f t="shared" si="27"/>
        <v>1420.7</v>
      </c>
      <c r="P58" s="30">
        <f t="shared" si="27"/>
        <v>617</v>
      </c>
      <c r="Q58" s="30">
        <f t="shared" si="27"/>
        <v>0</v>
      </c>
      <c r="R58" s="31">
        <f t="shared" si="27"/>
        <v>803.7</v>
      </c>
      <c r="S58" s="35">
        <f t="shared" ref="S58:T58" si="28">S57</f>
        <v>3673</v>
      </c>
      <c r="T58" s="35">
        <f t="shared" si="28"/>
        <v>4600</v>
      </c>
      <c r="U58" s="214"/>
      <c r="V58" s="215"/>
      <c r="W58" s="215"/>
      <c r="X58" s="215"/>
      <c r="Y58" s="215"/>
      <c r="Z58" s="216"/>
      <c r="AA58" s="314"/>
    </row>
    <row r="59" spans="3:27" s="5" customFormat="1" ht="16.5" customHeight="1" thickBot="1" x14ac:dyDescent="0.25">
      <c r="C59" s="174" t="s">
        <v>42</v>
      </c>
      <c r="D59" s="268" t="s">
        <v>56</v>
      </c>
      <c r="E59" s="269"/>
      <c r="F59" s="269"/>
      <c r="G59" s="269"/>
      <c r="H59" s="269"/>
      <c r="I59" s="269"/>
      <c r="J59" s="269"/>
      <c r="K59" s="269"/>
      <c r="L59" s="269"/>
      <c r="M59" s="269"/>
      <c r="N59" s="269"/>
      <c r="O59" s="269"/>
      <c r="P59" s="269"/>
      <c r="Q59" s="269"/>
      <c r="R59" s="269"/>
      <c r="S59" s="269"/>
      <c r="T59" s="269"/>
      <c r="U59" s="269"/>
      <c r="V59" s="269"/>
      <c r="W59" s="269"/>
      <c r="X59" s="269"/>
      <c r="Y59" s="269"/>
      <c r="Z59" s="270"/>
      <c r="AA59" s="314"/>
    </row>
    <row r="60" spans="3:27" s="5" customFormat="1" ht="16.5" customHeight="1" thickBot="1" x14ac:dyDescent="0.25">
      <c r="C60" s="174" t="s">
        <v>42</v>
      </c>
      <c r="D60" s="182" t="s">
        <v>38</v>
      </c>
      <c r="E60" s="220" t="s">
        <v>82</v>
      </c>
      <c r="F60" s="221"/>
      <c r="G60" s="221"/>
      <c r="H60" s="221"/>
      <c r="I60" s="221"/>
      <c r="J60" s="221"/>
      <c r="K60" s="221"/>
      <c r="L60" s="221"/>
      <c r="M60" s="221"/>
      <c r="N60" s="221"/>
      <c r="O60" s="221"/>
      <c r="P60" s="221"/>
      <c r="Q60" s="221"/>
      <c r="R60" s="221"/>
      <c r="S60" s="221"/>
      <c r="T60" s="221"/>
      <c r="U60" s="221"/>
      <c r="V60" s="221"/>
      <c r="W60" s="221"/>
      <c r="X60" s="221"/>
      <c r="Y60" s="221"/>
      <c r="Z60" s="222"/>
      <c r="AA60" s="314"/>
    </row>
    <row r="61" spans="3:27" s="5" customFormat="1" ht="12.75" x14ac:dyDescent="0.2">
      <c r="C61" s="184" t="s">
        <v>42</v>
      </c>
      <c r="D61" s="203" t="s">
        <v>38</v>
      </c>
      <c r="E61" s="223" t="s">
        <v>38</v>
      </c>
      <c r="F61" s="208" t="s">
        <v>125</v>
      </c>
      <c r="G61" s="211" t="s">
        <v>42</v>
      </c>
      <c r="H61" s="211" t="s">
        <v>69</v>
      </c>
      <c r="I61" s="192" t="s">
        <v>92</v>
      </c>
      <c r="J61" s="46" t="s">
        <v>21</v>
      </c>
      <c r="K61" s="49">
        <f t="shared" ref="K61:T61" si="29">K62</f>
        <v>10</v>
      </c>
      <c r="L61" s="50">
        <f t="shared" si="29"/>
        <v>10</v>
      </c>
      <c r="M61" s="50">
        <f t="shared" si="29"/>
        <v>0</v>
      </c>
      <c r="N61" s="51">
        <f t="shared" si="29"/>
        <v>0</v>
      </c>
      <c r="O61" s="49">
        <f t="shared" si="29"/>
        <v>10</v>
      </c>
      <c r="P61" s="50">
        <f t="shared" si="29"/>
        <v>10</v>
      </c>
      <c r="Q61" s="50">
        <f t="shared" si="29"/>
        <v>0</v>
      </c>
      <c r="R61" s="51">
        <f t="shared" si="29"/>
        <v>0</v>
      </c>
      <c r="S61" s="120">
        <f t="shared" si="29"/>
        <v>10</v>
      </c>
      <c r="T61" s="120">
        <f t="shared" si="29"/>
        <v>10</v>
      </c>
      <c r="U61" s="242" t="s">
        <v>99</v>
      </c>
      <c r="V61" s="229" t="s">
        <v>66</v>
      </c>
      <c r="W61" s="226">
        <v>20</v>
      </c>
      <c r="X61" s="226">
        <v>21</v>
      </c>
      <c r="Y61" s="226">
        <v>21</v>
      </c>
      <c r="Z61" s="226">
        <v>21</v>
      </c>
      <c r="AA61" s="314"/>
    </row>
    <row r="62" spans="3:27" s="5" customFormat="1" ht="24.75" customHeight="1" thickBot="1" x14ac:dyDescent="0.25">
      <c r="C62" s="185"/>
      <c r="D62" s="204"/>
      <c r="E62" s="225"/>
      <c r="F62" s="209"/>
      <c r="G62" s="213"/>
      <c r="H62" s="212"/>
      <c r="I62" s="193"/>
      <c r="J62" s="171" t="s">
        <v>71</v>
      </c>
      <c r="K62" s="127">
        <v>10</v>
      </c>
      <c r="L62" s="128">
        <v>10</v>
      </c>
      <c r="M62" s="128">
        <v>0</v>
      </c>
      <c r="N62" s="130">
        <v>0</v>
      </c>
      <c r="O62" s="127">
        <v>10</v>
      </c>
      <c r="P62" s="128">
        <v>10</v>
      </c>
      <c r="Q62" s="128">
        <v>0</v>
      </c>
      <c r="R62" s="130">
        <v>0</v>
      </c>
      <c r="S62" s="118">
        <v>10</v>
      </c>
      <c r="T62" s="118">
        <v>10</v>
      </c>
      <c r="U62" s="243"/>
      <c r="V62" s="202"/>
      <c r="W62" s="227"/>
      <c r="X62" s="227"/>
      <c r="Y62" s="227"/>
      <c r="Z62" s="227"/>
      <c r="AA62" s="314"/>
    </row>
    <row r="63" spans="3:27" s="5" customFormat="1" ht="16.5" customHeight="1" thickBot="1" x14ac:dyDescent="0.25">
      <c r="C63" s="174" t="s">
        <v>42</v>
      </c>
      <c r="D63" s="170" t="s">
        <v>38</v>
      </c>
      <c r="E63" s="245" t="s">
        <v>18</v>
      </c>
      <c r="F63" s="246"/>
      <c r="G63" s="246"/>
      <c r="H63" s="246"/>
      <c r="I63" s="247"/>
      <c r="J63" s="33"/>
      <c r="K63" s="39">
        <f t="shared" ref="K63:N63" si="30">K61</f>
        <v>10</v>
      </c>
      <c r="L63" s="39">
        <f t="shared" si="30"/>
        <v>10</v>
      </c>
      <c r="M63" s="39">
        <f t="shared" si="30"/>
        <v>0</v>
      </c>
      <c r="N63" s="39">
        <f t="shared" si="30"/>
        <v>0</v>
      </c>
      <c r="O63" s="39">
        <f t="shared" ref="O63:T63" si="31">O61</f>
        <v>10</v>
      </c>
      <c r="P63" s="39">
        <f t="shared" si="31"/>
        <v>10</v>
      </c>
      <c r="Q63" s="39">
        <f t="shared" si="31"/>
        <v>0</v>
      </c>
      <c r="R63" s="39">
        <f t="shared" si="31"/>
        <v>0</v>
      </c>
      <c r="S63" s="27">
        <f t="shared" si="31"/>
        <v>10</v>
      </c>
      <c r="T63" s="27">
        <f t="shared" si="31"/>
        <v>10</v>
      </c>
      <c r="U63" s="239"/>
      <c r="V63" s="240"/>
      <c r="W63" s="240"/>
      <c r="X63" s="240"/>
      <c r="Y63" s="240"/>
      <c r="Z63" s="241"/>
      <c r="AA63" s="314"/>
    </row>
    <row r="64" spans="3:27" s="5" customFormat="1" ht="16.5" customHeight="1" thickBot="1" x14ac:dyDescent="0.25">
      <c r="C64" s="174" t="s">
        <v>42</v>
      </c>
      <c r="D64" s="234" t="s">
        <v>19</v>
      </c>
      <c r="E64" s="235"/>
      <c r="F64" s="235"/>
      <c r="G64" s="235"/>
      <c r="H64" s="235"/>
      <c r="I64" s="236"/>
      <c r="J64" s="34"/>
      <c r="K64" s="40">
        <f t="shared" ref="K64:N64" si="32">K63</f>
        <v>10</v>
      </c>
      <c r="L64" s="40">
        <f t="shared" si="32"/>
        <v>10</v>
      </c>
      <c r="M64" s="40">
        <f t="shared" si="32"/>
        <v>0</v>
      </c>
      <c r="N64" s="40">
        <f t="shared" si="32"/>
        <v>0</v>
      </c>
      <c r="O64" s="40">
        <f t="shared" ref="O64:T64" si="33">O63</f>
        <v>10</v>
      </c>
      <c r="P64" s="40">
        <f t="shared" si="33"/>
        <v>10</v>
      </c>
      <c r="Q64" s="40">
        <f t="shared" si="33"/>
        <v>0</v>
      </c>
      <c r="R64" s="40">
        <f t="shared" si="33"/>
        <v>0</v>
      </c>
      <c r="S64" s="32">
        <f t="shared" si="33"/>
        <v>10</v>
      </c>
      <c r="T64" s="32">
        <f t="shared" si="33"/>
        <v>10</v>
      </c>
      <c r="U64" s="214"/>
      <c r="V64" s="215"/>
      <c r="W64" s="215"/>
      <c r="X64" s="215"/>
      <c r="Y64" s="215"/>
      <c r="Z64" s="216"/>
      <c r="AA64" s="314"/>
    </row>
    <row r="65" spans="3:27" s="5" customFormat="1" ht="16.5" customHeight="1" thickBot="1" x14ac:dyDescent="0.25">
      <c r="C65" s="174" t="s">
        <v>89</v>
      </c>
      <c r="D65" s="41" t="s">
        <v>90</v>
      </c>
      <c r="E65" s="42"/>
      <c r="F65" s="42"/>
      <c r="G65" s="178"/>
      <c r="H65" s="178"/>
      <c r="I65" s="178"/>
      <c r="J65" s="43"/>
      <c r="K65" s="44"/>
      <c r="L65" s="44"/>
      <c r="M65" s="44"/>
      <c r="N65" s="44"/>
      <c r="O65" s="175"/>
      <c r="P65" s="175"/>
      <c r="Q65" s="175"/>
      <c r="R65" s="175"/>
      <c r="S65" s="175"/>
      <c r="T65" s="175"/>
      <c r="U65" s="175"/>
      <c r="V65" s="175"/>
      <c r="W65" s="175"/>
      <c r="X65" s="175"/>
      <c r="Y65" s="175"/>
      <c r="Z65" s="176"/>
      <c r="AA65" s="314"/>
    </row>
    <row r="66" spans="3:27" s="5" customFormat="1" ht="16.5" customHeight="1" thickBot="1" x14ac:dyDescent="0.25">
      <c r="C66" s="174" t="s">
        <v>89</v>
      </c>
      <c r="D66" s="182" t="s">
        <v>38</v>
      </c>
      <c r="E66" s="220" t="s">
        <v>109</v>
      </c>
      <c r="F66" s="221"/>
      <c r="G66" s="221"/>
      <c r="H66" s="221"/>
      <c r="I66" s="221"/>
      <c r="J66" s="221"/>
      <c r="K66" s="221"/>
      <c r="L66" s="221"/>
      <c r="M66" s="221"/>
      <c r="N66" s="221"/>
      <c r="O66" s="221"/>
      <c r="P66" s="221"/>
      <c r="Q66" s="221"/>
      <c r="R66" s="221"/>
      <c r="S66" s="221"/>
      <c r="T66" s="221"/>
      <c r="U66" s="221"/>
      <c r="V66" s="221"/>
      <c r="W66" s="221"/>
      <c r="X66" s="221"/>
      <c r="Y66" s="221"/>
      <c r="Z66" s="222"/>
      <c r="AA66" s="314"/>
    </row>
    <row r="67" spans="3:27" s="5" customFormat="1" ht="16.5" customHeight="1" x14ac:dyDescent="0.2">
      <c r="C67" s="184" t="s">
        <v>89</v>
      </c>
      <c r="D67" s="203" t="s">
        <v>38</v>
      </c>
      <c r="E67" s="223" t="s">
        <v>38</v>
      </c>
      <c r="F67" s="208" t="s">
        <v>126</v>
      </c>
      <c r="G67" s="211" t="s">
        <v>42</v>
      </c>
      <c r="H67" s="211" t="s">
        <v>69</v>
      </c>
      <c r="I67" s="192" t="s">
        <v>92</v>
      </c>
      <c r="J67" s="46" t="s">
        <v>21</v>
      </c>
      <c r="K67" s="69">
        <f>K68</f>
        <v>20</v>
      </c>
      <c r="L67" s="70">
        <f>L68</f>
        <v>0</v>
      </c>
      <c r="M67" s="70">
        <f t="shared" ref="M67:T67" si="34">M68</f>
        <v>0</v>
      </c>
      <c r="N67" s="150">
        <f t="shared" si="34"/>
        <v>20</v>
      </c>
      <c r="O67" s="69">
        <f>O68</f>
        <v>100</v>
      </c>
      <c r="P67" s="70">
        <f>P68</f>
        <v>0</v>
      </c>
      <c r="Q67" s="70">
        <f t="shared" si="34"/>
        <v>0</v>
      </c>
      <c r="R67" s="150">
        <f t="shared" si="34"/>
        <v>100</v>
      </c>
      <c r="S67" s="86">
        <f t="shared" si="34"/>
        <v>20</v>
      </c>
      <c r="T67" s="86">
        <f t="shared" si="34"/>
        <v>20</v>
      </c>
      <c r="U67" s="242" t="s">
        <v>91</v>
      </c>
      <c r="V67" s="229" t="s">
        <v>59</v>
      </c>
      <c r="W67" s="226"/>
      <c r="X67" s="226"/>
      <c r="Y67" s="226"/>
      <c r="Z67" s="226">
        <v>1</v>
      </c>
      <c r="AA67" s="314"/>
    </row>
    <row r="68" spans="3:27" s="5" customFormat="1" ht="22.5" customHeight="1" thickBot="1" x14ac:dyDescent="0.25">
      <c r="C68" s="185"/>
      <c r="D68" s="204"/>
      <c r="E68" s="225"/>
      <c r="F68" s="209"/>
      <c r="G68" s="213"/>
      <c r="H68" s="212"/>
      <c r="I68" s="193"/>
      <c r="J68" s="171" t="s">
        <v>71</v>
      </c>
      <c r="K68" s="127">
        <v>20</v>
      </c>
      <c r="L68" s="128">
        <v>0</v>
      </c>
      <c r="M68" s="128">
        <v>0</v>
      </c>
      <c r="N68" s="130">
        <v>20</v>
      </c>
      <c r="O68" s="127">
        <v>100</v>
      </c>
      <c r="P68" s="128">
        <v>0</v>
      </c>
      <c r="Q68" s="128">
        <v>0</v>
      </c>
      <c r="R68" s="130">
        <v>100</v>
      </c>
      <c r="S68" s="118">
        <v>20</v>
      </c>
      <c r="T68" s="118">
        <v>20</v>
      </c>
      <c r="U68" s="243"/>
      <c r="V68" s="202"/>
      <c r="W68" s="227"/>
      <c r="X68" s="227"/>
      <c r="Y68" s="227"/>
      <c r="Z68" s="227"/>
      <c r="AA68" s="314"/>
    </row>
    <row r="69" spans="3:27" s="5" customFormat="1" ht="15.75" customHeight="1" thickBot="1" x14ac:dyDescent="0.25">
      <c r="C69" s="174" t="s">
        <v>89</v>
      </c>
      <c r="D69" s="170" t="s">
        <v>38</v>
      </c>
      <c r="E69" s="245" t="s">
        <v>18</v>
      </c>
      <c r="F69" s="246"/>
      <c r="G69" s="246"/>
      <c r="H69" s="246"/>
      <c r="I69" s="247"/>
      <c r="J69" s="33"/>
      <c r="K69" s="39">
        <f t="shared" ref="K69:N69" si="35">K67</f>
        <v>20</v>
      </c>
      <c r="L69" s="39">
        <f t="shared" si="35"/>
        <v>0</v>
      </c>
      <c r="M69" s="39">
        <f t="shared" si="35"/>
        <v>0</v>
      </c>
      <c r="N69" s="39">
        <f t="shared" si="35"/>
        <v>20</v>
      </c>
      <c r="O69" s="39">
        <f t="shared" ref="O69:T69" si="36">O67</f>
        <v>100</v>
      </c>
      <c r="P69" s="39">
        <f t="shared" si="36"/>
        <v>0</v>
      </c>
      <c r="Q69" s="39">
        <f t="shared" si="36"/>
        <v>0</v>
      </c>
      <c r="R69" s="39">
        <f t="shared" si="36"/>
        <v>100</v>
      </c>
      <c r="S69" s="27">
        <f t="shared" si="36"/>
        <v>20</v>
      </c>
      <c r="T69" s="27">
        <f t="shared" si="36"/>
        <v>20</v>
      </c>
      <c r="U69" s="239"/>
      <c r="V69" s="240"/>
      <c r="W69" s="240"/>
      <c r="X69" s="240"/>
      <c r="Y69" s="240"/>
      <c r="Z69" s="241"/>
      <c r="AA69" s="314"/>
    </row>
    <row r="70" spans="3:27" s="5" customFormat="1" ht="16.5" customHeight="1" thickBot="1" x14ac:dyDescent="0.25">
      <c r="C70" s="174" t="s">
        <v>89</v>
      </c>
      <c r="D70" s="234" t="s">
        <v>19</v>
      </c>
      <c r="E70" s="235"/>
      <c r="F70" s="235"/>
      <c r="G70" s="235"/>
      <c r="H70" s="235"/>
      <c r="I70" s="236"/>
      <c r="J70" s="34"/>
      <c r="K70" s="40">
        <f>K69</f>
        <v>20</v>
      </c>
      <c r="L70" s="40">
        <f t="shared" ref="L70:M70" si="37">L69</f>
        <v>0</v>
      </c>
      <c r="M70" s="40">
        <f t="shared" si="37"/>
        <v>0</v>
      </c>
      <c r="N70" s="40">
        <f>N69</f>
        <v>20</v>
      </c>
      <c r="O70" s="40">
        <f>O69</f>
        <v>100</v>
      </c>
      <c r="P70" s="40">
        <f t="shared" ref="P70:T70" si="38">P69</f>
        <v>0</v>
      </c>
      <c r="Q70" s="40">
        <f t="shared" si="38"/>
        <v>0</v>
      </c>
      <c r="R70" s="40">
        <f>R69</f>
        <v>100</v>
      </c>
      <c r="S70" s="32">
        <f t="shared" si="38"/>
        <v>20</v>
      </c>
      <c r="T70" s="32">
        <f t="shared" si="38"/>
        <v>20</v>
      </c>
      <c r="U70" s="214"/>
      <c r="V70" s="215"/>
      <c r="W70" s="215"/>
      <c r="X70" s="215"/>
      <c r="Y70" s="215"/>
      <c r="Z70" s="216"/>
      <c r="AA70" s="314"/>
    </row>
    <row r="71" spans="3:27" ht="17.25" customHeight="1" thickBot="1" x14ac:dyDescent="0.25">
      <c r="C71" s="15" t="s">
        <v>43</v>
      </c>
      <c r="D71" s="315" t="s">
        <v>20</v>
      </c>
      <c r="E71" s="316"/>
      <c r="F71" s="316"/>
      <c r="G71" s="316"/>
      <c r="H71" s="316"/>
      <c r="I71" s="317"/>
      <c r="J71" s="45"/>
      <c r="K71" s="16">
        <f t="shared" ref="K71:T71" si="39">K19+K32+K44+K50+K58+K70+K64</f>
        <v>4256.8999999999996</v>
      </c>
      <c r="L71" s="17">
        <f t="shared" si="39"/>
        <v>1780.8999999999999</v>
      </c>
      <c r="M71" s="17">
        <f t="shared" si="39"/>
        <v>24.6</v>
      </c>
      <c r="N71" s="18">
        <f t="shared" si="39"/>
        <v>2476</v>
      </c>
      <c r="O71" s="16">
        <f>O19+O32+O44+O50+O58+O70+O64</f>
        <v>1927</v>
      </c>
      <c r="P71" s="17">
        <f t="shared" si="39"/>
        <v>1023.3</v>
      </c>
      <c r="Q71" s="17">
        <f t="shared" si="39"/>
        <v>26.7</v>
      </c>
      <c r="R71" s="18">
        <f t="shared" si="39"/>
        <v>903.7</v>
      </c>
      <c r="S71" s="19">
        <f t="shared" si="39"/>
        <v>4226.2</v>
      </c>
      <c r="T71" s="19">
        <f t="shared" si="39"/>
        <v>5154.2</v>
      </c>
      <c r="U71" s="340"/>
      <c r="V71" s="341"/>
      <c r="W71" s="341"/>
      <c r="X71" s="341"/>
      <c r="Y71" s="341"/>
      <c r="Z71" s="342"/>
      <c r="AA71" s="314"/>
    </row>
    <row r="72" spans="3:27" s="10" customFormat="1" ht="10.5" customHeight="1" x14ac:dyDescent="0.2">
      <c r="C72" s="7"/>
      <c r="D72" s="8"/>
      <c r="E72" s="8"/>
      <c r="F72" s="8"/>
      <c r="G72" s="8"/>
      <c r="H72" s="8"/>
      <c r="I72" s="8"/>
      <c r="J72" s="8"/>
      <c r="K72" s="9"/>
      <c r="L72" s="9"/>
      <c r="M72" s="9"/>
      <c r="N72" s="9"/>
      <c r="O72" s="9"/>
      <c r="P72" s="9"/>
      <c r="Q72" s="9"/>
      <c r="R72" s="9"/>
      <c r="S72" s="9"/>
      <c r="T72" s="9"/>
      <c r="U72" s="9"/>
      <c r="V72" s="9"/>
      <c r="W72" s="9"/>
      <c r="X72" s="9"/>
      <c r="Y72" s="9"/>
      <c r="Z72" s="9"/>
      <c r="AA72" s="314"/>
    </row>
    <row r="73" spans="3:27" s="10" customFormat="1" ht="5.25" customHeight="1" x14ac:dyDescent="0.2">
      <c r="C73" s="7"/>
      <c r="D73" s="8"/>
      <c r="E73" s="8"/>
      <c r="F73" s="8"/>
      <c r="G73" s="8"/>
      <c r="H73" s="8"/>
      <c r="I73" s="8"/>
      <c r="J73" s="8"/>
      <c r="K73" s="9"/>
      <c r="L73" s="9"/>
      <c r="M73" s="9"/>
      <c r="N73" s="9"/>
      <c r="O73" s="9"/>
      <c r="P73" s="9"/>
      <c r="Q73" s="9"/>
      <c r="R73" s="9"/>
      <c r="S73" s="9"/>
      <c r="T73" s="9"/>
      <c r="U73" s="9"/>
      <c r="V73" s="9"/>
      <c r="W73" s="9"/>
      <c r="X73" s="9"/>
      <c r="Y73" s="9"/>
      <c r="Z73" s="9"/>
      <c r="AA73" s="314"/>
    </row>
    <row r="74" spans="3:27" ht="12.75" customHeight="1" x14ac:dyDescent="0.2">
      <c r="C74" s="183" t="s">
        <v>36</v>
      </c>
      <c r="D74" s="183"/>
      <c r="E74" s="183"/>
      <c r="F74" s="183"/>
      <c r="G74" s="183"/>
      <c r="H74" s="183"/>
      <c r="I74" s="183"/>
      <c r="J74" s="183"/>
      <c r="K74" s="183"/>
      <c r="L74" s="183"/>
      <c r="M74" s="183"/>
      <c r="N74" s="183"/>
      <c r="O74" s="12"/>
      <c r="T74" s="162"/>
      <c r="U74" s="162"/>
      <c r="V74" s="162"/>
      <c r="W74" s="162"/>
      <c r="X74" s="162"/>
      <c r="Y74" s="162"/>
      <c r="Z74" s="162"/>
      <c r="AA74" s="162"/>
    </row>
    <row r="75" spans="3:27" ht="15.75" customHeight="1" x14ac:dyDescent="0.2">
      <c r="C75" s="161"/>
      <c r="D75" s="161"/>
      <c r="E75" s="161"/>
      <c r="F75" s="161"/>
      <c r="G75" s="161"/>
      <c r="H75" s="161"/>
      <c r="I75" s="337" t="s">
        <v>13</v>
      </c>
      <c r="J75" s="337"/>
      <c r="K75" s="337"/>
      <c r="L75" s="161"/>
      <c r="T75" s="162"/>
      <c r="U75" s="162"/>
      <c r="V75" s="162"/>
      <c r="W75" s="162"/>
      <c r="X75" s="162"/>
      <c r="Y75" s="162"/>
      <c r="Z75" s="162"/>
      <c r="AA75" s="162"/>
    </row>
    <row r="76" spans="3:27" ht="11.25" customHeight="1" thickBot="1" x14ac:dyDescent="0.25">
      <c r="C76" s="12"/>
      <c r="D76" s="12"/>
      <c r="E76" s="13"/>
      <c r="F76" s="14"/>
      <c r="G76" s="14"/>
      <c r="H76" s="131"/>
      <c r="I76" s="131"/>
      <c r="J76" s="131"/>
      <c r="K76" s="132"/>
      <c r="L76" s="132"/>
      <c r="M76" s="132"/>
      <c r="N76" s="132"/>
      <c r="O76" s="132"/>
      <c r="P76" s="133"/>
      <c r="Q76" s="133"/>
      <c r="R76" s="133"/>
    </row>
    <row r="77" spans="3:27" ht="11.25" customHeight="1" x14ac:dyDescent="0.2">
      <c r="C77" s="343" t="s">
        <v>22</v>
      </c>
      <c r="D77" s="344"/>
      <c r="E77" s="344"/>
      <c r="F77" s="344"/>
      <c r="G77" s="330" t="s">
        <v>134</v>
      </c>
      <c r="H77" s="330"/>
      <c r="I77" s="330" t="s">
        <v>130</v>
      </c>
      <c r="J77" s="330"/>
      <c r="K77" s="330" t="s">
        <v>110</v>
      </c>
      <c r="L77" s="330"/>
      <c r="M77" s="330" t="s">
        <v>131</v>
      </c>
      <c r="N77" s="331"/>
      <c r="P77" s="133"/>
      <c r="Q77" s="133"/>
      <c r="R77" s="133"/>
    </row>
    <row r="78" spans="3:27" ht="12.75" customHeight="1" x14ac:dyDescent="0.2">
      <c r="C78" s="345"/>
      <c r="D78" s="346"/>
      <c r="E78" s="346"/>
      <c r="F78" s="346"/>
      <c r="G78" s="332"/>
      <c r="H78" s="332"/>
      <c r="I78" s="332"/>
      <c r="J78" s="332"/>
      <c r="K78" s="332"/>
      <c r="L78" s="332"/>
      <c r="M78" s="332"/>
      <c r="N78" s="333"/>
    </row>
    <row r="79" spans="3:27" ht="12" customHeight="1" x14ac:dyDescent="0.2">
      <c r="C79" s="345"/>
      <c r="D79" s="346"/>
      <c r="E79" s="346"/>
      <c r="F79" s="346"/>
      <c r="G79" s="332"/>
      <c r="H79" s="332"/>
      <c r="I79" s="332"/>
      <c r="J79" s="332"/>
      <c r="K79" s="332"/>
      <c r="L79" s="332"/>
      <c r="M79" s="332"/>
      <c r="N79" s="333"/>
    </row>
    <row r="80" spans="3:27" ht="12.75" customHeight="1" x14ac:dyDescent="0.2">
      <c r="C80" s="345"/>
      <c r="D80" s="346"/>
      <c r="E80" s="346"/>
      <c r="F80" s="346"/>
      <c r="G80" s="332"/>
      <c r="H80" s="332"/>
      <c r="I80" s="332"/>
      <c r="J80" s="332"/>
      <c r="K80" s="332"/>
      <c r="L80" s="332"/>
      <c r="M80" s="332"/>
      <c r="N80" s="333"/>
    </row>
    <row r="81" spans="3:14" ht="12.75" customHeight="1" x14ac:dyDescent="0.2">
      <c r="C81" s="334" t="s">
        <v>23</v>
      </c>
      <c r="D81" s="335"/>
      <c r="E81" s="335"/>
      <c r="F81" s="335"/>
      <c r="G81" s="188">
        <f>G82+G84</f>
        <v>4256.8999999999996</v>
      </c>
      <c r="H81" s="188"/>
      <c r="I81" s="188">
        <f>I82+I84</f>
        <v>1927</v>
      </c>
      <c r="J81" s="188"/>
      <c r="K81" s="188">
        <f>S71</f>
        <v>4226.2</v>
      </c>
      <c r="L81" s="188"/>
      <c r="M81" s="188">
        <f>T71</f>
        <v>5154.2</v>
      </c>
      <c r="N81" s="189"/>
    </row>
    <row r="82" spans="3:14" ht="15.75" customHeight="1" x14ac:dyDescent="0.2">
      <c r="C82" s="338" t="s">
        <v>24</v>
      </c>
      <c r="D82" s="339"/>
      <c r="E82" s="339"/>
      <c r="F82" s="339"/>
      <c r="G82" s="190">
        <f>L71</f>
        <v>1780.8999999999999</v>
      </c>
      <c r="H82" s="190"/>
      <c r="I82" s="190">
        <f>P71</f>
        <v>1023.3</v>
      </c>
      <c r="J82" s="190"/>
      <c r="K82" s="190">
        <f>K81-K84</f>
        <v>1226.1999999999998</v>
      </c>
      <c r="L82" s="190"/>
      <c r="M82" s="190">
        <f>M81-M84</f>
        <v>1154.1999999999998</v>
      </c>
      <c r="N82" s="191"/>
    </row>
    <row r="83" spans="3:14" ht="12.75" customHeight="1" x14ac:dyDescent="0.2">
      <c r="C83" s="347" t="s">
        <v>25</v>
      </c>
      <c r="D83" s="348"/>
      <c r="E83" s="348"/>
      <c r="F83" s="348"/>
      <c r="G83" s="190">
        <f>M71</f>
        <v>24.6</v>
      </c>
      <c r="H83" s="190"/>
      <c r="I83" s="190">
        <f>Q71</f>
        <v>26.7</v>
      </c>
      <c r="J83" s="190"/>
      <c r="K83" s="190">
        <v>12</v>
      </c>
      <c r="L83" s="190"/>
      <c r="M83" s="190">
        <v>12</v>
      </c>
      <c r="N83" s="191"/>
    </row>
    <row r="84" spans="3:14" ht="12.75" customHeight="1" x14ac:dyDescent="0.2">
      <c r="C84" s="338" t="s">
        <v>26</v>
      </c>
      <c r="D84" s="339"/>
      <c r="E84" s="339"/>
      <c r="F84" s="339"/>
      <c r="G84" s="190">
        <f>N71</f>
        <v>2476</v>
      </c>
      <c r="H84" s="190"/>
      <c r="I84" s="190">
        <f>R71</f>
        <v>903.7</v>
      </c>
      <c r="J84" s="190"/>
      <c r="K84" s="190">
        <v>3000</v>
      </c>
      <c r="L84" s="190"/>
      <c r="M84" s="190">
        <v>4000</v>
      </c>
      <c r="N84" s="191"/>
    </row>
    <row r="85" spans="3:14" ht="12.75" customHeight="1" x14ac:dyDescent="0.2">
      <c r="C85" s="334" t="s">
        <v>27</v>
      </c>
      <c r="D85" s="335"/>
      <c r="E85" s="335"/>
      <c r="F85" s="335"/>
      <c r="G85" s="188">
        <f>G86+G90+G91+G92</f>
        <v>4256.8999999999996</v>
      </c>
      <c r="H85" s="188"/>
      <c r="I85" s="188">
        <f>I86+I90+I91+I92</f>
        <v>1927</v>
      </c>
      <c r="J85" s="188"/>
      <c r="K85" s="188">
        <f>K86+K90+K91+K92</f>
        <v>4226.2</v>
      </c>
      <c r="L85" s="188"/>
      <c r="M85" s="188">
        <f>M86+M90+M91+M92</f>
        <v>5154.2</v>
      </c>
      <c r="N85" s="189"/>
    </row>
    <row r="86" spans="3:14" ht="30.75" customHeight="1" x14ac:dyDescent="0.2">
      <c r="C86" s="349" t="s">
        <v>28</v>
      </c>
      <c r="D86" s="350"/>
      <c r="E86" s="350"/>
      <c r="F86" s="350"/>
      <c r="G86" s="186">
        <f>G87</f>
        <v>1576.2</v>
      </c>
      <c r="H86" s="186"/>
      <c r="I86" s="186">
        <f>I87</f>
        <v>1598.2</v>
      </c>
      <c r="J86" s="186"/>
      <c r="K86" s="186">
        <f>K87</f>
        <v>2870.2</v>
      </c>
      <c r="L86" s="186"/>
      <c r="M86" s="186">
        <f>M87</f>
        <v>2971.2</v>
      </c>
      <c r="N86" s="187"/>
    </row>
    <row r="87" spans="3:14" ht="30" customHeight="1" x14ac:dyDescent="0.2">
      <c r="C87" s="338" t="s">
        <v>29</v>
      </c>
      <c r="D87" s="339"/>
      <c r="E87" s="339"/>
      <c r="F87" s="339"/>
      <c r="G87" s="199">
        <f>G88+G89</f>
        <v>1576.2</v>
      </c>
      <c r="H87" s="199"/>
      <c r="I87" s="199">
        <f>I88+I89</f>
        <v>1598.2</v>
      </c>
      <c r="J87" s="199"/>
      <c r="K87" s="199">
        <f>K88+K89</f>
        <v>2870.2</v>
      </c>
      <c r="L87" s="199"/>
      <c r="M87" s="199">
        <f>M88+M89</f>
        <v>2971.2</v>
      </c>
      <c r="N87" s="200"/>
    </row>
    <row r="88" spans="3:14" ht="32.25" customHeight="1" x14ac:dyDescent="0.2">
      <c r="C88" s="347" t="s">
        <v>80</v>
      </c>
      <c r="D88" s="348"/>
      <c r="E88" s="348"/>
      <c r="F88" s="348"/>
      <c r="G88" s="196">
        <f>K17+K23+K24+K25+K26+K36+K42+K48+K54+K68+K27+K28+K29+K30+K62</f>
        <v>1423.5</v>
      </c>
      <c r="H88" s="196"/>
      <c r="I88" s="196">
        <f>O17+O22+O36+O42+O54+O48+O62+O68</f>
        <v>1427.7</v>
      </c>
      <c r="J88" s="196"/>
      <c r="K88" s="196">
        <f>S17+S22+S36+S42+S48+S54+S62+S68</f>
        <v>2565.1999999999998</v>
      </c>
      <c r="L88" s="196"/>
      <c r="M88" s="198">
        <f>T62+T68+T54+T48+T42+T36+T22+T17</f>
        <v>2666.2</v>
      </c>
      <c r="N88" s="197"/>
    </row>
    <row r="89" spans="3:14" ht="31.5" customHeight="1" x14ac:dyDescent="0.2">
      <c r="C89" s="347" t="s">
        <v>81</v>
      </c>
      <c r="D89" s="348"/>
      <c r="E89" s="348"/>
      <c r="F89" s="348"/>
      <c r="G89" s="196">
        <f>K15+K16</f>
        <v>152.69999999999999</v>
      </c>
      <c r="H89" s="196"/>
      <c r="I89" s="196">
        <f>O15+O16</f>
        <v>170.5</v>
      </c>
      <c r="J89" s="196"/>
      <c r="K89" s="196">
        <f>S15+S16</f>
        <v>305</v>
      </c>
      <c r="L89" s="196"/>
      <c r="M89" s="196">
        <f>T15+T16</f>
        <v>305</v>
      </c>
      <c r="N89" s="197"/>
    </row>
    <row r="90" spans="3:14" ht="30.75" customHeight="1" x14ac:dyDescent="0.2">
      <c r="C90" s="349" t="s">
        <v>30</v>
      </c>
      <c r="D90" s="350"/>
      <c r="E90" s="350"/>
      <c r="F90" s="350"/>
      <c r="G90" s="186">
        <f>K55</f>
        <v>74.099999999999994</v>
      </c>
      <c r="H90" s="186"/>
      <c r="I90" s="186">
        <f>O55</f>
        <v>0</v>
      </c>
      <c r="J90" s="186"/>
      <c r="K90" s="186">
        <f>S55</f>
        <v>100</v>
      </c>
      <c r="L90" s="186"/>
      <c r="M90" s="186">
        <f>T55</f>
        <v>100</v>
      </c>
      <c r="N90" s="187"/>
    </row>
    <row r="91" spans="3:14" ht="43.5" customHeight="1" x14ac:dyDescent="0.2">
      <c r="C91" s="349" t="s">
        <v>31</v>
      </c>
      <c r="D91" s="350"/>
      <c r="E91" s="350"/>
      <c r="F91" s="350"/>
      <c r="G91" s="186">
        <f>K56+K37</f>
        <v>2544.6</v>
      </c>
      <c r="H91" s="186"/>
      <c r="I91" s="186">
        <f>O56+O37</f>
        <v>238.8</v>
      </c>
      <c r="J91" s="186"/>
      <c r="K91" s="186">
        <f>S37+S56</f>
        <v>1173</v>
      </c>
      <c r="L91" s="186"/>
      <c r="M91" s="186">
        <f>T56</f>
        <v>2000</v>
      </c>
      <c r="N91" s="187"/>
    </row>
    <row r="92" spans="3:14" ht="25.5" customHeight="1" thickBot="1" x14ac:dyDescent="0.25">
      <c r="C92" s="351" t="s">
        <v>32</v>
      </c>
      <c r="D92" s="352"/>
      <c r="E92" s="352"/>
      <c r="F92" s="352"/>
      <c r="G92" s="194">
        <f>K38</f>
        <v>62</v>
      </c>
      <c r="H92" s="194"/>
      <c r="I92" s="194">
        <f>O38</f>
        <v>90</v>
      </c>
      <c r="J92" s="194"/>
      <c r="K92" s="194">
        <f>S38</f>
        <v>83</v>
      </c>
      <c r="L92" s="194"/>
      <c r="M92" s="194">
        <f>T38</f>
        <v>83</v>
      </c>
      <c r="N92" s="195"/>
    </row>
    <row r="93" spans="3:14" ht="15" customHeight="1" x14ac:dyDescent="0.2"/>
    <row r="94" spans="3:14" ht="26.25" customHeight="1" x14ac:dyDescent="0.2">
      <c r="C94" s="328" t="s">
        <v>33</v>
      </c>
      <c r="D94" s="328"/>
      <c r="E94" s="328"/>
      <c r="F94" s="328"/>
      <c r="G94" s="328"/>
      <c r="H94" s="328"/>
      <c r="I94" s="328"/>
      <c r="J94" s="328"/>
      <c r="K94" s="328"/>
      <c r="L94" s="328"/>
      <c r="M94" s="328"/>
    </row>
    <row r="95" spans="3:14" ht="29.25" customHeight="1" x14ac:dyDescent="0.2">
      <c r="C95" s="329" t="s">
        <v>34</v>
      </c>
      <c r="D95" s="329"/>
      <c r="E95" s="329"/>
      <c r="F95" s="329"/>
      <c r="G95" s="329"/>
      <c r="H95" s="329"/>
      <c r="I95" s="329"/>
      <c r="J95" s="329"/>
      <c r="K95" s="329"/>
      <c r="L95" s="329"/>
      <c r="M95" s="329"/>
    </row>
    <row r="96" spans="3:14" ht="28.5" customHeight="1" x14ac:dyDescent="0.2">
      <c r="C96" s="329" t="s">
        <v>35</v>
      </c>
      <c r="D96" s="329"/>
      <c r="E96" s="329"/>
      <c r="F96" s="329"/>
      <c r="G96" s="329"/>
      <c r="H96" s="329"/>
      <c r="I96" s="329"/>
      <c r="J96" s="329"/>
      <c r="K96" s="329"/>
      <c r="L96" s="329"/>
      <c r="M96" s="329"/>
    </row>
    <row r="97" spans="3:13" ht="12.75" x14ac:dyDescent="0.2">
      <c r="C97" s="163"/>
      <c r="D97" s="163"/>
      <c r="E97" s="163"/>
      <c r="F97" s="163"/>
      <c r="G97" s="163"/>
      <c r="H97" s="163"/>
      <c r="I97" s="163"/>
      <c r="J97" s="163"/>
      <c r="K97" s="163"/>
      <c r="L97" s="163"/>
      <c r="M97" s="163"/>
    </row>
    <row r="98" spans="3:13" ht="12.75" x14ac:dyDescent="0.2">
      <c r="C98" s="163"/>
      <c r="D98" s="163"/>
      <c r="E98" s="163"/>
      <c r="F98" s="163"/>
      <c r="G98" s="163"/>
      <c r="H98" s="163"/>
      <c r="I98" s="163"/>
      <c r="J98" s="163"/>
      <c r="K98" s="163"/>
      <c r="L98" s="163"/>
      <c r="M98" s="163"/>
    </row>
    <row r="99" spans="3:13" ht="12" customHeight="1" x14ac:dyDescent="0.2">
      <c r="M99" s="163"/>
    </row>
  </sheetData>
  <sheetProtection selectLockedCells="1" selectUnlockedCells="1"/>
  <mergeCells count="234">
    <mergeCell ref="V1:Z1"/>
    <mergeCell ref="Y2:Z2"/>
    <mergeCell ref="Y3:Z3"/>
    <mergeCell ref="H14:H17"/>
    <mergeCell ref="I14:I17"/>
    <mergeCell ref="F41:F42"/>
    <mergeCell ref="G35:G38"/>
    <mergeCell ref="D53:D56"/>
    <mergeCell ref="W41:W42"/>
    <mergeCell ref="Y47:Y48"/>
    <mergeCell ref="W47:W48"/>
    <mergeCell ref="E47:E48"/>
    <mergeCell ref="C6:Z6"/>
    <mergeCell ref="S7:S10"/>
    <mergeCell ref="D7:D10"/>
    <mergeCell ref="O9:O10"/>
    <mergeCell ref="Z9:Z10"/>
    <mergeCell ref="C4:Z4"/>
    <mergeCell ref="C7:C10"/>
    <mergeCell ref="F14:F17"/>
    <mergeCell ref="O7:R8"/>
    <mergeCell ref="T7:T10"/>
    <mergeCell ref="N9:N10"/>
    <mergeCell ref="C11:Z11"/>
    <mergeCell ref="C96:M96"/>
    <mergeCell ref="C77:F80"/>
    <mergeCell ref="C83:F83"/>
    <mergeCell ref="C91:F91"/>
    <mergeCell ref="C90:F90"/>
    <mergeCell ref="C87:F87"/>
    <mergeCell ref="G87:H87"/>
    <mergeCell ref="G85:H85"/>
    <mergeCell ref="G84:H84"/>
    <mergeCell ref="G83:H83"/>
    <mergeCell ref="G82:H82"/>
    <mergeCell ref="C92:F92"/>
    <mergeCell ref="C89:F89"/>
    <mergeCell ref="C84:F84"/>
    <mergeCell ref="C85:F85"/>
    <mergeCell ref="G92:H92"/>
    <mergeCell ref="C86:F86"/>
    <mergeCell ref="C88:F88"/>
    <mergeCell ref="I77:J80"/>
    <mergeCell ref="I84:J84"/>
    <mergeCell ref="I83:J83"/>
    <mergeCell ref="I82:J82"/>
    <mergeCell ref="K77:L80"/>
    <mergeCell ref="G88:H88"/>
    <mergeCell ref="C94:M94"/>
    <mergeCell ref="C95:M95"/>
    <mergeCell ref="M77:N80"/>
    <mergeCell ref="C81:F81"/>
    <mergeCell ref="C41:C42"/>
    <mergeCell ref="D41:D42"/>
    <mergeCell ref="E41:E42"/>
    <mergeCell ref="D45:Z45"/>
    <mergeCell ref="V47:V48"/>
    <mergeCell ref="D58:I58"/>
    <mergeCell ref="G91:H91"/>
    <mergeCell ref="G90:H90"/>
    <mergeCell ref="G89:H89"/>
    <mergeCell ref="G86:H86"/>
    <mergeCell ref="I75:K75"/>
    <mergeCell ref="D70:I70"/>
    <mergeCell ref="C82:F82"/>
    <mergeCell ref="U70:Z70"/>
    <mergeCell ref="U71:Z71"/>
    <mergeCell ref="G77:H80"/>
    <mergeCell ref="U43:Z43"/>
    <mergeCell ref="E66:Z66"/>
    <mergeCell ref="F61:F62"/>
    <mergeCell ref="G61:G62"/>
    <mergeCell ref="AA6:AA73"/>
    <mergeCell ref="D50:I50"/>
    <mergeCell ref="D71:I71"/>
    <mergeCell ref="W8:Z8"/>
    <mergeCell ref="E7:E10"/>
    <mergeCell ref="H7:H10"/>
    <mergeCell ref="K9:K10"/>
    <mergeCell ref="E43:I43"/>
    <mergeCell ref="Y41:Y42"/>
    <mergeCell ref="Z41:Z42"/>
    <mergeCell ref="X9:X10"/>
    <mergeCell ref="W9:W10"/>
    <mergeCell ref="P9:Q9"/>
    <mergeCell ref="L9:M9"/>
    <mergeCell ref="I35:I38"/>
    <mergeCell ref="G22:G30"/>
    <mergeCell ref="H22:H30"/>
    <mergeCell ref="E69:I69"/>
    <mergeCell ref="U69:Z69"/>
    <mergeCell ref="V41:V42"/>
    <mergeCell ref="U44:Z44"/>
    <mergeCell ref="Y67:Y68"/>
    <mergeCell ref="U57:Z57"/>
    <mergeCell ref="U58:Z58"/>
    <mergeCell ref="J7:J10"/>
    <mergeCell ref="I7:I10"/>
    <mergeCell ref="K7:N8"/>
    <mergeCell ref="V8:V10"/>
    <mergeCell ref="U8:U10"/>
    <mergeCell ref="E21:Z21"/>
    <mergeCell ref="U32:Z32"/>
    <mergeCell ref="E14:E17"/>
    <mergeCell ref="F7:F10"/>
    <mergeCell ref="E13:Z13"/>
    <mergeCell ref="G7:G10"/>
    <mergeCell ref="R9:R10"/>
    <mergeCell ref="D20:Z20"/>
    <mergeCell ref="D32:I32"/>
    <mergeCell ref="D12:Z12"/>
    <mergeCell ref="E18:I18"/>
    <mergeCell ref="U7:Z7"/>
    <mergeCell ref="Y9:Y10"/>
    <mergeCell ref="J15:J16"/>
    <mergeCell ref="V67:V68"/>
    <mergeCell ref="C14:C17"/>
    <mergeCell ref="C35:C38"/>
    <mergeCell ref="E22:E30"/>
    <mergeCell ref="G14:G17"/>
    <mergeCell ref="D14:D17"/>
    <mergeCell ref="E34:Z34"/>
    <mergeCell ref="U19:Z19"/>
    <mergeCell ref="E35:E38"/>
    <mergeCell ref="U18:Z18"/>
    <mergeCell ref="C22:C30"/>
    <mergeCell ref="D22:D30"/>
    <mergeCell ref="D33:Z33"/>
    <mergeCell ref="D19:I19"/>
    <mergeCell ref="U31:Z31"/>
    <mergeCell ref="I22:I30"/>
    <mergeCell ref="U39:Z39"/>
    <mergeCell ref="D59:Z59"/>
    <mergeCell ref="E39:I39"/>
    <mergeCell ref="Z67:Z68"/>
    <mergeCell ref="I41:I42"/>
    <mergeCell ref="E52:Z52"/>
    <mergeCell ref="W67:W68"/>
    <mergeCell ref="X67:X68"/>
    <mergeCell ref="F35:F38"/>
    <mergeCell ref="E31:I31"/>
    <mergeCell ref="H41:H42"/>
    <mergeCell ref="H35:H38"/>
    <mergeCell ref="D35:D38"/>
    <mergeCell ref="X47:X48"/>
    <mergeCell ref="E40:Z40"/>
    <mergeCell ref="D67:D68"/>
    <mergeCell ref="F67:F68"/>
    <mergeCell ref="W61:W62"/>
    <mergeCell ref="E63:I63"/>
    <mergeCell ref="U63:Z63"/>
    <mergeCell ref="F53:F56"/>
    <mergeCell ref="D64:I64"/>
    <mergeCell ref="U64:Z64"/>
    <mergeCell ref="V61:V62"/>
    <mergeCell ref="Z61:Z62"/>
    <mergeCell ref="G67:G68"/>
    <mergeCell ref="V55:V56"/>
    <mergeCell ref="E49:I49"/>
    <mergeCell ref="E67:E68"/>
    <mergeCell ref="E57:I57"/>
    <mergeCell ref="U67:U68"/>
    <mergeCell ref="H67:H68"/>
    <mergeCell ref="Z55:Z56"/>
    <mergeCell ref="X61:X62"/>
    <mergeCell ref="H61:H62"/>
    <mergeCell ref="E61:E62"/>
    <mergeCell ref="Y61:Y62"/>
    <mergeCell ref="I53:I56"/>
    <mergeCell ref="D61:D62"/>
    <mergeCell ref="Z47:Z48"/>
    <mergeCell ref="G41:G42"/>
    <mergeCell ref="G47:G48"/>
    <mergeCell ref="H47:H48"/>
    <mergeCell ref="I47:I48"/>
    <mergeCell ref="U41:U42"/>
    <mergeCell ref="D44:I44"/>
    <mergeCell ref="X41:X42"/>
    <mergeCell ref="U49:Z49"/>
    <mergeCell ref="U61:U62"/>
    <mergeCell ref="I92:J92"/>
    <mergeCell ref="I91:J91"/>
    <mergeCell ref="I90:J90"/>
    <mergeCell ref="I89:J89"/>
    <mergeCell ref="I88:J88"/>
    <mergeCell ref="I87:J87"/>
    <mergeCell ref="I81:J81"/>
    <mergeCell ref="X55:X56"/>
    <mergeCell ref="C47:C48"/>
    <mergeCell ref="D47:D48"/>
    <mergeCell ref="C53:C56"/>
    <mergeCell ref="U55:U56"/>
    <mergeCell ref="F47:F48"/>
    <mergeCell ref="U47:U48"/>
    <mergeCell ref="G53:G56"/>
    <mergeCell ref="U50:Z50"/>
    <mergeCell ref="D51:Z51"/>
    <mergeCell ref="C61:C62"/>
    <mergeCell ref="I61:I62"/>
    <mergeCell ref="Y55:Y56"/>
    <mergeCell ref="H53:H56"/>
    <mergeCell ref="E60:Z60"/>
    <mergeCell ref="E53:E56"/>
    <mergeCell ref="W55:W56"/>
    <mergeCell ref="M92:N92"/>
    <mergeCell ref="M91:N91"/>
    <mergeCell ref="M90:N90"/>
    <mergeCell ref="M89:N89"/>
    <mergeCell ref="M88:N88"/>
    <mergeCell ref="M87:N87"/>
    <mergeCell ref="K84:L84"/>
    <mergeCell ref="K83:L83"/>
    <mergeCell ref="K82:L82"/>
    <mergeCell ref="K92:L92"/>
    <mergeCell ref="K91:L91"/>
    <mergeCell ref="K90:L90"/>
    <mergeCell ref="K89:L89"/>
    <mergeCell ref="K88:L88"/>
    <mergeCell ref="K87:L87"/>
    <mergeCell ref="C74:N74"/>
    <mergeCell ref="C67:C68"/>
    <mergeCell ref="M86:N86"/>
    <mergeCell ref="M85:N85"/>
    <mergeCell ref="M84:N84"/>
    <mergeCell ref="M83:N83"/>
    <mergeCell ref="M82:N82"/>
    <mergeCell ref="M81:N81"/>
    <mergeCell ref="K86:L86"/>
    <mergeCell ref="K85:L85"/>
    <mergeCell ref="K81:L81"/>
    <mergeCell ref="G81:H81"/>
    <mergeCell ref="I86:J86"/>
    <mergeCell ref="I85:J85"/>
    <mergeCell ref="I67:I68"/>
  </mergeCells>
  <pageMargins left="0.39370078740157483" right="0.39370078740157483" top="0.59055118110236215" bottom="0.39370078740157483" header="0.31496062992125984" footer="0.31496062992125984"/>
  <pageSetup paperSize="9" scale="69" firstPageNumber="0" orientation="landscape" r:id="rId1"/>
  <headerFooter alignWithMargins="0"/>
  <rowBreaks count="2" manualBreakCount="2">
    <brk id="25" min="1" max="25" man="1"/>
    <brk id="56" min="1"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1 lentele tūkst.Eur</vt:lpstr>
      <vt:lpstr>'1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2022-12-29T07:38:49Z</cp:lastPrinted>
  <dcterms:created xsi:type="dcterms:W3CDTF">2012-09-04T10:49:59Z</dcterms:created>
  <dcterms:modified xsi:type="dcterms:W3CDTF">2022-12-29T07:58:18Z</dcterms:modified>
</cp:coreProperties>
</file>