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.Almaniene\Desktop\SVP 2021-2023m\2021-2023 strateginis\"/>
    </mc:Choice>
  </mc:AlternateContent>
  <xr:revisionPtr revIDLastSave="0" documentId="13_ncr:1_{2630B893-65E2-4751-B683-D84C287E70A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 priedas" sheetId="4" r:id="rId1"/>
    <sheet name="2 prieda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E9" i="3"/>
  <c r="L242" i="4"/>
  <c r="K242" i="4"/>
  <c r="L239" i="4"/>
  <c r="K239" i="4"/>
  <c r="F242" i="4"/>
  <c r="E242" i="4"/>
  <c r="D242" i="4"/>
  <c r="C242" i="4"/>
  <c r="F239" i="4"/>
  <c r="F238" i="4" s="1"/>
  <c r="F248" i="4" s="1"/>
  <c r="E239" i="4"/>
  <c r="E238" i="4" s="1"/>
  <c r="E248" i="4" s="1"/>
  <c r="D239" i="4"/>
  <c r="D238" i="4" s="1"/>
  <c r="D248" i="4" s="1"/>
  <c r="C239" i="4"/>
  <c r="J242" i="4"/>
  <c r="I242" i="4"/>
  <c r="H242" i="4"/>
  <c r="G242" i="4"/>
  <c r="J239" i="4"/>
  <c r="I239" i="4"/>
  <c r="H239" i="4"/>
  <c r="G239" i="4"/>
  <c r="N227" i="4"/>
  <c r="M227" i="4"/>
  <c r="L227" i="4"/>
  <c r="K227" i="4"/>
  <c r="J227" i="4"/>
  <c r="I227" i="4"/>
  <c r="H227" i="4"/>
  <c r="G227" i="4"/>
  <c r="F227" i="4"/>
  <c r="E227" i="4"/>
  <c r="N224" i="4"/>
  <c r="M224" i="4"/>
  <c r="L224" i="4"/>
  <c r="K224" i="4"/>
  <c r="J224" i="4"/>
  <c r="I224" i="4"/>
  <c r="H224" i="4"/>
  <c r="G224" i="4"/>
  <c r="F224" i="4"/>
  <c r="E224" i="4"/>
  <c r="N221" i="4"/>
  <c r="M221" i="4"/>
  <c r="L221" i="4"/>
  <c r="K221" i="4"/>
  <c r="J221" i="4"/>
  <c r="I221" i="4"/>
  <c r="H221" i="4"/>
  <c r="G221" i="4"/>
  <c r="F221" i="4"/>
  <c r="E221" i="4"/>
  <c r="N215" i="4"/>
  <c r="M215" i="4"/>
  <c r="L215" i="4"/>
  <c r="K215" i="4"/>
  <c r="J215" i="4"/>
  <c r="I215" i="4"/>
  <c r="H215" i="4"/>
  <c r="G215" i="4"/>
  <c r="F215" i="4"/>
  <c r="E215" i="4"/>
  <c r="N201" i="4"/>
  <c r="M201" i="4"/>
  <c r="L201" i="4"/>
  <c r="K201" i="4"/>
  <c r="J201" i="4"/>
  <c r="I201" i="4"/>
  <c r="H201" i="4"/>
  <c r="G201" i="4"/>
  <c r="F201" i="4"/>
  <c r="E201" i="4"/>
  <c r="N197" i="4"/>
  <c r="M197" i="4"/>
  <c r="L197" i="4"/>
  <c r="K197" i="4"/>
  <c r="J197" i="4"/>
  <c r="I197" i="4"/>
  <c r="H197" i="4"/>
  <c r="G197" i="4"/>
  <c r="F197" i="4"/>
  <c r="E197" i="4"/>
  <c r="N185" i="4"/>
  <c r="M185" i="4"/>
  <c r="L185" i="4"/>
  <c r="K185" i="4"/>
  <c r="J185" i="4"/>
  <c r="I185" i="4"/>
  <c r="H185" i="4"/>
  <c r="G185" i="4"/>
  <c r="F185" i="4"/>
  <c r="E185" i="4"/>
  <c r="N180" i="4"/>
  <c r="M180" i="4"/>
  <c r="L180" i="4"/>
  <c r="K180" i="4"/>
  <c r="J180" i="4"/>
  <c r="I180" i="4"/>
  <c r="H180" i="4"/>
  <c r="G180" i="4"/>
  <c r="F180" i="4"/>
  <c r="E180" i="4"/>
  <c r="N175" i="4"/>
  <c r="N174" i="4" s="1"/>
  <c r="M175" i="4"/>
  <c r="M174" i="4" s="1"/>
  <c r="L175" i="4"/>
  <c r="L174" i="4" s="1"/>
  <c r="K175" i="4"/>
  <c r="K174" i="4" s="1"/>
  <c r="J175" i="4"/>
  <c r="J174" i="4" s="1"/>
  <c r="I175" i="4"/>
  <c r="I174" i="4" s="1"/>
  <c r="H175" i="4"/>
  <c r="H174" i="4" s="1"/>
  <c r="G175" i="4"/>
  <c r="G174" i="4" s="1"/>
  <c r="F175" i="4"/>
  <c r="F174" i="4" s="1"/>
  <c r="E175" i="4"/>
  <c r="E174" i="4" s="1"/>
  <c r="N166" i="4"/>
  <c r="M166" i="4"/>
  <c r="L166" i="4"/>
  <c r="K166" i="4"/>
  <c r="J166" i="4"/>
  <c r="I166" i="4"/>
  <c r="H166" i="4"/>
  <c r="G166" i="4"/>
  <c r="F166" i="4"/>
  <c r="E166" i="4"/>
  <c r="N157" i="4"/>
  <c r="M157" i="4"/>
  <c r="L157" i="4"/>
  <c r="K157" i="4"/>
  <c r="J157" i="4"/>
  <c r="I157" i="4"/>
  <c r="H157" i="4"/>
  <c r="G157" i="4"/>
  <c r="F157" i="4"/>
  <c r="E157" i="4"/>
  <c r="N145" i="4"/>
  <c r="M145" i="4"/>
  <c r="L145" i="4"/>
  <c r="K145" i="4"/>
  <c r="J145" i="4"/>
  <c r="I145" i="4"/>
  <c r="H145" i="4"/>
  <c r="G145" i="4"/>
  <c r="F145" i="4"/>
  <c r="E145" i="4"/>
  <c r="N138" i="4"/>
  <c r="M138" i="4"/>
  <c r="L138" i="4"/>
  <c r="K138" i="4"/>
  <c r="J138" i="4"/>
  <c r="I138" i="4"/>
  <c r="H138" i="4"/>
  <c r="G138" i="4"/>
  <c r="F138" i="4"/>
  <c r="E138" i="4"/>
  <c r="N127" i="4"/>
  <c r="M127" i="4"/>
  <c r="L127" i="4"/>
  <c r="K127" i="4"/>
  <c r="J127" i="4"/>
  <c r="I127" i="4"/>
  <c r="H127" i="4"/>
  <c r="G127" i="4"/>
  <c r="F127" i="4"/>
  <c r="E127" i="4"/>
  <c r="N113" i="4"/>
  <c r="M113" i="4"/>
  <c r="L113" i="4"/>
  <c r="K113" i="4"/>
  <c r="J113" i="4"/>
  <c r="I113" i="4"/>
  <c r="H113" i="4"/>
  <c r="G113" i="4"/>
  <c r="F113" i="4"/>
  <c r="E113" i="4"/>
  <c r="N96" i="4"/>
  <c r="N84" i="4" s="1"/>
  <c r="M96" i="4"/>
  <c r="M84" i="4" s="1"/>
  <c r="L96" i="4"/>
  <c r="K96" i="4"/>
  <c r="K84" i="4" s="1"/>
  <c r="J96" i="4"/>
  <c r="J84" i="4" s="1"/>
  <c r="I96" i="4"/>
  <c r="I84" i="4" s="1"/>
  <c r="H96" i="4"/>
  <c r="H84" i="4" s="1"/>
  <c r="G96" i="4"/>
  <c r="G84" i="4" s="1"/>
  <c r="F96" i="4"/>
  <c r="F84" i="4" s="1"/>
  <c r="E96" i="4"/>
  <c r="E84" i="4" s="1"/>
  <c r="L84" i="4"/>
  <c r="N76" i="4"/>
  <c r="M76" i="4"/>
  <c r="L76" i="4"/>
  <c r="K76" i="4"/>
  <c r="J76" i="4"/>
  <c r="I76" i="4"/>
  <c r="H76" i="4"/>
  <c r="G76" i="4"/>
  <c r="F76" i="4"/>
  <c r="E76" i="4"/>
  <c r="N68" i="4"/>
  <c r="M68" i="4"/>
  <c r="L68" i="4"/>
  <c r="K68" i="4"/>
  <c r="J68" i="4"/>
  <c r="I68" i="4"/>
  <c r="H68" i="4"/>
  <c r="G68" i="4"/>
  <c r="F68" i="4"/>
  <c r="E68" i="4"/>
  <c r="N61" i="4"/>
  <c r="N57" i="4" s="1"/>
  <c r="M61" i="4"/>
  <c r="M57" i="4" s="1"/>
  <c r="L61" i="4"/>
  <c r="K61" i="4"/>
  <c r="J61" i="4"/>
  <c r="J57" i="4" s="1"/>
  <c r="I61" i="4"/>
  <c r="I57" i="4" s="1"/>
  <c r="H61" i="4"/>
  <c r="H57" i="4" s="1"/>
  <c r="G61" i="4"/>
  <c r="G57" i="4" s="1"/>
  <c r="F61" i="4"/>
  <c r="F57" i="4" s="1"/>
  <c r="E61" i="4"/>
  <c r="E57" i="4" s="1"/>
  <c r="L57" i="4"/>
  <c r="K57" i="4"/>
  <c r="N53" i="4"/>
  <c r="N46" i="4" s="1"/>
  <c r="M53" i="4"/>
  <c r="M46" i="4" s="1"/>
  <c r="L53" i="4"/>
  <c r="K53" i="4"/>
  <c r="K46" i="4" s="1"/>
  <c r="J53" i="4"/>
  <c r="J46" i="4" s="1"/>
  <c r="I53" i="4"/>
  <c r="I46" i="4" s="1"/>
  <c r="H53" i="4"/>
  <c r="H46" i="4" s="1"/>
  <c r="G53" i="4"/>
  <c r="G46" i="4" s="1"/>
  <c r="F53" i="4"/>
  <c r="F46" i="4" s="1"/>
  <c r="E53" i="4"/>
  <c r="E46" i="4" s="1"/>
  <c r="L46" i="4"/>
  <c r="N29" i="4"/>
  <c r="N23" i="4" s="1"/>
  <c r="M29" i="4"/>
  <c r="M23" i="4" s="1"/>
  <c r="L29" i="4"/>
  <c r="L23" i="4" s="1"/>
  <c r="K29" i="4"/>
  <c r="K23" i="4" s="1"/>
  <c r="J29" i="4"/>
  <c r="J23" i="4" s="1"/>
  <c r="I29" i="4"/>
  <c r="I23" i="4" s="1"/>
  <c r="H29" i="4"/>
  <c r="H23" i="4" s="1"/>
  <c r="G29" i="4"/>
  <c r="G23" i="4" s="1"/>
  <c r="F29" i="4"/>
  <c r="F23" i="4" s="1"/>
  <c r="E29" i="4"/>
  <c r="E23" i="4" s="1"/>
  <c r="N19" i="4"/>
  <c r="M19" i="4"/>
  <c r="L19" i="4"/>
  <c r="K19" i="4"/>
  <c r="J19" i="4"/>
  <c r="I19" i="4"/>
  <c r="H19" i="4"/>
  <c r="G19" i="4"/>
  <c r="F19" i="4"/>
  <c r="E19" i="4"/>
  <c r="N16" i="4"/>
  <c r="M16" i="4"/>
  <c r="L16" i="4"/>
  <c r="K16" i="4"/>
  <c r="J16" i="4"/>
  <c r="I16" i="4"/>
  <c r="H16" i="4"/>
  <c r="G16" i="4"/>
  <c r="F16" i="4"/>
  <c r="E16" i="4"/>
  <c r="K238" i="4" l="1"/>
  <c r="L238" i="4"/>
  <c r="L248" i="4" s="1"/>
  <c r="L14" i="4"/>
  <c r="G14" i="4"/>
  <c r="J238" i="4"/>
  <c r="J248" i="4" s="1"/>
  <c r="L179" i="4"/>
  <c r="G238" i="4"/>
  <c r="G248" i="4" s="1"/>
  <c r="K248" i="4"/>
  <c r="H238" i="4"/>
  <c r="H248" i="4" s="1"/>
  <c r="C238" i="4"/>
  <c r="C248" i="4" s="1"/>
  <c r="E179" i="4"/>
  <c r="I179" i="4"/>
  <c r="M179" i="4"/>
  <c r="G179" i="4"/>
  <c r="K179" i="4"/>
  <c r="K112" i="4"/>
  <c r="H179" i="4"/>
  <c r="H14" i="4"/>
  <c r="E14" i="4"/>
  <c r="I14" i="4"/>
  <c r="M14" i="4"/>
  <c r="K14" i="4"/>
  <c r="L45" i="4"/>
  <c r="H45" i="4"/>
  <c r="F112" i="4"/>
  <c r="J112" i="4"/>
  <c r="N112" i="4"/>
  <c r="G45" i="4"/>
  <c r="G112" i="4"/>
  <c r="G109" i="4" s="1"/>
  <c r="F14" i="4"/>
  <c r="J14" i="4"/>
  <c r="N14" i="4"/>
  <c r="F45" i="4"/>
  <c r="J45" i="4"/>
  <c r="N45" i="4"/>
  <c r="H112" i="4"/>
  <c r="H109" i="4" s="1"/>
  <c r="L112" i="4"/>
  <c r="F179" i="4"/>
  <c r="J179" i="4"/>
  <c r="N179" i="4"/>
  <c r="K45" i="4"/>
  <c r="E112" i="4"/>
  <c r="E109" i="4" s="1"/>
  <c r="I112" i="4"/>
  <c r="M112" i="4"/>
  <c r="I238" i="4"/>
  <c r="I248" i="4" s="1"/>
  <c r="E45" i="4"/>
  <c r="I45" i="4"/>
  <c r="M45" i="4"/>
  <c r="L109" i="4" l="1"/>
  <c r="L11" i="4"/>
  <c r="L10" i="4" s="1"/>
  <c r="K109" i="4"/>
  <c r="K11" i="4" s="1"/>
  <c r="K10" i="4" s="1"/>
  <c r="N109" i="4"/>
  <c r="N11" i="4" s="1"/>
  <c r="N10" i="4" s="1"/>
  <c r="I109" i="4"/>
  <c r="M109" i="4"/>
  <c r="M11" i="4" s="1"/>
  <c r="M10" i="4" s="1"/>
  <c r="E11" i="4"/>
  <c r="E10" i="4" s="1"/>
  <c r="F109" i="4"/>
  <c r="F11" i="4" s="1"/>
  <c r="F10" i="4" s="1"/>
  <c r="J109" i="4"/>
  <c r="J11" i="4" s="1"/>
  <c r="J10" i="4" s="1"/>
  <c r="G11" i="4"/>
  <c r="G10" i="4" s="1"/>
  <c r="H11" i="4"/>
  <c r="H10" i="4" s="1"/>
  <c r="I11" i="4"/>
  <c r="C37" i="3"/>
  <c r="C36" i="3"/>
  <c r="C35" i="3"/>
  <c r="F34" i="3"/>
  <c r="E34" i="3"/>
  <c r="D34" i="3"/>
  <c r="B34" i="3"/>
  <c r="C33" i="3"/>
  <c r="C32" i="3"/>
  <c r="C31" i="3"/>
  <c r="C30" i="3"/>
  <c r="C29" i="3"/>
  <c r="C28" i="3"/>
  <c r="C27" i="3"/>
  <c r="C26" i="3"/>
  <c r="C25" i="3"/>
  <c r="C24" i="3"/>
  <c r="F22" i="3"/>
  <c r="E22" i="3"/>
  <c r="D22" i="3"/>
  <c r="B22" i="3"/>
  <c r="C21" i="3"/>
  <c r="C20" i="3"/>
  <c r="C19" i="3"/>
  <c r="C18" i="3"/>
  <c r="C15" i="3" s="1"/>
  <c r="C17" i="3"/>
  <c r="F15" i="3"/>
  <c r="E15" i="3"/>
  <c r="D15" i="3"/>
  <c r="B15" i="3"/>
  <c r="B14" i="3" s="1"/>
  <c r="B13" i="3" s="1"/>
  <c r="F14" i="3"/>
  <c r="F13" i="3" s="1"/>
  <c r="D14" i="3"/>
  <c r="D13" i="3" s="1"/>
  <c r="C12" i="3"/>
  <c r="C11" i="3"/>
  <c r="C10" i="3"/>
  <c r="D9" i="3"/>
  <c r="B9" i="3"/>
  <c r="C9" i="3" s="1"/>
  <c r="C22" i="3" l="1"/>
  <c r="C14" i="3" s="1"/>
  <c r="C13" i="3" s="1"/>
  <c r="E14" i="3"/>
  <c r="E13" i="3" s="1"/>
  <c r="C34" i="3"/>
  <c r="I10" i="4"/>
</calcChain>
</file>

<file path=xl/sharedStrings.xml><?xml version="1.0" encoding="utf-8"?>
<sst xmlns="http://schemas.openxmlformats.org/spreadsheetml/2006/main" count="526" uniqueCount="427">
  <si>
    <t>Kodas</t>
  </si>
  <si>
    <t>Pavadinimas</t>
  </si>
  <si>
    <t>SP lėšos</t>
  </si>
  <si>
    <t>2021-ųjų m. asignavimų poreikis</t>
  </si>
  <si>
    <t>2021-ųjų m. patvirtinta taryboje</t>
  </si>
  <si>
    <t>2022-ųjų m. asignavimų poreikis</t>
  </si>
  <si>
    <t>2023-ųjų m. asignavimų poreikis</t>
  </si>
  <si>
    <t>Iš viso</t>
  </si>
  <si>
    <t>Išlaidoms</t>
  </si>
  <si>
    <t>turtui įsigyti</t>
  </si>
  <si>
    <t>Iš jų darbo užmokesčiui</t>
  </si>
  <si>
    <t>05.</t>
  </si>
  <si>
    <t>Infrastruktūros priežiūros ir plėtros programa</t>
  </si>
  <si>
    <t>05.01.</t>
  </si>
  <si>
    <t>Vykdyti rajono viešosios infrastruktūros objektų ir teritorijų priežiūros ir remonto darbus</t>
  </si>
  <si>
    <t>05.01.01.</t>
  </si>
  <si>
    <t>Vykdyti veiklas, susijusias su rajono viešųjų infrastruktūros objektų ir teritorijų teisine registracija</t>
  </si>
  <si>
    <t>05.01.01.01.</t>
  </si>
  <si>
    <t>Turto vertinimas, kadastriniai matavimai, teisinė registracija</t>
  </si>
  <si>
    <t>SB (KR)</t>
  </si>
  <si>
    <t>05.01.01.02.</t>
  </si>
  <si>
    <t>Žemės sklypų formavimas, geodeziniai matavimai, jų teisinė registracija ir su tuo susijusių darbų vykdymas</t>
  </si>
  <si>
    <t>SB (VB)</t>
  </si>
  <si>
    <t>05.01.01.03.</t>
  </si>
  <si>
    <t>Teritorijų planavimo dokumentų rengimas (kapinių skaitmeninimas)</t>
  </si>
  <si>
    <t>AL (KR)</t>
  </si>
  <si>
    <t>05.01.02.</t>
  </si>
  <si>
    <t>Gerinti rajono viešųjų pastatų techninę būklę, vykdant priežiūros ir remonto darbus</t>
  </si>
  <si>
    <t>05.01.02.01.</t>
  </si>
  <si>
    <t>Sveikatos priežiūros įstaigų pastatų remontas</t>
  </si>
  <si>
    <t>05.01.02.02.</t>
  </si>
  <si>
    <t>Kultūros įstaigų pastatų remontas</t>
  </si>
  <si>
    <t>05.01.02.03.</t>
  </si>
  <si>
    <t>Ugdymo įstaigų, kūno kultūros, socialinių, sporto ir kitų objektų remontas</t>
  </si>
  <si>
    <t>05.01.02.04.</t>
  </si>
  <si>
    <t>Socialinio būsto remontas ir parama būstui išsinuomoti</t>
  </si>
  <si>
    <t>BĮP</t>
  </si>
  <si>
    <t>SB (deleg)</t>
  </si>
  <si>
    <t>AL (BĮP)</t>
  </si>
  <si>
    <t>05.01.02.05.</t>
  </si>
  <si>
    <t>Socialinio būsto Akmenės rajono savivaldybės teritorijoje atnaujinimas ir plėtra</t>
  </si>
  <si>
    <t>05.01.02.06.</t>
  </si>
  <si>
    <t>Akmenės rajono savivaldybės daugiabučių gyvenamųjų namų administratoriaus administruojamų, savininkų bendrijų ir jungtinės veiklos dalyvių rėmimas</t>
  </si>
  <si>
    <t>05.01.02.07.</t>
  </si>
  <si>
    <t>Avarinių ir kitų nenaudojamų pastatų/statinių griovimas, apsauga ir sandarinimas</t>
  </si>
  <si>
    <t>05.01.02.08.</t>
  </si>
  <si>
    <t>Pastatų/statinių paskirties keitimas/pastatų ekspertizė</t>
  </si>
  <si>
    <t>05.01.03.</t>
  </si>
  <si>
    <t>Vykdyti rajono teritorijų, infrastruktūros ir komunalinio ūkio objektų priežiūros ir remonto darbus</t>
  </si>
  <si>
    <t>05.01.03.01.</t>
  </si>
  <si>
    <t>Miestų ir gyvenviečių gatvių apšvietimas, apšvietimo tinklų eksploatacija ir remontas</t>
  </si>
  <si>
    <t>05.01.03.01.01.</t>
  </si>
  <si>
    <t>Miestų ir gyvenviečių gatvių apšvietimas, apšvietimo tinklų eksploatacija ir remontas - Akmenės seniūnija</t>
  </si>
  <si>
    <t>05.01.03.01.02.</t>
  </si>
  <si>
    <t>Miestų ir gyvenviečių gatvių apšvietimas, apšvietimo tinklų eksploatacija ir remontas - Kruopių seniūnija</t>
  </si>
  <si>
    <t>05.01.03.01.03.</t>
  </si>
  <si>
    <t>Miestų ir gyvenviečių gatvių apšvietimas, apšvietimo tinklų eksploatacija ir remontas - Naujosios Akmenės kaimiškojoje seniūnija</t>
  </si>
  <si>
    <t>05.01.03.01.04.</t>
  </si>
  <si>
    <t>Miestų ir gyvenviečių gatvių apšvietimas, apšvietimo tinklų eksploatacija ir remontas -  Naujosios Akmenės miesto seniūnija</t>
  </si>
  <si>
    <t>05.01.03.01.05.</t>
  </si>
  <si>
    <t>Miestų ir gyvenviečių gatvių apšvietimas, apšvietimo tinklų eksploatacija ir remontas - Papilės seniūnija</t>
  </si>
  <si>
    <t>05.01.03.01.06.</t>
  </si>
  <si>
    <t>Miestų ir gyvenviečių gatvių apšvietimas, apšvietimo tinklų eksploatacija ir remontas - Ventos seniūnija</t>
  </si>
  <si>
    <t>05.01.03.01.07</t>
  </si>
  <si>
    <t>Miestų ir gyvenviečių gatvių apšvietimas, apšvietimo tinklų eksploatacija ir remontas - Administracija</t>
  </si>
  <si>
    <t>05.01.03.01.07.01.</t>
  </si>
  <si>
    <t>projektas „Susisiekimo komunikacijų: keliai (gatvės), V. Kudirkos g. prie daugiabučių namų ir Respublikos g. prie daugiabučių namų Nr.1-Nr.3a, Naujojoje Akmenėje, teritorijos sutvarkymas“</t>
  </si>
  <si>
    <t>05.01.03.01.07.02.</t>
  </si>
  <si>
    <t>projektas „ Naujosios Akmenės miesto centrinės aikštės su prieigomis kompleksinio sutvarkymo  darbai“</t>
  </si>
  <si>
    <t>05.01.03.01.07.03</t>
  </si>
  <si>
    <t>VS-Miestų ir gyvenviečių gatvių apšvietimas, apšvietimo tinklų eksploatacija ir remontas</t>
  </si>
  <si>
    <t>05.01.03.02.</t>
  </si>
  <si>
    <t>Seniūnijų komunalinio ūkio ir teritorijos tvarkymas (šaligatvių priežiūra, apželdinimas)</t>
  </si>
  <si>
    <t>05.01.03.02.01.</t>
  </si>
  <si>
    <t>Seniūnijų komunalinio ūkio ir teritorijos tvarkymas (šaligatvių priežiūra, apželdinimas, tualetai) - Akmenės seniūnija</t>
  </si>
  <si>
    <t>05.01.03.02.02.</t>
  </si>
  <si>
    <t>Seniūnijų komunalinio ūkio ir teritorijos tvarkymas (šaligatvių priežiūra, apželdinimas, tualetai) - Kruopių seniūnija</t>
  </si>
  <si>
    <t>05.01.03.02.03.</t>
  </si>
  <si>
    <t>Seniūnijų komunalinio ūkio ir teritorijos tvarkymas (šaligatvių priežiūra, apželdinimas, tualetai) - Naujosios Akmenės kaimiškojoje seniūnija</t>
  </si>
  <si>
    <t>05.01.03.02.04.</t>
  </si>
  <si>
    <t>Seniūnijų komunalinio ūkio ir teritorijos tvarkymas (šaligatvių priežiūra, apželdinimas, tualetai) - Naujosios Akmenės miesto seniūnija</t>
  </si>
  <si>
    <t>05.01.03.02.05.</t>
  </si>
  <si>
    <t>Seniūnijų komunalinio ūkio ir teritorijos tvarkymas (šaligatvių priežiūra, apželdinimas, tualetai) - Papilės seniūnija</t>
  </si>
  <si>
    <t>05.01.03.02.06.</t>
  </si>
  <si>
    <t>Seniūnijų komunalinio ūkio ir teritorijos tvarkymas (šaligatvių priežiūra, apželdinimas, tualetai) - Ventos seniūnija</t>
  </si>
  <si>
    <t>05.01.03.02.07.</t>
  </si>
  <si>
    <t>VS-Seniūnijų komunalinio ūkio ir teritorijos tvarkymas (šaligatvių priežiūra, apželdinimas)</t>
  </si>
  <si>
    <t>05.01.03.03.</t>
  </si>
  <si>
    <t>Inžinierinių tinklų remontas ir priežiūra (vandentiekio, nuotekų, lietaus kanalizacijos, šildymo sistemų) Akmenės rajone</t>
  </si>
  <si>
    <t>05.01.03.04.</t>
  </si>
  <si>
    <t>Komunalinio ūkio objektų atnaujinimas, priežiūra ir plėtra</t>
  </si>
  <si>
    <t>05.01.03.04.01.</t>
  </si>
  <si>
    <t>Komunalinio ūkio objektų atnaujinimas, priežiūra ir plėtra - Akmenės seniūnija</t>
  </si>
  <si>
    <t>05.01.03.04.02.</t>
  </si>
  <si>
    <t>Komunalinio ūkio objektų atnaujinimas, priežiūra ir plėtra - Kruopių seniūnija</t>
  </si>
  <si>
    <t>05.01.03.04.03.</t>
  </si>
  <si>
    <t>Komunalinio ūkio objektų atnaujinimas, priežiūra ir plėtra - Naujosios Akmenės kaimiškoji seniūnija</t>
  </si>
  <si>
    <t>05.01.03.04.04.</t>
  </si>
  <si>
    <t>Komunalinio ūkio objektų atnaujinimas, priežiūra ir plėtra - Naujosios Akmenės miesto seniūnija</t>
  </si>
  <si>
    <t>05.01.03.04.05.</t>
  </si>
  <si>
    <t>Komunalinio ūkio objektų atnaujinimas, priežiūra ir plėtra - Papilės seniūnija</t>
  </si>
  <si>
    <t>05.01.03.04.06.</t>
  </si>
  <si>
    <t>Komunalinio ūkio objektų atnaujinimas, priežiūra  ir plėtra - Ventos seniūnija</t>
  </si>
  <si>
    <t>05.01.03.04.07.</t>
  </si>
  <si>
    <t>Komunalinių objektų atnaujinimas, priežiūra ir plėtra - Savivaldybės administracija</t>
  </si>
  <si>
    <t>05.01.03.05.</t>
  </si>
  <si>
    <t>Užimtumo programos įgyvendinimas</t>
  </si>
  <si>
    <t>05.01.03.05.01.</t>
  </si>
  <si>
    <t>Užimtumo programos įgyvendinimas - Naujosios Akmenės miesto seniūnija</t>
  </si>
  <si>
    <t>05.01.03.05.02.</t>
  </si>
  <si>
    <t>Užimtumo programos įgyvendinimas - Naujosios Akmenės kaimiškoji seniūnija</t>
  </si>
  <si>
    <t>05.01.03.05.03.</t>
  </si>
  <si>
    <t>Užimtumo programos įgyvendinimas - Akmenės seniūnija</t>
  </si>
  <si>
    <t>05.01.03.05.04.</t>
  </si>
  <si>
    <t>Užimtumo programos įgyvendinimas - Ventos seniūnija</t>
  </si>
  <si>
    <t>05.01.03.05.05.</t>
  </si>
  <si>
    <t>Užimtumo programos įgyvendinimas - Papilės seniūnija</t>
  </si>
  <si>
    <t>05.01.03.05.06.</t>
  </si>
  <si>
    <t>Užimtumo programos įgyvendinimas - Kruopių seniūnija</t>
  </si>
  <si>
    <t>05.01.03.05.07.</t>
  </si>
  <si>
    <t>05.01.03.05.08.</t>
  </si>
  <si>
    <t>Užimtumo programos įgyvendinimas - Akmenės rajono savivaldybės kultūros centras</t>
  </si>
  <si>
    <t>05.01.03.05.09.</t>
  </si>
  <si>
    <t>Užimtumo programos įgyvendinimas - Akmenės rajono socialinių paslaugų namai</t>
  </si>
  <si>
    <t>05.01.03.05.10.</t>
  </si>
  <si>
    <t>Užimtumo programos įgyvendinimas - Naujosios Akmenės Ramučių gimnazija</t>
  </si>
  <si>
    <t>05.01.03.05.11.</t>
  </si>
  <si>
    <t>Užimtumo programos įgyvendinimas - Akmenės rajono savivaldybės paramos šeimai centras</t>
  </si>
  <si>
    <t>05.01.03.05.12.</t>
  </si>
  <si>
    <t>Užimtumo programos įgyvendinimas - Administracija</t>
  </si>
  <si>
    <t>05.01.03.05.13.</t>
  </si>
  <si>
    <t>Užimtumo programos įgyvendinimas - Akmenės krašto muziejus</t>
  </si>
  <si>
    <t>05.01.03.05.14.</t>
  </si>
  <si>
    <t>Užimtumo programos įgyvendinimas - Akmenės gimnazija</t>
  </si>
  <si>
    <t>05.01.03.05.15.</t>
  </si>
  <si>
    <t>Užimtumo programos įgyvendinimas - Akmenės rajono sporto centras</t>
  </si>
  <si>
    <t>05.01.03.05.16.</t>
  </si>
  <si>
    <t>Užimtumo programos įgyvendinimas - Akmenės rajono jaunimo ir suaugusiųjų švietimo centras</t>
  </si>
  <si>
    <t>05.01.03.05.17.</t>
  </si>
  <si>
    <t>Užimtumo programos įgyvendinimas - Papilės Simono Daukanto gimnazija</t>
  </si>
  <si>
    <t>05.01.03.05.19.</t>
  </si>
  <si>
    <t>05.01.03.05.20.</t>
  </si>
  <si>
    <t>Užimtumo programos įgyvendinimas - Naujosios Akmenės „Saulėtekio“ progimnazija</t>
  </si>
  <si>
    <t>05.01.03.05.21.</t>
  </si>
  <si>
    <t>Užimtumo programos įgyvendinimas - Akmenės rajono Kruopių pagrindinė mokykla</t>
  </si>
  <si>
    <t>05.01.03.05.22.</t>
  </si>
  <si>
    <t>Užimtumo programos įgyvendinimas - Akmenės rajono Ventos gimnazija</t>
  </si>
  <si>
    <t>05.01.03.05.23.</t>
  </si>
  <si>
    <t>Užimtumo programos įgyvendinimas - Akmenės vaikų lopšelis- darželis „Gintarėlis“</t>
  </si>
  <si>
    <t>05.01.04.</t>
  </si>
  <si>
    <t>Užtikrinti susisiekimo infrastruktūros priežiūros, remonto ir plėtros darbus, kompensuoti nuostolius rajono vežėjams</t>
  </si>
  <si>
    <t>05.01.04.01.</t>
  </si>
  <si>
    <t>Vietinės reikšmės kelių (gatvių) priežiūra ir remontas</t>
  </si>
  <si>
    <t>05.01.04.01.01.</t>
  </si>
  <si>
    <t>Vieitinės reikšmės kelių (gatvių) priežiūra ir remontas - Akmenės seniūnija</t>
  </si>
  <si>
    <t>05.01.04.01.01.01.</t>
  </si>
  <si>
    <t>Priežiūros darbai</t>
  </si>
  <si>
    <t>05.01.04.01.01.02.</t>
  </si>
  <si>
    <t>Akmenupio g. paprastasis remontas</t>
  </si>
  <si>
    <t>05.01.04.01.01.03.</t>
  </si>
  <si>
    <t>Ąžuolų g. paprastasis remontas</t>
  </si>
  <si>
    <t>05.01.04.01.01.04.</t>
  </si>
  <si>
    <t>Liepų g. paprastasis remontas</t>
  </si>
  <si>
    <t>05.01.04.01.01.05.</t>
  </si>
  <si>
    <t>Tilto g. paprastasis remontas</t>
  </si>
  <si>
    <t>05.01.04.01.01.06.</t>
  </si>
  <si>
    <t>Parko g. paprastasis remontas</t>
  </si>
  <si>
    <t>05.01.04.01.01.07.</t>
  </si>
  <si>
    <t>Sodo g. paprastasis remontas</t>
  </si>
  <si>
    <t>05.01.04.01.01.08.</t>
  </si>
  <si>
    <t>Viekšnių g. šaligatvio remontas</t>
  </si>
  <si>
    <t>05.01.04.01.01.09.</t>
  </si>
  <si>
    <t>Puškino g. šaligatvio remontas (nuo Klykolių g. sankryžos iki Sodo g.)</t>
  </si>
  <si>
    <t>05.01.04.01.01.10.</t>
  </si>
  <si>
    <t>Seniūnijos aikštelės remontas</t>
  </si>
  <si>
    <t>05.01.04.01.01.11.</t>
  </si>
  <si>
    <t>Autobusų sustojimo aikštelėse pavilijonų įrengimas</t>
  </si>
  <si>
    <t>05.01.04.01.01.12.</t>
  </si>
  <si>
    <t>Pergalės g. kapitalinis remontas</t>
  </si>
  <si>
    <t>05.01.04.01.01.13.</t>
  </si>
  <si>
    <t>Eismo saugumo priemonės (kelio ženklai, ženklinimas, gatvių pavadinimai ir kt.)</t>
  </si>
  <si>
    <t>05.01.04.01.02.</t>
  </si>
  <si>
    <t>Vieitinės reikšmės kelių (gatvių) priežiūra ir remontas - Naujosios Akmenės miesto seniūnija</t>
  </si>
  <si>
    <t>05.01.04.01.02.01.</t>
  </si>
  <si>
    <t>05.01.04.01.02.02.</t>
  </si>
  <si>
    <t>Pėsčiųjų ir dviračių takų remontas</t>
  </si>
  <si>
    <t>05.01.04.01.02.03.</t>
  </si>
  <si>
    <t>Privažiavimų prie daugiabučių namų kiemų remontas</t>
  </si>
  <si>
    <t>05.01.04.01.02.04.</t>
  </si>
  <si>
    <t>05.01.04.01.02.05.</t>
  </si>
  <si>
    <t>Žaliosios g. paprastasis remontas</t>
  </si>
  <si>
    <t>05.01.04.01.02.06.</t>
  </si>
  <si>
    <t>Miško g. paprastasis remontas</t>
  </si>
  <si>
    <t>05.01.04.01.02.07.</t>
  </si>
  <si>
    <t>Gedimino g. paprastasis remontas</t>
  </si>
  <si>
    <t>05.01.04.01.02.08.</t>
  </si>
  <si>
    <t>Kapinių automobilių aikštelės dangos atnaujinimas</t>
  </si>
  <si>
    <t>05.01.04.01.02.09.</t>
  </si>
  <si>
    <t>Autobusų stotelės Ramučių g. važiuojamosios dalies, pėsčiųjų takų remontas ir keleivių paviljono įrengimas</t>
  </si>
  <si>
    <t>05.01.04.01.02.10.</t>
  </si>
  <si>
    <t>Eismo saugimo priemonės (kelio ženklai, ženklinimas, gatvių pavadinimai ir kt.)</t>
  </si>
  <si>
    <t>05.01.04.01.03.</t>
  </si>
  <si>
    <t>Vieitinės reikšmės kelių (gatvių) priežiūra ir remontas - Naujosios Akmenės kaimiškoji seniūnija</t>
  </si>
  <si>
    <t>05.01.04.01.03.01.</t>
  </si>
  <si>
    <t>05.01.04.01.03.02.</t>
  </si>
  <si>
    <t>Atžalyno g. paprastasis remontas, Alkiškių k.</t>
  </si>
  <si>
    <t>05.01.04.01.03.03.</t>
  </si>
  <si>
    <t>Klevų g. paprastasis remontas, Vegerių k.</t>
  </si>
  <si>
    <t>05.01.04.01.03.04.</t>
  </si>
  <si>
    <t>Pievų g. paprastasis remontas, Sablauskių k.</t>
  </si>
  <si>
    <t>05.01.04.01.03.05.</t>
  </si>
  <si>
    <t>05.01.04.01.03.06.</t>
  </si>
  <si>
    <t>05.01.04.01.04.</t>
  </si>
  <si>
    <t>Vieitinės reikšmės kelių (gatvių) priežiūra ir remontas - Ventos seniūnija</t>
  </si>
  <si>
    <t>05.01.04.01.04.01.</t>
  </si>
  <si>
    <t>05.01.04.01.04.02.</t>
  </si>
  <si>
    <t>Kelio į Purvių k. projektavimas ir asfalto dangos įrengimas, žvyro dangos remonto darbai</t>
  </si>
  <si>
    <t>05.01.04.01.04.03.</t>
  </si>
  <si>
    <t>Draugystės g. paprastasis remontas</t>
  </si>
  <si>
    <t>05.01.04.01.04.04.</t>
  </si>
  <si>
    <t>Bausko g. paprastasis remontas</t>
  </si>
  <si>
    <t>05.01.04.01.04.05.</t>
  </si>
  <si>
    <t>Ventos g. paprastasis remontas</t>
  </si>
  <si>
    <t>05.01.04.01.04.06.</t>
  </si>
  <si>
    <t>05.01.04.01.04.07.</t>
  </si>
  <si>
    <t>Vyšnių g. paprastasis remontas</t>
  </si>
  <si>
    <t>05.01.04.01.04.08.</t>
  </si>
  <si>
    <t>Purvių k. esančių g. paprastasis remontas</t>
  </si>
  <si>
    <t>05.01.04.01.04.09.</t>
  </si>
  <si>
    <t>Sodų g. Ventoje paprastasis remontas</t>
  </si>
  <si>
    <t>05.01.04.01.04.10.</t>
  </si>
  <si>
    <t>05.01.04.01.04.11.</t>
  </si>
  <si>
    <t>Eismo saugumo priemonės (kelio ženklai, ženklinimas, gatvių pavadinimai)</t>
  </si>
  <si>
    <t>05.01.04.01.05.</t>
  </si>
  <si>
    <t>Vieitinės reikšmės kelių (gatvių) priežiūra ir remontas - Papilės seniūnija</t>
  </si>
  <si>
    <t>05.01.04.01.05.01.</t>
  </si>
  <si>
    <t>05.01.04.01.05.02.</t>
  </si>
  <si>
    <t>Pavenčio g. Daubiškių k. paprastasis remontas</t>
  </si>
  <si>
    <t>05.01.04.01.05.03.</t>
  </si>
  <si>
    <t>Raudonskardžio g. paprastasis remontas</t>
  </si>
  <si>
    <t>05.01.04.01.05.04.</t>
  </si>
  <si>
    <t>Autobusų sustojimo aikštelėje paviljono įrengimas Draginių k.</t>
  </si>
  <si>
    <t>05.01.04.01.05.05.</t>
  </si>
  <si>
    <t>Beržėnų g. Pelkelės k. paprastasis remontas</t>
  </si>
  <si>
    <t>05.01.04.01.05.06.</t>
  </si>
  <si>
    <t>Virvytės g. Kairiškių k. paprastasis remontas</t>
  </si>
  <si>
    <t>05.01.04.01.05.07.</t>
  </si>
  <si>
    <t>Nepriklausomybės g. bortų įrengimas</t>
  </si>
  <si>
    <t>05.01.04.01.05.08.</t>
  </si>
  <si>
    <t>Eismo saugimo priemonės (kelio ženklai, ženklinimas, gatvių pavadinimai, iškiliosios perėjos)</t>
  </si>
  <si>
    <t>05.01.04.01.06.</t>
  </si>
  <si>
    <t>Vieitinės reikšmės kelių (gatvių) priežiūra ir remontas - Kruopių seniūnija</t>
  </si>
  <si>
    <t>05.01.04.01.06.01.</t>
  </si>
  <si>
    <t>05.01.04.01.06.02.</t>
  </si>
  <si>
    <t>Šapnagių g. paprastasis remontas Šapnagių k.</t>
  </si>
  <si>
    <t>05.01.04.01.06.03.</t>
  </si>
  <si>
    <t>Akmenės g. paprastasis remontas Kruopių mstl.</t>
  </si>
  <si>
    <t>05.01.04.01.06.04.</t>
  </si>
  <si>
    <t>Šiaulių g. paprastasis remontas Kruopių mstl.</t>
  </si>
  <si>
    <t>05.01.04.01.06.05.</t>
  </si>
  <si>
    <t>Šaligatvių remontas Kruopių miestelyje</t>
  </si>
  <si>
    <t>05.01.04.01.06.06.</t>
  </si>
  <si>
    <t>Eismo saugimo priemonės (kelio ženklai, ženklinimas, gatvių pavadinimai)</t>
  </si>
  <si>
    <t>05.01.04.01.06.07.</t>
  </si>
  <si>
    <t>Vietinės reikšmės kelių (gatvių) priežiūra ir remontas Akmenės raj. s-bės administracijoje</t>
  </si>
  <si>
    <t>05.01.04.01.07.</t>
  </si>
  <si>
    <t>05.01.04.01.07.01.</t>
  </si>
  <si>
    <t>KP</t>
  </si>
  <si>
    <t>05.01.04.02.</t>
  </si>
  <si>
    <t>Vietinės reikšmės kelių (gatvių) rekonstravimas ir plėtra (sandoriai)</t>
  </si>
  <si>
    <t>05.01.04.02.01.</t>
  </si>
  <si>
    <t>Vietinės reikšmės kelių (gatvių) rekonstravimas ir plėtra (sandoriai) - Akmenės seniūnja</t>
  </si>
  <si>
    <t>05.01.04.02.01.01.</t>
  </si>
  <si>
    <t>Kęstučio g. kapitalinis remontas</t>
  </si>
  <si>
    <t>05.01.04.02.01.02.</t>
  </si>
  <si>
    <t>Puškino g. kapitalinis remontas</t>
  </si>
  <si>
    <t>05.01.04.02.01.03.</t>
  </si>
  <si>
    <t>Tilto rekonstrukcija Dabikinės k.</t>
  </si>
  <si>
    <t>05.01.04.02.01.04.</t>
  </si>
  <si>
    <t>Pienių g. kapitalinis remontas Gailaičių k.</t>
  </si>
  <si>
    <t>05.01.04.02.02.</t>
  </si>
  <si>
    <t>Vietinės reikšmės kelių (gatvių) rekonstravimas ir plėtra (sandoriai) - Naujosios Akmenės miesto seniūnija</t>
  </si>
  <si>
    <t>05.01.04.02.02.01</t>
  </si>
  <si>
    <t>Vegerių g. rekonstrukcija</t>
  </si>
  <si>
    <t>05.01.04.02.02.02.</t>
  </si>
  <si>
    <t>Stipirkių g. ir ją ribojančios Respublikos g. rekonstrukcija</t>
  </si>
  <si>
    <t>05.01.04.02.02.03.</t>
  </si>
  <si>
    <t>Taikos g. rekonstrukcija</t>
  </si>
  <si>
    <t>05.01.04.02.02.04.</t>
  </si>
  <si>
    <t>Karpėnų g. rekonstrukcija</t>
  </si>
  <si>
    <t>05.01.04.02.02.05.</t>
  </si>
  <si>
    <t>Vilties g. rekonstrukcija</t>
  </si>
  <si>
    <t>05.01.04.02.02.06.</t>
  </si>
  <si>
    <t>Žvirbulių g. rekonstrukcija</t>
  </si>
  <si>
    <t>05.01.04.02.02.07.</t>
  </si>
  <si>
    <t>Pėščiūjų takų įrengimas ir važiuojamosios dalies rekonstrukcija nuo Kultūros centro iki miesto stadiono</t>
  </si>
  <si>
    <t>05.01.04.02.02.08.</t>
  </si>
  <si>
    <t>Pėsčiųjų takų įrengimas Respublikos g. tarp pastatų Nr.24 iki Nr.26</t>
  </si>
  <si>
    <t>05.01.04.02.02.09.</t>
  </si>
  <si>
    <t>Dviračio takų įrengimas atkarpoje nuo V. Kudirkos ir Eibučių g. sankryžos iki Maximos</t>
  </si>
  <si>
    <t>05.01.04.02.02.10.</t>
  </si>
  <si>
    <t>Pėsčiųjų ir dviračių tako kapitalinis remontas P. Jodelės ir Statybininkų g.</t>
  </si>
  <si>
    <t>05.01.04.02.02.11.</t>
  </si>
  <si>
    <t>Pesčiųjų ir dviračio takų įrengimas nuo Respublikos g. daugiabučio namo Nr. 19 iki V. Kudirkos g. Nr. 20</t>
  </si>
  <si>
    <t>05.01.04.02.03.</t>
  </si>
  <si>
    <t>Vietinės reikšmės kelių (gatvių) rekonstravimas ir plėtra (sandoriai) - Naujosios Akmenės kaimiškoji seniūnija</t>
  </si>
  <si>
    <t>05.01.04.02.03.01.</t>
  </si>
  <si>
    <t>Kaštonų g. Ramučių k. kapitalinis remontas</t>
  </si>
  <si>
    <t>05.01.04.02.03.02.</t>
  </si>
  <si>
    <t>Žilvičių g. Ramučių k. kapitalinis remontas</t>
  </si>
  <si>
    <t>05.01.04.02.03.03.</t>
  </si>
  <si>
    <t>Luokavos g. Ramučių k. kapitalinis remontas</t>
  </si>
  <si>
    <t>05.01.04.02.04.</t>
  </si>
  <si>
    <t>Vietinės reikšmės kelių (gatvių) rekonstravimas ir plėtra (sandoriai) - Ventos seniūnija</t>
  </si>
  <si>
    <t>05.01.04.02.04.01.</t>
  </si>
  <si>
    <t>Pėsčiųjų ir dviračių takų techninio projekto paslauga ir rangos darbai Tilto g.</t>
  </si>
  <si>
    <t>05.01.04.02.04.02.</t>
  </si>
  <si>
    <t>Tilto per geležinkelį rekonstrukcija</t>
  </si>
  <si>
    <t>05.01.04.02.04.03.</t>
  </si>
  <si>
    <t>Miško g. rekonstrukcijos techninio projekto parengimo paslauga</t>
  </si>
  <si>
    <t>05.01.04.02.04.04.</t>
  </si>
  <si>
    <t>Tujų g. Vento k. techninio projekto parengimas ir rekonstrukcijos darbai</t>
  </si>
  <si>
    <t>05.01.04.02.04.05.</t>
  </si>
  <si>
    <t>Pėsčiųjų ir dviračio tako įrengimas Paeglesių k.</t>
  </si>
  <si>
    <t>05.01.04.02.04.06.</t>
  </si>
  <si>
    <t>Geležinkelio g. rekonstrukcija</t>
  </si>
  <si>
    <t>05.01.04.02.04.07.</t>
  </si>
  <si>
    <t>Ventos g. šaligtavių remontas, projektavimas ir įrengimas</t>
  </si>
  <si>
    <t>05.01.04.02.04.08.</t>
  </si>
  <si>
    <t>Parko, Pušyno g. Žerkščių k. rekonstrukcijos techninio projekto parengimas ir asfaltavimas</t>
  </si>
  <si>
    <t>05.01.04.02.04.09.</t>
  </si>
  <si>
    <t>Tilto į Purvių k. įrengimas</t>
  </si>
  <si>
    <t>05.01.04.02.04.10.</t>
  </si>
  <si>
    <t>Šaligatvio su apšvietimu į Purvių kapines projektavimas ir įrengimas</t>
  </si>
  <si>
    <t>05.01.04.02.04.11.</t>
  </si>
  <si>
    <t>Dalies Eglesių g. projekto parengimas ir asfaltavimas su šulinėlio iškėlimu</t>
  </si>
  <si>
    <t>05.01.04.02.04.12.</t>
  </si>
  <si>
    <t>Daugiabučių namų kiemų automoblių aikštelių rekonstrukcija ir įrengimas Ventos mieste</t>
  </si>
  <si>
    <t>05.01.04.02.04.13.</t>
  </si>
  <si>
    <t>Apžvalgos aikštelės projektavimas ir įrengimas Žemaičių g.</t>
  </si>
  <si>
    <t>05.01.04.02.05.</t>
  </si>
  <si>
    <t>Vietinės reikšmės kelių (gatvių) rekonstravimas ir plėtra (sandoriai) - Papilės seniūnija</t>
  </si>
  <si>
    <t>05.01.04.02.05.01.</t>
  </si>
  <si>
    <t>Šaligatvio (nuo Papilės ambulatorijos iki S. Daukanto gimnazijos) įrengimas</t>
  </si>
  <si>
    <t>05.01.04.02.05.02.</t>
  </si>
  <si>
    <t>Žvyrkelio Daubiškiai-Vegeriai-Biliūniškės kapitalinis remontas (darbų tęsimas)</t>
  </si>
  <si>
    <t>05.01.04.02.05.03.</t>
  </si>
  <si>
    <t>Kabančio tilto per Ventos upę rekonstukcija</t>
  </si>
  <si>
    <t>05.01.04.02.05.04.</t>
  </si>
  <si>
    <t>J.Basanavičiaus g. techninio projekto ir darbų atlikimo paslauga</t>
  </si>
  <si>
    <t>05.01.04.02.05.05.</t>
  </si>
  <si>
    <t>Kerežių g. žvyrkelio remontas Šiaudinės k.</t>
  </si>
  <si>
    <t>05.01.04.02.06.</t>
  </si>
  <si>
    <t>Vietinės reikšmės kelių (gatvių) rekonstravimas ir plėtra (sandoriai) - Kruopių seniūnija</t>
  </si>
  <si>
    <t>05.01.04.02.06.01.</t>
  </si>
  <si>
    <t>Pavasario g. kapitalinis remontas Šapnagių k.</t>
  </si>
  <si>
    <t>05.01.04.02.06.02.</t>
  </si>
  <si>
    <t>Liepų g., Senolių g., Šventupio g. kapitalinis remontas Spaigių k.</t>
  </si>
  <si>
    <t>05.01.04.02.07.</t>
  </si>
  <si>
    <t>Vietinės reikšmės kelių (gatvių) rekonstravimas ir plėtra (sandoriai) - Savivaldybės administracija</t>
  </si>
  <si>
    <t>05.01.04.02.07.01.</t>
  </si>
  <si>
    <t>Inžinerinės paslaugos</t>
  </si>
  <si>
    <t>05.01.04.02.07.02.</t>
  </si>
  <si>
    <t>Techninė priežiūra</t>
  </si>
  <si>
    <t>05.01.04.03.</t>
  </si>
  <si>
    <t>Keleivių vežimo vietiniais susisiekimo maršrutais nuostolių kompensavimas</t>
  </si>
  <si>
    <t>2.1.</t>
  </si>
  <si>
    <t>1. Savivaldybės biudžeto lėšos</t>
  </si>
  <si>
    <t>2.1.1.</t>
  </si>
  <si>
    <t>Valstybės biudžeto specialioji tikslinė dotacija, iš jos:</t>
  </si>
  <si>
    <t>valstybės deleguotoms funkcijom vykdyti</t>
  </si>
  <si>
    <t>Valstybės biudžeto lėšos</t>
  </si>
  <si>
    <t>2.1.2.</t>
  </si>
  <si>
    <t>Apyvartos lėšos, iš jų:</t>
  </si>
  <si>
    <t>biudžetinių įstaigų pajamų likučiai</t>
  </si>
  <si>
    <t>laisvi biudžeto lėšų likučiai</t>
  </si>
  <si>
    <t>Biudžetinių įstaigų pajamos</t>
  </si>
  <si>
    <t>Kelių priežiūros ir plėtros programos lėšos</t>
  </si>
  <si>
    <t>Savivaldybės biudžeto lėšos kitoms reikmėms atlikti</t>
  </si>
  <si>
    <t>IŠ VISO:</t>
  </si>
  <si>
    <t>Infrastruktūros priežiūros ir plėtros programos 2 priedas</t>
  </si>
  <si>
    <t>Infrastruktūros priežiūros ir plėtros programos Nr. 5</t>
  </si>
  <si>
    <t>lėšų poreikis (asignavimai) ir numatomi finansavimo šaltiniai</t>
  </si>
  <si>
    <t>Eurais</t>
  </si>
  <si>
    <t>Paraiška biudžetiniams 2019 m.</t>
  </si>
  <si>
    <t>Ekonominės klasifikacijos grupės</t>
  </si>
  <si>
    <t>Bazinis biudžetas (2020 m. patvirtinta)</t>
  </si>
  <si>
    <t>Pakeitimas / Naujas</t>
  </si>
  <si>
    <t>2021 m. patvirtinta</t>
  </si>
  <si>
    <t>2022 m. asignavimų poreikis</t>
  </si>
  <si>
    <t>2023 m. asignavimų poreikis</t>
  </si>
  <si>
    <t xml:space="preserve">1. Iš viso asignavimų </t>
  </si>
  <si>
    <t>1.1. Išlaidoms:</t>
  </si>
  <si>
    <t>1.1.1. iš jų darbo užmokesčiui</t>
  </si>
  <si>
    <t>1.2. Turtui įsigyti</t>
  </si>
  <si>
    <t>2.   Finansavimo šaltiniai:</t>
  </si>
  <si>
    <t>2.1. Savivaldybės biudžetas:</t>
  </si>
  <si>
    <t xml:space="preserve">2.1.1. Valstybės biudžeto specialioji tikslinė dotacija </t>
  </si>
  <si>
    <t>iš jos:</t>
  </si>
  <si>
    <r>
      <t xml:space="preserve">2.1.1.1. ugdymo reikmėms finansuoti </t>
    </r>
    <r>
      <rPr>
        <b/>
        <sz val="12"/>
        <color rgb="FF000000"/>
        <rFont val="Times New Roman"/>
        <family val="1"/>
        <charset val="186"/>
      </rPr>
      <t>(MK)</t>
    </r>
  </si>
  <si>
    <r>
      <t xml:space="preserve">2.1.1.2. valstybės deleguotoms funkcijoms vykdyti </t>
    </r>
    <r>
      <rPr>
        <b/>
        <sz val="12"/>
        <color rgb="FF000000"/>
        <rFont val="Times New Roman"/>
        <family val="1"/>
        <charset val="186"/>
      </rPr>
      <t>(SB (deleg))</t>
    </r>
  </si>
  <si>
    <r>
      <t xml:space="preserve">2.1.1.3. kitos spec. dotacijos- kitoms savivaldybėms  perduotoms  įstaigoms išlaikyti </t>
    </r>
    <r>
      <rPr>
        <b/>
        <sz val="12"/>
        <color rgb="FF000000"/>
        <rFont val="Times New Roman"/>
        <family val="1"/>
        <charset val="186"/>
      </rPr>
      <t>(SB (KSD))</t>
    </r>
  </si>
  <si>
    <r>
      <t xml:space="preserve">2.1.1.4. valstybės biudžeto lėšos </t>
    </r>
    <r>
      <rPr>
        <b/>
        <sz val="12"/>
        <color rgb="FF000000"/>
        <rFont val="Times New Roman"/>
        <family val="1"/>
        <charset val="186"/>
      </rPr>
      <t>(SB  (VB))</t>
    </r>
  </si>
  <si>
    <r>
      <t xml:space="preserve">2.1.1.5. </t>
    </r>
    <r>
      <rPr>
        <sz val="12"/>
        <rFont val="Times New Roman"/>
        <family val="1"/>
        <charset val="186"/>
      </rPr>
      <t xml:space="preserve">valstybės investicijų programa </t>
    </r>
    <r>
      <rPr>
        <b/>
        <sz val="12"/>
        <rFont val="Times New Roman"/>
        <family val="1"/>
        <charset val="186"/>
      </rPr>
      <t>(VIP)</t>
    </r>
  </si>
  <si>
    <t>2.1.2. Apyvartos lėšos</t>
  </si>
  <si>
    <t>iš jų:</t>
  </si>
  <si>
    <r>
      <t xml:space="preserve">2.1.2.1. aplinkos apsaugos specialiosios programos laisvi likučiai </t>
    </r>
    <r>
      <rPr>
        <b/>
        <sz val="12"/>
        <color rgb="FF000000"/>
        <rFont val="Times New Roman"/>
        <family val="1"/>
        <charset val="186"/>
      </rPr>
      <t>(AL(AA))</t>
    </r>
  </si>
  <si>
    <r>
      <t xml:space="preserve">2.1.2.2. biudžetinių įstaigų pajamų likučiai </t>
    </r>
    <r>
      <rPr>
        <b/>
        <sz val="12"/>
        <color rgb="FF000000"/>
        <rFont val="Times New Roman"/>
        <family val="1"/>
        <charset val="186"/>
      </rPr>
      <t>(AL(BĮP))</t>
    </r>
  </si>
  <si>
    <r>
      <t xml:space="preserve">2.1.2.3. laisvi biudžeto lėšų likučiai </t>
    </r>
    <r>
      <rPr>
        <b/>
        <sz val="12"/>
        <color rgb="FF000000"/>
        <rFont val="Times New Roman"/>
        <family val="1"/>
        <charset val="186"/>
      </rPr>
      <t>(AL(KR))</t>
    </r>
  </si>
  <si>
    <r>
      <t xml:space="preserve">2.1.4. Skolintos lėšos </t>
    </r>
    <r>
      <rPr>
        <b/>
        <sz val="12"/>
        <rFont val="Times New Roman"/>
        <family val="1"/>
        <charset val="186"/>
      </rPr>
      <t>(SL)</t>
    </r>
  </si>
  <si>
    <r>
      <t xml:space="preserve">2.1.5. Biudžetinių įstaigų pajamos </t>
    </r>
    <r>
      <rPr>
        <b/>
        <sz val="12"/>
        <rFont val="Times New Roman"/>
        <family val="1"/>
        <charset val="186"/>
      </rPr>
      <t>(BĮP)</t>
    </r>
  </si>
  <si>
    <r>
      <t xml:space="preserve">2.1.6. Aplinkos apsaugos rėmimo specialioji programa </t>
    </r>
    <r>
      <rPr>
        <b/>
        <sz val="12"/>
        <rFont val="Times New Roman"/>
        <family val="1"/>
        <charset val="186"/>
      </rPr>
      <t>(SB (AA))</t>
    </r>
  </si>
  <si>
    <r>
      <t>2.1.7. Europos Sąjungos lėšos</t>
    </r>
    <r>
      <rPr>
        <b/>
        <sz val="12"/>
        <rFont val="Times New Roman"/>
        <family val="1"/>
        <charset val="186"/>
      </rPr>
      <t xml:space="preserve"> (SB (ES))</t>
    </r>
  </si>
  <si>
    <r>
      <t xml:space="preserve">2.1.8. Kelių priežiūros ir plėtros lėšos </t>
    </r>
    <r>
      <rPr>
        <b/>
        <sz val="12"/>
        <rFont val="Times New Roman"/>
        <family val="1"/>
        <charset val="186"/>
      </rPr>
      <t>(KP)</t>
    </r>
  </si>
  <si>
    <r>
      <t xml:space="preserve">2.1.9.VIPA dotacijos </t>
    </r>
    <r>
      <rPr>
        <b/>
        <sz val="12"/>
        <rFont val="Times New Roman"/>
        <family val="1"/>
        <charset val="186"/>
      </rPr>
      <t>(VIPA)</t>
    </r>
  </si>
  <si>
    <r>
      <t>2.2. Kiti šaltiniai:</t>
    </r>
    <r>
      <rPr>
        <sz val="12"/>
        <rFont val="Times New Roman"/>
        <family val="1"/>
        <charset val="186"/>
      </rPr>
      <t xml:space="preserve"> </t>
    </r>
  </si>
  <si>
    <r>
      <t xml:space="preserve">2.2.1. Europos Sąjungos lėšos </t>
    </r>
    <r>
      <rPr>
        <b/>
        <sz val="12"/>
        <rFont val="Times New Roman"/>
        <family val="1"/>
        <charset val="186"/>
      </rPr>
      <t>(ES)</t>
    </r>
  </si>
  <si>
    <r>
      <t xml:space="preserve">2.2.2. Kitos lėšos </t>
    </r>
    <r>
      <rPr>
        <b/>
        <sz val="12"/>
        <rFont val="Times New Roman"/>
        <family val="1"/>
        <charset val="186"/>
      </rPr>
      <t>(KT)</t>
    </r>
  </si>
  <si>
    <r>
      <t xml:space="preserve">2.2.3. Valstybės biudžeto lėšos </t>
    </r>
    <r>
      <rPr>
        <b/>
        <sz val="12"/>
        <rFont val="Times New Roman"/>
        <family val="1"/>
        <charset val="186"/>
      </rPr>
      <t>(VB)</t>
    </r>
  </si>
  <si>
    <t>Infrastruktūros priežiūros ir plėtros programos 1 priedas</t>
  </si>
  <si>
    <t>AKMENĖS RAJONO SAVIVALDYBĖS</t>
  </si>
  <si>
    <t>2021-2023 M. INFRASTRUKTŪROS PRIEŽIŪROS IR PLĖTROS PROGRAMOS NR. 5</t>
  </si>
  <si>
    <t>TIKSLŲ, UŽDAVINIŲ, PRIEMONIŲ IR ASIGNAVIMŲ SUVESTINĖ</t>
  </si>
  <si>
    <t>Vykdytojo kodas</t>
  </si>
  <si>
    <t>Užimtumo programos įgyvendinimas - Naujosios Akmenės ikimokyklinio ugdymo mokyklos skyrius „Buratinas“</t>
  </si>
  <si>
    <t>Užimtumo programos įgyvendinimas - Naujosios Akmenės ikimokyklinio ugdymo mokyklos skyrius „Atžalynas“</t>
  </si>
  <si>
    <r>
      <t xml:space="preserve">2.1.3. Savivaldybės biudžeto lėšos kitoms reikmėms atlikti </t>
    </r>
    <r>
      <rPr>
        <b/>
        <sz val="12"/>
        <color rgb="FF000000"/>
        <rFont val="Times New Roman"/>
        <family val="1"/>
        <charset val="186"/>
      </rPr>
      <t>(SB (KR)</t>
    </r>
    <r>
      <rPr>
        <sz val="12"/>
        <color rgb="FF000000"/>
        <rFont val="Times New Roman"/>
        <family val="1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</si>
</sst>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27]#,##0.00;\-#,##0.00;&quot;&quot;"/>
  </numFmts>
  <fonts count="18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1"/>
      <color rgb="FF000000"/>
      <name val="Calibri"/>
      <family val="2"/>
    </font>
    <font>
      <sz val="11"/>
      <name val="Times New Roman"/>
      <family val="1"/>
      <charset val="186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b/>
      <sz val="11"/>
      <name val="Times New Roman"/>
      <family val="1"/>
      <charset val="186"/>
    </font>
    <font>
      <sz val="8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9DADA"/>
        <bgColor rgb="FFF9DADA"/>
      </patternFill>
    </fill>
    <fill>
      <patternFill patternType="solid">
        <fgColor rgb="FFF2F1EA"/>
        <bgColor rgb="FFF2F1EA"/>
      </patternFill>
    </fill>
    <fill>
      <patternFill patternType="solid">
        <fgColor rgb="FFEBEBEB"/>
        <bgColor rgb="FFEBEB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 applyBorder="0"/>
    <xf numFmtId="0" fontId="2" fillId="2" borderId="0"/>
    <xf numFmtId="0" fontId="5" fillId="2" borderId="0"/>
    <xf numFmtId="0" fontId="1" fillId="2" borderId="0"/>
    <xf numFmtId="0" fontId="12" fillId="2" borderId="0" applyBorder="0"/>
  </cellStyleXfs>
  <cellXfs count="94">
    <xf numFmtId="0" fontId="0" fillId="0" borderId="0" xfId="0" applyNumberFormat="1" applyFill="1" applyAlignment="1" applyProtection="1"/>
    <xf numFmtId="4" fontId="9" fillId="2" borderId="12" xfId="1" applyNumberFormat="1" applyFont="1" applyBorder="1" applyAlignment="1">
      <alignment horizontal="right" vertical="top" wrapText="1"/>
    </xf>
    <xf numFmtId="4" fontId="2" fillId="2" borderId="0" xfId="1" applyNumberFormat="1"/>
    <xf numFmtId="4" fontId="4" fillId="2" borderId="0" xfId="1" applyNumberFormat="1" applyFont="1" applyAlignment="1">
      <alignment horizontal="right"/>
    </xf>
    <xf numFmtId="4" fontId="7" fillId="6" borderId="8" xfId="1" applyNumberFormat="1" applyFont="1" applyFill="1" applyBorder="1" applyAlignment="1">
      <alignment vertical="center" wrapText="1"/>
    </xf>
    <xf numFmtId="4" fontId="7" fillId="6" borderId="9" xfId="1" applyNumberFormat="1" applyFont="1" applyFill="1" applyBorder="1" applyAlignment="1">
      <alignment horizontal="center" vertical="center" wrapText="1"/>
    </xf>
    <xf numFmtId="4" fontId="7" fillId="6" borderId="10" xfId="1" applyNumberFormat="1" applyFont="1" applyFill="1" applyBorder="1" applyAlignment="1">
      <alignment horizontal="center" vertical="center" wrapText="1"/>
    </xf>
    <xf numFmtId="4" fontId="7" fillId="7" borderId="11" xfId="1" applyNumberFormat="1" applyFont="1" applyFill="1" applyBorder="1" applyAlignment="1">
      <alignment vertical="center" wrapText="1"/>
    </xf>
    <xf numFmtId="4" fontId="9" fillId="7" borderId="12" xfId="1" applyNumberFormat="1" applyFont="1" applyFill="1" applyBorder="1" applyAlignment="1">
      <alignment horizontal="right" vertical="top" wrapText="1"/>
    </xf>
    <xf numFmtId="4" fontId="9" fillId="7" borderId="13" xfId="1" applyNumberFormat="1" applyFont="1" applyFill="1" applyBorder="1" applyAlignment="1">
      <alignment horizontal="right" vertical="top" wrapText="1"/>
    </xf>
    <xf numFmtId="4" fontId="7" fillId="2" borderId="11" xfId="1" applyNumberFormat="1" applyFont="1" applyBorder="1" applyAlignment="1">
      <alignment vertical="center" wrapText="1"/>
    </xf>
    <xf numFmtId="4" fontId="9" fillId="8" borderId="12" xfId="1" applyNumberFormat="1" applyFont="1" applyFill="1" applyBorder="1" applyAlignment="1">
      <alignment horizontal="right" vertical="top" wrapText="1"/>
    </xf>
    <xf numFmtId="4" fontId="9" fillId="2" borderId="14" xfId="1" applyNumberFormat="1" applyFont="1" applyBorder="1" applyAlignment="1">
      <alignment horizontal="right" vertical="top" wrapText="1"/>
    </xf>
    <xf numFmtId="4" fontId="9" fillId="2" borderId="11" xfId="1" applyNumberFormat="1" applyFont="1" applyBorder="1" applyAlignment="1">
      <alignment vertical="center" wrapText="1"/>
    </xf>
    <xf numFmtId="4" fontId="9" fillId="7" borderId="14" xfId="1" applyNumberFormat="1" applyFont="1" applyFill="1" applyBorder="1" applyAlignment="1">
      <alignment horizontal="right" vertical="top" wrapText="1"/>
    </xf>
    <xf numFmtId="4" fontId="10" fillId="2" borderId="11" xfId="1" applyNumberFormat="1" applyFont="1" applyBorder="1" applyAlignment="1">
      <alignment vertical="center" wrapText="1"/>
    </xf>
    <xf numFmtId="4" fontId="10" fillId="2" borderId="4" xfId="3" applyNumberFormat="1" applyFont="1" applyBorder="1" applyAlignment="1" applyProtection="1">
      <alignment horizontal="right" vertical="top" readingOrder="1"/>
      <protection locked="0"/>
    </xf>
    <xf numFmtId="4" fontId="10" fillId="2" borderId="15" xfId="3" applyNumberFormat="1" applyFont="1" applyBorder="1" applyAlignment="1" applyProtection="1">
      <alignment horizontal="right" vertical="top" readingOrder="1"/>
      <protection locked="0"/>
    </xf>
    <xf numFmtId="4" fontId="9" fillId="2" borderId="16" xfId="1" applyNumberFormat="1" applyFont="1" applyBorder="1" applyAlignment="1">
      <alignment horizontal="right" vertical="top" wrapText="1"/>
    </xf>
    <xf numFmtId="4" fontId="9" fillId="2" borderId="17" xfId="1" applyNumberFormat="1" applyFont="1" applyBorder="1" applyAlignment="1">
      <alignment vertical="center" wrapText="1"/>
    </xf>
    <xf numFmtId="4" fontId="9" fillId="2" borderId="18" xfId="1" applyNumberFormat="1" applyFont="1" applyBorder="1" applyAlignment="1">
      <alignment horizontal="right" vertical="top" wrapText="1"/>
    </xf>
    <xf numFmtId="4" fontId="9" fillId="8" borderId="18" xfId="1" applyNumberFormat="1" applyFont="1" applyFill="1" applyBorder="1" applyAlignment="1">
      <alignment horizontal="right" vertical="top" wrapText="1"/>
    </xf>
    <xf numFmtId="4" fontId="9" fillId="2" borderId="19" xfId="1" applyNumberFormat="1" applyFont="1" applyBorder="1" applyAlignment="1">
      <alignment horizontal="right" vertical="top" wrapText="1"/>
    </xf>
    <xf numFmtId="4" fontId="7" fillId="6" borderId="7" xfId="1" applyNumberFormat="1" applyFont="1" applyFill="1" applyBorder="1" applyAlignment="1">
      <alignment horizontal="center" vertical="center" wrapText="1"/>
    </xf>
    <xf numFmtId="4" fontId="3" fillId="2" borderId="0" xfId="1" applyNumberFormat="1" applyFont="1" applyAlignment="1">
      <alignment horizontal="right"/>
    </xf>
    <xf numFmtId="4" fontId="6" fillId="2" borderId="0" xfId="2" applyNumberFormat="1" applyFont="1" applyAlignment="1">
      <alignment horizontal="center" wrapText="1"/>
    </xf>
    <xf numFmtId="4" fontId="6" fillId="2" borderId="0" xfId="2" applyNumberFormat="1" applyFont="1" applyAlignment="1">
      <alignment horizontal="center"/>
    </xf>
    <xf numFmtId="4" fontId="7" fillId="2" borderId="0" xfId="2" applyNumberFormat="1" applyFont="1" applyAlignment="1">
      <alignment horizontal="center" vertical="center" wrapText="1"/>
    </xf>
    <xf numFmtId="4" fontId="8" fillId="2" borderId="0" xfId="2" applyNumberFormat="1" applyFont="1" applyAlignment="1">
      <alignment horizontal="right"/>
    </xf>
    <xf numFmtId="164" fontId="9" fillId="2" borderId="4" xfId="0" applyNumberFormat="1" applyFont="1" applyFill="1" applyBorder="1" applyAlignment="1" applyProtection="1">
      <alignment horizontal="right" vertical="top" readingOrder="1"/>
      <protection locked="0"/>
    </xf>
    <xf numFmtId="164" fontId="9" fillId="2" borderId="15" xfId="0" applyNumberFormat="1" applyFont="1" applyFill="1" applyBorder="1" applyAlignment="1" applyProtection="1">
      <alignment horizontal="right" vertical="top" readingOrder="1"/>
      <protection locked="0"/>
    </xf>
    <xf numFmtId="0" fontId="13" fillId="2" borderId="0" xfId="4" applyFont="1" applyAlignment="1">
      <alignment horizontal="right" vertical="center" wrapText="1"/>
    </xf>
    <xf numFmtId="0" fontId="14" fillId="2" borderId="0" xfId="4" applyFont="1" applyAlignment="1">
      <alignment horizontal="right" vertical="center" wrapText="1"/>
    </xf>
    <xf numFmtId="0" fontId="13" fillId="2" borderId="0" xfId="4" applyFont="1" applyAlignment="1">
      <alignment horizontal="right" vertical="center" wrapText="1"/>
    </xf>
    <xf numFmtId="0" fontId="15" fillId="2" borderId="0" xfId="4" applyFont="1" applyAlignment="1">
      <alignment horizontal="center"/>
    </xf>
    <xf numFmtId="0" fontId="15" fillId="2" borderId="0" xfId="4" applyFont="1" applyAlignment="1">
      <alignment horizontal="center" wrapText="1"/>
    </xf>
    <xf numFmtId="0" fontId="16" fillId="2" borderId="0" xfId="4" applyFont="1" applyAlignment="1">
      <alignment horizontal="center" wrapText="1"/>
    </xf>
    <xf numFmtId="0" fontId="14" fillId="2" borderId="0" xfId="4" applyFont="1"/>
    <xf numFmtId="0" fontId="13" fillId="2" borderId="0" xfId="4" applyFont="1" applyAlignment="1">
      <alignment vertical="center" wrapText="1"/>
    </xf>
    <xf numFmtId="0" fontId="16" fillId="2" borderId="1" xfId="4" applyFont="1" applyBorder="1" applyAlignment="1">
      <alignment horizontal="center" wrapText="1" readingOrder="1"/>
    </xf>
    <xf numFmtId="0" fontId="16" fillId="2" borderId="2" xfId="4" applyFont="1" applyBorder="1" applyAlignment="1">
      <alignment horizontal="center" wrapText="1" readingOrder="1"/>
    </xf>
    <xf numFmtId="0" fontId="16" fillId="2" borderId="2" xfId="4" applyFont="1" applyBorder="1" applyAlignment="1">
      <alignment horizontal="center" wrapText="1"/>
    </xf>
    <xf numFmtId="0" fontId="16" fillId="2" borderId="3" xfId="4" applyFont="1" applyBorder="1" applyAlignment="1">
      <alignment horizontal="center" wrapText="1" readingOrder="1"/>
    </xf>
    <xf numFmtId="0" fontId="16" fillId="2" borderId="4" xfId="4" applyFont="1" applyBorder="1" applyAlignment="1">
      <alignment horizontal="center" wrapText="1" readingOrder="1"/>
    </xf>
    <xf numFmtId="0" fontId="16" fillId="2" borderId="4" xfId="4" applyFont="1" applyBorder="1" applyAlignment="1">
      <alignment horizontal="center" wrapText="1"/>
    </xf>
    <xf numFmtId="0" fontId="16" fillId="2" borderId="5" xfId="4" applyFont="1" applyBorder="1" applyAlignment="1">
      <alignment horizontal="center" wrapText="1" readingOrder="1"/>
    </xf>
    <xf numFmtId="0" fontId="16" fillId="2" borderId="6" xfId="4" applyFont="1" applyBorder="1" applyAlignment="1">
      <alignment horizontal="center" wrapText="1" readingOrder="1"/>
    </xf>
    <xf numFmtId="0" fontId="16" fillId="2" borderId="6" xfId="4" applyFont="1" applyBorder="1" applyAlignment="1">
      <alignment horizontal="center" wrapText="1" readingOrder="1"/>
    </xf>
    <xf numFmtId="0" fontId="16" fillId="3" borderId="1" xfId="4" applyFont="1" applyFill="1" applyBorder="1" applyAlignment="1" applyProtection="1">
      <alignment vertical="top" wrapText="1" readingOrder="1"/>
      <protection locked="0"/>
    </xf>
    <xf numFmtId="0" fontId="16" fillId="3" borderId="2" xfId="4" applyFont="1" applyFill="1" applyBorder="1" applyAlignment="1" applyProtection="1">
      <alignment vertical="top" wrapText="1" readingOrder="1"/>
      <protection locked="0"/>
    </xf>
    <xf numFmtId="0" fontId="16" fillId="3" borderId="2" xfId="4" applyFont="1" applyFill="1" applyBorder="1" applyAlignment="1" applyProtection="1">
      <alignment horizontal="center" vertical="top" wrapText="1" readingOrder="1"/>
      <protection locked="0"/>
    </xf>
    <xf numFmtId="0" fontId="16" fillId="3" borderId="2" xfId="4" applyFont="1" applyFill="1" applyBorder="1" applyAlignment="1" applyProtection="1">
      <alignment horizontal="left" vertical="top" wrapText="1" readingOrder="1"/>
      <protection locked="0"/>
    </xf>
    <xf numFmtId="164" fontId="16" fillId="3" borderId="2" xfId="4" applyNumberFormat="1" applyFont="1" applyFill="1" applyBorder="1" applyAlignment="1">
      <alignment horizontal="right" vertical="top" wrapText="1" readingOrder="1"/>
    </xf>
    <xf numFmtId="0" fontId="13" fillId="2" borderId="1" xfId="4" applyFont="1" applyBorder="1" applyAlignment="1" applyProtection="1">
      <alignment vertical="top" wrapText="1" readingOrder="1"/>
      <protection locked="0"/>
    </xf>
    <xf numFmtId="0" fontId="13" fillId="2" borderId="2" xfId="4" applyFont="1" applyBorder="1" applyAlignment="1" applyProtection="1">
      <alignment vertical="top" wrapText="1" readingOrder="1"/>
      <protection locked="0"/>
    </xf>
    <xf numFmtId="0" fontId="13" fillId="2" borderId="2" xfId="4" applyFont="1" applyBorder="1" applyAlignment="1" applyProtection="1">
      <alignment horizontal="center" vertical="top" wrapText="1" readingOrder="1"/>
      <protection locked="0"/>
    </xf>
    <xf numFmtId="0" fontId="13" fillId="2" borderId="2" xfId="4" applyFont="1" applyBorder="1" applyAlignment="1" applyProtection="1">
      <alignment horizontal="left" vertical="top" wrapText="1" readingOrder="1"/>
      <protection locked="0"/>
    </xf>
    <xf numFmtId="164" fontId="13" fillId="2" borderId="2" xfId="4" applyNumberFormat="1" applyFont="1" applyBorder="1" applyAlignment="1">
      <alignment horizontal="right" vertical="top" wrapText="1" readingOrder="1"/>
    </xf>
    <xf numFmtId="0" fontId="13" fillId="2" borderId="3" xfId="4" applyFont="1" applyBorder="1" applyAlignment="1" applyProtection="1">
      <alignment vertical="top" wrapText="1" readingOrder="1"/>
      <protection locked="0"/>
    </xf>
    <xf numFmtId="0" fontId="13" fillId="2" borderId="4" xfId="4" applyFont="1" applyBorder="1" applyAlignment="1" applyProtection="1">
      <alignment vertical="top" wrapText="1" readingOrder="1"/>
      <protection locked="0"/>
    </xf>
    <xf numFmtId="0" fontId="13" fillId="2" borderId="4" xfId="4" applyFont="1" applyBorder="1" applyAlignment="1" applyProtection="1">
      <alignment horizontal="center" vertical="top" wrapText="1" readingOrder="1"/>
      <protection locked="0"/>
    </xf>
    <xf numFmtId="0" fontId="13" fillId="2" borderId="4" xfId="4" applyFont="1" applyBorder="1" applyAlignment="1" applyProtection="1">
      <alignment horizontal="left" vertical="top" wrapText="1" readingOrder="1"/>
      <protection locked="0"/>
    </xf>
    <xf numFmtId="164" fontId="13" fillId="2" borderId="4" xfId="4" applyNumberFormat="1" applyFont="1" applyBorder="1" applyAlignment="1" applyProtection="1">
      <alignment horizontal="right" vertical="top" wrapText="1" readingOrder="1"/>
      <protection locked="0"/>
    </xf>
    <xf numFmtId="0" fontId="13" fillId="4" borderId="1" xfId="4" applyFont="1" applyFill="1" applyBorder="1" applyAlignment="1" applyProtection="1">
      <alignment vertical="top" wrapText="1" readingOrder="1"/>
      <protection locked="0"/>
    </xf>
    <xf numFmtId="0" fontId="13" fillId="4" borderId="2" xfId="4" applyFont="1" applyFill="1" applyBorder="1" applyAlignment="1" applyProtection="1">
      <alignment vertical="top" wrapText="1" readingOrder="1"/>
      <protection locked="0"/>
    </xf>
    <xf numFmtId="0" fontId="13" fillId="4" borderId="2" xfId="4" applyFont="1" applyFill="1" applyBorder="1" applyAlignment="1" applyProtection="1">
      <alignment horizontal="center" vertical="top" wrapText="1" readingOrder="1"/>
      <protection locked="0"/>
    </xf>
    <xf numFmtId="0" fontId="13" fillId="4" borderId="2" xfId="4" applyFont="1" applyFill="1" applyBorder="1" applyAlignment="1" applyProtection="1">
      <alignment horizontal="left" vertical="top" wrapText="1" readingOrder="1"/>
      <protection locked="0"/>
    </xf>
    <xf numFmtId="164" fontId="13" fillId="4" borderId="2" xfId="4" applyNumberFormat="1" applyFont="1" applyFill="1" applyBorder="1" applyAlignment="1" applyProtection="1">
      <alignment horizontal="right" vertical="top" wrapText="1" readingOrder="1"/>
      <protection locked="0"/>
    </xf>
    <xf numFmtId="164" fontId="13" fillId="4" borderId="2" xfId="4" applyNumberFormat="1" applyFont="1" applyFill="1" applyBorder="1" applyAlignment="1">
      <alignment horizontal="right" vertical="top" wrapText="1" readingOrder="1"/>
    </xf>
    <xf numFmtId="164" fontId="13" fillId="2" borderId="2" xfId="4" applyNumberFormat="1" applyFont="1" applyBorder="1" applyAlignment="1" applyProtection="1">
      <alignment horizontal="right" vertical="top" wrapText="1" readingOrder="1"/>
      <protection locked="0"/>
    </xf>
    <xf numFmtId="164" fontId="13" fillId="2" borderId="2" xfId="0" applyNumberFormat="1" applyFont="1" applyFill="1" applyBorder="1" applyAlignment="1" applyProtection="1">
      <alignment horizontal="right" vertical="top" readingOrder="1"/>
      <protection locked="0"/>
    </xf>
    <xf numFmtId="0" fontId="13" fillId="2" borderId="5" xfId="4" applyFont="1" applyBorder="1" applyAlignment="1" applyProtection="1">
      <alignment vertical="top" wrapText="1" readingOrder="1"/>
      <protection locked="0"/>
    </xf>
    <xf numFmtId="0" fontId="13" fillId="2" borderId="6" xfId="4" applyFont="1" applyBorder="1" applyAlignment="1" applyProtection="1">
      <alignment vertical="top" wrapText="1" readingOrder="1"/>
      <protection locked="0"/>
    </xf>
    <xf numFmtId="0" fontId="13" fillId="2" borderId="6" xfId="4" applyFont="1" applyBorder="1" applyAlignment="1" applyProtection="1">
      <alignment horizontal="center" vertical="top" wrapText="1" readingOrder="1"/>
      <protection locked="0"/>
    </xf>
    <xf numFmtId="0" fontId="13" fillId="2" borderId="6" xfId="4" applyFont="1" applyBorder="1" applyAlignment="1" applyProtection="1">
      <alignment horizontal="left" vertical="top" wrapText="1" readingOrder="1"/>
      <protection locked="0"/>
    </xf>
    <xf numFmtId="164" fontId="13" fillId="2" borderId="6" xfId="4" applyNumberFormat="1" applyFont="1" applyBorder="1" applyAlignment="1" applyProtection="1">
      <alignment horizontal="right" vertical="top" wrapText="1" readingOrder="1"/>
      <protection locked="0"/>
    </xf>
    <xf numFmtId="0" fontId="17" fillId="2" borderId="0" xfId="4" applyFont="1" applyAlignment="1" applyProtection="1">
      <alignment vertical="top" wrapText="1" readingOrder="1"/>
      <protection locked="0"/>
    </xf>
    <xf numFmtId="0" fontId="17" fillId="2" borderId="0" xfId="4" applyFont="1" applyAlignment="1" applyProtection="1">
      <alignment horizontal="center" vertical="top" readingOrder="1"/>
      <protection locked="0"/>
    </xf>
    <xf numFmtId="0" fontId="17" fillId="2" borderId="0" xfId="4" applyFont="1" applyAlignment="1" applyProtection="1">
      <alignment horizontal="left" vertical="top" readingOrder="1"/>
      <protection locked="0"/>
    </xf>
    <xf numFmtId="164" fontId="17" fillId="2" borderId="0" xfId="4" applyNumberFormat="1" applyFont="1" applyAlignment="1" applyProtection="1">
      <alignment horizontal="right" vertical="top" readingOrder="1"/>
      <protection locked="0"/>
    </xf>
    <xf numFmtId="0" fontId="7" fillId="2" borderId="4" xfId="0" applyFont="1" applyFill="1" applyBorder="1" applyAlignment="1">
      <alignment horizontal="center" wrapText="1" readingOrder="1"/>
    </xf>
    <xf numFmtId="0" fontId="7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 readingOrder="1"/>
    </xf>
    <xf numFmtId="0" fontId="16" fillId="2" borderId="4" xfId="4" applyFont="1" applyBorder="1" applyAlignment="1">
      <alignment horizontal="center" wrapText="1" readingOrder="1"/>
    </xf>
    <xf numFmtId="164" fontId="9" fillId="2" borderId="4" xfId="0" applyNumberFormat="1" applyFont="1" applyFill="1" applyBorder="1" applyAlignment="1">
      <alignment horizontal="right" vertical="top" readingOrder="1"/>
    </xf>
    <xf numFmtId="164" fontId="13" fillId="2" borderId="4" xfId="4" applyNumberFormat="1" applyFont="1" applyBorder="1" applyAlignment="1">
      <alignment horizontal="right" vertical="top" wrapText="1" readingOrder="1"/>
    </xf>
    <xf numFmtId="164" fontId="13" fillId="2" borderId="4" xfId="0" applyNumberFormat="1" applyFont="1" applyFill="1" applyBorder="1" applyAlignment="1">
      <alignment horizontal="right" vertical="top" readingOrder="1"/>
    </xf>
    <xf numFmtId="164" fontId="13" fillId="2" borderId="4" xfId="0" applyNumberFormat="1" applyFont="1" applyFill="1" applyBorder="1" applyAlignment="1" applyProtection="1">
      <alignment horizontal="right" vertical="top" readingOrder="1"/>
      <protection locked="0"/>
    </xf>
    <xf numFmtId="0" fontId="16" fillId="5" borderId="4" xfId="4" applyFont="1" applyFill="1" applyBorder="1" applyAlignment="1" applyProtection="1">
      <alignment vertical="top" wrapText="1" readingOrder="1"/>
      <protection locked="0"/>
    </xf>
    <xf numFmtId="0" fontId="16" fillId="5" borderId="4" xfId="4" applyFont="1" applyFill="1" applyBorder="1" applyAlignment="1" applyProtection="1">
      <alignment horizontal="right" vertical="top" wrapText="1" readingOrder="1"/>
      <protection locked="0"/>
    </xf>
    <xf numFmtId="164" fontId="7" fillId="5" borderId="4" xfId="0" applyNumberFormat="1" applyFont="1" applyFill="1" applyBorder="1" applyAlignment="1">
      <alignment horizontal="right" vertical="top" readingOrder="1"/>
    </xf>
    <xf numFmtId="164" fontId="16" fillId="5" borderId="4" xfId="4" applyNumberFormat="1" applyFont="1" applyFill="1" applyBorder="1" applyAlignment="1">
      <alignment horizontal="right" vertical="top" wrapText="1" readingOrder="1"/>
    </xf>
    <xf numFmtId="0" fontId="14" fillId="2" borderId="0" xfId="4" applyFont="1" applyAlignment="1">
      <alignment wrapText="1"/>
    </xf>
    <xf numFmtId="0" fontId="14" fillId="2" borderId="0" xfId="4" applyFont="1" applyAlignment="1">
      <alignment horizontal="center"/>
    </xf>
  </cellXfs>
  <cellStyles count="5">
    <cellStyle name="Įprastas" xfId="0" builtinId="0"/>
    <cellStyle name="Įprastas 2" xfId="1" xr:uid="{9BA9AF03-1BA5-40A3-A33B-27D6DA27A383}"/>
    <cellStyle name="Įprastas 3" xfId="3" xr:uid="{B32C8FAD-E41E-48D1-BA31-E9F1AA2E721D}"/>
    <cellStyle name="Įprastas 4" xfId="4" xr:uid="{028F3287-EA1B-43E1-A0E4-97C74430A424}"/>
    <cellStyle name="Normal 3" xfId="2" xr:uid="{B713EEFB-586B-429F-8508-3E3ADD9DF6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EFAA8-6412-4FFF-9A8D-B70FD0E17434}">
  <dimension ref="A1:S248"/>
  <sheetViews>
    <sheetView tabSelected="1" topLeftCell="A109" zoomScale="75" zoomScaleNormal="75" workbookViewId="0">
      <selection activeCell="M239" sqref="M239"/>
    </sheetView>
  </sheetViews>
  <sheetFormatPr defaultRowHeight="15" x14ac:dyDescent="0.25"/>
  <cols>
    <col min="1" max="1" width="19.28515625" style="92" customWidth="1"/>
    <col min="2" max="2" width="50.7109375" style="92" customWidth="1"/>
    <col min="3" max="3" width="13.5703125" style="93" customWidth="1"/>
    <col min="4" max="4" width="14.42578125" style="37" customWidth="1"/>
    <col min="5" max="8" width="15" style="37" customWidth="1"/>
    <col min="9" max="9" width="15.140625" style="37" customWidth="1"/>
    <col min="10" max="11" width="15" style="37" customWidth="1"/>
    <col min="12" max="12" width="15.140625" style="37" customWidth="1"/>
    <col min="13" max="14" width="15" style="37" customWidth="1"/>
    <col min="15" max="16384" width="9.140625" style="37"/>
  </cols>
  <sheetData>
    <row r="1" spans="1:19" s="34" customFormat="1" x14ac:dyDescent="0.25">
      <c r="A1" s="31" t="s">
        <v>419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3"/>
      <c r="Q1" s="33"/>
      <c r="R1" s="33"/>
      <c r="S1" s="33"/>
    </row>
    <row r="2" spans="1:19" s="34" customFormat="1" x14ac:dyDescent="0.25">
      <c r="A2" s="35"/>
      <c r="B2" s="35"/>
    </row>
    <row r="3" spans="1:19" s="34" customFormat="1" ht="15" customHeight="1" x14ac:dyDescent="0.25">
      <c r="A3" s="36" t="s">
        <v>420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9" ht="15" customHeight="1" x14ac:dyDescent="0.25">
      <c r="A4" s="36" t="s">
        <v>421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9" ht="15" customHeight="1" x14ac:dyDescent="0.25">
      <c r="A5" s="36" t="s">
        <v>422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9" ht="15.75" thickBot="1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N6" s="33" t="s">
        <v>383</v>
      </c>
    </row>
    <row r="7" spans="1:19" x14ac:dyDescent="0.25">
      <c r="A7" s="39" t="s">
        <v>0</v>
      </c>
      <c r="B7" s="40" t="s">
        <v>1</v>
      </c>
      <c r="C7" s="40" t="s">
        <v>423</v>
      </c>
      <c r="D7" s="40" t="s">
        <v>2</v>
      </c>
      <c r="E7" s="40" t="s">
        <v>3</v>
      </c>
      <c r="F7" s="41"/>
      <c r="G7" s="41"/>
      <c r="H7" s="41"/>
      <c r="I7" s="40" t="s">
        <v>4</v>
      </c>
      <c r="J7" s="41"/>
      <c r="K7" s="41"/>
      <c r="L7" s="41"/>
      <c r="M7" s="40" t="s">
        <v>5</v>
      </c>
      <c r="N7" s="40" t="s">
        <v>6</v>
      </c>
    </row>
    <row r="8" spans="1:19" x14ac:dyDescent="0.25">
      <c r="A8" s="42"/>
      <c r="B8" s="43"/>
      <c r="C8" s="43"/>
      <c r="D8" s="43"/>
      <c r="E8" s="43" t="s">
        <v>7</v>
      </c>
      <c r="F8" s="43" t="s">
        <v>8</v>
      </c>
      <c r="G8" s="44"/>
      <c r="H8" s="43" t="s">
        <v>9</v>
      </c>
      <c r="I8" s="43" t="s">
        <v>7</v>
      </c>
      <c r="J8" s="43" t="s">
        <v>8</v>
      </c>
      <c r="K8" s="44"/>
      <c r="L8" s="43" t="s">
        <v>9</v>
      </c>
      <c r="M8" s="43"/>
      <c r="N8" s="43"/>
    </row>
    <row r="9" spans="1:19" ht="30" thickBot="1" x14ac:dyDescent="0.3">
      <c r="A9" s="45"/>
      <c r="B9" s="46"/>
      <c r="C9" s="46"/>
      <c r="D9" s="46"/>
      <c r="E9" s="46"/>
      <c r="F9" s="47" t="s">
        <v>7</v>
      </c>
      <c r="G9" s="47" t="s">
        <v>10</v>
      </c>
      <c r="H9" s="46"/>
      <c r="I9" s="46"/>
      <c r="J9" s="47" t="s">
        <v>7</v>
      </c>
      <c r="K9" s="47" t="s">
        <v>10</v>
      </c>
      <c r="L9" s="46"/>
      <c r="M9" s="46"/>
      <c r="N9" s="46"/>
    </row>
    <row r="10" spans="1:19" ht="15.75" thickBot="1" x14ac:dyDescent="0.3">
      <c r="A10" s="48" t="s">
        <v>11</v>
      </c>
      <c r="B10" s="49" t="s">
        <v>12</v>
      </c>
      <c r="C10" s="50"/>
      <c r="D10" s="51"/>
      <c r="E10" s="52">
        <f t="shared" ref="E10:N10" si="0">SUM(E11:E11)</f>
        <v>5703646</v>
      </c>
      <c r="F10" s="52">
        <f t="shared" si="0"/>
        <v>3157466</v>
      </c>
      <c r="G10" s="52">
        <f t="shared" si="0"/>
        <v>58422</v>
      </c>
      <c r="H10" s="52">
        <f t="shared" si="0"/>
        <v>2546180</v>
      </c>
      <c r="I10" s="52">
        <f t="shared" si="0"/>
        <v>2073589.61</v>
      </c>
      <c r="J10" s="52">
        <f t="shared" si="0"/>
        <v>1442839.61</v>
      </c>
      <c r="K10" s="52">
        <f t="shared" si="0"/>
        <v>64979</v>
      </c>
      <c r="L10" s="52">
        <f t="shared" si="0"/>
        <v>630750</v>
      </c>
      <c r="M10" s="52">
        <f t="shared" si="0"/>
        <v>4739525.71</v>
      </c>
      <c r="N10" s="52">
        <f t="shared" si="0"/>
        <v>4718442.6500000004</v>
      </c>
    </row>
    <row r="11" spans="1:19" ht="30.75" thickBot="1" x14ac:dyDescent="0.3">
      <c r="A11" s="53" t="s">
        <v>13</v>
      </c>
      <c r="B11" s="54" t="s">
        <v>14</v>
      </c>
      <c r="C11" s="55"/>
      <c r="D11" s="56"/>
      <c r="E11" s="57">
        <f t="shared" ref="E11:N11" si="1">E12+E13+E14+E23+E45+E109</f>
        <v>5703646</v>
      </c>
      <c r="F11" s="57">
        <f t="shared" si="1"/>
        <v>3157466</v>
      </c>
      <c r="G11" s="57">
        <f t="shared" si="1"/>
        <v>58422</v>
      </c>
      <c r="H11" s="57">
        <f t="shared" si="1"/>
        <v>2546180</v>
      </c>
      <c r="I11" s="57">
        <f t="shared" si="1"/>
        <v>2073589.61</v>
      </c>
      <c r="J11" s="57">
        <f t="shared" si="1"/>
        <v>1442839.61</v>
      </c>
      <c r="K11" s="57">
        <f t="shared" si="1"/>
        <v>64979</v>
      </c>
      <c r="L11" s="57">
        <f t="shared" si="1"/>
        <v>630750</v>
      </c>
      <c r="M11" s="57">
        <f t="shared" si="1"/>
        <v>4739525.71</v>
      </c>
      <c r="N11" s="57">
        <f t="shared" si="1"/>
        <v>4718442.6500000004</v>
      </c>
    </row>
    <row r="12" spans="1:19" ht="15.75" hidden="1" thickBot="1" x14ac:dyDescent="0.3">
      <c r="A12" s="58"/>
      <c r="B12" s="59"/>
      <c r="C12" s="60"/>
      <c r="D12" s="61"/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</row>
    <row r="13" spans="1:19" ht="15.75" hidden="1" thickBot="1" x14ac:dyDescent="0.3">
      <c r="A13" s="58"/>
      <c r="B13" s="59"/>
      <c r="C13" s="60"/>
      <c r="D13" s="61"/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</row>
    <row r="14" spans="1:19" ht="30.75" thickBot="1" x14ac:dyDescent="0.3">
      <c r="A14" s="53" t="s">
        <v>15</v>
      </c>
      <c r="B14" s="54" t="s">
        <v>16</v>
      </c>
      <c r="C14" s="55"/>
      <c r="D14" s="56"/>
      <c r="E14" s="57">
        <f t="shared" ref="E14:N14" si="2">E15+E16+E19</f>
        <v>274572</v>
      </c>
      <c r="F14" s="57">
        <f t="shared" si="2"/>
        <v>92472</v>
      </c>
      <c r="G14" s="57">
        <f t="shared" si="2"/>
        <v>0</v>
      </c>
      <c r="H14" s="57">
        <f t="shared" si="2"/>
        <v>182100</v>
      </c>
      <c r="I14" s="57">
        <f t="shared" si="2"/>
        <v>219572.07</v>
      </c>
      <c r="J14" s="57">
        <f t="shared" si="2"/>
        <v>77472.070000000007</v>
      </c>
      <c r="K14" s="57">
        <f t="shared" si="2"/>
        <v>0</v>
      </c>
      <c r="L14" s="57">
        <f t="shared" si="2"/>
        <v>142100</v>
      </c>
      <c r="M14" s="57">
        <f t="shared" si="2"/>
        <v>175425</v>
      </c>
      <c r="N14" s="57">
        <f t="shared" si="2"/>
        <v>173670.86000000002</v>
      </c>
    </row>
    <row r="15" spans="1:19" ht="30.75" thickBot="1" x14ac:dyDescent="0.3">
      <c r="A15" s="63" t="s">
        <v>17</v>
      </c>
      <c r="B15" s="64" t="s">
        <v>18</v>
      </c>
      <c r="C15" s="65">
        <v>1</v>
      </c>
      <c r="D15" s="66" t="s">
        <v>19</v>
      </c>
      <c r="E15" s="67">
        <v>126000</v>
      </c>
      <c r="F15" s="67">
        <v>48000</v>
      </c>
      <c r="G15" s="67">
        <v>0</v>
      </c>
      <c r="H15" s="67">
        <v>78000</v>
      </c>
      <c r="I15" s="67">
        <v>96000</v>
      </c>
      <c r="J15" s="67">
        <v>33000</v>
      </c>
      <c r="K15" s="67">
        <v>0</v>
      </c>
      <c r="L15" s="67">
        <v>63000</v>
      </c>
      <c r="M15" s="67">
        <v>109620</v>
      </c>
      <c r="N15" s="67">
        <v>108523.8</v>
      </c>
    </row>
    <row r="16" spans="1:19" ht="30" x14ac:dyDescent="0.25">
      <c r="A16" s="63" t="s">
        <v>20</v>
      </c>
      <c r="B16" s="64" t="s">
        <v>21</v>
      </c>
      <c r="C16" s="65"/>
      <c r="D16" s="66"/>
      <c r="E16" s="68">
        <f t="shared" ref="E16:N16" si="3">SUM(E17:E18)</f>
        <v>24472</v>
      </c>
      <c r="F16" s="68">
        <f t="shared" si="3"/>
        <v>24472</v>
      </c>
      <c r="G16" s="68">
        <f t="shared" si="3"/>
        <v>0</v>
      </c>
      <c r="H16" s="68">
        <f t="shared" si="3"/>
        <v>0</v>
      </c>
      <c r="I16" s="68">
        <f t="shared" si="3"/>
        <v>24472</v>
      </c>
      <c r="J16" s="68">
        <f t="shared" si="3"/>
        <v>24472</v>
      </c>
      <c r="K16" s="68">
        <f t="shared" si="3"/>
        <v>0</v>
      </c>
      <c r="L16" s="68">
        <f t="shared" si="3"/>
        <v>0</v>
      </c>
      <c r="M16" s="68">
        <f t="shared" si="3"/>
        <v>5220</v>
      </c>
      <c r="N16" s="68">
        <f t="shared" si="3"/>
        <v>5167.8</v>
      </c>
    </row>
    <row r="17" spans="1:14" x14ac:dyDescent="0.25">
      <c r="A17" s="58"/>
      <c r="B17" s="59"/>
      <c r="C17" s="60">
        <v>1</v>
      </c>
      <c r="D17" s="61" t="s">
        <v>19</v>
      </c>
      <c r="E17" s="62">
        <v>6000</v>
      </c>
      <c r="F17" s="62">
        <v>6000</v>
      </c>
      <c r="G17" s="62">
        <v>0</v>
      </c>
      <c r="H17" s="62">
        <v>0</v>
      </c>
      <c r="I17" s="62">
        <v>6000</v>
      </c>
      <c r="J17" s="62">
        <v>6000</v>
      </c>
      <c r="K17" s="62">
        <v>0</v>
      </c>
      <c r="L17" s="62">
        <v>0</v>
      </c>
      <c r="M17" s="62">
        <v>5220</v>
      </c>
      <c r="N17" s="62">
        <v>5167.8</v>
      </c>
    </row>
    <row r="18" spans="1:14" ht="15.75" thickBot="1" x14ac:dyDescent="0.3">
      <c r="A18" s="58"/>
      <c r="B18" s="59"/>
      <c r="C18" s="60">
        <v>1</v>
      </c>
      <c r="D18" s="61" t="s">
        <v>22</v>
      </c>
      <c r="E18" s="62">
        <v>18472</v>
      </c>
      <c r="F18" s="62">
        <v>18472</v>
      </c>
      <c r="G18" s="62">
        <v>0</v>
      </c>
      <c r="H18" s="62">
        <v>0</v>
      </c>
      <c r="I18" s="62">
        <v>18472</v>
      </c>
      <c r="J18" s="62">
        <v>18472</v>
      </c>
      <c r="K18" s="62">
        <v>0</v>
      </c>
      <c r="L18" s="62">
        <v>0</v>
      </c>
      <c r="M18" s="62">
        <v>0</v>
      </c>
      <c r="N18" s="62">
        <v>0</v>
      </c>
    </row>
    <row r="19" spans="1:14" ht="30" x14ac:dyDescent="0.25">
      <c r="A19" s="63" t="s">
        <v>23</v>
      </c>
      <c r="B19" s="64" t="s">
        <v>24</v>
      </c>
      <c r="C19" s="65"/>
      <c r="D19" s="66"/>
      <c r="E19" s="68">
        <f t="shared" ref="E19:N19" si="4">SUM(E20:E22)</f>
        <v>124099.99999999999</v>
      </c>
      <c r="F19" s="68">
        <f t="shared" si="4"/>
        <v>20000</v>
      </c>
      <c r="G19" s="68">
        <f t="shared" si="4"/>
        <v>0</v>
      </c>
      <c r="H19" s="68">
        <f t="shared" si="4"/>
        <v>104100</v>
      </c>
      <c r="I19" s="68">
        <f t="shared" si="4"/>
        <v>99100.07</v>
      </c>
      <c r="J19" s="68">
        <f t="shared" si="4"/>
        <v>20000.07</v>
      </c>
      <c r="K19" s="68">
        <f t="shared" si="4"/>
        <v>0</v>
      </c>
      <c r="L19" s="68">
        <f t="shared" si="4"/>
        <v>79100</v>
      </c>
      <c r="M19" s="68">
        <f t="shared" si="4"/>
        <v>60585</v>
      </c>
      <c r="N19" s="68">
        <f t="shared" si="4"/>
        <v>59979.26</v>
      </c>
    </row>
    <row r="20" spans="1:14" x14ac:dyDescent="0.25">
      <c r="A20" s="58"/>
      <c r="B20" s="59"/>
      <c r="C20" s="60">
        <v>1</v>
      </c>
      <c r="D20" s="61" t="s">
        <v>25</v>
      </c>
      <c r="E20" s="62">
        <v>4926.87</v>
      </c>
      <c r="F20" s="62">
        <v>4926.87</v>
      </c>
      <c r="G20" s="62">
        <v>0</v>
      </c>
      <c r="H20" s="62">
        <v>0</v>
      </c>
      <c r="I20" s="62">
        <v>4926.87</v>
      </c>
      <c r="J20" s="62">
        <v>4926.87</v>
      </c>
      <c r="K20" s="62">
        <v>0</v>
      </c>
      <c r="L20" s="62">
        <v>0</v>
      </c>
      <c r="M20" s="62">
        <v>0</v>
      </c>
      <c r="N20" s="62">
        <v>0</v>
      </c>
    </row>
    <row r="21" spans="1:14" x14ac:dyDescent="0.25">
      <c r="A21" s="58"/>
      <c r="B21" s="59"/>
      <c r="C21" s="60">
        <v>1</v>
      </c>
      <c r="D21" s="61" t="s">
        <v>19</v>
      </c>
      <c r="E21" s="62">
        <v>69637.929999999993</v>
      </c>
      <c r="F21" s="62">
        <v>831.93</v>
      </c>
      <c r="G21" s="62">
        <v>0</v>
      </c>
      <c r="H21" s="62">
        <v>68806</v>
      </c>
      <c r="I21" s="62">
        <v>44638</v>
      </c>
      <c r="J21" s="62">
        <v>832</v>
      </c>
      <c r="K21" s="62">
        <v>0</v>
      </c>
      <c r="L21" s="62">
        <v>43806</v>
      </c>
      <c r="M21" s="62">
        <v>60585</v>
      </c>
      <c r="N21" s="62">
        <v>59979.26</v>
      </c>
    </row>
    <row r="22" spans="1:14" ht="15.75" thickBot="1" x14ac:dyDescent="0.3">
      <c r="A22" s="58"/>
      <c r="B22" s="59"/>
      <c r="C22" s="60">
        <v>1</v>
      </c>
      <c r="D22" s="61" t="s">
        <v>22</v>
      </c>
      <c r="E22" s="62">
        <v>49535.199999999997</v>
      </c>
      <c r="F22" s="62">
        <v>14241.2</v>
      </c>
      <c r="G22" s="62">
        <v>0</v>
      </c>
      <c r="H22" s="62">
        <v>35294</v>
      </c>
      <c r="I22" s="62">
        <v>49535.199999999997</v>
      </c>
      <c r="J22" s="62">
        <v>14241.2</v>
      </c>
      <c r="K22" s="62">
        <v>0</v>
      </c>
      <c r="L22" s="62">
        <v>35294</v>
      </c>
      <c r="M22" s="62">
        <v>0</v>
      </c>
      <c r="N22" s="62">
        <v>0</v>
      </c>
    </row>
    <row r="23" spans="1:14" ht="30.75" thickBot="1" x14ac:dyDescent="0.3">
      <c r="A23" s="53" t="s">
        <v>26</v>
      </c>
      <c r="B23" s="54" t="s">
        <v>27</v>
      </c>
      <c r="C23" s="55"/>
      <c r="D23" s="56"/>
      <c r="E23" s="57">
        <f t="shared" ref="E23:N23" si="5">E24+E25+E26+E27+E28+E29+E41+E42+E43+E44</f>
        <v>568100</v>
      </c>
      <c r="F23" s="57">
        <f t="shared" si="5"/>
        <v>224000</v>
      </c>
      <c r="G23" s="57">
        <f t="shared" si="5"/>
        <v>0</v>
      </c>
      <c r="H23" s="57">
        <f t="shared" si="5"/>
        <v>344100</v>
      </c>
      <c r="I23" s="57">
        <f t="shared" si="5"/>
        <v>187865.99</v>
      </c>
      <c r="J23" s="57">
        <f t="shared" si="5"/>
        <v>158765.99</v>
      </c>
      <c r="K23" s="57">
        <f t="shared" si="5"/>
        <v>0</v>
      </c>
      <c r="L23" s="57">
        <f t="shared" si="5"/>
        <v>29100</v>
      </c>
      <c r="M23" s="57">
        <f t="shared" si="5"/>
        <v>431607</v>
      </c>
      <c r="N23" s="57">
        <f t="shared" si="5"/>
        <v>427812.9</v>
      </c>
    </row>
    <row r="24" spans="1:14" ht="15.75" hidden="1" thickBot="1" x14ac:dyDescent="0.3">
      <c r="A24" s="58"/>
      <c r="B24" s="59"/>
      <c r="C24" s="60"/>
      <c r="D24" s="61"/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</row>
    <row r="25" spans="1:14" ht="15.75" hidden="1" thickBot="1" x14ac:dyDescent="0.3">
      <c r="A25" s="58"/>
      <c r="B25" s="59"/>
      <c r="C25" s="60"/>
      <c r="D25" s="61"/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</row>
    <row r="26" spans="1:14" ht="15.75" thickBot="1" x14ac:dyDescent="0.3">
      <c r="A26" s="63" t="s">
        <v>28</v>
      </c>
      <c r="B26" s="64" t="s">
        <v>29</v>
      </c>
      <c r="C26" s="65"/>
      <c r="D26" s="66"/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</row>
    <row r="27" spans="1:14" ht="15.75" thickBot="1" x14ac:dyDescent="0.3">
      <c r="A27" s="63" t="s">
        <v>30</v>
      </c>
      <c r="B27" s="64" t="s">
        <v>31</v>
      </c>
      <c r="C27" s="65"/>
      <c r="D27" s="66"/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</row>
    <row r="28" spans="1:14" ht="30.75" thickBot="1" x14ac:dyDescent="0.3">
      <c r="A28" s="63" t="s">
        <v>32</v>
      </c>
      <c r="B28" s="64" t="s">
        <v>33</v>
      </c>
      <c r="C28" s="65">
        <v>1</v>
      </c>
      <c r="D28" s="66" t="s">
        <v>19</v>
      </c>
      <c r="E28" s="67">
        <v>18000</v>
      </c>
      <c r="F28" s="67">
        <v>2000</v>
      </c>
      <c r="G28" s="67">
        <v>0</v>
      </c>
      <c r="H28" s="67">
        <v>16000</v>
      </c>
      <c r="I28" s="67">
        <v>8000</v>
      </c>
      <c r="J28" s="67">
        <v>2000</v>
      </c>
      <c r="K28" s="67">
        <v>0</v>
      </c>
      <c r="L28" s="67">
        <v>6000</v>
      </c>
      <c r="M28" s="67">
        <v>15660</v>
      </c>
      <c r="N28" s="67">
        <v>15503.4</v>
      </c>
    </row>
    <row r="29" spans="1:14" x14ac:dyDescent="0.25">
      <c r="A29" s="63" t="s">
        <v>34</v>
      </c>
      <c r="B29" s="64" t="s">
        <v>35</v>
      </c>
      <c r="C29" s="65"/>
      <c r="D29" s="66"/>
      <c r="E29" s="68">
        <f t="shared" ref="E29:N29" si="6">SUM(E30:E40)</f>
        <v>456100</v>
      </c>
      <c r="F29" s="68">
        <f t="shared" si="6"/>
        <v>128000</v>
      </c>
      <c r="G29" s="68">
        <f t="shared" si="6"/>
        <v>0</v>
      </c>
      <c r="H29" s="68">
        <f t="shared" si="6"/>
        <v>328100</v>
      </c>
      <c r="I29" s="68">
        <f t="shared" si="6"/>
        <v>123865.99</v>
      </c>
      <c r="J29" s="68">
        <f t="shared" si="6"/>
        <v>100765.99</v>
      </c>
      <c r="K29" s="68">
        <f t="shared" si="6"/>
        <v>0</v>
      </c>
      <c r="L29" s="68">
        <f t="shared" si="6"/>
        <v>23100</v>
      </c>
      <c r="M29" s="68">
        <f t="shared" si="6"/>
        <v>334167</v>
      </c>
      <c r="N29" s="68">
        <f t="shared" si="6"/>
        <v>331347.3</v>
      </c>
    </row>
    <row r="30" spans="1:14" x14ac:dyDescent="0.25">
      <c r="A30" s="58"/>
      <c r="B30" s="59"/>
      <c r="C30" s="60">
        <v>6</v>
      </c>
      <c r="D30" s="61" t="s">
        <v>19</v>
      </c>
      <c r="E30" s="62">
        <v>4000</v>
      </c>
      <c r="F30" s="62">
        <v>4000</v>
      </c>
      <c r="G30" s="62">
        <v>0</v>
      </c>
      <c r="H30" s="62">
        <v>0</v>
      </c>
      <c r="I30" s="62">
        <v>1000</v>
      </c>
      <c r="J30" s="62">
        <v>1000</v>
      </c>
      <c r="K30" s="62">
        <v>0</v>
      </c>
      <c r="L30" s="62">
        <v>0</v>
      </c>
      <c r="M30" s="62">
        <v>4000</v>
      </c>
      <c r="N30" s="62">
        <v>4000</v>
      </c>
    </row>
    <row r="31" spans="1:14" x14ac:dyDescent="0.25">
      <c r="A31" s="58"/>
      <c r="B31" s="59"/>
      <c r="C31" s="60">
        <v>5</v>
      </c>
      <c r="D31" s="61" t="s">
        <v>19</v>
      </c>
      <c r="E31" s="62">
        <v>20000</v>
      </c>
      <c r="F31" s="62">
        <v>20000</v>
      </c>
      <c r="G31" s="62">
        <v>0</v>
      </c>
      <c r="H31" s="62">
        <v>0</v>
      </c>
      <c r="I31" s="62">
        <v>15000</v>
      </c>
      <c r="J31" s="62">
        <v>15000</v>
      </c>
      <c r="K31" s="62">
        <v>0</v>
      </c>
      <c r="L31" s="62">
        <v>0</v>
      </c>
      <c r="M31" s="62">
        <v>20000</v>
      </c>
      <c r="N31" s="62">
        <v>20000</v>
      </c>
    </row>
    <row r="32" spans="1:14" x14ac:dyDescent="0.25">
      <c r="A32" s="58"/>
      <c r="B32" s="59"/>
      <c r="C32" s="60">
        <v>2</v>
      </c>
      <c r="D32" s="61" t="s">
        <v>19</v>
      </c>
      <c r="E32" s="62">
        <v>17400</v>
      </c>
      <c r="F32" s="62">
        <v>17400</v>
      </c>
      <c r="G32" s="62">
        <v>0</v>
      </c>
      <c r="H32" s="62">
        <v>0</v>
      </c>
      <c r="I32" s="62">
        <v>10000</v>
      </c>
      <c r="J32" s="62">
        <v>10000</v>
      </c>
      <c r="K32" s="62">
        <v>0</v>
      </c>
      <c r="L32" s="62">
        <v>0</v>
      </c>
      <c r="M32" s="62">
        <v>10000</v>
      </c>
      <c r="N32" s="62">
        <v>10000</v>
      </c>
    </row>
    <row r="33" spans="1:14" x14ac:dyDescent="0.25">
      <c r="A33" s="58"/>
      <c r="B33" s="59"/>
      <c r="C33" s="60">
        <v>7</v>
      </c>
      <c r="D33" s="61" t="s">
        <v>19</v>
      </c>
      <c r="E33" s="62">
        <v>4000</v>
      </c>
      <c r="F33" s="62">
        <v>4000</v>
      </c>
      <c r="G33" s="62">
        <v>0</v>
      </c>
      <c r="H33" s="62">
        <v>0</v>
      </c>
      <c r="I33" s="62">
        <v>4000</v>
      </c>
      <c r="J33" s="62">
        <v>4000</v>
      </c>
      <c r="K33" s="62">
        <v>0</v>
      </c>
      <c r="L33" s="62">
        <v>0</v>
      </c>
      <c r="M33" s="62">
        <v>4000</v>
      </c>
      <c r="N33" s="62">
        <v>4000</v>
      </c>
    </row>
    <row r="34" spans="1:14" x14ac:dyDescent="0.25">
      <c r="A34" s="58"/>
      <c r="B34" s="59"/>
      <c r="C34" s="60">
        <v>1</v>
      </c>
      <c r="D34" s="61" t="s">
        <v>36</v>
      </c>
      <c r="E34" s="62">
        <v>45000</v>
      </c>
      <c r="F34" s="62">
        <v>35000</v>
      </c>
      <c r="G34" s="62">
        <v>0</v>
      </c>
      <c r="H34" s="62">
        <v>10000</v>
      </c>
      <c r="I34" s="62">
        <v>45000</v>
      </c>
      <c r="J34" s="62">
        <v>35000</v>
      </c>
      <c r="K34" s="62">
        <v>0</v>
      </c>
      <c r="L34" s="62">
        <v>10000</v>
      </c>
      <c r="M34" s="62">
        <v>0</v>
      </c>
      <c r="N34" s="62">
        <v>0</v>
      </c>
    </row>
    <row r="35" spans="1:14" x14ac:dyDescent="0.25">
      <c r="A35" s="58"/>
      <c r="B35" s="59"/>
      <c r="C35" s="60">
        <v>1</v>
      </c>
      <c r="D35" s="61" t="s">
        <v>22</v>
      </c>
      <c r="E35" s="62">
        <v>295000</v>
      </c>
      <c r="F35" s="62">
        <v>0</v>
      </c>
      <c r="G35" s="62">
        <v>0</v>
      </c>
      <c r="H35" s="62">
        <v>295000</v>
      </c>
      <c r="I35" s="62">
        <v>0</v>
      </c>
      <c r="J35" s="62">
        <v>0</v>
      </c>
      <c r="K35" s="62">
        <v>0</v>
      </c>
      <c r="L35" s="62">
        <v>0</v>
      </c>
      <c r="M35" s="62">
        <v>256650</v>
      </c>
      <c r="N35" s="62">
        <v>254083.5</v>
      </c>
    </row>
    <row r="36" spans="1:14" x14ac:dyDescent="0.25">
      <c r="A36" s="58"/>
      <c r="B36" s="59"/>
      <c r="C36" s="60">
        <v>1</v>
      </c>
      <c r="D36" s="61" t="s">
        <v>37</v>
      </c>
      <c r="E36" s="62">
        <v>1000</v>
      </c>
      <c r="F36" s="62">
        <v>1000</v>
      </c>
      <c r="G36" s="62">
        <v>0</v>
      </c>
      <c r="H36" s="62">
        <v>0</v>
      </c>
      <c r="I36" s="62">
        <v>800</v>
      </c>
      <c r="J36" s="62">
        <v>800</v>
      </c>
      <c r="K36" s="62">
        <v>0</v>
      </c>
      <c r="L36" s="62">
        <v>0</v>
      </c>
      <c r="M36" s="62">
        <v>1000</v>
      </c>
      <c r="N36" s="62">
        <v>1000</v>
      </c>
    </row>
    <row r="37" spans="1:14" x14ac:dyDescent="0.25">
      <c r="A37" s="58"/>
      <c r="B37" s="59"/>
      <c r="C37" s="60">
        <v>1</v>
      </c>
      <c r="D37" s="61" t="s">
        <v>19</v>
      </c>
      <c r="E37" s="62">
        <v>29100</v>
      </c>
      <c r="F37" s="62">
        <v>6000</v>
      </c>
      <c r="G37" s="62">
        <v>0</v>
      </c>
      <c r="H37" s="62">
        <v>23100</v>
      </c>
      <c r="I37" s="62">
        <v>19100</v>
      </c>
      <c r="J37" s="62">
        <v>6000</v>
      </c>
      <c r="K37" s="62">
        <v>0</v>
      </c>
      <c r="L37" s="62">
        <v>13100</v>
      </c>
      <c r="M37" s="62">
        <v>25317</v>
      </c>
      <c r="N37" s="62">
        <v>25063.8</v>
      </c>
    </row>
    <row r="38" spans="1:14" x14ac:dyDescent="0.25">
      <c r="A38" s="58"/>
      <c r="B38" s="59"/>
      <c r="C38" s="60">
        <v>1</v>
      </c>
      <c r="D38" s="61" t="s">
        <v>38</v>
      </c>
      <c r="E38" s="62">
        <v>0</v>
      </c>
      <c r="F38" s="62">
        <v>0</v>
      </c>
      <c r="G38" s="62">
        <v>0</v>
      </c>
      <c r="H38" s="62">
        <v>0</v>
      </c>
      <c r="I38" s="62">
        <v>25965.99</v>
      </c>
      <c r="J38" s="62">
        <v>25965.99</v>
      </c>
      <c r="K38" s="62">
        <v>0</v>
      </c>
      <c r="L38" s="62">
        <v>0</v>
      </c>
      <c r="M38" s="62">
        <v>0</v>
      </c>
      <c r="N38" s="62">
        <v>0</v>
      </c>
    </row>
    <row r="39" spans="1:14" x14ac:dyDescent="0.25">
      <c r="A39" s="58"/>
      <c r="B39" s="59"/>
      <c r="C39" s="60">
        <v>4</v>
      </c>
      <c r="D39" s="61" t="s">
        <v>19</v>
      </c>
      <c r="E39" s="62">
        <v>31400</v>
      </c>
      <c r="F39" s="62">
        <v>31400</v>
      </c>
      <c r="G39" s="62">
        <v>0</v>
      </c>
      <c r="H39" s="62">
        <v>0</v>
      </c>
      <c r="I39" s="62">
        <v>2000</v>
      </c>
      <c r="J39" s="62">
        <v>2000</v>
      </c>
      <c r="K39" s="62">
        <v>0</v>
      </c>
      <c r="L39" s="62">
        <v>0</v>
      </c>
      <c r="M39" s="62">
        <v>5000</v>
      </c>
      <c r="N39" s="62">
        <v>5000</v>
      </c>
    </row>
    <row r="40" spans="1:14" ht="15.75" thickBot="1" x14ac:dyDescent="0.3">
      <c r="A40" s="58"/>
      <c r="B40" s="59"/>
      <c r="C40" s="60">
        <v>3</v>
      </c>
      <c r="D40" s="61" t="s">
        <v>19</v>
      </c>
      <c r="E40" s="62">
        <v>9200</v>
      </c>
      <c r="F40" s="62">
        <v>9200</v>
      </c>
      <c r="G40" s="62">
        <v>0</v>
      </c>
      <c r="H40" s="62">
        <v>0</v>
      </c>
      <c r="I40" s="62">
        <v>1000</v>
      </c>
      <c r="J40" s="62">
        <v>1000</v>
      </c>
      <c r="K40" s="62">
        <v>0</v>
      </c>
      <c r="L40" s="62">
        <v>0</v>
      </c>
      <c r="M40" s="62">
        <v>8200</v>
      </c>
      <c r="N40" s="62">
        <v>8200</v>
      </c>
    </row>
    <row r="41" spans="1:14" ht="30.75" thickBot="1" x14ac:dyDescent="0.3">
      <c r="A41" s="63" t="s">
        <v>39</v>
      </c>
      <c r="B41" s="64" t="s">
        <v>40</v>
      </c>
      <c r="C41" s="65"/>
      <c r="D41" s="66"/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</row>
    <row r="42" spans="1:14" ht="45.75" thickBot="1" x14ac:dyDescent="0.3">
      <c r="A42" s="63" t="s">
        <v>41</v>
      </c>
      <c r="B42" s="64" t="s">
        <v>42</v>
      </c>
      <c r="C42" s="65">
        <v>1</v>
      </c>
      <c r="D42" s="66" t="s">
        <v>19</v>
      </c>
      <c r="E42" s="67">
        <v>1000</v>
      </c>
      <c r="F42" s="67">
        <v>1000</v>
      </c>
      <c r="G42" s="67">
        <v>0</v>
      </c>
      <c r="H42" s="67">
        <v>0</v>
      </c>
      <c r="I42" s="67">
        <v>1000</v>
      </c>
      <c r="J42" s="67">
        <v>1000</v>
      </c>
      <c r="K42" s="67">
        <v>0</v>
      </c>
      <c r="L42" s="67">
        <v>0</v>
      </c>
      <c r="M42" s="67">
        <v>870</v>
      </c>
      <c r="N42" s="67">
        <v>861.3</v>
      </c>
    </row>
    <row r="43" spans="1:14" ht="30.75" thickBot="1" x14ac:dyDescent="0.3">
      <c r="A43" s="63" t="s">
        <v>43</v>
      </c>
      <c r="B43" s="64" t="s">
        <v>44</v>
      </c>
      <c r="C43" s="65">
        <v>1</v>
      </c>
      <c r="D43" s="66" t="s">
        <v>19</v>
      </c>
      <c r="E43" s="67">
        <v>75000</v>
      </c>
      <c r="F43" s="67">
        <v>75000</v>
      </c>
      <c r="G43" s="67">
        <v>0</v>
      </c>
      <c r="H43" s="67">
        <v>0</v>
      </c>
      <c r="I43" s="67">
        <v>45000</v>
      </c>
      <c r="J43" s="67">
        <v>45000</v>
      </c>
      <c r="K43" s="67">
        <v>0</v>
      </c>
      <c r="L43" s="67">
        <v>0</v>
      </c>
      <c r="M43" s="67">
        <v>65250</v>
      </c>
      <c r="N43" s="67">
        <v>64597.5</v>
      </c>
    </row>
    <row r="44" spans="1:14" ht="15.75" thickBot="1" x14ac:dyDescent="0.3">
      <c r="A44" s="63" t="s">
        <v>45</v>
      </c>
      <c r="B44" s="64" t="s">
        <v>46</v>
      </c>
      <c r="C44" s="65">
        <v>1</v>
      </c>
      <c r="D44" s="66" t="s">
        <v>19</v>
      </c>
      <c r="E44" s="67">
        <v>18000</v>
      </c>
      <c r="F44" s="67">
        <v>18000</v>
      </c>
      <c r="G44" s="67">
        <v>0</v>
      </c>
      <c r="H44" s="67">
        <v>0</v>
      </c>
      <c r="I44" s="67">
        <v>10000</v>
      </c>
      <c r="J44" s="67">
        <v>10000</v>
      </c>
      <c r="K44" s="67">
        <v>0</v>
      </c>
      <c r="L44" s="67">
        <v>0</v>
      </c>
      <c r="M44" s="67">
        <v>15660</v>
      </c>
      <c r="N44" s="67">
        <v>15503.4</v>
      </c>
    </row>
    <row r="45" spans="1:14" ht="30.75" thickBot="1" x14ac:dyDescent="0.3">
      <c r="A45" s="53" t="s">
        <v>47</v>
      </c>
      <c r="B45" s="54" t="s">
        <v>48</v>
      </c>
      <c r="C45" s="55"/>
      <c r="D45" s="56"/>
      <c r="E45" s="57">
        <f t="shared" ref="E45:N45" si="7">E46+E57+E68+E76+E84</f>
        <v>2352481</v>
      </c>
      <c r="F45" s="57">
        <f t="shared" si="7"/>
        <v>1827021</v>
      </c>
      <c r="G45" s="57">
        <f t="shared" si="7"/>
        <v>58422</v>
      </c>
      <c r="H45" s="57">
        <f t="shared" si="7"/>
        <v>525460</v>
      </c>
      <c r="I45" s="57">
        <f t="shared" si="7"/>
        <v>906438.55</v>
      </c>
      <c r="J45" s="57">
        <f t="shared" si="7"/>
        <v>750338.55</v>
      </c>
      <c r="K45" s="57">
        <f t="shared" si="7"/>
        <v>64979</v>
      </c>
      <c r="L45" s="57">
        <f t="shared" si="7"/>
        <v>156100</v>
      </c>
      <c r="M45" s="57">
        <f t="shared" si="7"/>
        <v>1950104.8</v>
      </c>
      <c r="N45" s="57">
        <f t="shared" si="7"/>
        <v>1956393.8499999999</v>
      </c>
    </row>
    <row r="46" spans="1:14" ht="30.75" thickBot="1" x14ac:dyDescent="0.3">
      <c r="A46" s="63" t="s">
        <v>49</v>
      </c>
      <c r="B46" s="64" t="s">
        <v>50</v>
      </c>
      <c r="C46" s="65"/>
      <c r="D46" s="66"/>
      <c r="E46" s="68">
        <f t="shared" ref="E46:N46" si="8">SUM(E47:E53)</f>
        <v>443374</v>
      </c>
      <c r="F46" s="68">
        <f t="shared" si="8"/>
        <v>275074</v>
      </c>
      <c r="G46" s="68">
        <f t="shared" si="8"/>
        <v>0</v>
      </c>
      <c r="H46" s="68">
        <f t="shared" si="8"/>
        <v>168300</v>
      </c>
      <c r="I46" s="68">
        <f t="shared" si="8"/>
        <v>210444</v>
      </c>
      <c r="J46" s="68">
        <f t="shared" si="8"/>
        <v>160444</v>
      </c>
      <c r="K46" s="68">
        <f t="shared" si="8"/>
        <v>0</v>
      </c>
      <c r="L46" s="68">
        <f t="shared" si="8"/>
        <v>50000</v>
      </c>
      <c r="M46" s="68">
        <f t="shared" si="8"/>
        <v>374224</v>
      </c>
      <c r="N46" s="68">
        <f t="shared" si="8"/>
        <v>376149</v>
      </c>
    </row>
    <row r="47" spans="1:14" ht="30.75" thickBot="1" x14ac:dyDescent="0.3">
      <c r="A47" s="53" t="s">
        <v>51</v>
      </c>
      <c r="B47" s="54" t="s">
        <v>52</v>
      </c>
      <c r="C47" s="55">
        <v>2</v>
      </c>
      <c r="D47" s="56" t="s">
        <v>19</v>
      </c>
      <c r="E47" s="69">
        <v>82000</v>
      </c>
      <c r="F47" s="69">
        <v>32000</v>
      </c>
      <c r="G47" s="69">
        <v>0</v>
      </c>
      <c r="H47" s="69">
        <v>50000</v>
      </c>
      <c r="I47" s="69">
        <v>18700</v>
      </c>
      <c r="J47" s="69">
        <v>18700</v>
      </c>
      <c r="K47" s="69">
        <v>0</v>
      </c>
      <c r="L47" s="69">
        <v>0</v>
      </c>
      <c r="M47" s="69">
        <v>32000</v>
      </c>
      <c r="N47" s="69">
        <v>32000</v>
      </c>
    </row>
    <row r="48" spans="1:14" ht="30.75" thickBot="1" x14ac:dyDescent="0.3">
      <c r="A48" s="53" t="s">
        <v>53</v>
      </c>
      <c r="B48" s="54" t="s">
        <v>54</v>
      </c>
      <c r="C48" s="55">
        <v>3</v>
      </c>
      <c r="D48" s="56" t="s">
        <v>19</v>
      </c>
      <c r="E48" s="69">
        <v>13200</v>
      </c>
      <c r="F48" s="69">
        <v>11200</v>
      </c>
      <c r="G48" s="69">
        <v>0</v>
      </c>
      <c r="H48" s="69">
        <v>2000</v>
      </c>
      <c r="I48" s="69">
        <v>5400</v>
      </c>
      <c r="J48" s="69">
        <v>5400</v>
      </c>
      <c r="K48" s="69">
        <v>0</v>
      </c>
      <c r="L48" s="69">
        <v>0</v>
      </c>
      <c r="M48" s="69">
        <v>14000</v>
      </c>
      <c r="N48" s="69">
        <v>14500</v>
      </c>
    </row>
    <row r="49" spans="1:14" ht="45.75" thickBot="1" x14ac:dyDescent="0.3">
      <c r="A49" s="53" t="s">
        <v>55</v>
      </c>
      <c r="B49" s="54" t="s">
        <v>56</v>
      </c>
      <c r="C49" s="55">
        <v>4</v>
      </c>
      <c r="D49" s="56" t="s">
        <v>19</v>
      </c>
      <c r="E49" s="69">
        <v>22200</v>
      </c>
      <c r="F49" s="69">
        <v>18900</v>
      </c>
      <c r="G49" s="69">
        <v>0</v>
      </c>
      <c r="H49" s="69">
        <v>3300</v>
      </c>
      <c r="I49" s="69">
        <v>8300</v>
      </c>
      <c r="J49" s="69">
        <v>8300</v>
      </c>
      <c r="K49" s="69">
        <v>0</v>
      </c>
      <c r="L49" s="69">
        <v>0</v>
      </c>
      <c r="M49" s="69">
        <v>23500</v>
      </c>
      <c r="N49" s="69">
        <v>24000</v>
      </c>
    </row>
    <row r="50" spans="1:14" ht="45.75" thickBot="1" x14ac:dyDescent="0.3">
      <c r="A50" s="53" t="s">
        <v>57</v>
      </c>
      <c r="B50" s="54" t="s">
        <v>58</v>
      </c>
      <c r="C50" s="55">
        <v>5</v>
      </c>
      <c r="D50" s="56" t="s">
        <v>19</v>
      </c>
      <c r="E50" s="69">
        <v>89000</v>
      </c>
      <c r="F50" s="69">
        <v>81000</v>
      </c>
      <c r="G50" s="69">
        <v>0</v>
      </c>
      <c r="H50" s="69">
        <v>8000</v>
      </c>
      <c r="I50" s="69">
        <v>46000</v>
      </c>
      <c r="J50" s="69">
        <v>46000</v>
      </c>
      <c r="K50" s="69">
        <v>0</v>
      </c>
      <c r="L50" s="69">
        <v>0</v>
      </c>
      <c r="M50" s="69">
        <v>92200</v>
      </c>
      <c r="N50" s="69">
        <v>93000</v>
      </c>
    </row>
    <row r="51" spans="1:14" ht="30.75" thickBot="1" x14ac:dyDescent="0.3">
      <c r="A51" s="53" t="s">
        <v>59</v>
      </c>
      <c r="B51" s="54" t="s">
        <v>60</v>
      </c>
      <c r="C51" s="55">
        <v>6</v>
      </c>
      <c r="D51" s="56" t="s">
        <v>19</v>
      </c>
      <c r="E51" s="69">
        <v>32400</v>
      </c>
      <c r="F51" s="69">
        <v>32400</v>
      </c>
      <c r="G51" s="69">
        <v>0</v>
      </c>
      <c r="H51" s="69">
        <v>0</v>
      </c>
      <c r="I51" s="69">
        <v>16270</v>
      </c>
      <c r="J51" s="69">
        <v>16270</v>
      </c>
      <c r="K51" s="69">
        <v>0</v>
      </c>
      <c r="L51" s="69">
        <v>0</v>
      </c>
      <c r="M51" s="69">
        <v>33000</v>
      </c>
      <c r="N51" s="69">
        <v>33500</v>
      </c>
    </row>
    <row r="52" spans="1:14" ht="30.75" thickBot="1" x14ac:dyDescent="0.3">
      <c r="A52" s="53" t="s">
        <v>61</v>
      </c>
      <c r="B52" s="54" t="s">
        <v>62</v>
      </c>
      <c r="C52" s="55">
        <v>7</v>
      </c>
      <c r="D52" s="56" t="s">
        <v>19</v>
      </c>
      <c r="E52" s="69">
        <v>46500</v>
      </c>
      <c r="F52" s="69">
        <v>41500</v>
      </c>
      <c r="G52" s="69">
        <v>0</v>
      </c>
      <c r="H52" s="69">
        <v>5000</v>
      </c>
      <c r="I52" s="69">
        <v>16700</v>
      </c>
      <c r="J52" s="69">
        <v>16700</v>
      </c>
      <c r="K52" s="69">
        <v>0</v>
      </c>
      <c r="L52" s="69">
        <v>0</v>
      </c>
      <c r="M52" s="69">
        <v>42000</v>
      </c>
      <c r="N52" s="69">
        <v>43000</v>
      </c>
    </row>
    <row r="53" spans="1:14" ht="30.75" thickBot="1" x14ac:dyDescent="0.3">
      <c r="A53" s="53" t="s">
        <v>63</v>
      </c>
      <c r="B53" s="54" t="s">
        <v>64</v>
      </c>
      <c r="C53" s="55"/>
      <c r="D53" s="56"/>
      <c r="E53" s="57">
        <f t="shared" ref="E53:N53" si="9">SUM(E54:E56)</f>
        <v>158074</v>
      </c>
      <c r="F53" s="57">
        <f t="shared" si="9"/>
        <v>58074</v>
      </c>
      <c r="G53" s="57">
        <f t="shared" si="9"/>
        <v>0</v>
      </c>
      <c r="H53" s="57">
        <f t="shared" si="9"/>
        <v>100000</v>
      </c>
      <c r="I53" s="57">
        <f t="shared" si="9"/>
        <v>99074</v>
      </c>
      <c r="J53" s="57">
        <f t="shared" si="9"/>
        <v>49074</v>
      </c>
      <c r="K53" s="57">
        <f t="shared" si="9"/>
        <v>0</v>
      </c>
      <c r="L53" s="57">
        <f t="shared" si="9"/>
        <v>50000</v>
      </c>
      <c r="M53" s="57">
        <f t="shared" si="9"/>
        <v>137524</v>
      </c>
      <c r="N53" s="57">
        <f t="shared" si="9"/>
        <v>136149</v>
      </c>
    </row>
    <row r="54" spans="1:14" ht="60.75" hidden="1" thickBot="1" x14ac:dyDescent="0.3">
      <c r="A54" s="53" t="s">
        <v>65</v>
      </c>
      <c r="B54" s="54" t="s">
        <v>66</v>
      </c>
      <c r="C54" s="55"/>
      <c r="D54" s="56"/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</row>
    <row r="55" spans="1:14" ht="30.75" hidden="1" thickBot="1" x14ac:dyDescent="0.3">
      <c r="A55" s="53" t="s">
        <v>67</v>
      </c>
      <c r="B55" s="54" t="s">
        <v>68</v>
      </c>
      <c r="C55" s="55"/>
      <c r="D55" s="56"/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</row>
    <row r="56" spans="1:14" ht="30.75" thickBot="1" x14ac:dyDescent="0.3">
      <c r="A56" s="53" t="s">
        <v>69</v>
      </c>
      <c r="B56" s="54" t="s">
        <v>70</v>
      </c>
      <c r="C56" s="55">
        <v>1</v>
      </c>
      <c r="D56" s="56" t="s">
        <v>19</v>
      </c>
      <c r="E56" s="69">
        <v>158074</v>
      </c>
      <c r="F56" s="69">
        <v>58074</v>
      </c>
      <c r="G56" s="69">
        <v>0</v>
      </c>
      <c r="H56" s="69">
        <v>100000</v>
      </c>
      <c r="I56" s="69">
        <v>99074</v>
      </c>
      <c r="J56" s="69">
        <v>49074</v>
      </c>
      <c r="K56" s="69">
        <v>0</v>
      </c>
      <c r="L56" s="69">
        <v>50000</v>
      </c>
      <c r="M56" s="69">
        <v>137524</v>
      </c>
      <c r="N56" s="69">
        <v>136149</v>
      </c>
    </row>
    <row r="57" spans="1:14" ht="30.75" thickBot="1" x14ac:dyDescent="0.3">
      <c r="A57" s="63" t="s">
        <v>71</v>
      </c>
      <c r="B57" s="64" t="s">
        <v>72</v>
      </c>
      <c r="C57" s="65"/>
      <c r="D57" s="66"/>
      <c r="E57" s="68">
        <f t="shared" ref="E57:N57" si="10">E58+E59+E60+E61+E65+E66+E67</f>
        <v>1061481</v>
      </c>
      <c r="F57" s="68">
        <f t="shared" si="10"/>
        <v>968481</v>
      </c>
      <c r="G57" s="68">
        <f t="shared" si="10"/>
        <v>58422</v>
      </c>
      <c r="H57" s="68">
        <f t="shared" si="10"/>
        <v>93000</v>
      </c>
      <c r="I57" s="68">
        <f t="shared" si="10"/>
        <v>451464.55</v>
      </c>
      <c r="J57" s="68">
        <f t="shared" si="10"/>
        <v>407864.55</v>
      </c>
      <c r="K57" s="68">
        <f t="shared" si="10"/>
        <v>61234</v>
      </c>
      <c r="L57" s="68">
        <f t="shared" si="10"/>
        <v>43600</v>
      </c>
      <c r="M57" s="68">
        <f t="shared" si="10"/>
        <v>961095.78</v>
      </c>
      <c r="N57" s="68">
        <f t="shared" si="10"/>
        <v>961705.5</v>
      </c>
    </row>
    <row r="58" spans="1:14" ht="45.75" thickBot="1" x14ac:dyDescent="0.3">
      <c r="A58" s="53" t="s">
        <v>73</v>
      </c>
      <c r="B58" s="54" t="s">
        <v>74</v>
      </c>
      <c r="C58" s="55">
        <v>2</v>
      </c>
      <c r="D58" s="56" t="s">
        <v>19</v>
      </c>
      <c r="E58" s="69">
        <v>58118</v>
      </c>
      <c r="F58" s="69">
        <v>58118</v>
      </c>
      <c r="G58" s="69">
        <v>17316</v>
      </c>
      <c r="H58" s="69">
        <v>0</v>
      </c>
      <c r="I58" s="69">
        <v>32850</v>
      </c>
      <c r="J58" s="69">
        <v>32850</v>
      </c>
      <c r="K58" s="69">
        <v>18502</v>
      </c>
      <c r="L58" s="69">
        <v>0</v>
      </c>
      <c r="M58" s="69">
        <v>59418</v>
      </c>
      <c r="N58" s="69">
        <v>59418</v>
      </c>
    </row>
    <row r="59" spans="1:14" ht="45.75" thickBot="1" x14ac:dyDescent="0.3">
      <c r="A59" s="53" t="s">
        <v>75</v>
      </c>
      <c r="B59" s="54" t="s">
        <v>76</v>
      </c>
      <c r="C59" s="55">
        <v>3</v>
      </c>
      <c r="D59" s="56" t="s">
        <v>19</v>
      </c>
      <c r="E59" s="69">
        <v>12391</v>
      </c>
      <c r="F59" s="69">
        <v>12391</v>
      </c>
      <c r="G59" s="69">
        <v>4428</v>
      </c>
      <c r="H59" s="69">
        <v>0</v>
      </c>
      <c r="I59" s="69">
        <v>9780</v>
      </c>
      <c r="J59" s="69">
        <v>9780</v>
      </c>
      <c r="K59" s="69">
        <v>4613</v>
      </c>
      <c r="L59" s="69">
        <v>0</v>
      </c>
      <c r="M59" s="69">
        <v>12800</v>
      </c>
      <c r="N59" s="69">
        <v>13100</v>
      </c>
    </row>
    <row r="60" spans="1:14" ht="45.75" thickBot="1" x14ac:dyDescent="0.3">
      <c r="A60" s="53" t="s">
        <v>77</v>
      </c>
      <c r="B60" s="54" t="s">
        <v>78</v>
      </c>
      <c r="C60" s="55">
        <v>4</v>
      </c>
      <c r="D60" s="56" t="s">
        <v>19</v>
      </c>
      <c r="E60" s="69">
        <v>25580</v>
      </c>
      <c r="F60" s="69">
        <v>22580</v>
      </c>
      <c r="G60" s="69">
        <v>11640</v>
      </c>
      <c r="H60" s="69">
        <v>3000</v>
      </c>
      <c r="I60" s="69">
        <v>21020</v>
      </c>
      <c r="J60" s="69">
        <v>20020</v>
      </c>
      <c r="K60" s="69">
        <v>12038</v>
      </c>
      <c r="L60" s="69">
        <v>1000</v>
      </c>
      <c r="M60" s="69">
        <v>23200</v>
      </c>
      <c r="N60" s="69">
        <v>23200</v>
      </c>
    </row>
    <row r="61" spans="1:14" ht="45" x14ac:dyDescent="0.25">
      <c r="A61" s="53" t="s">
        <v>79</v>
      </c>
      <c r="B61" s="54" t="s">
        <v>80</v>
      </c>
      <c r="C61" s="55"/>
      <c r="D61" s="56"/>
      <c r="E61" s="57">
        <f t="shared" ref="E61:N61" si="11">SUM(E62:E64)</f>
        <v>335224</v>
      </c>
      <c r="F61" s="57">
        <f t="shared" si="11"/>
        <v>335224</v>
      </c>
      <c r="G61" s="57">
        <f t="shared" si="11"/>
        <v>7704</v>
      </c>
      <c r="H61" s="57">
        <f t="shared" si="11"/>
        <v>0</v>
      </c>
      <c r="I61" s="57">
        <f t="shared" si="11"/>
        <v>58945.55</v>
      </c>
      <c r="J61" s="57">
        <f t="shared" si="11"/>
        <v>46345.55</v>
      </c>
      <c r="K61" s="57">
        <f t="shared" si="11"/>
        <v>8025</v>
      </c>
      <c r="L61" s="57">
        <f t="shared" si="11"/>
        <v>12600</v>
      </c>
      <c r="M61" s="57">
        <f t="shared" si="11"/>
        <v>357200</v>
      </c>
      <c r="N61" s="57">
        <f t="shared" si="11"/>
        <v>358600</v>
      </c>
    </row>
    <row r="62" spans="1:14" x14ac:dyDescent="0.25">
      <c r="A62" s="58"/>
      <c r="B62" s="59"/>
      <c r="C62" s="60">
        <v>5</v>
      </c>
      <c r="D62" s="61" t="s">
        <v>36</v>
      </c>
      <c r="E62" s="62">
        <v>7300</v>
      </c>
      <c r="F62" s="62">
        <v>7300</v>
      </c>
      <c r="G62" s="62">
        <v>0</v>
      </c>
      <c r="H62" s="62">
        <v>0</v>
      </c>
      <c r="I62" s="62">
        <v>7300</v>
      </c>
      <c r="J62" s="62">
        <v>0</v>
      </c>
      <c r="K62" s="62">
        <v>0</v>
      </c>
      <c r="L62" s="62">
        <v>7300</v>
      </c>
      <c r="M62" s="62">
        <v>8200</v>
      </c>
      <c r="N62" s="62">
        <v>8900</v>
      </c>
    </row>
    <row r="63" spans="1:14" x14ac:dyDescent="0.25">
      <c r="A63" s="58"/>
      <c r="B63" s="59"/>
      <c r="C63" s="60">
        <v>5</v>
      </c>
      <c r="D63" s="61" t="s">
        <v>38</v>
      </c>
      <c r="E63" s="62">
        <v>0</v>
      </c>
      <c r="F63" s="62">
        <v>0</v>
      </c>
      <c r="G63" s="62">
        <v>0</v>
      </c>
      <c r="H63" s="62">
        <v>0</v>
      </c>
      <c r="I63" s="62">
        <v>5945.55</v>
      </c>
      <c r="J63" s="62">
        <v>645.54999999999995</v>
      </c>
      <c r="K63" s="62">
        <v>0</v>
      </c>
      <c r="L63" s="62">
        <v>5300</v>
      </c>
      <c r="M63" s="62">
        <v>0</v>
      </c>
      <c r="N63" s="62">
        <v>0</v>
      </c>
    </row>
    <row r="64" spans="1:14" ht="15.75" thickBot="1" x14ac:dyDescent="0.3">
      <c r="A64" s="58"/>
      <c r="B64" s="59"/>
      <c r="C64" s="60">
        <v>5</v>
      </c>
      <c r="D64" s="61" t="s">
        <v>19</v>
      </c>
      <c r="E64" s="62">
        <v>327924</v>
      </c>
      <c r="F64" s="62">
        <v>327924</v>
      </c>
      <c r="G64" s="62">
        <v>7704</v>
      </c>
      <c r="H64" s="62">
        <v>0</v>
      </c>
      <c r="I64" s="62">
        <v>45700</v>
      </c>
      <c r="J64" s="62">
        <v>45700</v>
      </c>
      <c r="K64" s="62">
        <v>8025</v>
      </c>
      <c r="L64" s="62">
        <v>0</v>
      </c>
      <c r="M64" s="62">
        <v>349000</v>
      </c>
      <c r="N64" s="62">
        <v>349700</v>
      </c>
    </row>
    <row r="65" spans="1:14" ht="45.75" thickBot="1" x14ac:dyDescent="0.3">
      <c r="A65" s="53" t="s">
        <v>81</v>
      </c>
      <c r="B65" s="54" t="s">
        <v>82</v>
      </c>
      <c r="C65" s="55">
        <v>6</v>
      </c>
      <c r="D65" s="56" t="s">
        <v>19</v>
      </c>
      <c r="E65" s="69">
        <v>23650</v>
      </c>
      <c r="F65" s="69">
        <v>23650</v>
      </c>
      <c r="G65" s="69">
        <v>9630</v>
      </c>
      <c r="H65" s="69">
        <v>0</v>
      </c>
      <c r="I65" s="69">
        <v>20701</v>
      </c>
      <c r="J65" s="69">
        <v>20701</v>
      </c>
      <c r="K65" s="69">
        <v>10031</v>
      </c>
      <c r="L65" s="69">
        <v>0</v>
      </c>
      <c r="M65" s="70">
        <v>23200</v>
      </c>
      <c r="N65" s="70">
        <v>24700</v>
      </c>
    </row>
    <row r="66" spans="1:14" ht="45.75" thickBot="1" x14ac:dyDescent="0.3">
      <c r="A66" s="53" t="s">
        <v>83</v>
      </c>
      <c r="B66" s="54" t="s">
        <v>84</v>
      </c>
      <c r="C66" s="55">
        <v>7</v>
      </c>
      <c r="D66" s="56" t="s">
        <v>19</v>
      </c>
      <c r="E66" s="69">
        <v>130624</v>
      </c>
      <c r="F66" s="69">
        <v>70624</v>
      </c>
      <c r="G66" s="69">
        <v>7704</v>
      </c>
      <c r="H66" s="69">
        <v>60000</v>
      </c>
      <c r="I66" s="69">
        <v>19542</v>
      </c>
      <c r="J66" s="69">
        <v>19542</v>
      </c>
      <c r="K66" s="69">
        <v>8025</v>
      </c>
      <c r="L66" s="69">
        <v>0</v>
      </c>
      <c r="M66" s="69">
        <v>71250</v>
      </c>
      <c r="N66" s="69">
        <v>72800</v>
      </c>
    </row>
    <row r="67" spans="1:14" ht="30.75" thickBot="1" x14ac:dyDescent="0.3">
      <c r="A67" s="53" t="s">
        <v>85</v>
      </c>
      <c r="B67" s="54" t="s">
        <v>86</v>
      </c>
      <c r="C67" s="55">
        <v>1</v>
      </c>
      <c r="D67" s="56" t="s">
        <v>19</v>
      </c>
      <c r="E67" s="69">
        <v>475894</v>
      </c>
      <c r="F67" s="69">
        <v>445894</v>
      </c>
      <c r="G67" s="69">
        <v>0</v>
      </c>
      <c r="H67" s="69">
        <v>30000</v>
      </c>
      <c r="I67" s="69">
        <v>288626</v>
      </c>
      <c r="J67" s="69">
        <v>258626</v>
      </c>
      <c r="K67" s="69">
        <v>0</v>
      </c>
      <c r="L67" s="69">
        <v>30000</v>
      </c>
      <c r="M67" s="69">
        <v>414027.78</v>
      </c>
      <c r="N67" s="69">
        <v>409887.5</v>
      </c>
    </row>
    <row r="68" spans="1:14" ht="45" x14ac:dyDescent="0.25">
      <c r="A68" s="63" t="s">
        <v>87</v>
      </c>
      <c r="B68" s="64" t="s">
        <v>88</v>
      </c>
      <c r="C68" s="65"/>
      <c r="D68" s="66"/>
      <c r="E68" s="68">
        <f t="shared" ref="E68:N68" si="12">SUM(E69:E75)</f>
        <v>25000</v>
      </c>
      <c r="F68" s="68">
        <f t="shared" si="12"/>
        <v>22000</v>
      </c>
      <c r="G68" s="68">
        <f t="shared" si="12"/>
        <v>0</v>
      </c>
      <c r="H68" s="68">
        <f t="shared" si="12"/>
        <v>3000</v>
      </c>
      <c r="I68" s="68">
        <f t="shared" si="12"/>
        <v>13700</v>
      </c>
      <c r="J68" s="68">
        <f t="shared" si="12"/>
        <v>10700</v>
      </c>
      <c r="K68" s="68">
        <f t="shared" si="12"/>
        <v>0</v>
      </c>
      <c r="L68" s="68">
        <f t="shared" si="12"/>
        <v>3000</v>
      </c>
      <c r="M68" s="68">
        <f t="shared" si="12"/>
        <v>21700</v>
      </c>
      <c r="N68" s="68">
        <f t="shared" si="12"/>
        <v>21613</v>
      </c>
    </row>
    <row r="69" spans="1:14" x14ac:dyDescent="0.25">
      <c r="A69" s="58"/>
      <c r="B69" s="59"/>
      <c r="C69" s="60">
        <v>7</v>
      </c>
      <c r="D69" s="61" t="s">
        <v>19</v>
      </c>
      <c r="E69" s="62">
        <v>5000</v>
      </c>
      <c r="F69" s="62">
        <v>5000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5000</v>
      </c>
      <c r="N69" s="62">
        <v>5000</v>
      </c>
    </row>
    <row r="70" spans="1:14" x14ac:dyDescent="0.25">
      <c r="A70" s="58"/>
      <c r="B70" s="59"/>
      <c r="C70" s="60">
        <v>4</v>
      </c>
      <c r="D70" s="61" t="s">
        <v>19</v>
      </c>
      <c r="E70" s="62">
        <v>3000</v>
      </c>
      <c r="F70" s="62">
        <v>3000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3000</v>
      </c>
      <c r="N70" s="62">
        <v>3000</v>
      </c>
    </row>
    <row r="71" spans="1:14" x14ac:dyDescent="0.25">
      <c r="A71" s="58"/>
      <c r="B71" s="59"/>
      <c r="C71" s="60">
        <v>3</v>
      </c>
      <c r="D71" s="61" t="s">
        <v>19</v>
      </c>
      <c r="E71" s="62">
        <v>3000</v>
      </c>
      <c r="F71" s="62">
        <v>3000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3000</v>
      </c>
      <c r="N71" s="62">
        <v>3000</v>
      </c>
    </row>
    <row r="72" spans="1:14" x14ac:dyDescent="0.25">
      <c r="A72" s="58"/>
      <c r="B72" s="59"/>
      <c r="C72" s="60">
        <v>6</v>
      </c>
      <c r="D72" s="61" t="s">
        <v>19</v>
      </c>
      <c r="E72" s="62">
        <v>1000</v>
      </c>
      <c r="F72" s="62">
        <v>1000</v>
      </c>
      <c r="G72" s="62">
        <v>0</v>
      </c>
      <c r="H72" s="62">
        <v>0</v>
      </c>
      <c r="I72" s="62">
        <v>1000</v>
      </c>
      <c r="J72" s="62">
        <v>1000</v>
      </c>
      <c r="K72" s="62">
        <v>0</v>
      </c>
      <c r="L72" s="62">
        <v>0</v>
      </c>
      <c r="M72" s="62">
        <v>1000</v>
      </c>
      <c r="N72" s="62">
        <v>1000</v>
      </c>
    </row>
    <row r="73" spans="1:14" x14ac:dyDescent="0.25">
      <c r="A73" s="58"/>
      <c r="B73" s="59"/>
      <c r="C73" s="60">
        <v>5</v>
      </c>
      <c r="D73" s="61" t="s">
        <v>19</v>
      </c>
      <c r="E73" s="62">
        <v>1000</v>
      </c>
      <c r="F73" s="62">
        <v>1000</v>
      </c>
      <c r="G73" s="62">
        <v>0</v>
      </c>
      <c r="H73" s="62">
        <v>0</v>
      </c>
      <c r="I73" s="62">
        <v>1000</v>
      </c>
      <c r="J73" s="62">
        <v>1000</v>
      </c>
      <c r="K73" s="62">
        <v>0</v>
      </c>
      <c r="L73" s="62">
        <v>0</v>
      </c>
      <c r="M73" s="62">
        <v>1000</v>
      </c>
      <c r="N73" s="62">
        <v>1000</v>
      </c>
    </row>
    <row r="74" spans="1:14" x14ac:dyDescent="0.25">
      <c r="A74" s="58"/>
      <c r="B74" s="59"/>
      <c r="C74" s="60">
        <v>2</v>
      </c>
      <c r="D74" s="61" t="s">
        <v>19</v>
      </c>
      <c r="E74" s="62">
        <v>2000</v>
      </c>
      <c r="F74" s="62">
        <v>2000</v>
      </c>
      <c r="G74" s="62">
        <v>0</v>
      </c>
      <c r="H74" s="62">
        <v>0</v>
      </c>
      <c r="I74" s="62">
        <v>1700</v>
      </c>
      <c r="J74" s="62">
        <v>1700</v>
      </c>
      <c r="K74" s="62">
        <v>0</v>
      </c>
      <c r="L74" s="62">
        <v>0</v>
      </c>
      <c r="M74" s="62">
        <v>0</v>
      </c>
      <c r="N74" s="62">
        <v>0</v>
      </c>
    </row>
    <row r="75" spans="1:14" ht="15.75" thickBot="1" x14ac:dyDescent="0.3">
      <c r="A75" s="58"/>
      <c r="B75" s="59"/>
      <c r="C75" s="60">
        <v>1</v>
      </c>
      <c r="D75" s="61" t="s">
        <v>19</v>
      </c>
      <c r="E75" s="62">
        <v>10000</v>
      </c>
      <c r="F75" s="62">
        <v>7000</v>
      </c>
      <c r="G75" s="62">
        <v>0</v>
      </c>
      <c r="H75" s="62">
        <v>3000</v>
      </c>
      <c r="I75" s="62">
        <v>10000</v>
      </c>
      <c r="J75" s="62">
        <v>7000</v>
      </c>
      <c r="K75" s="62">
        <v>0</v>
      </c>
      <c r="L75" s="62">
        <v>3000</v>
      </c>
      <c r="M75" s="62">
        <v>8700</v>
      </c>
      <c r="N75" s="62">
        <v>8613</v>
      </c>
    </row>
    <row r="76" spans="1:14" ht="15.75" thickBot="1" x14ac:dyDescent="0.3">
      <c r="A76" s="63" t="s">
        <v>89</v>
      </c>
      <c r="B76" s="64" t="s">
        <v>90</v>
      </c>
      <c r="C76" s="65"/>
      <c r="D76" s="66"/>
      <c r="E76" s="68">
        <f t="shared" ref="E76:N76" si="13">SUM(E77:E83)</f>
        <v>367760</v>
      </c>
      <c r="F76" s="68">
        <f t="shared" si="13"/>
        <v>106600</v>
      </c>
      <c r="G76" s="68">
        <f t="shared" si="13"/>
        <v>0</v>
      </c>
      <c r="H76" s="68">
        <f t="shared" si="13"/>
        <v>261160</v>
      </c>
      <c r="I76" s="68">
        <f t="shared" si="13"/>
        <v>115630</v>
      </c>
      <c r="J76" s="68">
        <f t="shared" si="13"/>
        <v>56130</v>
      </c>
      <c r="K76" s="68">
        <f t="shared" si="13"/>
        <v>0</v>
      </c>
      <c r="L76" s="68">
        <f t="shared" si="13"/>
        <v>59500</v>
      </c>
      <c r="M76" s="68">
        <f t="shared" si="13"/>
        <v>179860</v>
      </c>
      <c r="N76" s="68">
        <f t="shared" si="13"/>
        <v>185268.4</v>
      </c>
    </row>
    <row r="77" spans="1:14" ht="30.75" thickBot="1" x14ac:dyDescent="0.3">
      <c r="A77" s="53" t="s">
        <v>91</v>
      </c>
      <c r="B77" s="54" t="s">
        <v>92</v>
      </c>
      <c r="C77" s="55">
        <v>2</v>
      </c>
      <c r="D77" s="56" t="s">
        <v>19</v>
      </c>
      <c r="E77" s="69">
        <v>67200</v>
      </c>
      <c r="F77" s="69">
        <v>8300</v>
      </c>
      <c r="G77" s="69">
        <v>0</v>
      </c>
      <c r="H77" s="69">
        <v>58900</v>
      </c>
      <c r="I77" s="69">
        <v>5000</v>
      </c>
      <c r="J77" s="69">
        <v>5000</v>
      </c>
      <c r="K77" s="69">
        <v>0</v>
      </c>
      <c r="L77" s="69">
        <v>0</v>
      </c>
      <c r="M77" s="69">
        <v>23000</v>
      </c>
      <c r="N77" s="69">
        <v>23000</v>
      </c>
    </row>
    <row r="78" spans="1:14" ht="30.75" thickBot="1" x14ac:dyDescent="0.3">
      <c r="A78" s="53" t="s">
        <v>93</v>
      </c>
      <c r="B78" s="54" t="s">
        <v>94</v>
      </c>
      <c r="C78" s="55">
        <v>3</v>
      </c>
      <c r="D78" s="56" t="s">
        <v>19</v>
      </c>
      <c r="E78" s="69">
        <v>21120</v>
      </c>
      <c r="F78" s="69">
        <v>2360</v>
      </c>
      <c r="G78" s="69">
        <v>0</v>
      </c>
      <c r="H78" s="69">
        <v>18760</v>
      </c>
      <c r="I78" s="69">
        <v>1500</v>
      </c>
      <c r="J78" s="69">
        <v>1500</v>
      </c>
      <c r="K78" s="69">
        <v>0</v>
      </c>
      <c r="L78" s="69">
        <v>0</v>
      </c>
      <c r="M78" s="69">
        <v>200</v>
      </c>
      <c r="N78" s="69">
        <v>200</v>
      </c>
    </row>
    <row r="79" spans="1:14" ht="30.75" thickBot="1" x14ac:dyDescent="0.3">
      <c r="A79" s="53" t="s">
        <v>95</v>
      </c>
      <c r="B79" s="54" t="s">
        <v>96</v>
      </c>
      <c r="C79" s="55">
        <v>4</v>
      </c>
      <c r="D79" s="56" t="s">
        <v>19</v>
      </c>
      <c r="E79" s="69">
        <v>42060</v>
      </c>
      <c r="F79" s="69">
        <v>13760</v>
      </c>
      <c r="G79" s="69">
        <v>0</v>
      </c>
      <c r="H79" s="69">
        <v>28300</v>
      </c>
      <c r="I79" s="69">
        <v>5000</v>
      </c>
      <c r="J79" s="69">
        <v>5000</v>
      </c>
      <c r="K79" s="69">
        <v>0</v>
      </c>
      <c r="L79" s="69">
        <v>0</v>
      </c>
      <c r="M79" s="69">
        <v>3000</v>
      </c>
      <c r="N79" s="69">
        <v>3000</v>
      </c>
    </row>
    <row r="80" spans="1:14" ht="30.75" thickBot="1" x14ac:dyDescent="0.3">
      <c r="A80" s="53" t="s">
        <v>97</v>
      </c>
      <c r="B80" s="54" t="s">
        <v>98</v>
      </c>
      <c r="C80" s="55">
        <v>5</v>
      </c>
      <c r="D80" s="56" t="s">
        <v>19</v>
      </c>
      <c r="E80" s="69">
        <v>86480</v>
      </c>
      <c r="F80" s="69">
        <v>20280</v>
      </c>
      <c r="G80" s="69">
        <v>0</v>
      </c>
      <c r="H80" s="69">
        <v>66200</v>
      </c>
      <c r="I80" s="69">
        <v>44130</v>
      </c>
      <c r="J80" s="69">
        <v>7630</v>
      </c>
      <c r="K80" s="69">
        <v>0</v>
      </c>
      <c r="L80" s="69">
        <v>36500</v>
      </c>
      <c r="M80" s="69">
        <v>89500</v>
      </c>
      <c r="N80" s="69">
        <v>95500</v>
      </c>
    </row>
    <row r="81" spans="1:14" ht="30.75" thickBot="1" x14ac:dyDescent="0.3">
      <c r="A81" s="53" t="s">
        <v>99</v>
      </c>
      <c r="B81" s="54" t="s">
        <v>100</v>
      </c>
      <c r="C81" s="55">
        <v>6</v>
      </c>
      <c r="D81" s="56" t="s">
        <v>19</v>
      </c>
      <c r="E81" s="69">
        <v>30900</v>
      </c>
      <c r="F81" s="69">
        <v>900</v>
      </c>
      <c r="G81" s="69">
        <v>0</v>
      </c>
      <c r="H81" s="69">
        <v>30000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</row>
    <row r="82" spans="1:14" ht="30.75" thickBot="1" x14ac:dyDescent="0.3">
      <c r="A82" s="53" t="s">
        <v>101</v>
      </c>
      <c r="B82" s="54" t="s">
        <v>102</v>
      </c>
      <c r="C82" s="55">
        <v>7</v>
      </c>
      <c r="D82" s="56" t="s">
        <v>19</v>
      </c>
      <c r="E82" s="69">
        <v>52000</v>
      </c>
      <c r="F82" s="69">
        <v>5000</v>
      </c>
      <c r="G82" s="69">
        <v>0</v>
      </c>
      <c r="H82" s="69">
        <v>47000</v>
      </c>
      <c r="I82" s="69">
        <v>12000</v>
      </c>
      <c r="J82" s="69">
        <v>1000</v>
      </c>
      <c r="K82" s="69">
        <v>0</v>
      </c>
      <c r="L82" s="69">
        <v>11000</v>
      </c>
      <c r="M82" s="69">
        <v>5000</v>
      </c>
      <c r="N82" s="69">
        <v>5000</v>
      </c>
    </row>
    <row r="83" spans="1:14" ht="30.75" thickBot="1" x14ac:dyDescent="0.3">
      <c r="A83" s="53" t="s">
        <v>103</v>
      </c>
      <c r="B83" s="54" t="s">
        <v>104</v>
      </c>
      <c r="C83" s="55">
        <v>1</v>
      </c>
      <c r="D83" s="56" t="s">
        <v>19</v>
      </c>
      <c r="E83" s="69">
        <v>68000</v>
      </c>
      <c r="F83" s="69">
        <v>56000</v>
      </c>
      <c r="G83" s="69">
        <v>0</v>
      </c>
      <c r="H83" s="69">
        <v>12000</v>
      </c>
      <c r="I83" s="69">
        <v>48000</v>
      </c>
      <c r="J83" s="69">
        <v>36000</v>
      </c>
      <c r="K83" s="69">
        <v>0</v>
      </c>
      <c r="L83" s="69">
        <v>12000</v>
      </c>
      <c r="M83" s="69">
        <v>59160</v>
      </c>
      <c r="N83" s="69">
        <v>58568.4</v>
      </c>
    </row>
    <row r="84" spans="1:14" ht="15.75" thickBot="1" x14ac:dyDescent="0.3">
      <c r="A84" s="63" t="s">
        <v>105</v>
      </c>
      <c r="B84" s="64" t="s">
        <v>106</v>
      </c>
      <c r="C84" s="65"/>
      <c r="D84" s="66"/>
      <c r="E84" s="68">
        <f t="shared" ref="E84:N84" si="14">E85+E86+E87+E88+E89+E90+E91+E92+E93+E94+E95+E96+E99+E100+E101+E102+E103+E104+E105+E106+E107+E108</f>
        <v>454866</v>
      </c>
      <c r="F84" s="68">
        <f t="shared" si="14"/>
        <v>454866</v>
      </c>
      <c r="G84" s="68">
        <f t="shared" si="14"/>
        <v>0</v>
      </c>
      <c r="H84" s="68">
        <f t="shared" si="14"/>
        <v>0</v>
      </c>
      <c r="I84" s="68">
        <f t="shared" si="14"/>
        <v>115200</v>
      </c>
      <c r="J84" s="68">
        <f t="shared" si="14"/>
        <v>115200</v>
      </c>
      <c r="K84" s="68">
        <f t="shared" si="14"/>
        <v>3745</v>
      </c>
      <c r="L84" s="68">
        <f t="shared" si="14"/>
        <v>0</v>
      </c>
      <c r="M84" s="68">
        <f t="shared" si="14"/>
        <v>413225.02</v>
      </c>
      <c r="N84" s="68">
        <f t="shared" si="14"/>
        <v>411657.95</v>
      </c>
    </row>
    <row r="85" spans="1:14" ht="30.75" thickBot="1" x14ac:dyDescent="0.3">
      <c r="A85" s="53" t="s">
        <v>107</v>
      </c>
      <c r="B85" s="54" t="s">
        <v>108</v>
      </c>
      <c r="C85" s="55">
        <v>5</v>
      </c>
      <c r="D85" s="56" t="s">
        <v>37</v>
      </c>
      <c r="E85" s="69">
        <v>66520</v>
      </c>
      <c r="F85" s="69">
        <v>66520</v>
      </c>
      <c r="G85" s="69">
        <v>0</v>
      </c>
      <c r="H85" s="69">
        <v>0</v>
      </c>
      <c r="I85" s="69">
        <v>32000</v>
      </c>
      <c r="J85" s="69">
        <v>32000</v>
      </c>
      <c r="K85" s="69">
        <v>0</v>
      </c>
      <c r="L85" s="69">
        <v>0</v>
      </c>
      <c r="M85" s="69">
        <v>66520</v>
      </c>
      <c r="N85" s="69">
        <v>66520</v>
      </c>
    </row>
    <row r="86" spans="1:14" ht="30.75" thickBot="1" x14ac:dyDescent="0.3">
      <c r="A86" s="53" t="s">
        <v>109</v>
      </c>
      <c r="B86" s="54" t="s">
        <v>110</v>
      </c>
      <c r="C86" s="55">
        <v>4</v>
      </c>
      <c r="D86" s="56" t="s">
        <v>37</v>
      </c>
      <c r="E86" s="69">
        <v>12900</v>
      </c>
      <c r="F86" s="69">
        <v>12900</v>
      </c>
      <c r="G86" s="69">
        <v>0</v>
      </c>
      <c r="H86" s="69">
        <v>0</v>
      </c>
      <c r="I86" s="69">
        <v>8900</v>
      </c>
      <c r="J86" s="69">
        <v>8900</v>
      </c>
      <c r="K86" s="69">
        <v>0</v>
      </c>
      <c r="L86" s="69">
        <v>0</v>
      </c>
      <c r="M86" s="69">
        <v>13000</v>
      </c>
      <c r="N86" s="69">
        <v>13000</v>
      </c>
    </row>
    <row r="87" spans="1:14" ht="15.75" thickBot="1" x14ac:dyDescent="0.3">
      <c r="A87" s="53" t="s">
        <v>111</v>
      </c>
      <c r="B87" s="54" t="s">
        <v>112</v>
      </c>
      <c r="C87" s="55">
        <v>2</v>
      </c>
      <c r="D87" s="56" t="s">
        <v>37</v>
      </c>
      <c r="E87" s="69">
        <v>12000</v>
      </c>
      <c r="F87" s="69">
        <v>12000</v>
      </c>
      <c r="G87" s="69">
        <v>0</v>
      </c>
      <c r="H87" s="69">
        <v>0</v>
      </c>
      <c r="I87" s="69">
        <v>11200</v>
      </c>
      <c r="J87" s="69">
        <v>11200</v>
      </c>
      <c r="K87" s="69">
        <v>0</v>
      </c>
      <c r="L87" s="69">
        <v>0</v>
      </c>
      <c r="M87" s="69">
        <v>12000</v>
      </c>
      <c r="N87" s="69">
        <v>12000</v>
      </c>
    </row>
    <row r="88" spans="1:14" ht="15.75" thickBot="1" x14ac:dyDescent="0.3">
      <c r="A88" s="53" t="s">
        <v>113</v>
      </c>
      <c r="B88" s="54" t="s">
        <v>114</v>
      </c>
      <c r="C88" s="55">
        <v>7</v>
      </c>
      <c r="D88" s="56" t="s">
        <v>37</v>
      </c>
      <c r="E88" s="69">
        <v>11000</v>
      </c>
      <c r="F88" s="69">
        <v>11000</v>
      </c>
      <c r="G88" s="69">
        <v>0</v>
      </c>
      <c r="H88" s="69">
        <v>0</v>
      </c>
      <c r="I88" s="69">
        <v>6500</v>
      </c>
      <c r="J88" s="69">
        <v>6500</v>
      </c>
      <c r="K88" s="69">
        <v>0</v>
      </c>
      <c r="L88" s="69">
        <v>0</v>
      </c>
      <c r="M88" s="69">
        <v>11000</v>
      </c>
      <c r="N88" s="69">
        <v>11000</v>
      </c>
    </row>
    <row r="89" spans="1:14" ht="15.75" thickBot="1" x14ac:dyDescent="0.3">
      <c r="A89" s="53" t="s">
        <v>115</v>
      </c>
      <c r="B89" s="54" t="s">
        <v>116</v>
      </c>
      <c r="C89" s="55">
        <v>6</v>
      </c>
      <c r="D89" s="56" t="s">
        <v>37</v>
      </c>
      <c r="E89" s="69">
        <v>10000</v>
      </c>
      <c r="F89" s="69">
        <v>10000</v>
      </c>
      <c r="G89" s="69">
        <v>0</v>
      </c>
      <c r="H89" s="69">
        <v>0</v>
      </c>
      <c r="I89" s="69">
        <v>9100</v>
      </c>
      <c r="J89" s="69">
        <v>9100</v>
      </c>
      <c r="K89" s="69">
        <v>0</v>
      </c>
      <c r="L89" s="69">
        <v>0</v>
      </c>
      <c r="M89" s="69">
        <v>11000</v>
      </c>
      <c r="N89" s="69">
        <v>12000</v>
      </c>
    </row>
    <row r="90" spans="1:14" ht="15.75" thickBot="1" x14ac:dyDescent="0.3">
      <c r="A90" s="53" t="s">
        <v>117</v>
      </c>
      <c r="B90" s="54" t="s">
        <v>118</v>
      </c>
      <c r="C90" s="55">
        <v>3</v>
      </c>
      <c r="D90" s="56" t="s">
        <v>37</v>
      </c>
      <c r="E90" s="69">
        <v>12900</v>
      </c>
      <c r="F90" s="69">
        <v>12900</v>
      </c>
      <c r="G90" s="69">
        <v>0</v>
      </c>
      <c r="H90" s="69">
        <v>0</v>
      </c>
      <c r="I90" s="69">
        <v>6200</v>
      </c>
      <c r="J90" s="69">
        <v>6200</v>
      </c>
      <c r="K90" s="69">
        <v>0</v>
      </c>
      <c r="L90" s="69">
        <v>0</v>
      </c>
      <c r="M90" s="69">
        <v>13000</v>
      </c>
      <c r="N90" s="69">
        <v>13300</v>
      </c>
    </row>
    <row r="91" spans="1:14" ht="45.75" hidden="1" thickBot="1" x14ac:dyDescent="0.3">
      <c r="A91" s="53" t="s">
        <v>119</v>
      </c>
      <c r="B91" s="54" t="s">
        <v>424</v>
      </c>
      <c r="C91" s="55"/>
      <c r="D91" s="56"/>
      <c r="E91" s="69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</row>
    <row r="92" spans="1:14" ht="30.75" hidden="1" thickBot="1" x14ac:dyDescent="0.3">
      <c r="A92" s="53" t="s">
        <v>120</v>
      </c>
      <c r="B92" s="54" t="s">
        <v>121</v>
      </c>
      <c r="C92" s="55"/>
      <c r="D92" s="56"/>
      <c r="E92" s="69">
        <v>0</v>
      </c>
      <c r="F92" s="69">
        <v>0</v>
      </c>
      <c r="G92" s="69">
        <v>0</v>
      </c>
      <c r="H92" s="69">
        <v>0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</row>
    <row r="93" spans="1:14" ht="30.75" hidden="1" thickBot="1" x14ac:dyDescent="0.3">
      <c r="A93" s="53" t="s">
        <v>122</v>
      </c>
      <c r="B93" s="54" t="s">
        <v>123</v>
      </c>
      <c r="C93" s="55"/>
      <c r="D93" s="56"/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</row>
    <row r="94" spans="1:14" ht="30.75" hidden="1" thickBot="1" x14ac:dyDescent="0.3">
      <c r="A94" s="53" t="s">
        <v>124</v>
      </c>
      <c r="B94" s="54" t="s">
        <v>125</v>
      </c>
      <c r="C94" s="55"/>
      <c r="D94" s="56"/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</row>
    <row r="95" spans="1:14" ht="30.75" hidden="1" thickBot="1" x14ac:dyDescent="0.3">
      <c r="A95" s="53" t="s">
        <v>126</v>
      </c>
      <c r="B95" s="54" t="s">
        <v>127</v>
      </c>
      <c r="C95" s="55"/>
      <c r="D95" s="56"/>
      <c r="E95" s="69">
        <v>0</v>
      </c>
      <c r="F95" s="69">
        <v>0</v>
      </c>
      <c r="G95" s="69">
        <v>0</v>
      </c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</row>
    <row r="96" spans="1:14" x14ac:dyDescent="0.25">
      <c r="A96" s="53" t="s">
        <v>128</v>
      </c>
      <c r="B96" s="54" t="s">
        <v>129</v>
      </c>
      <c r="C96" s="55"/>
      <c r="D96" s="56"/>
      <c r="E96" s="57">
        <f t="shared" ref="E96:N96" si="15">SUM(E97:E98)</f>
        <v>329546</v>
      </c>
      <c r="F96" s="57">
        <f t="shared" si="15"/>
        <v>329546</v>
      </c>
      <c r="G96" s="57">
        <f t="shared" si="15"/>
        <v>0</v>
      </c>
      <c r="H96" s="57">
        <f t="shared" si="15"/>
        <v>0</v>
      </c>
      <c r="I96" s="57">
        <f t="shared" si="15"/>
        <v>41300</v>
      </c>
      <c r="J96" s="57">
        <f t="shared" si="15"/>
        <v>41300</v>
      </c>
      <c r="K96" s="57">
        <f t="shared" si="15"/>
        <v>3745</v>
      </c>
      <c r="L96" s="57">
        <f t="shared" si="15"/>
        <v>0</v>
      </c>
      <c r="M96" s="57">
        <f t="shared" si="15"/>
        <v>286705.02</v>
      </c>
      <c r="N96" s="57">
        <f t="shared" si="15"/>
        <v>283837.95</v>
      </c>
    </row>
    <row r="97" spans="1:14" x14ac:dyDescent="0.25">
      <c r="A97" s="58"/>
      <c r="B97" s="59"/>
      <c r="C97" s="60">
        <v>1</v>
      </c>
      <c r="D97" s="61" t="s">
        <v>19</v>
      </c>
      <c r="E97" s="62">
        <v>15000</v>
      </c>
      <c r="F97" s="62">
        <v>15000</v>
      </c>
      <c r="G97" s="62">
        <v>0</v>
      </c>
      <c r="H97" s="62">
        <v>0</v>
      </c>
      <c r="I97" s="62">
        <v>15000</v>
      </c>
      <c r="J97" s="62">
        <v>15000</v>
      </c>
      <c r="K97" s="62">
        <v>0</v>
      </c>
      <c r="L97" s="62">
        <v>0</v>
      </c>
      <c r="M97" s="62">
        <v>13050</v>
      </c>
      <c r="N97" s="62">
        <v>12919.5</v>
      </c>
    </row>
    <row r="98" spans="1:14" ht="15.75" thickBot="1" x14ac:dyDescent="0.3">
      <c r="A98" s="58"/>
      <c r="B98" s="59"/>
      <c r="C98" s="60">
        <v>1</v>
      </c>
      <c r="D98" s="61" t="s">
        <v>37</v>
      </c>
      <c r="E98" s="62">
        <v>314546</v>
      </c>
      <c r="F98" s="62">
        <v>314546</v>
      </c>
      <c r="G98" s="62">
        <v>0</v>
      </c>
      <c r="H98" s="62">
        <v>0</v>
      </c>
      <c r="I98" s="62">
        <v>26300</v>
      </c>
      <c r="J98" s="62">
        <v>26300</v>
      </c>
      <c r="K98" s="62">
        <v>3745</v>
      </c>
      <c r="L98" s="62">
        <v>0</v>
      </c>
      <c r="M98" s="62">
        <v>273655.02</v>
      </c>
      <c r="N98" s="62">
        <v>270918.45</v>
      </c>
    </row>
    <row r="99" spans="1:14" ht="30.75" hidden="1" thickBot="1" x14ac:dyDescent="0.3">
      <c r="A99" s="53" t="s">
        <v>130</v>
      </c>
      <c r="B99" s="54" t="s">
        <v>131</v>
      </c>
      <c r="C99" s="55"/>
      <c r="D99" s="56"/>
      <c r="E99" s="69">
        <v>0</v>
      </c>
      <c r="F99" s="69">
        <v>0</v>
      </c>
      <c r="G99" s="69">
        <v>0</v>
      </c>
      <c r="H99" s="69"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</row>
    <row r="100" spans="1:14" ht="30.75" hidden="1" thickBot="1" x14ac:dyDescent="0.3">
      <c r="A100" s="53" t="s">
        <v>132</v>
      </c>
      <c r="B100" s="54" t="s">
        <v>133</v>
      </c>
      <c r="C100" s="55"/>
      <c r="D100" s="56"/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</row>
    <row r="101" spans="1:14" ht="30.75" hidden="1" thickBot="1" x14ac:dyDescent="0.3">
      <c r="A101" s="53" t="s">
        <v>134</v>
      </c>
      <c r="B101" s="54" t="s">
        <v>135</v>
      </c>
      <c r="C101" s="55"/>
      <c r="D101" s="56"/>
      <c r="E101" s="69">
        <v>0</v>
      </c>
      <c r="F101" s="69">
        <v>0</v>
      </c>
      <c r="G101" s="69">
        <v>0</v>
      </c>
      <c r="H101" s="69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</row>
    <row r="102" spans="1:14" ht="30.75" hidden="1" thickBot="1" x14ac:dyDescent="0.3">
      <c r="A102" s="53" t="s">
        <v>136</v>
      </c>
      <c r="B102" s="54" t="s">
        <v>137</v>
      </c>
      <c r="C102" s="55"/>
      <c r="D102" s="56"/>
      <c r="E102" s="69">
        <v>0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</row>
    <row r="103" spans="1:14" ht="30.75" hidden="1" thickBot="1" x14ac:dyDescent="0.3">
      <c r="A103" s="53" t="s">
        <v>138</v>
      </c>
      <c r="B103" s="54" t="s">
        <v>139</v>
      </c>
      <c r="C103" s="55"/>
      <c r="D103" s="56"/>
      <c r="E103" s="69">
        <v>0</v>
      </c>
      <c r="F103" s="69">
        <v>0</v>
      </c>
      <c r="G103" s="69">
        <v>0</v>
      </c>
      <c r="H103" s="69"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</row>
    <row r="104" spans="1:14" ht="45.75" hidden="1" thickBot="1" x14ac:dyDescent="0.3">
      <c r="A104" s="53" t="s">
        <v>140</v>
      </c>
      <c r="B104" s="54" t="s">
        <v>425</v>
      </c>
      <c r="C104" s="55"/>
      <c r="D104" s="56"/>
      <c r="E104" s="69">
        <v>0</v>
      </c>
      <c r="F104" s="69">
        <v>0</v>
      </c>
      <c r="G104" s="69">
        <v>0</v>
      </c>
      <c r="H104" s="69">
        <v>0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</row>
    <row r="105" spans="1:14" ht="30.75" hidden="1" thickBot="1" x14ac:dyDescent="0.3">
      <c r="A105" s="53" t="s">
        <v>141</v>
      </c>
      <c r="B105" s="54" t="s">
        <v>142</v>
      </c>
      <c r="C105" s="55"/>
      <c r="D105" s="56"/>
      <c r="E105" s="69">
        <v>0</v>
      </c>
      <c r="F105" s="69">
        <v>0</v>
      </c>
      <c r="G105" s="69">
        <v>0</v>
      </c>
      <c r="H105" s="69">
        <v>0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</row>
    <row r="106" spans="1:14" ht="30.75" hidden="1" thickBot="1" x14ac:dyDescent="0.3">
      <c r="A106" s="53" t="s">
        <v>143</v>
      </c>
      <c r="B106" s="54" t="s">
        <v>144</v>
      </c>
      <c r="C106" s="55"/>
      <c r="D106" s="56"/>
      <c r="E106" s="69">
        <v>0</v>
      </c>
      <c r="F106" s="69">
        <v>0</v>
      </c>
      <c r="G106" s="69">
        <v>0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</row>
    <row r="107" spans="1:14" ht="30.75" hidden="1" thickBot="1" x14ac:dyDescent="0.3">
      <c r="A107" s="53" t="s">
        <v>145</v>
      </c>
      <c r="B107" s="54" t="s">
        <v>146</v>
      </c>
      <c r="C107" s="55"/>
      <c r="D107" s="56"/>
      <c r="E107" s="69">
        <v>0</v>
      </c>
      <c r="F107" s="69">
        <v>0</v>
      </c>
      <c r="G107" s="69">
        <v>0</v>
      </c>
      <c r="H107" s="69"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</row>
    <row r="108" spans="1:14" ht="30.75" hidden="1" thickBot="1" x14ac:dyDescent="0.3">
      <c r="A108" s="53" t="s">
        <v>147</v>
      </c>
      <c r="B108" s="54" t="s">
        <v>148</v>
      </c>
      <c r="C108" s="55"/>
      <c r="D108" s="56"/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</row>
    <row r="109" spans="1:14" ht="30.75" thickBot="1" x14ac:dyDescent="0.3">
      <c r="A109" s="53" t="s">
        <v>149</v>
      </c>
      <c r="B109" s="54" t="s">
        <v>150</v>
      </c>
      <c r="C109" s="55"/>
      <c r="D109" s="56"/>
      <c r="E109" s="57">
        <f t="shared" ref="E109:N109" si="16">E110+E111+E112+E179+E227</f>
        <v>2508493</v>
      </c>
      <c r="F109" s="57">
        <f t="shared" si="16"/>
        <v>1013973</v>
      </c>
      <c r="G109" s="57">
        <f t="shared" si="16"/>
        <v>0</v>
      </c>
      <c r="H109" s="57">
        <f t="shared" si="16"/>
        <v>1494520</v>
      </c>
      <c r="I109" s="57">
        <f t="shared" si="16"/>
        <v>759713</v>
      </c>
      <c r="J109" s="57">
        <f t="shared" si="16"/>
        <v>456263</v>
      </c>
      <c r="K109" s="57">
        <f t="shared" si="16"/>
        <v>0</v>
      </c>
      <c r="L109" s="57">
        <f t="shared" si="16"/>
        <v>303450</v>
      </c>
      <c r="M109" s="57">
        <f t="shared" si="16"/>
        <v>2182388.91</v>
      </c>
      <c r="N109" s="57">
        <f t="shared" si="16"/>
        <v>2160565.04</v>
      </c>
    </row>
    <row r="110" spans="1:14" ht="15.75" hidden="1" thickBot="1" x14ac:dyDescent="0.3">
      <c r="A110" s="58"/>
      <c r="B110" s="59"/>
      <c r="C110" s="60"/>
      <c r="D110" s="61"/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</row>
    <row r="111" spans="1:14" ht="15.75" hidden="1" thickBot="1" x14ac:dyDescent="0.3">
      <c r="A111" s="58"/>
      <c r="B111" s="59"/>
      <c r="C111" s="60"/>
      <c r="D111" s="61"/>
      <c r="E111" s="62">
        <v>0</v>
      </c>
      <c r="F111" s="62">
        <v>0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2">
        <v>0</v>
      </c>
    </row>
    <row r="112" spans="1:14" ht="15.75" thickBot="1" x14ac:dyDescent="0.3">
      <c r="A112" s="63" t="s">
        <v>151</v>
      </c>
      <c r="B112" s="64" t="s">
        <v>152</v>
      </c>
      <c r="C112" s="65"/>
      <c r="D112" s="66"/>
      <c r="E112" s="68">
        <f t="shared" ref="E112:N112" si="17">E113+E127+E138+E145+E157+E166+E174</f>
        <v>2138780</v>
      </c>
      <c r="F112" s="68">
        <f t="shared" si="17"/>
        <v>644260</v>
      </c>
      <c r="G112" s="68">
        <f t="shared" si="17"/>
        <v>0</v>
      </c>
      <c r="H112" s="68">
        <f t="shared" si="17"/>
        <v>1494520</v>
      </c>
      <c r="I112" s="68">
        <f t="shared" si="17"/>
        <v>450000</v>
      </c>
      <c r="J112" s="68">
        <f t="shared" si="17"/>
        <v>146550</v>
      </c>
      <c r="K112" s="68">
        <f t="shared" si="17"/>
        <v>0</v>
      </c>
      <c r="L112" s="68">
        <f t="shared" si="17"/>
        <v>303450</v>
      </c>
      <c r="M112" s="68">
        <f t="shared" si="17"/>
        <v>1860738.6</v>
      </c>
      <c r="N112" s="68">
        <f t="shared" si="17"/>
        <v>1842131.23</v>
      </c>
    </row>
    <row r="113" spans="1:14" ht="30.75" hidden="1" thickBot="1" x14ac:dyDescent="0.3">
      <c r="A113" s="53" t="s">
        <v>153</v>
      </c>
      <c r="B113" s="54" t="s">
        <v>154</v>
      </c>
      <c r="C113" s="55"/>
      <c r="D113" s="56"/>
      <c r="E113" s="57">
        <f t="shared" ref="E113:N113" si="18">SUM(E114:E126)</f>
        <v>0</v>
      </c>
      <c r="F113" s="57">
        <f t="shared" si="18"/>
        <v>0</v>
      </c>
      <c r="G113" s="57">
        <f t="shared" si="18"/>
        <v>0</v>
      </c>
      <c r="H113" s="57">
        <f t="shared" si="18"/>
        <v>0</v>
      </c>
      <c r="I113" s="57">
        <f t="shared" si="18"/>
        <v>0</v>
      </c>
      <c r="J113" s="57">
        <f t="shared" si="18"/>
        <v>0</v>
      </c>
      <c r="K113" s="57">
        <f t="shared" si="18"/>
        <v>0</v>
      </c>
      <c r="L113" s="57">
        <f t="shared" si="18"/>
        <v>0</v>
      </c>
      <c r="M113" s="57">
        <f t="shared" si="18"/>
        <v>0</v>
      </c>
      <c r="N113" s="57">
        <f t="shared" si="18"/>
        <v>0</v>
      </c>
    </row>
    <row r="114" spans="1:14" ht="15.75" hidden="1" thickBot="1" x14ac:dyDescent="0.3">
      <c r="A114" s="53" t="s">
        <v>155</v>
      </c>
      <c r="B114" s="54" t="s">
        <v>156</v>
      </c>
      <c r="C114" s="55"/>
      <c r="D114" s="56"/>
      <c r="E114" s="69">
        <v>0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</row>
    <row r="115" spans="1:14" ht="15.75" hidden="1" thickBot="1" x14ac:dyDescent="0.3">
      <c r="A115" s="53" t="s">
        <v>157</v>
      </c>
      <c r="B115" s="54" t="s">
        <v>158</v>
      </c>
      <c r="C115" s="55"/>
      <c r="D115" s="56"/>
      <c r="E115" s="69">
        <v>0</v>
      </c>
      <c r="F115" s="69">
        <v>0</v>
      </c>
      <c r="G115" s="69">
        <v>0</v>
      </c>
      <c r="H115" s="69">
        <v>0</v>
      </c>
      <c r="I115" s="69">
        <v>0</v>
      </c>
      <c r="J115" s="69">
        <v>0</v>
      </c>
      <c r="K115" s="69">
        <v>0</v>
      </c>
      <c r="L115" s="69">
        <v>0</v>
      </c>
      <c r="M115" s="69">
        <v>0</v>
      </c>
      <c r="N115" s="69">
        <v>0</v>
      </c>
    </row>
    <row r="116" spans="1:14" ht="15.75" hidden="1" thickBot="1" x14ac:dyDescent="0.3">
      <c r="A116" s="53" t="s">
        <v>159</v>
      </c>
      <c r="B116" s="54" t="s">
        <v>160</v>
      </c>
      <c r="C116" s="55"/>
      <c r="D116" s="56"/>
      <c r="E116" s="69">
        <v>0</v>
      </c>
      <c r="F116" s="69">
        <v>0</v>
      </c>
      <c r="G116" s="69">
        <v>0</v>
      </c>
      <c r="H116" s="69">
        <v>0</v>
      </c>
      <c r="I116" s="69">
        <v>0</v>
      </c>
      <c r="J116" s="69">
        <v>0</v>
      </c>
      <c r="K116" s="69">
        <v>0</v>
      </c>
      <c r="L116" s="69">
        <v>0</v>
      </c>
      <c r="M116" s="69">
        <v>0</v>
      </c>
      <c r="N116" s="69">
        <v>0</v>
      </c>
    </row>
    <row r="117" spans="1:14" ht="15.75" hidden="1" thickBot="1" x14ac:dyDescent="0.3">
      <c r="A117" s="53" t="s">
        <v>161</v>
      </c>
      <c r="B117" s="54" t="s">
        <v>162</v>
      </c>
      <c r="C117" s="55"/>
      <c r="D117" s="56"/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</row>
    <row r="118" spans="1:14" ht="15.75" hidden="1" thickBot="1" x14ac:dyDescent="0.3">
      <c r="A118" s="53" t="s">
        <v>163</v>
      </c>
      <c r="B118" s="54" t="s">
        <v>164</v>
      </c>
      <c r="C118" s="55"/>
      <c r="D118" s="56"/>
      <c r="E118" s="69">
        <v>0</v>
      </c>
      <c r="F118" s="69">
        <v>0</v>
      </c>
      <c r="G118" s="69">
        <v>0</v>
      </c>
      <c r="H118" s="69">
        <v>0</v>
      </c>
      <c r="I118" s="69">
        <v>0</v>
      </c>
      <c r="J118" s="69">
        <v>0</v>
      </c>
      <c r="K118" s="69">
        <v>0</v>
      </c>
      <c r="L118" s="69">
        <v>0</v>
      </c>
      <c r="M118" s="69">
        <v>0</v>
      </c>
      <c r="N118" s="69">
        <v>0</v>
      </c>
    </row>
    <row r="119" spans="1:14" ht="15.75" hidden="1" thickBot="1" x14ac:dyDescent="0.3">
      <c r="A119" s="53" t="s">
        <v>165</v>
      </c>
      <c r="B119" s="54" t="s">
        <v>166</v>
      </c>
      <c r="C119" s="55"/>
      <c r="D119" s="56"/>
      <c r="E119" s="69">
        <v>0</v>
      </c>
      <c r="F119" s="69">
        <v>0</v>
      </c>
      <c r="G119" s="69">
        <v>0</v>
      </c>
      <c r="H119" s="69">
        <v>0</v>
      </c>
      <c r="I119" s="69">
        <v>0</v>
      </c>
      <c r="J119" s="69">
        <v>0</v>
      </c>
      <c r="K119" s="69">
        <v>0</v>
      </c>
      <c r="L119" s="69">
        <v>0</v>
      </c>
      <c r="M119" s="69">
        <v>0</v>
      </c>
      <c r="N119" s="69">
        <v>0</v>
      </c>
    </row>
    <row r="120" spans="1:14" ht="15.75" hidden="1" thickBot="1" x14ac:dyDescent="0.3">
      <c r="A120" s="53" t="s">
        <v>167</v>
      </c>
      <c r="B120" s="54" t="s">
        <v>168</v>
      </c>
      <c r="C120" s="55"/>
      <c r="D120" s="56"/>
      <c r="E120" s="69">
        <v>0</v>
      </c>
      <c r="F120" s="69">
        <v>0</v>
      </c>
      <c r="G120" s="69">
        <v>0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0</v>
      </c>
    </row>
    <row r="121" spans="1:14" ht="15.75" hidden="1" thickBot="1" x14ac:dyDescent="0.3">
      <c r="A121" s="53" t="s">
        <v>169</v>
      </c>
      <c r="B121" s="54" t="s">
        <v>170</v>
      </c>
      <c r="C121" s="55"/>
      <c r="D121" s="56"/>
      <c r="E121" s="69">
        <v>0</v>
      </c>
      <c r="F121" s="69">
        <v>0</v>
      </c>
      <c r="G121" s="69">
        <v>0</v>
      </c>
      <c r="H121" s="69">
        <v>0</v>
      </c>
      <c r="I121" s="69">
        <v>0</v>
      </c>
      <c r="J121" s="69">
        <v>0</v>
      </c>
      <c r="K121" s="69">
        <v>0</v>
      </c>
      <c r="L121" s="69">
        <v>0</v>
      </c>
      <c r="M121" s="69">
        <v>0</v>
      </c>
      <c r="N121" s="69">
        <v>0</v>
      </c>
    </row>
    <row r="122" spans="1:14" ht="30.75" hidden="1" thickBot="1" x14ac:dyDescent="0.3">
      <c r="A122" s="53" t="s">
        <v>171</v>
      </c>
      <c r="B122" s="54" t="s">
        <v>172</v>
      </c>
      <c r="C122" s="55"/>
      <c r="D122" s="56"/>
      <c r="E122" s="69">
        <v>0</v>
      </c>
      <c r="F122" s="69">
        <v>0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69">
        <v>0</v>
      </c>
      <c r="N122" s="69">
        <v>0</v>
      </c>
    </row>
    <row r="123" spans="1:14" ht="15.75" hidden="1" thickBot="1" x14ac:dyDescent="0.3">
      <c r="A123" s="53" t="s">
        <v>173</v>
      </c>
      <c r="B123" s="54" t="s">
        <v>174</v>
      </c>
      <c r="C123" s="55"/>
      <c r="D123" s="56"/>
      <c r="E123" s="69">
        <v>0</v>
      </c>
      <c r="F123" s="69">
        <v>0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0</v>
      </c>
      <c r="M123" s="69">
        <v>0</v>
      </c>
      <c r="N123" s="69">
        <v>0</v>
      </c>
    </row>
    <row r="124" spans="1:14" ht="15.75" hidden="1" thickBot="1" x14ac:dyDescent="0.3">
      <c r="A124" s="53" t="s">
        <v>175</v>
      </c>
      <c r="B124" s="54" t="s">
        <v>176</v>
      </c>
      <c r="C124" s="55"/>
      <c r="D124" s="56"/>
      <c r="E124" s="69">
        <v>0</v>
      </c>
      <c r="F124" s="69">
        <v>0</v>
      </c>
      <c r="G124" s="69">
        <v>0</v>
      </c>
      <c r="H124" s="69">
        <v>0</v>
      </c>
      <c r="I124" s="69">
        <v>0</v>
      </c>
      <c r="J124" s="69">
        <v>0</v>
      </c>
      <c r="K124" s="69">
        <v>0</v>
      </c>
      <c r="L124" s="69">
        <v>0</v>
      </c>
      <c r="M124" s="69">
        <v>0</v>
      </c>
      <c r="N124" s="69">
        <v>0</v>
      </c>
    </row>
    <row r="125" spans="1:14" ht="15.75" hidden="1" thickBot="1" x14ac:dyDescent="0.3">
      <c r="A125" s="53" t="s">
        <v>177</v>
      </c>
      <c r="B125" s="54" t="s">
        <v>178</v>
      </c>
      <c r="C125" s="55"/>
      <c r="D125" s="56"/>
      <c r="E125" s="69">
        <v>0</v>
      </c>
      <c r="F125" s="69">
        <v>0</v>
      </c>
      <c r="G125" s="69">
        <v>0</v>
      </c>
      <c r="H125" s="69">
        <v>0</v>
      </c>
      <c r="I125" s="69">
        <v>0</v>
      </c>
      <c r="J125" s="69">
        <v>0</v>
      </c>
      <c r="K125" s="69">
        <v>0</v>
      </c>
      <c r="L125" s="69">
        <v>0</v>
      </c>
      <c r="M125" s="69">
        <v>0</v>
      </c>
      <c r="N125" s="69">
        <v>0</v>
      </c>
    </row>
    <row r="126" spans="1:14" ht="30.75" hidden="1" thickBot="1" x14ac:dyDescent="0.3">
      <c r="A126" s="53" t="s">
        <v>179</v>
      </c>
      <c r="B126" s="54" t="s">
        <v>180</v>
      </c>
      <c r="C126" s="55"/>
      <c r="D126" s="56"/>
      <c r="E126" s="69">
        <v>0</v>
      </c>
      <c r="F126" s="69">
        <v>0</v>
      </c>
      <c r="G126" s="69">
        <v>0</v>
      </c>
      <c r="H126" s="69">
        <v>0</v>
      </c>
      <c r="I126" s="69">
        <v>0</v>
      </c>
      <c r="J126" s="69">
        <v>0</v>
      </c>
      <c r="K126" s="69">
        <v>0</v>
      </c>
      <c r="L126" s="69">
        <v>0</v>
      </c>
      <c r="M126" s="69">
        <v>0</v>
      </c>
      <c r="N126" s="69">
        <v>0</v>
      </c>
    </row>
    <row r="127" spans="1:14" ht="30.75" hidden="1" thickBot="1" x14ac:dyDescent="0.3">
      <c r="A127" s="53" t="s">
        <v>181</v>
      </c>
      <c r="B127" s="54" t="s">
        <v>182</v>
      </c>
      <c r="C127" s="55"/>
      <c r="D127" s="56"/>
      <c r="E127" s="57">
        <f t="shared" ref="E127:N127" si="19">SUM(E128:E137)</f>
        <v>0</v>
      </c>
      <c r="F127" s="57">
        <f t="shared" si="19"/>
        <v>0</v>
      </c>
      <c r="G127" s="57">
        <f t="shared" si="19"/>
        <v>0</v>
      </c>
      <c r="H127" s="57">
        <f t="shared" si="19"/>
        <v>0</v>
      </c>
      <c r="I127" s="57">
        <f t="shared" si="19"/>
        <v>0</v>
      </c>
      <c r="J127" s="57">
        <f t="shared" si="19"/>
        <v>0</v>
      </c>
      <c r="K127" s="57">
        <f t="shared" si="19"/>
        <v>0</v>
      </c>
      <c r="L127" s="57">
        <f t="shared" si="19"/>
        <v>0</v>
      </c>
      <c r="M127" s="57">
        <f t="shared" si="19"/>
        <v>0</v>
      </c>
      <c r="N127" s="57">
        <f t="shared" si="19"/>
        <v>0</v>
      </c>
    </row>
    <row r="128" spans="1:14" ht="15.75" hidden="1" thickBot="1" x14ac:dyDescent="0.3">
      <c r="A128" s="53" t="s">
        <v>183</v>
      </c>
      <c r="B128" s="54" t="s">
        <v>156</v>
      </c>
      <c r="C128" s="55"/>
      <c r="D128" s="56"/>
      <c r="E128" s="69">
        <v>0</v>
      </c>
      <c r="F128" s="69">
        <v>0</v>
      </c>
      <c r="G128" s="69">
        <v>0</v>
      </c>
      <c r="H128" s="69">
        <v>0</v>
      </c>
      <c r="I128" s="69">
        <v>0</v>
      </c>
      <c r="J128" s="69">
        <v>0</v>
      </c>
      <c r="K128" s="69">
        <v>0</v>
      </c>
      <c r="L128" s="69">
        <v>0</v>
      </c>
      <c r="M128" s="69">
        <v>0</v>
      </c>
      <c r="N128" s="69">
        <v>0</v>
      </c>
    </row>
    <row r="129" spans="1:14" ht="15.75" hidden="1" thickBot="1" x14ac:dyDescent="0.3">
      <c r="A129" s="53" t="s">
        <v>184</v>
      </c>
      <c r="B129" s="54" t="s">
        <v>185</v>
      </c>
      <c r="C129" s="55"/>
      <c r="D129" s="56"/>
      <c r="E129" s="69">
        <v>0</v>
      </c>
      <c r="F129" s="69">
        <v>0</v>
      </c>
      <c r="G129" s="69">
        <v>0</v>
      </c>
      <c r="H129" s="69">
        <v>0</v>
      </c>
      <c r="I129" s="69">
        <v>0</v>
      </c>
      <c r="J129" s="69">
        <v>0</v>
      </c>
      <c r="K129" s="69">
        <v>0</v>
      </c>
      <c r="L129" s="69">
        <v>0</v>
      </c>
      <c r="M129" s="69">
        <v>0</v>
      </c>
      <c r="N129" s="69">
        <v>0</v>
      </c>
    </row>
    <row r="130" spans="1:14" ht="15.75" hidden="1" thickBot="1" x14ac:dyDescent="0.3">
      <c r="A130" s="53" t="s">
        <v>186</v>
      </c>
      <c r="B130" s="54" t="s">
        <v>187</v>
      </c>
      <c r="C130" s="55"/>
      <c r="D130" s="56"/>
      <c r="E130" s="69">
        <v>0</v>
      </c>
      <c r="F130" s="69">
        <v>0</v>
      </c>
      <c r="G130" s="69">
        <v>0</v>
      </c>
      <c r="H130" s="69">
        <v>0</v>
      </c>
      <c r="I130" s="69">
        <v>0</v>
      </c>
      <c r="J130" s="69">
        <v>0</v>
      </c>
      <c r="K130" s="69">
        <v>0</v>
      </c>
      <c r="L130" s="69">
        <v>0</v>
      </c>
      <c r="M130" s="69">
        <v>0</v>
      </c>
      <c r="N130" s="69">
        <v>0</v>
      </c>
    </row>
    <row r="131" spans="1:14" ht="15.75" hidden="1" thickBot="1" x14ac:dyDescent="0.3">
      <c r="A131" s="53" t="s">
        <v>188</v>
      </c>
      <c r="B131" s="54" t="s">
        <v>166</v>
      </c>
      <c r="C131" s="55"/>
      <c r="D131" s="56"/>
      <c r="E131" s="69">
        <v>0</v>
      </c>
      <c r="F131" s="69">
        <v>0</v>
      </c>
      <c r="G131" s="69">
        <v>0</v>
      </c>
      <c r="H131" s="69">
        <v>0</v>
      </c>
      <c r="I131" s="69">
        <v>0</v>
      </c>
      <c r="J131" s="69">
        <v>0</v>
      </c>
      <c r="K131" s="69">
        <v>0</v>
      </c>
      <c r="L131" s="69">
        <v>0</v>
      </c>
      <c r="M131" s="69">
        <v>0</v>
      </c>
      <c r="N131" s="69">
        <v>0</v>
      </c>
    </row>
    <row r="132" spans="1:14" ht="15.75" hidden="1" thickBot="1" x14ac:dyDescent="0.3">
      <c r="A132" s="53" t="s">
        <v>189</v>
      </c>
      <c r="B132" s="54" t="s">
        <v>190</v>
      </c>
      <c r="C132" s="55"/>
      <c r="D132" s="56"/>
      <c r="E132" s="69">
        <v>0</v>
      </c>
      <c r="F132" s="69">
        <v>0</v>
      </c>
      <c r="G132" s="69">
        <v>0</v>
      </c>
      <c r="H132" s="69">
        <v>0</v>
      </c>
      <c r="I132" s="69">
        <v>0</v>
      </c>
      <c r="J132" s="69">
        <v>0</v>
      </c>
      <c r="K132" s="69">
        <v>0</v>
      </c>
      <c r="L132" s="69">
        <v>0</v>
      </c>
      <c r="M132" s="69">
        <v>0</v>
      </c>
      <c r="N132" s="69">
        <v>0</v>
      </c>
    </row>
    <row r="133" spans="1:14" ht="15.75" hidden="1" thickBot="1" x14ac:dyDescent="0.3">
      <c r="A133" s="53" t="s">
        <v>191</v>
      </c>
      <c r="B133" s="54" t="s">
        <v>192</v>
      </c>
      <c r="C133" s="55"/>
      <c r="D133" s="56"/>
      <c r="E133" s="69">
        <v>0</v>
      </c>
      <c r="F133" s="69">
        <v>0</v>
      </c>
      <c r="G133" s="69">
        <v>0</v>
      </c>
      <c r="H133" s="69">
        <v>0</v>
      </c>
      <c r="I133" s="69">
        <v>0</v>
      </c>
      <c r="J133" s="69">
        <v>0</v>
      </c>
      <c r="K133" s="69">
        <v>0</v>
      </c>
      <c r="L133" s="69">
        <v>0</v>
      </c>
      <c r="M133" s="69">
        <v>0</v>
      </c>
      <c r="N133" s="69">
        <v>0</v>
      </c>
    </row>
    <row r="134" spans="1:14" ht="15.75" hidden="1" thickBot="1" x14ac:dyDescent="0.3">
      <c r="A134" s="53" t="s">
        <v>193</v>
      </c>
      <c r="B134" s="54" t="s">
        <v>194</v>
      </c>
      <c r="C134" s="55"/>
      <c r="D134" s="56"/>
      <c r="E134" s="69">
        <v>0</v>
      </c>
      <c r="F134" s="69">
        <v>0</v>
      </c>
      <c r="G134" s="69">
        <v>0</v>
      </c>
      <c r="H134" s="69">
        <v>0</v>
      </c>
      <c r="I134" s="69">
        <v>0</v>
      </c>
      <c r="J134" s="69">
        <v>0</v>
      </c>
      <c r="K134" s="69">
        <v>0</v>
      </c>
      <c r="L134" s="69">
        <v>0</v>
      </c>
      <c r="M134" s="69">
        <v>0</v>
      </c>
      <c r="N134" s="69">
        <v>0</v>
      </c>
    </row>
    <row r="135" spans="1:14" ht="15.75" hidden="1" thickBot="1" x14ac:dyDescent="0.3">
      <c r="A135" s="53" t="s">
        <v>195</v>
      </c>
      <c r="B135" s="54" t="s">
        <v>196</v>
      </c>
      <c r="C135" s="55"/>
      <c r="D135" s="56"/>
      <c r="E135" s="69">
        <v>0</v>
      </c>
      <c r="F135" s="69">
        <v>0</v>
      </c>
      <c r="G135" s="69">
        <v>0</v>
      </c>
      <c r="H135" s="69">
        <v>0</v>
      </c>
      <c r="I135" s="69">
        <v>0</v>
      </c>
      <c r="J135" s="69">
        <v>0</v>
      </c>
      <c r="K135" s="69">
        <v>0</v>
      </c>
      <c r="L135" s="69">
        <v>0</v>
      </c>
      <c r="M135" s="69">
        <v>0</v>
      </c>
      <c r="N135" s="69">
        <v>0</v>
      </c>
    </row>
    <row r="136" spans="1:14" ht="30.75" hidden="1" thickBot="1" x14ac:dyDescent="0.3">
      <c r="A136" s="53" t="s">
        <v>197</v>
      </c>
      <c r="B136" s="54" t="s">
        <v>198</v>
      </c>
      <c r="C136" s="55"/>
      <c r="D136" s="56"/>
      <c r="E136" s="69">
        <v>0</v>
      </c>
      <c r="F136" s="69">
        <v>0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</row>
    <row r="137" spans="1:14" ht="30.75" hidden="1" thickBot="1" x14ac:dyDescent="0.3">
      <c r="A137" s="53" t="s">
        <v>199</v>
      </c>
      <c r="B137" s="54" t="s">
        <v>200</v>
      </c>
      <c r="C137" s="55"/>
      <c r="D137" s="56"/>
      <c r="E137" s="69">
        <v>0</v>
      </c>
      <c r="F137" s="69">
        <v>0</v>
      </c>
      <c r="G137" s="69">
        <v>0</v>
      </c>
      <c r="H137" s="69">
        <v>0</v>
      </c>
      <c r="I137" s="69">
        <v>0</v>
      </c>
      <c r="J137" s="69">
        <v>0</v>
      </c>
      <c r="K137" s="69">
        <v>0</v>
      </c>
      <c r="L137" s="69">
        <v>0</v>
      </c>
      <c r="M137" s="69">
        <v>0</v>
      </c>
      <c r="N137" s="69">
        <v>0</v>
      </c>
    </row>
    <row r="138" spans="1:14" ht="30.75" hidden="1" thickBot="1" x14ac:dyDescent="0.3">
      <c r="A138" s="53" t="s">
        <v>201</v>
      </c>
      <c r="B138" s="54" t="s">
        <v>202</v>
      </c>
      <c r="C138" s="55"/>
      <c r="D138" s="56"/>
      <c r="E138" s="57">
        <f t="shared" ref="E138:N138" si="20">SUM(E139:E144)</f>
        <v>0</v>
      </c>
      <c r="F138" s="57">
        <f t="shared" si="20"/>
        <v>0</v>
      </c>
      <c r="G138" s="57">
        <f t="shared" si="20"/>
        <v>0</v>
      </c>
      <c r="H138" s="57">
        <f t="shared" si="20"/>
        <v>0</v>
      </c>
      <c r="I138" s="57">
        <f t="shared" si="20"/>
        <v>0</v>
      </c>
      <c r="J138" s="57">
        <f t="shared" si="20"/>
        <v>0</v>
      </c>
      <c r="K138" s="57">
        <f t="shared" si="20"/>
        <v>0</v>
      </c>
      <c r="L138" s="57">
        <f t="shared" si="20"/>
        <v>0</v>
      </c>
      <c r="M138" s="57">
        <f t="shared" si="20"/>
        <v>0</v>
      </c>
      <c r="N138" s="57">
        <f t="shared" si="20"/>
        <v>0</v>
      </c>
    </row>
    <row r="139" spans="1:14" ht="15.75" hidden="1" thickBot="1" x14ac:dyDescent="0.3">
      <c r="A139" s="53" t="s">
        <v>203</v>
      </c>
      <c r="B139" s="54" t="s">
        <v>156</v>
      </c>
      <c r="C139" s="55"/>
      <c r="D139" s="56"/>
      <c r="E139" s="69">
        <v>0</v>
      </c>
      <c r="F139" s="69">
        <v>0</v>
      </c>
      <c r="G139" s="69">
        <v>0</v>
      </c>
      <c r="H139" s="69">
        <v>0</v>
      </c>
      <c r="I139" s="69">
        <v>0</v>
      </c>
      <c r="J139" s="69">
        <v>0</v>
      </c>
      <c r="K139" s="69">
        <v>0</v>
      </c>
      <c r="L139" s="69">
        <v>0</v>
      </c>
      <c r="M139" s="69">
        <v>0</v>
      </c>
      <c r="N139" s="69">
        <v>0</v>
      </c>
    </row>
    <row r="140" spans="1:14" ht="15.75" hidden="1" thickBot="1" x14ac:dyDescent="0.3">
      <c r="A140" s="53" t="s">
        <v>204</v>
      </c>
      <c r="B140" s="54" t="s">
        <v>205</v>
      </c>
      <c r="C140" s="55"/>
      <c r="D140" s="56"/>
      <c r="E140" s="69">
        <v>0</v>
      </c>
      <c r="F140" s="69">
        <v>0</v>
      </c>
      <c r="G140" s="69">
        <v>0</v>
      </c>
      <c r="H140" s="69">
        <v>0</v>
      </c>
      <c r="I140" s="69">
        <v>0</v>
      </c>
      <c r="J140" s="69">
        <v>0</v>
      </c>
      <c r="K140" s="69">
        <v>0</v>
      </c>
      <c r="L140" s="69">
        <v>0</v>
      </c>
      <c r="M140" s="69">
        <v>0</v>
      </c>
      <c r="N140" s="69">
        <v>0</v>
      </c>
    </row>
    <row r="141" spans="1:14" ht="15.75" hidden="1" thickBot="1" x14ac:dyDescent="0.3">
      <c r="A141" s="53" t="s">
        <v>206</v>
      </c>
      <c r="B141" s="54" t="s">
        <v>207</v>
      </c>
      <c r="C141" s="55"/>
      <c r="D141" s="56"/>
      <c r="E141" s="69">
        <v>0</v>
      </c>
      <c r="F141" s="69">
        <v>0</v>
      </c>
      <c r="G141" s="69">
        <v>0</v>
      </c>
      <c r="H141" s="69">
        <v>0</v>
      </c>
      <c r="I141" s="69">
        <v>0</v>
      </c>
      <c r="J141" s="69">
        <v>0</v>
      </c>
      <c r="K141" s="69">
        <v>0</v>
      </c>
      <c r="L141" s="69">
        <v>0</v>
      </c>
      <c r="M141" s="69">
        <v>0</v>
      </c>
      <c r="N141" s="69">
        <v>0</v>
      </c>
    </row>
    <row r="142" spans="1:14" ht="15.75" hidden="1" thickBot="1" x14ac:dyDescent="0.3">
      <c r="A142" s="53" t="s">
        <v>208</v>
      </c>
      <c r="B142" s="54" t="s">
        <v>209</v>
      </c>
      <c r="C142" s="55"/>
      <c r="D142" s="56"/>
      <c r="E142" s="69">
        <v>0</v>
      </c>
      <c r="F142" s="69">
        <v>0</v>
      </c>
      <c r="G142" s="69">
        <v>0</v>
      </c>
      <c r="H142" s="69">
        <v>0</v>
      </c>
      <c r="I142" s="69">
        <v>0</v>
      </c>
      <c r="J142" s="69">
        <v>0</v>
      </c>
      <c r="K142" s="69">
        <v>0</v>
      </c>
      <c r="L142" s="69">
        <v>0</v>
      </c>
      <c r="M142" s="69">
        <v>0</v>
      </c>
      <c r="N142" s="69">
        <v>0</v>
      </c>
    </row>
    <row r="143" spans="1:14" ht="15.75" hidden="1" thickBot="1" x14ac:dyDescent="0.3">
      <c r="A143" s="53" t="s">
        <v>210</v>
      </c>
      <c r="B143" s="54" t="s">
        <v>176</v>
      </c>
      <c r="C143" s="55"/>
      <c r="D143" s="56"/>
      <c r="E143" s="69">
        <v>0</v>
      </c>
      <c r="F143" s="69">
        <v>0</v>
      </c>
      <c r="G143" s="69">
        <v>0</v>
      </c>
      <c r="H143" s="69">
        <v>0</v>
      </c>
      <c r="I143" s="69">
        <v>0</v>
      </c>
      <c r="J143" s="69">
        <v>0</v>
      </c>
      <c r="K143" s="69">
        <v>0</v>
      </c>
      <c r="L143" s="69">
        <v>0</v>
      </c>
      <c r="M143" s="69">
        <v>0</v>
      </c>
      <c r="N143" s="69">
        <v>0</v>
      </c>
    </row>
    <row r="144" spans="1:14" ht="30.75" hidden="1" thickBot="1" x14ac:dyDescent="0.3">
      <c r="A144" s="53" t="s">
        <v>211</v>
      </c>
      <c r="B144" s="54" t="s">
        <v>200</v>
      </c>
      <c r="C144" s="55"/>
      <c r="D144" s="56"/>
      <c r="E144" s="69">
        <v>0</v>
      </c>
      <c r="F144" s="69">
        <v>0</v>
      </c>
      <c r="G144" s="69">
        <v>0</v>
      </c>
      <c r="H144" s="69">
        <v>0</v>
      </c>
      <c r="I144" s="69">
        <v>0</v>
      </c>
      <c r="J144" s="69">
        <v>0</v>
      </c>
      <c r="K144" s="69">
        <v>0</v>
      </c>
      <c r="L144" s="69">
        <v>0</v>
      </c>
      <c r="M144" s="69">
        <v>0</v>
      </c>
      <c r="N144" s="69">
        <v>0</v>
      </c>
    </row>
    <row r="145" spans="1:14" ht="30.75" hidden="1" thickBot="1" x14ac:dyDescent="0.3">
      <c r="A145" s="53" t="s">
        <v>212</v>
      </c>
      <c r="B145" s="54" t="s">
        <v>213</v>
      </c>
      <c r="C145" s="55"/>
      <c r="D145" s="56"/>
      <c r="E145" s="57">
        <f t="shared" ref="E145:N145" si="21">SUM(E146:E156)</f>
        <v>0</v>
      </c>
      <c r="F145" s="57">
        <f t="shared" si="21"/>
        <v>0</v>
      </c>
      <c r="G145" s="57">
        <f t="shared" si="21"/>
        <v>0</v>
      </c>
      <c r="H145" s="57">
        <f t="shared" si="21"/>
        <v>0</v>
      </c>
      <c r="I145" s="57">
        <f t="shared" si="21"/>
        <v>0</v>
      </c>
      <c r="J145" s="57">
        <f t="shared" si="21"/>
        <v>0</v>
      </c>
      <c r="K145" s="57">
        <f t="shared" si="21"/>
        <v>0</v>
      </c>
      <c r="L145" s="57">
        <f t="shared" si="21"/>
        <v>0</v>
      </c>
      <c r="M145" s="57">
        <f t="shared" si="21"/>
        <v>0</v>
      </c>
      <c r="N145" s="57">
        <f t="shared" si="21"/>
        <v>0</v>
      </c>
    </row>
    <row r="146" spans="1:14" ht="15.75" hidden="1" thickBot="1" x14ac:dyDescent="0.3">
      <c r="A146" s="53" t="s">
        <v>214</v>
      </c>
      <c r="B146" s="54" t="s">
        <v>156</v>
      </c>
      <c r="C146" s="55"/>
      <c r="D146" s="56"/>
      <c r="E146" s="69">
        <v>0</v>
      </c>
      <c r="F146" s="69">
        <v>0</v>
      </c>
      <c r="G146" s="69">
        <v>0</v>
      </c>
      <c r="H146" s="69">
        <v>0</v>
      </c>
      <c r="I146" s="69">
        <v>0</v>
      </c>
      <c r="J146" s="69">
        <v>0</v>
      </c>
      <c r="K146" s="69">
        <v>0</v>
      </c>
      <c r="L146" s="69">
        <v>0</v>
      </c>
      <c r="M146" s="69">
        <v>0</v>
      </c>
      <c r="N146" s="69">
        <v>0</v>
      </c>
    </row>
    <row r="147" spans="1:14" ht="30.75" hidden="1" thickBot="1" x14ac:dyDescent="0.3">
      <c r="A147" s="53" t="s">
        <v>215</v>
      </c>
      <c r="B147" s="54" t="s">
        <v>216</v>
      </c>
      <c r="C147" s="55"/>
      <c r="D147" s="56"/>
      <c r="E147" s="69">
        <v>0</v>
      </c>
      <c r="F147" s="69">
        <v>0</v>
      </c>
      <c r="G147" s="69">
        <v>0</v>
      </c>
      <c r="H147" s="69">
        <v>0</v>
      </c>
      <c r="I147" s="69">
        <v>0</v>
      </c>
      <c r="J147" s="69">
        <v>0</v>
      </c>
      <c r="K147" s="69">
        <v>0</v>
      </c>
      <c r="L147" s="69">
        <v>0</v>
      </c>
      <c r="M147" s="69">
        <v>0</v>
      </c>
      <c r="N147" s="69">
        <v>0</v>
      </c>
    </row>
    <row r="148" spans="1:14" ht="15.75" hidden="1" thickBot="1" x14ac:dyDescent="0.3">
      <c r="A148" s="53" t="s">
        <v>217</v>
      </c>
      <c r="B148" s="54" t="s">
        <v>218</v>
      </c>
      <c r="C148" s="55"/>
      <c r="D148" s="56"/>
      <c r="E148" s="69">
        <v>0</v>
      </c>
      <c r="F148" s="69">
        <v>0</v>
      </c>
      <c r="G148" s="69">
        <v>0</v>
      </c>
      <c r="H148" s="69">
        <v>0</v>
      </c>
      <c r="I148" s="69">
        <v>0</v>
      </c>
      <c r="J148" s="69">
        <v>0</v>
      </c>
      <c r="K148" s="69">
        <v>0</v>
      </c>
      <c r="L148" s="69">
        <v>0</v>
      </c>
      <c r="M148" s="69">
        <v>0</v>
      </c>
      <c r="N148" s="69">
        <v>0</v>
      </c>
    </row>
    <row r="149" spans="1:14" ht="15.75" hidden="1" thickBot="1" x14ac:dyDescent="0.3">
      <c r="A149" s="53" t="s">
        <v>219</v>
      </c>
      <c r="B149" s="54" t="s">
        <v>220</v>
      </c>
      <c r="C149" s="55"/>
      <c r="D149" s="56"/>
      <c r="E149" s="69">
        <v>0</v>
      </c>
      <c r="F149" s="69">
        <v>0</v>
      </c>
      <c r="G149" s="69">
        <v>0</v>
      </c>
      <c r="H149" s="69">
        <v>0</v>
      </c>
      <c r="I149" s="69">
        <v>0</v>
      </c>
      <c r="J149" s="69">
        <v>0</v>
      </c>
      <c r="K149" s="69">
        <v>0</v>
      </c>
      <c r="L149" s="69">
        <v>0</v>
      </c>
      <c r="M149" s="69">
        <v>0</v>
      </c>
      <c r="N149" s="69">
        <v>0</v>
      </c>
    </row>
    <row r="150" spans="1:14" ht="15.75" hidden="1" thickBot="1" x14ac:dyDescent="0.3">
      <c r="A150" s="53" t="s">
        <v>221</v>
      </c>
      <c r="B150" s="54" t="s">
        <v>222</v>
      </c>
      <c r="C150" s="55"/>
      <c r="D150" s="56"/>
      <c r="E150" s="69">
        <v>0</v>
      </c>
      <c r="F150" s="69">
        <v>0</v>
      </c>
      <c r="G150" s="69">
        <v>0</v>
      </c>
      <c r="H150" s="69">
        <v>0</v>
      </c>
      <c r="I150" s="69">
        <v>0</v>
      </c>
      <c r="J150" s="69">
        <v>0</v>
      </c>
      <c r="K150" s="69">
        <v>0</v>
      </c>
      <c r="L150" s="69">
        <v>0</v>
      </c>
      <c r="M150" s="69">
        <v>0</v>
      </c>
      <c r="N150" s="69">
        <v>0</v>
      </c>
    </row>
    <row r="151" spans="1:14" ht="15.75" hidden="1" thickBot="1" x14ac:dyDescent="0.3">
      <c r="A151" s="53" t="s">
        <v>223</v>
      </c>
      <c r="B151" s="54" t="s">
        <v>164</v>
      </c>
      <c r="C151" s="55"/>
      <c r="D151" s="56"/>
      <c r="E151" s="69">
        <v>0</v>
      </c>
      <c r="F151" s="69">
        <v>0</v>
      </c>
      <c r="G151" s="69">
        <v>0</v>
      </c>
      <c r="H151" s="69">
        <v>0</v>
      </c>
      <c r="I151" s="69">
        <v>0</v>
      </c>
      <c r="J151" s="69">
        <v>0</v>
      </c>
      <c r="K151" s="69">
        <v>0</v>
      </c>
      <c r="L151" s="69">
        <v>0</v>
      </c>
      <c r="M151" s="69">
        <v>0</v>
      </c>
      <c r="N151" s="69">
        <v>0</v>
      </c>
    </row>
    <row r="152" spans="1:14" ht="15.75" hidden="1" thickBot="1" x14ac:dyDescent="0.3">
      <c r="A152" s="53" t="s">
        <v>224</v>
      </c>
      <c r="B152" s="54" t="s">
        <v>225</v>
      </c>
      <c r="C152" s="55"/>
      <c r="D152" s="56"/>
      <c r="E152" s="69">
        <v>0</v>
      </c>
      <c r="F152" s="69">
        <v>0</v>
      </c>
      <c r="G152" s="69">
        <v>0</v>
      </c>
      <c r="H152" s="69">
        <v>0</v>
      </c>
      <c r="I152" s="69">
        <v>0</v>
      </c>
      <c r="J152" s="69">
        <v>0</v>
      </c>
      <c r="K152" s="69">
        <v>0</v>
      </c>
      <c r="L152" s="69">
        <v>0</v>
      </c>
      <c r="M152" s="69">
        <v>0</v>
      </c>
      <c r="N152" s="69">
        <v>0</v>
      </c>
    </row>
    <row r="153" spans="1:14" ht="15.75" hidden="1" thickBot="1" x14ac:dyDescent="0.3">
      <c r="A153" s="53" t="s">
        <v>226</v>
      </c>
      <c r="B153" s="54" t="s">
        <v>227</v>
      </c>
      <c r="C153" s="55"/>
      <c r="D153" s="56"/>
      <c r="E153" s="69">
        <v>0</v>
      </c>
      <c r="F153" s="69">
        <v>0</v>
      </c>
      <c r="G153" s="69">
        <v>0</v>
      </c>
      <c r="H153" s="69">
        <v>0</v>
      </c>
      <c r="I153" s="69">
        <v>0</v>
      </c>
      <c r="J153" s="69">
        <v>0</v>
      </c>
      <c r="K153" s="69">
        <v>0</v>
      </c>
      <c r="L153" s="69">
        <v>0</v>
      </c>
      <c r="M153" s="69">
        <v>0</v>
      </c>
      <c r="N153" s="69">
        <v>0</v>
      </c>
    </row>
    <row r="154" spans="1:14" ht="15.75" hidden="1" thickBot="1" x14ac:dyDescent="0.3">
      <c r="A154" s="53" t="s">
        <v>228</v>
      </c>
      <c r="B154" s="54" t="s">
        <v>229</v>
      </c>
      <c r="C154" s="55"/>
      <c r="D154" s="56"/>
      <c r="E154" s="69">
        <v>0</v>
      </c>
      <c r="F154" s="69">
        <v>0</v>
      </c>
      <c r="G154" s="69">
        <v>0</v>
      </c>
      <c r="H154" s="69">
        <v>0</v>
      </c>
      <c r="I154" s="69">
        <v>0</v>
      </c>
      <c r="J154" s="69">
        <v>0</v>
      </c>
      <c r="K154" s="69">
        <v>0</v>
      </c>
      <c r="L154" s="69">
        <v>0</v>
      </c>
      <c r="M154" s="69">
        <v>0</v>
      </c>
      <c r="N154" s="69">
        <v>0</v>
      </c>
    </row>
    <row r="155" spans="1:14" ht="15.75" hidden="1" thickBot="1" x14ac:dyDescent="0.3">
      <c r="A155" s="53" t="s">
        <v>230</v>
      </c>
      <c r="B155" s="54" t="s">
        <v>176</v>
      </c>
      <c r="C155" s="55"/>
      <c r="D155" s="56"/>
      <c r="E155" s="69">
        <v>0</v>
      </c>
      <c r="F155" s="69">
        <v>0</v>
      </c>
      <c r="G155" s="69">
        <v>0</v>
      </c>
      <c r="H155" s="69">
        <v>0</v>
      </c>
      <c r="I155" s="69">
        <v>0</v>
      </c>
      <c r="J155" s="69">
        <v>0</v>
      </c>
      <c r="K155" s="69">
        <v>0</v>
      </c>
      <c r="L155" s="69">
        <v>0</v>
      </c>
      <c r="M155" s="69">
        <v>0</v>
      </c>
      <c r="N155" s="69">
        <v>0</v>
      </c>
    </row>
    <row r="156" spans="1:14" ht="30.75" hidden="1" thickBot="1" x14ac:dyDescent="0.3">
      <c r="A156" s="53" t="s">
        <v>231</v>
      </c>
      <c r="B156" s="54" t="s">
        <v>232</v>
      </c>
      <c r="C156" s="55"/>
      <c r="D156" s="56"/>
      <c r="E156" s="69">
        <v>0</v>
      </c>
      <c r="F156" s="69">
        <v>0</v>
      </c>
      <c r="G156" s="69">
        <v>0</v>
      </c>
      <c r="H156" s="69">
        <v>0</v>
      </c>
      <c r="I156" s="69">
        <v>0</v>
      </c>
      <c r="J156" s="69">
        <v>0</v>
      </c>
      <c r="K156" s="69">
        <v>0</v>
      </c>
      <c r="L156" s="69">
        <v>0</v>
      </c>
      <c r="M156" s="69">
        <v>0</v>
      </c>
      <c r="N156" s="69">
        <v>0</v>
      </c>
    </row>
    <row r="157" spans="1:14" ht="30.75" hidden="1" thickBot="1" x14ac:dyDescent="0.3">
      <c r="A157" s="53" t="s">
        <v>233</v>
      </c>
      <c r="B157" s="54" t="s">
        <v>234</v>
      </c>
      <c r="C157" s="55"/>
      <c r="D157" s="56"/>
      <c r="E157" s="57">
        <f t="shared" ref="E157:N157" si="22">SUM(E158:E165)</f>
        <v>0</v>
      </c>
      <c r="F157" s="57">
        <f t="shared" si="22"/>
        <v>0</v>
      </c>
      <c r="G157" s="57">
        <f t="shared" si="22"/>
        <v>0</v>
      </c>
      <c r="H157" s="57">
        <f t="shared" si="22"/>
        <v>0</v>
      </c>
      <c r="I157" s="57">
        <f t="shared" si="22"/>
        <v>0</v>
      </c>
      <c r="J157" s="57">
        <f t="shared" si="22"/>
        <v>0</v>
      </c>
      <c r="K157" s="57">
        <f t="shared" si="22"/>
        <v>0</v>
      </c>
      <c r="L157" s="57">
        <f t="shared" si="22"/>
        <v>0</v>
      </c>
      <c r="M157" s="57">
        <f t="shared" si="22"/>
        <v>0</v>
      </c>
      <c r="N157" s="57">
        <f t="shared" si="22"/>
        <v>0</v>
      </c>
    </row>
    <row r="158" spans="1:14" ht="15.75" hidden="1" thickBot="1" x14ac:dyDescent="0.3">
      <c r="A158" s="53" t="s">
        <v>235</v>
      </c>
      <c r="B158" s="54" t="s">
        <v>156</v>
      </c>
      <c r="C158" s="55"/>
      <c r="D158" s="56"/>
      <c r="E158" s="69">
        <v>0</v>
      </c>
      <c r="F158" s="69">
        <v>0</v>
      </c>
      <c r="G158" s="69">
        <v>0</v>
      </c>
      <c r="H158" s="69">
        <v>0</v>
      </c>
      <c r="I158" s="69">
        <v>0</v>
      </c>
      <c r="J158" s="69">
        <v>0</v>
      </c>
      <c r="K158" s="69">
        <v>0</v>
      </c>
      <c r="L158" s="69">
        <v>0</v>
      </c>
      <c r="M158" s="69">
        <v>0</v>
      </c>
      <c r="N158" s="69">
        <v>0</v>
      </c>
    </row>
    <row r="159" spans="1:14" ht="15.75" hidden="1" thickBot="1" x14ac:dyDescent="0.3">
      <c r="A159" s="53" t="s">
        <v>236</v>
      </c>
      <c r="B159" s="54" t="s">
        <v>237</v>
      </c>
      <c r="C159" s="55"/>
      <c r="D159" s="56"/>
      <c r="E159" s="69">
        <v>0</v>
      </c>
      <c r="F159" s="69">
        <v>0</v>
      </c>
      <c r="G159" s="69">
        <v>0</v>
      </c>
      <c r="H159" s="69">
        <v>0</v>
      </c>
      <c r="I159" s="69">
        <v>0</v>
      </c>
      <c r="J159" s="69">
        <v>0</v>
      </c>
      <c r="K159" s="69">
        <v>0</v>
      </c>
      <c r="L159" s="69">
        <v>0</v>
      </c>
      <c r="M159" s="69">
        <v>0</v>
      </c>
      <c r="N159" s="69">
        <v>0</v>
      </c>
    </row>
    <row r="160" spans="1:14" ht="15.75" hidden="1" thickBot="1" x14ac:dyDescent="0.3">
      <c r="A160" s="53" t="s">
        <v>238</v>
      </c>
      <c r="B160" s="54" t="s">
        <v>239</v>
      </c>
      <c r="C160" s="55"/>
      <c r="D160" s="56"/>
      <c r="E160" s="69">
        <v>0</v>
      </c>
      <c r="F160" s="69">
        <v>0</v>
      </c>
      <c r="G160" s="69">
        <v>0</v>
      </c>
      <c r="H160" s="69">
        <v>0</v>
      </c>
      <c r="I160" s="69">
        <v>0</v>
      </c>
      <c r="J160" s="69">
        <v>0</v>
      </c>
      <c r="K160" s="69">
        <v>0</v>
      </c>
      <c r="L160" s="69">
        <v>0</v>
      </c>
      <c r="M160" s="69">
        <v>0</v>
      </c>
      <c r="N160" s="69">
        <v>0</v>
      </c>
    </row>
    <row r="161" spans="1:14" ht="30.75" hidden="1" thickBot="1" x14ac:dyDescent="0.3">
      <c r="A161" s="53" t="s">
        <v>240</v>
      </c>
      <c r="B161" s="54" t="s">
        <v>241</v>
      </c>
      <c r="C161" s="55"/>
      <c r="D161" s="56"/>
      <c r="E161" s="69">
        <v>0</v>
      </c>
      <c r="F161" s="69">
        <v>0</v>
      </c>
      <c r="G161" s="69">
        <v>0</v>
      </c>
      <c r="H161" s="69">
        <v>0</v>
      </c>
      <c r="I161" s="69">
        <v>0</v>
      </c>
      <c r="J161" s="69">
        <v>0</v>
      </c>
      <c r="K161" s="69">
        <v>0</v>
      </c>
      <c r="L161" s="69">
        <v>0</v>
      </c>
      <c r="M161" s="69">
        <v>0</v>
      </c>
      <c r="N161" s="69">
        <v>0</v>
      </c>
    </row>
    <row r="162" spans="1:14" ht="15.75" hidden="1" thickBot="1" x14ac:dyDescent="0.3">
      <c r="A162" s="53" t="s">
        <v>242</v>
      </c>
      <c r="B162" s="54" t="s">
        <v>243</v>
      </c>
      <c r="C162" s="55"/>
      <c r="D162" s="56"/>
      <c r="E162" s="69">
        <v>0</v>
      </c>
      <c r="F162" s="69">
        <v>0</v>
      </c>
      <c r="G162" s="69">
        <v>0</v>
      </c>
      <c r="H162" s="69">
        <v>0</v>
      </c>
      <c r="I162" s="69">
        <v>0</v>
      </c>
      <c r="J162" s="69">
        <v>0</v>
      </c>
      <c r="K162" s="69">
        <v>0</v>
      </c>
      <c r="L162" s="69">
        <v>0</v>
      </c>
      <c r="M162" s="69">
        <v>0</v>
      </c>
      <c r="N162" s="69">
        <v>0</v>
      </c>
    </row>
    <row r="163" spans="1:14" ht="15.75" hidden="1" thickBot="1" x14ac:dyDescent="0.3">
      <c r="A163" s="53" t="s">
        <v>244</v>
      </c>
      <c r="B163" s="54" t="s">
        <v>245</v>
      </c>
      <c r="C163" s="55"/>
      <c r="D163" s="56"/>
      <c r="E163" s="69">
        <v>0</v>
      </c>
      <c r="F163" s="69">
        <v>0</v>
      </c>
      <c r="G163" s="69">
        <v>0</v>
      </c>
      <c r="H163" s="69">
        <v>0</v>
      </c>
      <c r="I163" s="69">
        <v>0</v>
      </c>
      <c r="J163" s="69">
        <v>0</v>
      </c>
      <c r="K163" s="69">
        <v>0</v>
      </c>
      <c r="L163" s="69">
        <v>0</v>
      </c>
      <c r="M163" s="69">
        <v>0</v>
      </c>
      <c r="N163" s="69">
        <v>0</v>
      </c>
    </row>
    <row r="164" spans="1:14" ht="15.75" hidden="1" thickBot="1" x14ac:dyDescent="0.3">
      <c r="A164" s="53" t="s">
        <v>246</v>
      </c>
      <c r="B164" s="54" t="s">
        <v>247</v>
      </c>
      <c r="C164" s="55"/>
      <c r="D164" s="56"/>
      <c r="E164" s="69">
        <v>0</v>
      </c>
      <c r="F164" s="69">
        <v>0</v>
      </c>
      <c r="G164" s="69">
        <v>0</v>
      </c>
      <c r="H164" s="69">
        <v>0</v>
      </c>
      <c r="I164" s="69">
        <v>0</v>
      </c>
      <c r="J164" s="69">
        <v>0</v>
      </c>
      <c r="K164" s="69">
        <v>0</v>
      </c>
      <c r="L164" s="69">
        <v>0</v>
      </c>
      <c r="M164" s="69">
        <v>0</v>
      </c>
      <c r="N164" s="69">
        <v>0</v>
      </c>
    </row>
    <row r="165" spans="1:14" ht="30.75" hidden="1" thickBot="1" x14ac:dyDescent="0.3">
      <c r="A165" s="53" t="s">
        <v>248</v>
      </c>
      <c r="B165" s="54" t="s">
        <v>249</v>
      </c>
      <c r="C165" s="55"/>
      <c r="D165" s="56"/>
      <c r="E165" s="69">
        <v>0</v>
      </c>
      <c r="F165" s="69">
        <v>0</v>
      </c>
      <c r="G165" s="69">
        <v>0</v>
      </c>
      <c r="H165" s="69">
        <v>0</v>
      </c>
      <c r="I165" s="69">
        <v>0</v>
      </c>
      <c r="J165" s="69">
        <v>0</v>
      </c>
      <c r="K165" s="69">
        <v>0</v>
      </c>
      <c r="L165" s="69">
        <v>0</v>
      </c>
      <c r="M165" s="69">
        <v>0</v>
      </c>
      <c r="N165" s="69">
        <v>0</v>
      </c>
    </row>
    <row r="166" spans="1:14" ht="30.75" hidden="1" thickBot="1" x14ac:dyDescent="0.3">
      <c r="A166" s="53" t="s">
        <v>250</v>
      </c>
      <c r="B166" s="54" t="s">
        <v>251</v>
      </c>
      <c r="C166" s="55"/>
      <c r="D166" s="56"/>
      <c r="E166" s="57">
        <f t="shared" ref="E166:N166" si="23">SUM(E167:E173)</f>
        <v>0</v>
      </c>
      <c r="F166" s="57">
        <f t="shared" si="23"/>
        <v>0</v>
      </c>
      <c r="G166" s="57">
        <f t="shared" si="23"/>
        <v>0</v>
      </c>
      <c r="H166" s="57">
        <f t="shared" si="23"/>
        <v>0</v>
      </c>
      <c r="I166" s="57">
        <f t="shared" si="23"/>
        <v>0</v>
      </c>
      <c r="J166" s="57">
        <f t="shared" si="23"/>
        <v>0</v>
      </c>
      <c r="K166" s="57">
        <f t="shared" si="23"/>
        <v>0</v>
      </c>
      <c r="L166" s="57">
        <f t="shared" si="23"/>
        <v>0</v>
      </c>
      <c r="M166" s="57">
        <f t="shared" si="23"/>
        <v>0</v>
      </c>
      <c r="N166" s="57">
        <f t="shared" si="23"/>
        <v>0</v>
      </c>
    </row>
    <row r="167" spans="1:14" ht="15.75" hidden="1" thickBot="1" x14ac:dyDescent="0.3">
      <c r="A167" s="53" t="s">
        <v>252</v>
      </c>
      <c r="B167" s="54" t="s">
        <v>156</v>
      </c>
      <c r="C167" s="55"/>
      <c r="D167" s="56"/>
      <c r="E167" s="69">
        <v>0</v>
      </c>
      <c r="F167" s="69">
        <v>0</v>
      </c>
      <c r="G167" s="69">
        <v>0</v>
      </c>
      <c r="H167" s="69">
        <v>0</v>
      </c>
      <c r="I167" s="69">
        <v>0</v>
      </c>
      <c r="J167" s="69">
        <v>0</v>
      </c>
      <c r="K167" s="69">
        <v>0</v>
      </c>
      <c r="L167" s="69">
        <v>0</v>
      </c>
      <c r="M167" s="69">
        <v>0</v>
      </c>
      <c r="N167" s="69">
        <v>0</v>
      </c>
    </row>
    <row r="168" spans="1:14" ht="15.75" hidden="1" thickBot="1" x14ac:dyDescent="0.3">
      <c r="A168" s="53" t="s">
        <v>253</v>
      </c>
      <c r="B168" s="54" t="s">
        <v>254</v>
      </c>
      <c r="C168" s="55"/>
      <c r="D168" s="56"/>
      <c r="E168" s="69">
        <v>0</v>
      </c>
      <c r="F168" s="69">
        <v>0</v>
      </c>
      <c r="G168" s="69">
        <v>0</v>
      </c>
      <c r="H168" s="69">
        <v>0</v>
      </c>
      <c r="I168" s="69">
        <v>0</v>
      </c>
      <c r="J168" s="69">
        <v>0</v>
      </c>
      <c r="K168" s="69">
        <v>0</v>
      </c>
      <c r="L168" s="69">
        <v>0</v>
      </c>
      <c r="M168" s="69">
        <v>0</v>
      </c>
      <c r="N168" s="69">
        <v>0</v>
      </c>
    </row>
    <row r="169" spans="1:14" ht="15.75" hidden="1" thickBot="1" x14ac:dyDescent="0.3">
      <c r="A169" s="53" t="s">
        <v>255</v>
      </c>
      <c r="B169" s="54" t="s">
        <v>256</v>
      </c>
      <c r="C169" s="55"/>
      <c r="D169" s="56"/>
      <c r="E169" s="69">
        <v>0</v>
      </c>
      <c r="F169" s="69">
        <v>0</v>
      </c>
      <c r="G169" s="69">
        <v>0</v>
      </c>
      <c r="H169" s="69">
        <v>0</v>
      </c>
      <c r="I169" s="69">
        <v>0</v>
      </c>
      <c r="J169" s="69">
        <v>0</v>
      </c>
      <c r="K169" s="69">
        <v>0</v>
      </c>
      <c r="L169" s="69">
        <v>0</v>
      </c>
      <c r="M169" s="69">
        <v>0</v>
      </c>
      <c r="N169" s="69">
        <v>0</v>
      </c>
    </row>
    <row r="170" spans="1:14" ht="15.75" hidden="1" thickBot="1" x14ac:dyDescent="0.3">
      <c r="A170" s="53" t="s">
        <v>257</v>
      </c>
      <c r="B170" s="54" t="s">
        <v>258</v>
      </c>
      <c r="C170" s="55"/>
      <c r="D170" s="56"/>
      <c r="E170" s="69">
        <v>0</v>
      </c>
      <c r="F170" s="69">
        <v>0</v>
      </c>
      <c r="G170" s="69">
        <v>0</v>
      </c>
      <c r="H170" s="69">
        <v>0</v>
      </c>
      <c r="I170" s="69">
        <v>0</v>
      </c>
      <c r="J170" s="69">
        <v>0</v>
      </c>
      <c r="K170" s="69">
        <v>0</v>
      </c>
      <c r="L170" s="69">
        <v>0</v>
      </c>
      <c r="M170" s="69">
        <v>0</v>
      </c>
      <c r="N170" s="69">
        <v>0</v>
      </c>
    </row>
    <row r="171" spans="1:14" ht="15.75" hidden="1" thickBot="1" x14ac:dyDescent="0.3">
      <c r="A171" s="53" t="s">
        <v>259</v>
      </c>
      <c r="B171" s="54" t="s">
        <v>260</v>
      </c>
      <c r="C171" s="55"/>
      <c r="D171" s="56"/>
      <c r="E171" s="69">
        <v>0</v>
      </c>
      <c r="F171" s="69">
        <v>0</v>
      </c>
      <c r="G171" s="69">
        <v>0</v>
      </c>
      <c r="H171" s="69">
        <v>0</v>
      </c>
      <c r="I171" s="69">
        <v>0</v>
      </c>
      <c r="J171" s="69">
        <v>0</v>
      </c>
      <c r="K171" s="69">
        <v>0</v>
      </c>
      <c r="L171" s="69">
        <v>0</v>
      </c>
      <c r="M171" s="69">
        <v>0</v>
      </c>
      <c r="N171" s="69">
        <v>0</v>
      </c>
    </row>
    <row r="172" spans="1:14" ht="30.75" hidden="1" thickBot="1" x14ac:dyDescent="0.3">
      <c r="A172" s="53" t="s">
        <v>261</v>
      </c>
      <c r="B172" s="54" t="s">
        <v>262</v>
      </c>
      <c r="C172" s="55"/>
      <c r="D172" s="56"/>
      <c r="E172" s="69">
        <v>0</v>
      </c>
      <c r="F172" s="69">
        <v>0</v>
      </c>
      <c r="G172" s="69">
        <v>0</v>
      </c>
      <c r="H172" s="69">
        <v>0</v>
      </c>
      <c r="I172" s="69">
        <v>0</v>
      </c>
      <c r="J172" s="69">
        <v>0</v>
      </c>
      <c r="K172" s="69">
        <v>0</v>
      </c>
      <c r="L172" s="69">
        <v>0</v>
      </c>
      <c r="M172" s="69">
        <v>0</v>
      </c>
      <c r="N172" s="69">
        <v>0</v>
      </c>
    </row>
    <row r="173" spans="1:14" ht="30.75" hidden="1" thickBot="1" x14ac:dyDescent="0.3">
      <c r="A173" s="53" t="s">
        <v>263</v>
      </c>
      <c r="B173" s="54" t="s">
        <v>264</v>
      </c>
      <c r="C173" s="55"/>
      <c r="D173" s="56"/>
      <c r="E173" s="69">
        <v>0</v>
      </c>
      <c r="F173" s="69">
        <v>0</v>
      </c>
      <c r="G173" s="69">
        <v>0</v>
      </c>
      <c r="H173" s="69">
        <v>0</v>
      </c>
      <c r="I173" s="69">
        <v>0</v>
      </c>
      <c r="J173" s="69">
        <v>0</v>
      </c>
      <c r="K173" s="69">
        <v>0</v>
      </c>
      <c r="L173" s="69">
        <v>0</v>
      </c>
      <c r="M173" s="69">
        <v>0</v>
      </c>
      <c r="N173" s="69">
        <v>0</v>
      </c>
    </row>
    <row r="174" spans="1:14" ht="30.75" thickBot="1" x14ac:dyDescent="0.3">
      <c r="A174" s="53" t="s">
        <v>265</v>
      </c>
      <c r="B174" s="54" t="s">
        <v>264</v>
      </c>
      <c r="C174" s="55"/>
      <c r="D174" s="56"/>
      <c r="E174" s="57">
        <f t="shared" ref="E174:N174" si="24">SUM(E175:E175)</f>
        <v>2138780</v>
      </c>
      <c r="F174" s="57">
        <f t="shared" si="24"/>
        <v>644260</v>
      </c>
      <c r="G174" s="57">
        <f t="shared" si="24"/>
        <v>0</v>
      </c>
      <c r="H174" s="57">
        <f t="shared" si="24"/>
        <v>1494520</v>
      </c>
      <c r="I174" s="57">
        <f t="shared" si="24"/>
        <v>450000</v>
      </c>
      <c r="J174" s="57">
        <f t="shared" si="24"/>
        <v>146550</v>
      </c>
      <c r="K174" s="57">
        <f t="shared" si="24"/>
        <v>0</v>
      </c>
      <c r="L174" s="57">
        <f t="shared" si="24"/>
        <v>303450</v>
      </c>
      <c r="M174" s="57">
        <f t="shared" si="24"/>
        <v>1860738.6</v>
      </c>
      <c r="N174" s="57">
        <f t="shared" si="24"/>
        <v>1842131.23</v>
      </c>
    </row>
    <row r="175" spans="1:14" ht="30" x14ac:dyDescent="0.25">
      <c r="A175" s="53" t="s">
        <v>266</v>
      </c>
      <c r="B175" s="54" t="s">
        <v>264</v>
      </c>
      <c r="C175" s="55"/>
      <c r="D175" s="56"/>
      <c r="E175" s="57">
        <f t="shared" ref="E175:N175" si="25">SUM(E176:E178)</f>
        <v>2138780</v>
      </c>
      <c r="F175" s="57">
        <f t="shared" si="25"/>
        <v>644260</v>
      </c>
      <c r="G175" s="57">
        <f t="shared" si="25"/>
        <v>0</v>
      </c>
      <c r="H175" s="57">
        <f t="shared" si="25"/>
        <v>1494520</v>
      </c>
      <c r="I175" s="57">
        <f t="shared" si="25"/>
        <v>450000</v>
      </c>
      <c r="J175" s="57">
        <f t="shared" si="25"/>
        <v>146550</v>
      </c>
      <c r="K175" s="57">
        <f t="shared" si="25"/>
        <v>0</v>
      </c>
      <c r="L175" s="57">
        <f t="shared" si="25"/>
        <v>303450</v>
      </c>
      <c r="M175" s="57">
        <f t="shared" si="25"/>
        <v>1860738.6</v>
      </c>
      <c r="N175" s="57">
        <f t="shared" si="25"/>
        <v>1842131.23</v>
      </c>
    </row>
    <row r="176" spans="1:14" x14ac:dyDescent="0.25">
      <c r="A176" s="58"/>
      <c r="B176" s="59"/>
      <c r="C176" s="60">
        <v>1</v>
      </c>
      <c r="D176" s="61" t="s">
        <v>267</v>
      </c>
      <c r="E176" s="62">
        <v>1289710</v>
      </c>
      <c r="F176" s="62">
        <v>347710</v>
      </c>
      <c r="G176" s="62">
        <v>0</v>
      </c>
      <c r="H176" s="62">
        <v>942000</v>
      </c>
      <c r="I176" s="62">
        <v>0</v>
      </c>
      <c r="J176" s="62">
        <v>0</v>
      </c>
      <c r="K176" s="62">
        <v>0</v>
      </c>
      <c r="L176" s="62">
        <v>0</v>
      </c>
      <c r="M176" s="62">
        <v>1122047.7</v>
      </c>
      <c r="N176" s="62">
        <v>1110827.23</v>
      </c>
    </row>
    <row r="177" spans="1:14" x14ac:dyDescent="0.25">
      <c r="A177" s="58"/>
      <c r="B177" s="59"/>
      <c r="C177" s="60">
        <v>1</v>
      </c>
      <c r="D177" s="61" t="s">
        <v>19</v>
      </c>
      <c r="E177" s="62">
        <v>849070</v>
      </c>
      <c r="F177" s="62">
        <v>296550</v>
      </c>
      <c r="G177" s="62">
        <v>0</v>
      </c>
      <c r="H177" s="62">
        <v>552520</v>
      </c>
      <c r="I177" s="62">
        <v>50000</v>
      </c>
      <c r="J177" s="62">
        <v>45000</v>
      </c>
      <c r="K177" s="62">
        <v>0</v>
      </c>
      <c r="L177" s="62">
        <v>5000</v>
      </c>
      <c r="M177" s="62">
        <v>738690.9</v>
      </c>
      <c r="N177" s="62">
        <v>731304</v>
      </c>
    </row>
    <row r="178" spans="1:14" ht="15.75" thickBot="1" x14ac:dyDescent="0.3">
      <c r="A178" s="58"/>
      <c r="B178" s="59"/>
      <c r="C178" s="60">
        <v>1</v>
      </c>
      <c r="D178" s="61" t="s">
        <v>25</v>
      </c>
      <c r="E178" s="62">
        <v>0</v>
      </c>
      <c r="F178" s="62">
        <v>0</v>
      </c>
      <c r="G178" s="62">
        <v>0</v>
      </c>
      <c r="H178" s="62">
        <v>0</v>
      </c>
      <c r="I178" s="62">
        <v>400000</v>
      </c>
      <c r="J178" s="62">
        <v>101550</v>
      </c>
      <c r="K178" s="62">
        <v>0</v>
      </c>
      <c r="L178" s="62">
        <v>298450</v>
      </c>
      <c r="M178" s="62">
        <v>0</v>
      </c>
      <c r="N178" s="62">
        <v>0</v>
      </c>
    </row>
    <row r="179" spans="1:14" ht="30.75" thickBot="1" x14ac:dyDescent="0.3">
      <c r="A179" s="63" t="s">
        <v>268</v>
      </c>
      <c r="B179" s="64" t="s">
        <v>269</v>
      </c>
      <c r="C179" s="65"/>
      <c r="D179" s="66"/>
      <c r="E179" s="68">
        <f t="shared" ref="E179:N179" si="26">E180+E185+E197+E201+E215+E221+E224</f>
        <v>0</v>
      </c>
      <c r="F179" s="68">
        <f t="shared" si="26"/>
        <v>0</v>
      </c>
      <c r="G179" s="68">
        <f t="shared" si="26"/>
        <v>0</v>
      </c>
      <c r="H179" s="68">
        <f t="shared" si="26"/>
        <v>0</v>
      </c>
      <c r="I179" s="68">
        <f t="shared" si="26"/>
        <v>0</v>
      </c>
      <c r="J179" s="68">
        <f t="shared" si="26"/>
        <v>0</v>
      </c>
      <c r="K179" s="68">
        <f t="shared" si="26"/>
        <v>0</v>
      </c>
      <c r="L179" s="68">
        <f t="shared" si="26"/>
        <v>0</v>
      </c>
      <c r="M179" s="68">
        <f t="shared" si="26"/>
        <v>0</v>
      </c>
      <c r="N179" s="68">
        <f t="shared" si="26"/>
        <v>0</v>
      </c>
    </row>
    <row r="180" spans="1:14" ht="30.75" hidden="1" thickBot="1" x14ac:dyDescent="0.3">
      <c r="A180" s="53" t="s">
        <v>270</v>
      </c>
      <c r="B180" s="54" t="s">
        <v>271</v>
      </c>
      <c r="C180" s="55"/>
      <c r="D180" s="56"/>
      <c r="E180" s="57">
        <f t="shared" ref="E180:N180" si="27">SUM(E181:E184)</f>
        <v>0</v>
      </c>
      <c r="F180" s="57">
        <f t="shared" si="27"/>
        <v>0</v>
      </c>
      <c r="G180" s="57">
        <f t="shared" si="27"/>
        <v>0</v>
      </c>
      <c r="H180" s="57">
        <f t="shared" si="27"/>
        <v>0</v>
      </c>
      <c r="I180" s="57">
        <f t="shared" si="27"/>
        <v>0</v>
      </c>
      <c r="J180" s="57">
        <f t="shared" si="27"/>
        <v>0</v>
      </c>
      <c r="K180" s="57">
        <f t="shared" si="27"/>
        <v>0</v>
      </c>
      <c r="L180" s="57">
        <f t="shared" si="27"/>
        <v>0</v>
      </c>
      <c r="M180" s="57">
        <f t="shared" si="27"/>
        <v>0</v>
      </c>
      <c r="N180" s="57">
        <f t="shared" si="27"/>
        <v>0</v>
      </c>
    </row>
    <row r="181" spans="1:14" ht="15.75" hidden="1" thickBot="1" x14ac:dyDescent="0.3">
      <c r="A181" s="53" t="s">
        <v>272</v>
      </c>
      <c r="B181" s="54" t="s">
        <v>273</v>
      </c>
      <c r="C181" s="55"/>
      <c r="D181" s="56"/>
      <c r="E181" s="69">
        <v>0</v>
      </c>
      <c r="F181" s="69">
        <v>0</v>
      </c>
      <c r="G181" s="69">
        <v>0</v>
      </c>
      <c r="H181" s="69">
        <v>0</v>
      </c>
      <c r="I181" s="69">
        <v>0</v>
      </c>
      <c r="J181" s="69">
        <v>0</v>
      </c>
      <c r="K181" s="69">
        <v>0</v>
      </c>
      <c r="L181" s="69">
        <v>0</v>
      </c>
      <c r="M181" s="69">
        <v>0</v>
      </c>
      <c r="N181" s="69">
        <v>0</v>
      </c>
    </row>
    <row r="182" spans="1:14" ht="15.75" hidden="1" thickBot="1" x14ac:dyDescent="0.3">
      <c r="A182" s="53" t="s">
        <v>274</v>
      </c>
      <c r="B182" s="54" t="s">
        <v>275</v>
      </c>
      <c r="C182" s="55"/>
      <c r="D182" s="56"/>
      <c r="E182" s="69">
        <v>0</v>
      </c>
      <c r="F182" s="69">
        <v>0</v>
      </c>
      <c r="G182" s="69">
        <v>0</v>
      </c>
      <c r="H182" s="69">
        <v>0</v>
      </c>
      <c r="I182" s="69">
        <v>0</v>
      </c>
      <c r="J182" s="69">
        <v>0</v>
      </c>
      <c r="K182" s="69">
        <v>0</v>
      </c>
      <c r="L182" s="69">
        <v>0</v>
      </c>
      <c r="M182" s="69">
        <v>0</v>
      </c>
      <c r="N182" s="69">
        <v>0</v>
      </c>
    </row>
    <row r="183" spans="1:14" ht="15.75" hidden="1" thickBot="1" x14ac:dyDescent="0.3">
      <c r="A183" s="53" t="s">
        <v>276</v>
      </c>
      <c r="B183" s="54" t="s">
        <v>277</v>
      </c>
      <c r="C183" s="55"/>
      <c r="D183" s="56"/>
      <c r="E183" s="69">
        <v>0</v>
      </c>
      <c r="F183" s="69">
        <v>0</v>
      </c>
      <c r="G183" s="69">
        <v>0</v>
      </c>
      <c r="H183" s="69">
        <v>0</v>
      </c>
      <c r="I183" s="69">
        <v>0</v>
      </c>
      <c r="J183" s="69">
        <v>0</v>
      </c>
      <c r="K183" s="69">
        <v>0</v>
      </c>
      <c r="L183" s="69">
        <v>0</v>
      </c>
      <c r="M183" s="69">
        <v>0</v>
      </c>
      <c r="N183" s="69">
        <v>0</v>
      </c>
    </row>
    <row r="184" spans="1:14" ht="15.75" hidden="1" thickBot="1" x14ac:dyDescent="0.3">
      <c r="A184" s="53" t="s">
        <v>278</v>
      </c>
      <c r="B184" s="54" t="s">
        <v>279</v>
      </c>
      <c r="C184" s="55"/>
      <c r="D184" s="56"/>
      <c r="E184" s="69">
        <v>0</v>
      </c>
      <c r="F184" s="69">
        <v>0</v>
      </c>
      <c r="G184" s="69">
        <v>0</v>
      </c>
      <c r="H184" s="69">
        <v>0</v>
      </c>
      <c r="I184" s="69">
        <v>0</v>
      </c>
      <c r="J184" s="69">
        <v>0</v>
      </c>
      <c r="K184" s="69">
        <v>0</v>
      </c>
      <c r="L184" s="69">
        <v>0</v>
      </c>
      <c r="M184" s="69">
        <v>0</v>
      </c>
      <c r="N184" s="69">
        <v>0</v>
      </c>
    </row>
    <row r="185" spans="1:14" ht="30.75" hidden="1" thickBot="1" x14ac:dyDescent="0.3">
      <c r="A185" s="53" t="s">
        <v>280</v>
      </c>
      <c r="B185" s="54" t="s">
        <v>281</v>
      </c>
      <c r="C185" s="55"/>
      <c r="D185" s="56"/>
      <c r="E185" s="57">
        <f t="shared" ref="E185:N185" si="28">SUM(E186:E196)</f>
        <v>0</v>
      </c>
      <c r="F185" s="57">
        <f t="shared" si="28"/>
        <v>0</v>
      </c>
      <c r="G185" s="57">
        <f t="shared" si="28"/>
        <v>0</v>
      </c>
      <c r="H185" s="57">
        <f t="shared" si="28"/>
        <v>0</v>
      </c>
      <c r="I185" s="57">
        <f t="shared" si="28"/>
        <v>0</v>
      </c>
      <c r="J185" s="57">
        <f t="shared" si="28"/>
        <v>0</v>
      </c>
      <c r="K185" s="57">
        <f t="shared" si="28"/>
        <v>0</v>
      </c>
      <c r="L185" s="57">
        <f t="shared" si="28"/>
        <v>0</v>
      </c>
      <c r="M185" s="57">
        <f t="shared" si="28"/>
        <v>0</v>
      </c>
      <c r="N185" s="57">
        <f t="shared" si="28"/>
        <v>0</v>
      </c>
    </row>
    <row r="186" spans="1:14" ht="15.75" hidden="1" thickBot="1" x14ac:dyDescent="0.3">
      <c r="A186" s="53" t="s">
        <v>282</v>
      </c>
      <c r="B186" s="54" t="s">
        <v>283</v>
      </c>
      <c r="C186" s="55"/>
      <c r="D186" s="56"/>
      <c r="E186" s="69">
        <v>0</v>
      </c>
      <c r="F186" s="69">
        <v>0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69">
        <v>0</v>
      </c>
      <c r="N186" s="69">
        <v>0</v>
      </c>
    </row>
    <row r="187" spans="1:14" ht="15.75" hidden="1" thickBot="1" x14ac:dyDescent="0.3">
      <c r="A187" s="53" t="s">
        <v>284</v>
      </c>
      <c r="B187" s="54" t="s">
        <v>285</v>
      </c>
      <c r="C187" s="55"/>
      <c r="D187" s="56"/>
      <c r="E187" s="69">
        <v>0</v>
      </c>
      <c r="F187" s="69">
        <v>0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69">
        <v>0</v>
      </c>
      <c r="N187" s="69">
        <v>0</v>
      </c>
    </row>
    <row r="188" spans="1:14" ht="15.75" hidden="1" thickBot="1" x14ac:dyDescent="0.3">
      <c r="A188" s="53" t="s">
        <v>286</v>
      </c>
      <c r="B188" s="54" t="s">
        <v>287</v>
      </c>
      <c r="C188" s="55"/>
      <c r="D188" s="56"/>
      <c r="E188" s="69">
        <v>0</v>
      </c>
      <c r="F188" s="69">
        <v>0</v>
      </c>
      <c r="G188" s="69">
        <v>0</v>
      </c>
      <c r="H188" s="69">
        <v>0</v>
      </c>
      <c r="I188" s="69">
        <v>0</v>
      </c>
      <c r="J188" s="69">
        <v>0</v>
      </c>
      <c r="K188" s="69">
        <v>0</v>
      </c>
      <c r="L188" s="69">
        <v>0</v>
      </c>
      <c r="M188" s="69">
        <v>0</v>
      </c>
      <c r="N188" s="69">
        <v>0</v>
      </c>
    </row>
    <row r="189" spans="1:14" ht="15.75" hidden="1" thickBot="1" x14ac:dyDescent="0.3">
      <c r="A189" s="53" t="s">
        <v>288</v>
      </c>
      <c r="B189" s="54" t="s">
        <v>289</v>
      </c>
      <c r="C189" s="55"/>
      <c r="D189" s="56"/>
      <c r="E189" s="69">
        <v>0</v>
      </c>
      <c r="F189" s="69">
        <v>0</v>
      </c>
      <c r="G189" s="69">
        <v>0</v>
      </c>
      <c r="H189" s="69">
        <v>0</v>
      </c>
      <c r="I189" s="69">
        <v>0</v>
      </c>
      <c r="J189" s="69">
        <v>0</v>
      </c>
      <c r="K189" s="69">
        <v>0</v>
      </c>
      <c r="L189" s="69">
        <v>0</v>
      </c>
      <c r="M189" s="69">
        <v>0</v>
      </c>
      <c r="N189" s="69">
        <v>0</v>
      </c>
    </row>
    <row r="190" spans="1:14" ht="15.75" hidden="1" thickBot="1" x14ac:dyDescent="0.3">
      <c r="A190" s="53" t="s">
        <v>290</v>
      </c>
      <c r="B190" s="54" t="s">
        <v>291</v>
      </c>
      <c r="C190" s="55"/>
      <c r="D190" s="56"/>
      <c r="E190" s="69">
        <v>0</v>
      </c>
      <c r="F190" s="69">
        <v>0</v>
      </c>
      <c r="G190" s="69">
        <v>0</v>
      </c>
      <c r="H190" s="69">
        <v>0</v>
      </c>
      <c r="I190" s="69">
        <v>0</v>
      </c>
      <c r="J190" s="69">
        <v>0</v>
      </c>
      <c r="K190" s="69">
        <v>0</v>
      </c>
      <c r="L190" s="69">
        <v>0</v>
      </c>
      <c r="M190" s="69">
        <v>0</v>
      </c>
      <c r="N190" s="69">
        <v>0</v>
      </c>
    </row>
    <row r="191" spans="1:14" ht="15.75" hidden="1" thickBot="1" x14ac:dyDescent="0.3">
      <c r="A191" s="53" t="s">
        <v>292</v>
      </c>
      <c r="B191" s="54" t="s">
        <v>293</v>
      </c>
      <c r="C191" s="55"/>
      <c r="D191" s="56"/>
      <c r="E191" s="69">
        <v>0</v>
      </c>
      <c r="F191" s="69">
        <v>0</v>
      </c>
      <c r="G191" s="69">
        <v>0</v>
      </c>
      <c r="H191" s="69">
        <v>0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69">
        <v>0</v>
      </c>
    </row>
    <row r="192" spans="1:14" ht="30.75" hidden="1" thickBot="1" x14ac:dyDescent="0.3">
      <c r="A192" s="53" t="s">
        <v>294</v>
      </c>
      <c r="B192" s="54" t="s">
        <v>295</v>
      </c>
      <c r="C192" s="55"/>
      <c r="D192" s="56"/>
      <c r="E192" s="69">
        <v>0</v>
      </c>
      <c r="F192" s="69">
        <v>0</v>
      </c>
      <c r="G192" s="69">
        <v>0</v>
      </c>
      <c r="H192" s="69">
        <v>0</v>
      </c>
      <c r="I192" s="69">
        <v>0</v>
      </c>
      <c r="J192" s="69">
        <v>0</v>
      </c>
      <c r="K192" s="69">
        <v>0</v>
      </c>
      <c r="L192" s="69">
        <v>0</v>
      </c>
      <c r="M192" s="69">
        <v>0</v>
      </c>
      <c r="N192" s="69">
        <v>0</v>
      </c>
    </row>
    <row r="193" spans="1:14" ht="30.75" hidden="1" thickBot="1" x14ac:dyDescent="0.3">
      <c r="A193" s="53" t="s">
        <v>296</v>
      </c>
      <c r="B193" s="54" t="s">
        <v>297</v>
      </c>
      <c r="C193" s="55"/>
      <c r="D193" s="56"/>
      <c r="E193" s="69">
        <v>0</v>
      </c>
      <c r="F193" s="69">
        <v>0</v>
      </c>
      <c r="G193" s="69">
        <v>0</v>
      </c>
      <c r="H193" s="69">
        <v>0</v>
      </c>
      <c r="I193" s="69">
        <v>0</v>
      </c>
      <c r="J193" s="69">
        <v>0</v>
      </c>
      <c r="K193" s="69">
        <v>0</v>
      </c>
      <c r="L193" s="69">
        <v>0</v>
      </c>
      <c r="M193" s="69">
        <v>0</v>
      </c>
      <c r="N193" s="69">
        <v>0</v>
      </c>
    </row>
    <row r="194" spans="1:14" ht="30.75" hidden="1" thickBot="1" x14ac:dyDescent="0.3">
      <c r="A194" s="53" t="s">
        <v>298</v>
      </c>
      <c r="B194" s="54" t="s">
        <v>299</v>
      </c>
      <c r="C194" s="55"/>
      <c r="D194" s="56"/>
      <c r="E194" s="69">
        <v>0</v>
      </c>
      <c r="F194" s="69">
        <v>0</v>
      </c>
      <c r="G194" s="69">
        <v>0</v>
      </c>
      <c r="H194" s="69">
        <v>0</v>
      </c>
      <c r="I194" s="69">
        <v>0</v>
      </c>
      <c r="J194" s="69">
        <v>0</v>
      </c>
      <c r="K194" s="69">
        <v>0</v>
      </c>
      <c r="L194" s="69">
        <v>0</v>
      </c>
      <c r="M194" s="69">
        <v>0</v>
      </c>
      <c r="N194" s="69">
        <v>0</v>
      </c>
    </row>
    <row r="195" spans="1:14" ht="30.75" hidden="1" thickBot="1" x14ac:dyDescent="0.3">
      <c r="A195" s="53" t="s">
        <v>300</v>
      </c>
      <c r="B195" s="54" t="s">
        <v>301</v>
      </c>
      <c r="C195" s="55"/>
      <c r="D195" s="56"/>
      <c r="E195" s="69">
        <v>0</v>
      </c>
      <c r="F195" s="69">
        <v>0</v>
      </c>
      <c r="G195" s="69">
        <v>0</v>
      </c>
      <c r="H195" s="69">
        <v>0</v>
      </c>
      <c r="I195" s="69">
        <v>0</v>
      </c>
      <c r="J195" s="69">
        <v>0</v>
      </c>
      <c r="K195" s="69">
        <v>0</v>
      </c>
      <c r="L195" s="69">
        <v>0</v>
      </c>
      <c r="M195" s="69">
        <v>0</v>
      </c>
      <c r="N195" s="69">
        <v>0</v>
      </c>
    </row>
    <row r="196" spans="1:14" ht="30.75" hidden="1" thickBot="1" x14ac:dyDescent="0.3">
      <c r="A196" s="53" t="s">
        <v>302</v>
      </c>
      <c r="B196" s="54" t="s">
        <v>303</v>
      </c>
      <c r="C196" s="55"/>
      <c r="D196" s="56"/>
      <c r="E196" s="69">
        <v>0</v>
      </c>
      <c r="F196" s="69">
        <v>0</v>
      </c>
      <c r="G196" s="69">
        <v>0</v>
      </c>
      <c r="H196" s="69">
        <v>0</v>
      </c>
      <c r="I196" s="69">
        <v>0</v>
      </c>
      <c r="J196" s="69">
        <v>0</v>
      </c>
      <c r="K196" s="69">
        <v>0</v>
      </c>
      <c r="L196" s="69">
        <v>0</v>
      </c>
      <c r="M196" s="69">
        <v>0</v>
      </c>
      <c r="N196" s="69">
        <v>0</v>
      </c>
    </row>
    <row r="197" spans="1:14" ht="30.75" hidden="1" thickBot="1" x14ac:dyDescent="0.3">
      <c r="A197" s="53" t="s">
        <v>304</v>
      </c>
      <c r="B197" s="54" t="s">
        <v>305</v>
      </c>
      <c r="C197" s="55"/>
      <c r="D197" s="56"/>
      <c r="E197" s="57">
        <f t="shared" ref="E197:N197" si="29">SUM(E198:E200)</f>
        <v>0</v>
      </c>
      <c r="F197" s="57">
        <f t="shared" si="29"/>
        <v>0</v>
      </c>
      <c r="G197" s="57">
        <f t="shared" si="29"/>
        <v>0</v>
      </c>
      <c r="H197" s="57">
        <f t="shared" si="29"/>
        <v>0</v>
      </c>
      <c r="I197" s="57">
        <f t="shared" si="29"/>
        <v>0</v>
      </c>
      <c r="J197" s="57">
        <f t="shared" si="29"/>
        <v>0</v>
      </c>
      <c r="K197" s="57">
        <f t="shared" si="29"/>
        <v>0</v>
      </c>
      <c r="L197" s="57">
        <f t="shared" si="29"/>
        <v>0</v>
      </c>
      <c r="M197" s="57">
        <f t="shared" si="29"/>
        <v>0</v>
      </c>
      <c r="N197" s="57">
        <f t="shared" si="29"/>
        <v>0</v>
      </c>
    </row>
    <row r="198" spans="1:14" ht="15.75" hidden="1" thickBot="1" x14ac:dyDescent="0.3">
      <c r="A198" s="53" t="s">
        <v>306</v>
      </c>
      <c r="B198" s="54" t="s">
        <v>307</v>
      </c>
      <c r="C198" s="55"/>
      <c r="D198" s="56"/>
      <c r="E198" s="69">
        <v>0</v>
      </c>
      <c r="F198" s="69">
        <v>0</v>
      </c>
      <c r="G198" s="69">
        <v>0</v>
      </c>
      <c r="H198" s="69">
        <v>0</v>
      </c>
      <c r="I198" s="69">
        <v>0</v>
      </c>
      <c r="J198" s="69">
        <v>0</v>
      </c>
      <c r="K198" s="69">
        <v>0</v>
      </c>
      <c r="L198" s="69">
        <v>0</v>
      </c>
      <c r="M198" s="69">
        <v>0</v>
      </c>
      <c r="N198" s="69">
        <v>0</v>
      </c>
    </row>
    <row r="199" spans="1:14" ht="15.75" hidden="1" thickBot="1" x14ac:dyDescent="0.3">
      <c r="A199" s="53" t="s">
        <v>308</v>
      </c>
      <c r="B199" s="54" t="s">
        <v>309</v>
      </c>
      <c r="C199" s="55"/>
      <c r="D199" s="56"/>
      <c r="E199" s="69">
        <v>0</v>
      </c>
      <c r="F199" s="69">
        <v>0</v>
      </c>
      <c r="G199" s="69">
        <v>0</v>
      </c>
      <c r="H199" s="69">
        <v>0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</row>
    <row r="200" spans="1:14" ht="15.75" hidden="1" thickBot="1" x14ac:dyDescent="0.3">
      <c r="A200" s="53" t="s">
        <v>310</v>
      </c>
      <c r="B200" s="54" t="s">
        <v>311</v>
      </c>
      <c r="C200" s="55"/>
      <c r="D200" s="56"/>
      <c r="E200" s="69">
        <v>0</v>
      </c>
      <c r="F200" s="69">
        <v>0</v>
      </c>
      <c r="G200" s="69">
        <v>0</v>
      </c>
      <c r="H200" s="69">
        <v>0</v>
      </c>
      <c r="I200" s="69">
        <v>0</v>
      </c>
      <c r="J200" s="69">
        <v>0</v>
      </c>
      <c r="K200" s="69">
        <v>0</v>
      </c>
      <c r="L200" s="69">
        <v>0</v>
      </c>
      <c r="M200" s="69">
        <v>0</v>
      </c>
      <c r="N200" s="69">
        <v>0</v>
      </c>
    </row>
    <row r="201" spans="1:14" ht="30.75" hidden="1" thickBot="1" x14ac:dyDescent="0.3">
      <c r="A201" s="53" t="s">
        <v>312</v>
      </c>
      <c r="B201" s="54" t="s">
        <v>313</v>
      </c>
      <c r="C201" s="55"/>
      <c r="D201" s="56"/>
      <c r="E201" s="57">
        <f t="shared" ref="E201:N201" si="30">SUM(E202:E214)</f>
        <v>0</v>
      </c>
      <c r="F201" s="57">
        <f t="shared" si="30"/>
        <v>0</v>
      </c>
      <c r="G201" s="57">
        <f t="shared" si="30"/>
        <v>0</v>
      </c>
      <c r="H201" s="57">
        <f t="shared" si="30"/>
        <v>0</v>
      </c>
      <c r="I201" s="57">
        <f t="shared" si="30"/>
        <v>0</v>
      </c>
      <c r="J201" s="57">
        <f t="shared" si="30"/>
        <v>0</v>
      </c>
      <c r="K201" s="57">
        <f t="shared" si="30"/>
        <v>0</v>
      </c>
      <c r="L201" s="57">
        <f t="shared" si="30"/>
        <v>0</v>
      </c>
      <c r="M201" s="57">
        <f t="shared" si="30"/>
        <v>0</v>
      </c>
      <c r="N201" s="57">
        <f t="shared" si="30"/>
        <v>0</v>
      </c>
    </row>
    <row r="202" spans="1:14" ht="30.75" hidden="1" thickBot="1" x14ac:dyDescent="0.3">
      <c r="A202" s="53" t="s">
        <v>314</v>
      </c>
      <c r="B202" s="54" t="s">
        <v>315</v>
      </c>
      <c r="C202" s="55"/>
      <c r="D202" s="56"/>
      <c r="E202" s="69">
        <v>0</v>
      </c>
      <c r="F202" s="69">
        <v>0</v>
      </c>
      <c r="G202" s="69">
        <v>0</v>
      </c>
      <c r="H202" s="69">
        <v>0</v>
      </c>
      <c r="I202" s="69">
        <v>0</v>
      </c>
      <c r="J202" s="69">
        <v>0</v>
      </c>
      <c r="K202" s="69">
        <v>0</v>
      </c>
      <c r="L202" s="69">
        <v>0</v>
      </c>
      <c r="M202" s="69">
        <v>0</v>
      </c>
      <c r="N202" s="69">
        <v>0</v>
      </c>
    </row>
    <row r="203" spans="1:14" ht="15.75" hidden="1" thickBot="1" x14ac:dyDescent="0.3">
      <c r="A203" s="53" t="s">
        <v>316</v>
      </c>
      <c r="B203" s="54" t="s">
        <v>317</v>
      </c>
      <c r="C203" s="55"/>
      <c r="D203" s="56"/>
      <c r="E203" s="69">
        <v>0</v>
      </c>
      <c r="F203" s="69">
        <v>0</v>
      </c>
      <c r="G203" s="69">
        <v>0</v>
      </c>
      <c r="H203" s="69">
        <v>0</v>
      </c>
      <c r="I203" s="69">
        <v>0</v>
      </c>
      <c r="J203" s="69">
        <v>0</v>
      </c>
      <c r="K203" s="69">
        <v>0</v>
      </c>
      <c r="L203" s="69">
        <v>0</v>
      </c>
      <c r="M203" s="69">
        <v>0</v>
      </c>
      <c r="N203" s="69">
        <v>0</v>
      </c>
    </row>
    <row r="204" spans="1:14" ht="30.75" hidden="1" thickBot="1" x14ac:dyDescent="0.3">
      <c r="A204" s="53" t="s">
        <v>318</v>
      </c>
      <c r="B204" s="54" t="s">
        <v>319</v>
      </c>
      <c r="C204" s="55"/>
      <c r="D204" s="56"/>
      <c r="E204" s="69">
        <v>0</v>
      </c>
      <c r="F204" s="69">
        <v>0</v>
      </c>
      <c r="G204" s="69">
        <v>0</v>
      </c>
      <c r="H204" s="69">
        <v>0</v>
      </c>
      <c r="I204" s="69">
        <v>0</v>
      </c>
      <c r="J204" s="69">
        <v>0</v>
      </c>
      <c r="K204" s="69">
        <v>0</v>
      </c>
      <c r="L204" s="69">
        <v>0</v>
      </c>
      <c r="M204" s="69">
        <v>0</v>
      </c>
      <c r="N204" s="69">
        <v>0</v>
      </c>
    </row>
    <row r="205" spans="1:14" ht="30.75" hidden="1" thickBot="1" x14ac:dyDescent="0.3">
      <c r="A205" s="53" t="s">
        <v>320</v>
      </c>
      <c r="B205" s="54" t="s">
        <v>321</v>
      </c>
      <c r="C205" s="55"/>
      <c r="D205" s="56"/>
      <c r="E205" s="69">
        <v>0</v>
      </c>
      <c r="F205" s="69">
        <v>0</v>
      </c>
      <c r="G205" s="69">
        <v>0</v>
      </c>
      <c r="H205" s="69">
        <v>0</v>
      </c>
      <c r="I205" s="69">
        <v>0</v>
      </c>
      <c r="J205" s="69">
        <v>0</v>
      </c>
      <c r="K205" s="69">
        <v>0</v>
      </c>
      <c r="L205" s="69">
        <v>0</v>
      </c>
      <c r="M205" s="69">
        <v>0</v>
      </c>
      <c r="N205" s="69">
        <v>0</v>
      </c>
    </row>
    <row r="206" spans="1:14" ht="15.75" hidden="1" thickBot="1" x14ac:dyDescent="0.3">
      <c r="A206" s="53" t="s">
        <v>322</v>
      </c>
      <c r="B206" s="54" t="s">
        <v>323</v>
      </c>
      <c r="C206" s="55"/>
      <c r="D206" s="56"/>
      <c r="E206" s="69">
        <v>0</v>
      </c>
      <c r="F206" s="69">
        <v>0</v>
      </c>
      <c r="G206" s="69">
        <v>0</v>
      </c>
      <c r="H206" s="69">
        <v>0</v>
      </c>
      <c r="I206" s="69">
        <v>0</v>
      </c>
      <c r="J206" s="69">
        <v>0</v>
      </c>
      <c r="K206" s="69">
        <v>0</v>
      </c>
      <c r="L206" s="69">
        <v>0</v>
      </c>
      <c r="M206" s="69">
        <v>0</v>
      </c>
      <c r="N206" s="69">
        <v>0</v>
      </c>
    </row>
    <row r="207" spans="1:14" ht="15.75" hidden="1" thickBot="1" x14ac:dyDescent="0.3">
      <c r="A207" s="53" t="s">
        <v>324</v>
      </c>
      <c r="B207" s="54" t="s">
        <v>325</v>
      </c>
      <c r="C207" s="55"/>
      <c r="D207" s="56"/>
      <c r="E207" s="69">
        <v>0</v>
      </c>
      <c r="F207" s="69">
        <v>0</v>
      </c>
      <c r="G207" s="69">
        <v>0</v>
      </c>
      <c r="H207" s="69">
        <v>0</v>
      </c>
      <c r="I207" s="69">
        <v>0</v>
      </c>
      <c r="J207" s="69">
        <v>0</v>
      </c>
      <c r="K207" s="69">
        <v>0</v>
      </c>
      <c r="L207" s="69">
        <v>0</v>
      </c>
      <c r="M207" s="69">
        <v>0</v>
      </c>
      <c r="N207" s="69">
        <v>0</v>
      </c>
    </row>
    <row r="208" spans="1:14" ht="15.75" hidden="1" thickBot="1" x14ac:dyDescent="0.3">
      <c r="A208" s="53" t="s">
        <v>326</v>
      </c>
      <c r="B208" s="54" t="s">
        <v>327</v>
      </c>
      <c r="C208" s="55"/>
      <c r="D208" s="56"/>
      <c r="E208" s="69">
        <v>0</v>
      </c>
      <c r="F208" s="69">
        <v>0</v>
      </c>
      <c r="G208" s="69">
        <v>0</v>
      </c>
      <c r="H208" s="69">
        <v>0</v>
      </c>
      <c r="I208" s="69">
        <v>0</v>
      </c>
      <c r="J208" s="69">
        <v>0</v>
      </c>
      <c r="K208" s="69">
        <v>0</v>
      </c>
      <c r="L208" s="69">
        <v>0</v>
      </c>
      <c r="M208" s="69">
        <v>0</v>
      </c>
      <c r="N208" s="69">
        <v>0</v>
      </c>
    </row>
    <row r="209" spans="1:14" ht="30.75" hidden="1" thickBot="1" x14ac:dyDescent="0.3">
      <c r="A209" s="53" t="s">
        <v>328</v>
      </c>
      <c r="B209" s="54" t="s">
        <v>329</v>
      </c>
      <c r="C209" s="55"/>
      <c r="D209" s="56"/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</row>
    <row r="210" spans="1:14" ht="15.75" hidden="1" thickBot="1" x14ac:dyDescent="0.3">
      <c r="A210" s="53" t="s">
        <v>330</v>
      </c>
      <c r="B210" s="54" t="s">
        <v>331</v>
      </c>
      <c r="C210" s="55"/>
      <c r="D210" s="56"/>
      <c r="E210" s="69">
        <v>0</v>
      </c>
      <c r="F210" s="69">
        <v>0</v>
      </c>
      <c r="G210" s="69">
        <v>0</v>
      </c>
      <c r="H210" s="69">
        <v>0</v>
      </c>
      <c r="I210" s="69">
        <v>0</v>
      </c>
      <c r="J210" s="69">
        <v>0</v>
      </c>
      <c r="K210" s="69">
        <v>0</v>
      </c>
      <c r="L210" s="69">
        <v>0</v>
      </c>
      <c r="M210" s="69">
        <v>0</v>
      </c>
      <c r="N210" s="69">
        <v>0</v>
      </c>
    </row>
    <row r="211" spans="1:14" ht="30.75" hidden="1" thickBot="1" x14ac:dyDescent="0.3">
      <c r="A211" s="53" t="s">
        <v>332</v>
      </c>
      <c r="B211" s="54" t="s">
        <v>333</v>
      </c>
      <c r="C211" s="55"/>
      <c r="D211" s="56"/>
      <c r="E211" s="69">
        <v>0</v>
      </c>
      <c r="F211" s="69">
        <v>0</v>
      </c>
      <c r="G211" s="69">
        <v>0</v>
      </c>
      <c r="H211" s="69">
        <v>0</v>
      </c>
      <c r="I211" s="69">
        <v>0</v>
      </c>
      <c r="J211" s="69">
        <v>0</v>
      </c>
      <c r="K211" s="69">
        <v>0</v>
      </c>
      <c r="L211" s="69">
        <v>0</v>
      </c>
      <c r="M211" s="69">
        <v>0</v>
      </c>
      <c r="N211" s="69">
        <v>0</v>
      </c>
    </row>
    <row r="212" spans="1:14" ht="30.75" hidden="1" thickBot="1" x14ac:dyDescent="0.3">
      <c r="A212" s="53" t="s">
        <v>334</v>
      </c>
      <c r="B212" s="54" t="s">
        <v>335</v>
      </c>
      <c r="C212" s="55"/>
      <c r="D212" s="56"/>
      <c r="E212" s="69">
        <v>0</v>
      </c>
      <c r="F212" s="69">
        <v>0</v>
      </c>
      <c r="G212" s="69">
        <v>0</v>
      </c>
      <c r="H212" s="69">
        <v>0</v>
      </c>
      <c r="I212" s="69">
        <v>0</v>
      </c>
      <c r="J212" s="69">
        <v>0</v>
      </c>
      <c r="K212" s="69">
        <v>0</v>
      </c>
      <c r="L212" s="69">
        <v>0</v>
      </c>
      <c r="M212" s="69">
        <v>0</v>
      </c>
      <c r="N212" s="69">
        <v>0</v>
      </c>
    </row>
    <row r="213" spans="1:14" ht="30.75" hidden="1" thickBot="1" x14ac:dyDescent="0.3">
      <c r="A213" s="53" t="s">
        <v>336</v>
      </c>
      <c r="B213" s="54" t="s">
        <v>337</v>
      </c>
      <c r="C213" s="55"/>
      <c r="D213" s="56"/>
      <c r="E213" s="69">
        <v>0</v>
      </c>
      <c r="F213" s="69">
        <v>0</v>
      </c>
      <c r="G213" s="69">
        <v>0</v>
      </c>
      <c r="H213" s="69">
        <v>0</v>
      </c>
      <c r="I213" s="69">
        <v>0</v>
      </c>
      <c r="J213" s="69">
        <v>0</v>
      </c>
      <c r="K213" s="69">
        <v>0</v>
      </c>
      <c r="L213" s="69">
        <v>0</v>
      </c>
      <c r="M213" s="69">
        <v>0</v>
      </c>
      <c r="N213" s="69">
        <v>0</v>
      </c>
    </row>
    <row r="214" spans="1:14" ht="30.75" hidden="1" thickBot="1" x14ac:dyDescent="0.3">
      <c r="A214" s="53" t="s">
        <v>338</v>
      </c>
      <c r="B214" s="54" t="s">
        <v>339</v>
      </c>
      <c r="C214" s="55"/>
      <c r="D214" s="56"/>
      <c r="E214" s="69">
        <v>0</v>
      </c>
      <c r="F214" s="69">
        <v>0</v>
      </c>
      <c r="G214" s="69">
        <v>0</v>
      </c>
      <c r="H214" s="69">
        <v>0</v>
      </c>
      <c r="I214" s="69">
        <v>0</v>
      </c>
      <c r="J214" s="69">
        <v>0</v>
      </c>
      <c r="K214" s="69">
        <v>0</v>
      </c>
      <c r="L214" s="69">
        <v>0</v>
      </c>
      <c r="M214" s="69">
        <v>0</v>
      </c>
      <c r="N214" s="69">
        <v>0</v>
      </c>
    </row>
    <row r="215" spans="1:14" ht="30.75" hidden="1" thickBot="1" x14ac:dyDescent="0.3">
      <c r="A215" s="53" t="s">
        <v>340</v>
      </c>
      <c r="B215" s="54" t="s">
        <v>341</v>
      </c>
      <c r="C215" s="55"/>
      <c r="D215" s="56"/>
      <c r="E215" s="57">
        <f t="shared" ref="E215:N215" si="31">SUM(E216:E220)</f>
        <v>0</v>
      </c>
      <c r="F215" s="57">
        <f t="shared" si="31"/>
        <v>0</v>
      </c>
      <c r="G215" s="57">
        <f t="shared" si="31"/>
        <v>0</v>
      </c>
      <c r="H215" s="57">
        <f t="shared" si="31"/>
        <v>0</v>
      </c>
      <c r="I215" s="57">
        <f t="shared" si="31"/>
        <v>0</v>
      </c>
      <c r="J215" s="57">
        <f t="shared" si="31"/>
        <v>0</v>
      </c>
      <c r="K215" s="57">
        <f t="shared" si="31"/>
        <v>0</v>
      </c>
      <c r="L215" s="57">
        <f t="shared" si="31"/>
        <v>0</v>
      </c>
      <c r="M215" s="57">
        <f t="shared" si="31"/>
        <v>0</v>
      </c>
      <c r="N215" s="57">
        <f t="shared" si="31"/>
        <v>0</v>
      </c>
    </row>
    <row r="216" spans="1:14" ht="30.75" hidden="1" thickBot="1" x14ac:dyDescent="0.3">
      <c r="A216" s="53" t="s">
        <v>342</v>
      </c>
      <c r="B216" s="54" t="s">
        <v>343</v>
      </c>
      <c r="C216" s="55"/>
      <c r="D216" s="56"/>
      <c r="E216" s="69">
        <v>0</v>
      </c>
      <c r="F216" s="69">
        <v>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0</v>
      </c>
      <c r="N216" s="69">
        <v>0</v>
      </c>
    </row>
    <row r="217" spans="1:14" ht="30.75" hidden="1" thickBot="1" x14ac:dyDescent="0.3">
      <c r="A217" s="53" t="s">
        <v>344</v>
      </c>
      <c r="B217" s="54" t="s">
        <v>345</v>
      </c>
      <c r="C217" s="55"/>
      <c r="D217" s="56"/>
      <c r="E217" s="69"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0</v>
      </c>
      <c r="N217" s="69">
        <v>0</v>
      </c>
    </row>
    <row r="218" spans="1:14" ht="15.75" hidden="1" thickBot="1" x14ac:dyDescent="0.3">
      <c r="A218" s="53" t="s">
        <v>346</v>
      </c>
      <c r="B218" s="54" t="s">
        <v>347</v>
      </c>
      <c r="C218" s="55"/>
      <c r="D218" s="56"/>
      <c r="E218" s="69"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0</v>
      </c>
      <c r="N218" s="69">
        <v>0</v>
      </c>
    </row>
    <row r="219" spans="1:14" ht="30.75" hidden="1" thickBot="1" x14ac:dyDescent="0.3">
      <c r="A219" s="53" t="s">
        <v>348</v>
      </c>
      <c r="B219" s="54" t="s">
        <v>349</v>
      </c>
      <c r="C219" s="55"/>
      <c r="D219" s="56"/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0</v>
      </c>
      <c r="N219" s="69">
        <v>0</v>
      </c>
    </row>
    <row r="220" spans="1:14" ht="15.75" hidden="1" thickBot="1" x14ac:dyDescent="0.3">
      <c r="A220" s="53" t="s">
        <v>350</v>
      </c>
      <c r="B220" s="54" t="s">
        <v>351</v>
      </c>
      <c r="C220" s="55"/>
      <c r="D220" s="56"/>
      <c r="E220" s="69">
        <v>0</v>
      </c>
      <c r="F220" s="69">
        <v>0</v>
      </c>
      <c r="G220" s="69">
        <v>0</v>
      </c>
      <c r="H220" s="69">
        <v>0</v>
      </c>
      <c r="I220" s="69">
        <v>0</v>
      </c>
      <c r="J220" s="69">
        <v>0</v>
      </c>
      <c r="K220" s="69">
        <v>0</v>
      </c>
      <c r="L220" s="69">
        <v>0</v>
      </c>
      <c r="M220" s="69">
        <v>0</v>
      </c>
      <c r="N220" s="69">
        <v>0</v>
      </c>
    </row>
    <row r="221" spans="1:14" ht="30.75" hidden="1" thickBot="1" x14ac:dyDescent="0.3">
      <c r="A221" s="53" t="s">
        <v>352</v>
      </c>
      <c r="B221" s="54" t="s">
        <v>353</v>
      </c>
      <c r="C221" s="55"/>
      <c r="D221" s="56"/>
      <c r="E221" s="57">
        <f t="shared" ref="E221:N221" si="32">SUM(E222:E223)</f>
        <v>0</v>
      </c>
      <c r="F221" s="57">
        <f t="shared" si="32"/>
        <v>0</v>
      </c>
      <c r="G221" s="57">
        <f t="shared" si="32"/>
        <v>0</v>
      </c>
      <c r="H221" s="57">
        <f t="shared" si="32"/>
        <v>0</v>
      </c>
      <c r="I221" s="57">
        <f t="shared" si="32"/>
        <v>0</v>
      </c>
      <c r="J221" s="57">
        <f t="shared" si="32"/>
        <v>0</v>
      </c>
      <c r="K221" s="57">
        <f t="shared" si="32"/>
        <v>0</v>
      </c>
      <c r="L221" s="57">
        <f t="shared" si="32"/>
        <v>0</v>
      </c>
      <c r="M221" s="57">
        <f t="shared" si="32"/>
        <v>0</v>
      </c>
      <c r="N221" s="57">
        <f t="shared" si="32"/>
        <v>0</v>
      </c>
    </row>
    <row r="222" spans="1:14" ht="15.75" hidden="1" thickBot="1" x14ac:dyDescent="0.3">
      <c r="A222" s="53" t="s">
        <v>354</v>
      </c>
      <c r="B222" s="54" t="s">
        <v>355</v>
      </c>
      <c r="C222" s="55"/>
      <c r="D222" s="56"/>
      <c r="E222" s="69">
        <v>0</v>
      </c>
      <c r="F222" s="69">
        <v>0</v>
      </c>
      <c r="G222" s="69">
        <v>0</v>
      </c>
      <c r="H222" s="69">
        <v>0</v>
      </c>
      <c r="I222" s="69">
        <v>0</v>
      </c>
      <c r="J222" s="69">
        <v>0</v>
      </c>
      <c r="K222" s="69">
        <v>0</v>
      </c>
      <c r="L222" s="69">
        <v>0</v>
      </c>
      <c r="M222" s="69">
        <v>0</v>
      </c>
      <c r="N222" s="69">
        <v>0</v>
      </c>
    </row>
    <row r="223" spans="1:14" ht="30.75" hidden="1" thickBot="1" x14ac:dyDescent="0.3">
      <c r="A223" s="53" t="s">
        <v>356</v>
      </c>
      <c r="B223" s="54" t="s">
        <v>357</v>
      </c>
      <c r="C223" s="55"/>
      <c r="D223" s="56"/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69">
        <v>0</v>
      </c>
      <c r="N223" s="69">
        <v>0</v>
      </c>
    </row>
    <row r="224" spans="1:14" ht="30.75" hidden="1" thickBot="1" x14ac:dyDescent="0.3">
      <c r="A224" s="53" t="s">
        <v>358</v>
      </c>
      <c r="B224" s="54" t="s">
        <v>359</v>
      </c>
      <c r="C224" s="55"/>
      <c r="D224" s="56"/>
      <c r="E224" s="57">
        <f t="shared" ref="E224:N224" si="33">SUM(E225:E226)</f>
        <v>0</v>
      </c>
      <c r="F224" s="57">
        <f t="shared" si="33"/>
        <v>0</v>
      </c>
      <c r="G224" s="57">
        <f t="shared" si="33"/>
        <v>0</v>
      </c>
      <c r="H224" s="57">
        <f t="shared" si="33"/>
        <v>0</v>
      </c>
      <c r="I224" s="57">
        <f t="shared" si="33"/>
        <v>0</v>
      </c>
      <c r="J224" s="57">
        <f t="shared" si="33"/>
        <v>0</v>
      </c>
      <c r="K224" s="57">
        <f t="shared" si="33"/>
        <v>0</v>
      </c>
      <c r="L224" s="57">
        <f t="shared" si="33"/>
        <v>0</v>
      </c>
      <c r="M224" s="57">
        <f t="shared" si="33"/>
        <v>0</v>
      </c>
      <c r="N224" s="57">
        <f t="shared" si="33"/>
        <v>0</v>
      </c>
    </row>
    <row r="225" spans="1:14" ht="15.75" hidden="1" thickBot="1" x14ac:dyDescent="0.3">
      <c r="A225" s="53" t="s">
        <v>360</v>
      </c>
      <c r="B225" s="54" t="s">
        <v>361</v>
      </c>
      <c r="C225" s="55"/>
      <c r="D225" s="56"/>
      <c r="E225" s="69">
        <v>0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69">
        <v>0</v>
      </c>
      <c r="N225" s="69">
        <v>0</v>
      </c>
    </row>
    <row r="226" spans="1:14" ht="15.75" hidden="1" thickBot="1" x14ac:dyDescent="0.3">
      <c r="A226" s="53" t="s">
        <v>362</v>
      </c>
      <c r="B226" s="54" t="s">
        <v>363</v>
      </c>
      <c r="C226" s="55"/>
      <c r="D226" s="56"/>
      <c r="E226" s="69">
        <v>0</v>
      </c>
      <c r="F226" s="69">
        <v>0</v>
      </c>
      <c r="G226" s="69">
        <v>0</v>
      </c>
      <c r="H226" s="69">
        <v>0</v>
      </c>
      <c r="I226" s="69">
        <v>0</v>
      </c>
      <c r="J226" s="69">
        <v>0</v>
      </c>
      <c r="K226" s="69">
        <v>0</v>
      </c>
      <c r="L226" s="69">
        <v>0</v>
      </c>
      <c r="M226" s="69">
        <v>0</v>
      </c>
      <c r="N226" s="69">
        <v>0</v>
      </c>
    </row>
    <row r="227" spans="1:14" ht="30" x14ac:dyDescent="0.25">
      <c r="A227" s="63" t="s">
        <v>364</v>
      </c>
      <c r="B227" s="64" t="s">
        <v>365</v>
      </c>
      <c r="C227" s="65"/>
      <c r="D227" s="66"/>
      <c r="E227" s="68">
        <f t="shared" ref="E227:N227" si="34">SUM(E228:E229)</f>
        <v>369713</v>
      </c>
      <c r="F227" s="68">
        <f t="shared" si="34"/>
        <v>369713</v>
      </c>
      <c r="G227" s="68">
        <f t="shared" si="34"/>
        <v>0</v>
      </c>
      <c r="H227" s="68">
        <f t="shared" si="34"/>
        <v>0</v>
      </c>
      <c r="I227" s="68">
        <f t="shared" si="34"/>
        <v>309713</v>
      </c>
      <c r="J227" s="68">
        <f t="shared" si="34"/>
        <v>309713</v>
      </c>
      <c r="K227" s="68">
        <f t="shared" si="34"/>
        <v>0</v>
      </c>
      <c r="L227" s="68">
        <f t="shared" si="34"/>
        <v>0</v>
      </c>
      <c r="M227" s="68">
        <f t="shared" si="34"/>
        <v>321650.31</v>
      </c>
      <c r="N227" s="68">
        <f t="shared" si="34"/>
        <v>318433.81</v>
      </c>
    </row>
    <row r="228" spans="1:14" x14ac:dyDescent="0.25">
      <c r="A228" s="58"/>
      <c r="B228" s="59"/>
      <c r="C228" s="60">
        <v>1</v>
      </c>
      <c r="D228" s="61" t="s">
        <v>19</v>
      </c>
      <c r="E228" s="62">
        <v>369713</v>
      </c>
      <c r="F228" s="62">
        <v>369713</v>
      </c>
      <c r="G228" s="62">
        <v>0</v>
      </c>
      <c r="H228" s="62">
        <v>0</v>
      </c>
      <c r="I228" s="62">
        <v>20000</v>
      </c>
      <c r="J228" s="62">
        <v>20000</v>
      </c>
      <c r="K228" s="62">
        <v>0</v>
      </c>
      <c r="L228" s="62">
        <v>0</v>
      </c>
      <c r="M228" s="62">
        <v>321650.31</v>
      </c>
      <c r="N228" s="62">
        <v>318433.81</v>
      </c>
    </row>
    <row r="229" spans="1:14" ht="15.75" thickBot="1" x14ac:dyDescent="0.3">
      <c r="A229" s="71"/>
      <c r="B229" s="72"/>
      <c r="C229" s="73">
        <v>1</v>
      </c>
      <c r="D229" s="74" t="s">
        <v>25</v>
      </c>
      <c r="E229" s="75">
        <v>0</v>
      </c>
      <c r="F229" s="75">
        <v>0</v>
      </c>
      <c r="G229" s="75">
        <v>0</v>
      </c>
      <c r="H229" s="75">
        <v>0</v>
      </c>
      <c r="I229" s="75">
        <v>289713</v>
      </c>
      <c r="J229" s="75">
        <v>289713</v>
      </c>
      <c r="K229" s="75">
        <v>0</v>
      </c>
      <c r="L229" s="75">
        <v>0</v>
      </c>
      <c r="M229" s="75">
        <v>0</v>
      </c>
      <c r="N229" s="75">
        <v>0</v>
      </c>
    </row>
    <row r="230" spans="1:14" x14ac:dyDescent="0.25">
      <c r="A230" s="76"/>
      <c r="B230" s="76"/>
      <c r="C230" s="77"/>
      <c r="D230" s="78"/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1:14" x14ac:dyDescent="0.25">
      <c r="A231" s="76"/>
      <c r="B231" s="76"/>
      <c r="C231" s="77"/>
      <c r="D231" s="78"/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1:14" x14ac:dyDescent="0.25">
      <c r="A232" s="76"/>
      <c r="B232" s="76"/>
      <c r="C232" s="77"/>
      <c r="D232" s="78"/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1:14" x14ac:dyDescent="0.25">
      <c r="A233" s="76"/>
      <c r="B233" s="76"/>
      <c r="C233" s="77"/>
      <c r="D233" s="78"/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1:14" x14ac:dyDescent="0.25">
      <c r="A234" s="76"/>
      <c r="B234" s="76"/>
      <c r="C234" s="77"/>
      <c r="D234" s="78"/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1:14" ht="15.75" x14ac:dyDescent="0.25">
      <c r="A235" s="43" t="s">
        <v>0</v>
      </c>
      <c r="B235" s="43" t="s">
        <v>1</v>
      </c>
      <c r="C235" s="80" t="s">
        <v>3</v>
      </c>
      <c r="D235" s="81"/>
      <c r="E235" s="81"/>
      <c r="F235" s="81"/>
      <c r="G235" s="43" t="s">
        <v>4</v>
      </c>
      <c r="H235" s="44"/>
      <c r="I235" s="44"/>
      <c r="J235" s="44"/>
      <c r="K235" s="43" t="s">
        <v>5</v>
      </c>
      <c r="L235" s="43" t="s">
        <v>6</v>
      </c>
    </row>
    <row r="236" spans="1:14" ht="15.75" x14ac:dyDescent="0.25">
      <c r="A236" s="43"/>
      <c r="B236" s="43"/>
      <c r="C236" s="80" t="s">
        <v>7</v>
      </c>
      <c r="D236" s="80" t="s">
        <v>8</v>
      </c>
      <c r="E236" s="81"/>
      <c r="F236" s="80" t="s">
        <v>9</v>
      </c>
      <c r="G236" s="43" t="s">
        <v>7</v>
      </c>
      <c r="H236" s="43" t="s">
        <v>8</v>
      </c>
      <c r="I236" s="44"/>
      <c r="J236" s="43" t="s">
        <v>9</v>
      </c>
      <c r="K236" s="43"/>
      <c r="L236" s="43"/>
    </row>
    <row r="237" spans="1:14" ht="31.5" x14ac:dyDescent="0.25">
      <c r="A237" s="43"/>
      <c r="B237" s="43"/>
      <c r="C237" s="80"/>
      <c r="D237" s="82" t="s">
        <v>7</v>
      </c>
      <c r="E237" s="82" t="s">
        <v>10</v>
      </c>
      <c r="F237" s="80"/>
      <c r="G237" s="43"/>
      <c r="H237" s="83" t="s">
        <v>7</v>
      </c>
      <c r="I237" s="83" t="s">
        <v>10</v>
      </c>
      <c r="J237" s="43"/>
      <c r="K237" s="43"/>
      <c r="L237" s="43"/>
    </row>
    <row r="238" spans="1:14" ht="15.75" x14ac:dyDescent="0.25">
      <c r="A238" s="59" t="s">
        <v>366</v>
      </c>
      <c r="B238" s="59" t="s">
        <v>367</v>
      </c>
      <c r="C238" s="84">
        <f t="shared" ref="C238:F238" si="35">C239+C242+C245+C246+C247</f>
        <v>5703646</v>
      </c>
      <c r="D238" s="84">
        <f t="shared" si="35"/>
        <v>3157466</v>
      </c>
      <c r="E238" s="84">
        <f t="shared" si="35"/>
        <v>58422</v>
      </c>
      <c r="F238" s="84">
        <f t="shared" si="35"/>
        <v>2546180</v>
      </c>
      <c r="G238" s="85">
        <f t="shared" ref="G238:L238" si="36">G239+G242+G245+G246+G247</f>
        <v>2073589.61</v>
      </c>
      <c r="H238" s="85">
        <f t="shared" si="36"/>
        <v>1442839.6099999999</v>
      </c>
      <c r="I238" s="85">
        <f t="shared" si="36"/>
        <v>64979</v>
      </c>
      <c r="J238" s="85">
        <f t="shared" si="36"/>
        <v>630750</v>
      </c>
      <c r="K238" s="86">
        <f t="shared" si="36"/>
        <v>4739525.71</v>
      </c>
      <c r="L238" s="86">
        <f t="shared" si="36"/>
        <v>4718442.6500000004</v>
      </c>
    </row>
    <row r="239" spans="1:14" ht="15.75" x14ac:dyDescent="0.25">
      <c r="A239" s="59" t="s">
        <v>368</v>
      </c>
      <c r="B239" s="59" t="s">
        <v>369</v>
      </c>
      <c r="C239" s="84">
        <f t="shared" ref="C239:F239" si="37">SUM(C240:C241)</f>
        <v>803873.2</v>
      </c>
      <c r="D239" s="84">
        <f t="shared" si="37"/>
        <v>473579.2</v>
      </c>
      <c r="E239" s="84">
        <f t="shared" si="37"/>
        <v>0</v>
      </c>
      <c r="F239" s="84">
        <f t="shared" si="37"/>
        <v>330294</v>
      </c>
      <c r="G239" s="85">
        <f t="shared" ref="G239:J239" si="38">SUM(G240:G241)</f>
        <v>169007.2</v>
      </c>
      <c r="H239" s="85">
        <f t="shared" si="38"/>
        <v>133713.20000000001</v>
      </c>
      <c r="I239" s="85">
        <f t="shared" si="38"/>
        <v>3745</v>
      </c>
      <c r="J239" s="85">
        <f t="shared" si="38"/>
        <v>35294</v>
      </c>
      <c r="K239" s="86">
        <f t="shared" ref="K239:L239" si="39">SUM(K240:K241)</f>
        <v>657825.02</v>
      </c>
      <c r="L239" s="86">
        <f t="shared" si="39"/>
        <v>653821.94999999995</v>
      </c>
    </row>
    <row r="240" spans="1:14" ht="15.75" x14ac:dyDescent="0.25">
      <c r="A240" s="59" t="s">
        <v>37</v>
      </c>
      <c r="B240" s="59" t="s">
        <v>370</v>
      </c>
      <c r="C240" s="29">
        <v>440866</v>
      </c>
      <c r="D240" s="29">
        <v>440866</v>
      </c>
      <c r="E240" s="29">
        <v>0</v>
      </c>
      <c r="F240" s="29">
        <v>0</v>
      </c>
      <c r="G240" s="62">
        <v>101000</v>
      </c>
      <c r="H240" s="62">
        <v>101000</v>
      </c>
      <c r="I240" s="62">
        <v>3745</v>
      </c>
      <c r="J240" s="62">
        <v>0</v>
      </c>
      <c r="K240" s="87">
        <v>401175.02</v>
      </c>
      <c r="L240" s="87">
        <v>399738.45</v>
      </c>
    </row>
    <row r="241" spans="1:12" ht="15.75" x14ac:dyDescent="0.25">
      <c r="A241" s="59" t="s">
        <v>22</v>
      </c>
      <c r="B241" s="59" t="s">
        <v>371</v>
      </c>
      <c r="C241" s="29">
        <v>363007.2</v>
      </c>
      <c r="D241" s="29">
        <v>32713.200000000001</v>
      </c>
      <c r="E241" s="29">
        <v>0</v>
      </c>
      <c r="F241" s="29">
        <v>330294</v>
      </c>
      <c r="G241" s="62">
        <v>68007.199999999997</v>
      </c>
      <c r="H241" s="62">
        <v>32713.200000000001</v>
      </c>
      <c r="I241" s="62">
        <v>0</v>
      </c>
      <c r="J241" s="62">
        <v>35294</v>
      </c>
      <c r="K241" s="87">
        <v>256650</v>
      </c>
      <c r="L241" s="87">
        <v>254083.5</v>
      </c>
    </row>
    <row r="242" spans="1:12" ht="15.75" x14ac:dyDescent="0.25">
      <c r="A242" s="59" t="s">
        <v>372</v>
      </c>
      <c r="B242" s="59" t="s">
        <v>373</v>
      </c>
      <c r="C242" s="84">
        <f t="shared" ref="C242:F242" si="40">SUM(C243:C244)</f>
        <v>4926.87</v>
      </c>
      <c r="D242" s="84">
        <f t="shared" si="40"/>
        <v>4926.87</v>
      </c>
      <c r="E242" s="84">
        <f t="shared" si="40"/>
        <v>0</v>
      </c>
      <c r="F242" s="84">
        <f t="shared" si="40"/>
        <v>0</v>
      </c>
      <c r="G242" s="85">
        <f t="shared" ref="G242:L242" si="41">SUM(G243:G244)</f>
        <v>726551.41</v>
      </c>
      <c r="H242" s="85">
        <f t="shared" si="41"/>
        <v>422801.41</v>
      </c>
      <c r="I242" s="85">
        <f t="shared" si="41"/>
        <v>0</v>
      </c>
      <c r="J242" s="85">
        <f t="shared" si="41"/>
        <v>303750</v>
      </c>
      <c r="K242" s="86">
        <f t="shared" si="41"/>
        <v>0</v>
      </c>
      <c r="L242" s="86">
        <f t="shared" si="41"/>
        <v>0</v>
      </c>
    </row>
    <row r="243" spans="1:12" ht="15.75" x14ac:dyDescent="0.25">
      <c r="A243" s="59" t="s">
        <v>38</v>
      </c>
      <c r="B243" s="59" t="s">
        <v>374</v>
      </c>
      <c r="C243" s="29">
        <v>0</v>
      </c>
      <c r="D243" s="29">
        <v>0</v>
      </c>
      <c r="E243" s="29">
        <v>0</v>
      </c>
      <c r="F243" s="29">
        <v>0</v>
      </c>
      <c r="G243" s="62">
        <v>31911.54</v>
      </c>
      <c r="H243" s="62">
        <v>26611.54</v>
      </c>
      <c r="I243" s="62">
        <v>0</v>
      </c>
      <c r="J243" s="62">
        <v>5300</v>
      </c>
      <c r="K243" s="87">
        <v>0</v>
      </c>
      <c r="L243" s="87">
        <v>0</v>
      </c>
    </row>
    <row r="244" spans="1:12" ht="15.75" x14ac:dyDescent="0.25">
      <c r="A244" s="59" t="s">
        <v>25</v>
      </c>
      <c r="B244" s="59" t="s">
        <v>375</v>
      </c>
      <c r="C244" s="29">
        <v>4926.87</v>
      </c>
      <c r="D244" s="29">
        <v>4926.87</v>
      </c>
      <c r="E244" s="29">
        <v>0</v>
      </c>
      <c r="F244" s="29">
        <v>0</v>
      </c>
      <c r="G244" s="62">
        <v>694639.87</v>
      </c>
      <c r="H244" s="62">
        <v>396189.87</v>
      </c>
      <c r="I244" s="62">
        <v>0</v>
      </c>
      <c r="J244" s="62">
        <v>298450</v>
      </c>
      <c r="K244" s="87">
        <v>0</v>
      </c>
      <c r="L244" s="87">
        <v>0</v>
      </c>
    </row>
    <row r="245" spans="1:12" ht="15.75" x14ac:dyDescent="0.25">
      <c r="A245" s="59" t="s">
        <v>36</v>
      </c>
      <c r="B245" s="59" t="s">
        <v>376</v>
      </c>
      <c r="C245" s="29">
        <v>52300</v>
      </c>
      <c r="D245" s="29">
        <v>42300</v>
      </c>
      <c r="E245" s="29">
        <v>0</v>
      </c>
      <c r="F245" s="29">
        <v>10000</v>
      </c>
      <c r="G245" s="62">
        <v>52300</v>
      </c>
      <c r="H245" s="62">
        <v>35000</v>
      </c>
      <c r="I245" s="62">
        <v>0</v>
      </c>
      <c r="J245" s="62">
        <v>17300</v>
      </c>
      <c r="K245" s="87">
        <v>8200</v>
      </c>
      <c r="L245" s="87">
        <v>8900</v>
      </c>
    </row>
    <row r="246" spans="1:12" ht="15.75" x14ac:dyDescent="0.25">
      <c r="A246" s="59" t="s">
        <v>267</v>
      </c>
      <c r="B246" s="59" t="s">
        <v>377</v>
      </c>
      <c r="C246" s="29">
        <v>1289710</v>
      </c>
      <c r="D246" s="29">
        <v>347710</v>
      </c>
      <c r="E246" s="29">
        <v>0</v>
      </c>
      <c r="F246" s="29">
        <v>942000</v>
      </c>
      <c r="G246" s="62">
        <v>0</v>
      </c>
      <c r="H246" s="62">
        <v>0</v>
      </c>
      <c r="I246" s="62">
        <v>0</v>
      </c>
      <c r="J246" s="62">
        <v>0</v>
      </c>
      <c r="K246" s="87">
        <v>1122047.7</v>
      </c>
      <c r="L246" s="87">
        <v>1110827.23</v>
      </c>
    </row>
    <row r="247" spans="1:12" ht="15.75" x14ac:dyDescent="0.25">
      <c r="A247" s="59" t="s">
        <v>19</v>
      </c>
      <c r="B247" s="59" t="s">
        <v>378</v>
      </c>
      <c r="C247" s="29">
        <v>3552835.93</v>
      </c>
      <c r="D247" s="29">
        <v>2288949.9300000002</v>
      </c>
      <c r="E247" s="29">
        <v>58422</v>
      </c>
      <c r="F247" s="29">
        <v>1263886</v>
      </c>
      <c r="G247" s="62">
        <v>1125731</v>
      </c>
      <c r="H247" s="62">
        <v>851325</v>
      </c>
      <c r="I247" s="62">
        <v>61234</v>
      </c>
      <c r="J247" s="62">
        <v>274406</v>
      </c>
      <c r="K247" s="87">
        <v>2951452.99</v>
      </c>
      <c r="L247" s="87">
        <v>2944893.47</v>
      </c>
    </row>
    <row r="248" spans="1:12" ht="15.75" x14ac:dyDescent="0.25">
      <c r="A248" s="88"/>
      <c r="B248" s="89" t="s">
        <v>379</v>
      </c>
      <c r="C248" s="90">
        <f t="shared" ref="C248:F248" si="42">SUM(C238:C238)</f>
        <v>5703646</v>
      </c>
      <c r="D248" s="90">
        <f t="shared" si="42"/>
        <v>3157466</v>
      </c>
      <c r="E248" s="90">
        <f t="shared" si="42"/>
        <v>58422</v>
      </c>
      <c r="F248" s="90">
        <f t="shared" si="42"/>
        <v>2546180</v>
      </c>
      <c r="G248" s="91">
        <f t="shared" ref="G248:L248" si="43">SUM(G238:G238)</f>
        <v>2073589.61</v>
      </c>
      <c r="H248" s="91">
        <f t="shared" si="43"/>
        <v>1442839.6099999999</v>
      </c>
      <c r="I248" s="91">
        <f t="shared" si="43"/>
        <v>64979</v>
      </c>
      <c r="J248" s="91">
        <f t="shared" si="43"/>
        <v>630750</v>
      </c>
      <c r="K248" s="91">
        <f t="shared" si="43"/>
        <v>4739525.71</v>
      </c>
      <c r="L248" s="91">
        <f t="shared" si="43"/>
        <v>4718442.6500000004</v>
      </c>
    </row>
  </sheetData>
  <mergeCells count="30">
    <mergeCell ref="A1:N1"/>
    <mergeCell ref="A3:N3"/>
    <mergeCell ref="A4:N4"/>
    <mergeCell ref="A5:N5"/>
    <mergeCell ref="A7:A9"/>
    <mergeCell ref="B7:B9"/>
    <mergeCell ref="C7:C9"/>
    <mergeCell ref="D7:D9"/>
    <mergeCell ref="E7:H7"/>
    <mergeCell ref="I7:L7"/>
    <mergeCell ref="M7:M9"/>
    <mergeCell ref="N7:N9"/>
    <mergeCell ref="E8:E9"/>
    <mergeCell ref="F8:G8"/>
    <mergeCell ref="H8:H9"/>
    <mergeCell ref="I8:I9"/>
    <mergeCell ref="A235:A237"/>
    <mergeCell ref="B235:B237"/>
    <mergeCell ref="G235:J235"/>
    <mergeCell ref="D236:E236"/>
    <mergeCell ref="F236:F237"/>
    <mergeCell ref="G236:G237"/>
    <mergeCell ref="H236:I236"/>
    <mergeCell ref="C235:F235"/>
    <mergeCell ref="C236:C237"/>
    <mergeCell ref="J8:K8"/>
    <mergeCell ref="L8:L9"/>
    <mergeCell ref="K235:K237"/>
    <mergeCell ref="L235:L237"/>
    <mergeCell ref="J236:J237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0D75D-0D75-4983-B50F-FDCDB6B335AE}">
  <sheetPr>
    <tabColor theme="9" tint="-0.249977111117893"/>
  </sheetPr>
  <dimension ref="A1:F37"/>
  <sheetViews>
    <sheetView showGridLines="0" workbookViewId="0">
      <selection activeCell="G8" sqref="G8"/>
    </sheetView>
  </sheetViews>
  <sheetFormatPr defaultRowHeight="15" x14ac:dyDescent="0.25"/>
  <cols>
    <col min="1" max="1" width="40.7109375" style="2" customWidth="1"/>
    <col min="2" max="2" width="16.5703125" style="2" customWidth="1"/>
    <col min="3" max="3" width="14.85546875" style="2" customWidth="1"/>
    <col min="4" max="4" width="15.42578125" style="2" customWidth="1"/>
    <col min="5" max="5" width="14.7109375" style="2" customWidth="1"/>
    <col min="6" max="6" width="14.85546875" style="2" customWidth="1"/>
    <col min="7" max="16384" width="9.140625" style="2"/>
  </cols>
  <sheetData>
    <row r="1" spans="1:6" x14ac:dyDescent="0.25">
      <c r="A1" s="24" t="s">
        <v>380</v>
      </c>
      <c r="B1" s="24"/>
      <c r="C1" s="24"/>
      <c r="D1" s="24"/>
      <c r="E1" s="24"/>
      <c r="F1" s="24"/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25"/>
      <c r="B3" s="26"/>
      <c r="C3" s="26"/>
      <c r="D3" s="26"/>
      <c r="E3" s="26"/>
      <c r="F3" s="26"/>
    </row>
    <row r="4" spans="1:6" ht="16.5" customHeight="1" x14ac:dyDescent="0.25">
      <c r="A4" s="27" t="s">
        <v>381</v>
      </c>
      <c r="B4" s="27"/>
      <c r="C4" s="27"/>
      <c r="D4" s="27"/>
      <c r="E4" s="27"/>
      <c r="F4" s="27"/>
    </row>
    <row r="5" spans="1:6" ht="16.5" customHeight="1" x14ac:dyDescent="0.25">
      <c r="A5" s="27" t="s">
        <v>382</v>
      </c>
      <c r="B5" s="27"/>
      <c r="C5" s="27"/>
      <c r="D5" s="27"/>
      <c r="E5" s="27"/>
      <c r="F5" s="27"/>
    </row>
    <row r="6" spans="1:6" ht="15.75" thickBot="1" x14ac:dyDescent="0.3">
      <c r="A6" s="28" t="s">
        <v>383</v>
      </c>
      <c r="B6" s="28"/>
      <c r="C6" s="28"/>
      <c r="D6" s="28"/>
      <c r="E6" s="28"/>
      <c r="F6" s="28"/>
    </row>
    <row r="7" spans="1:6" ht="15" hidden="1" customHeight="1" thickBot="1" x14ac:dyDescent="0.3">
      <c r="B7" s="23" t="s">
        <v>384</v>
      </c>
      <c r="C7" s="23"/>
      <c r="D7" s="23"/>
    </row>
    <row r="8" spans="1:6" ht="47.25" x14ac:dyDescent="0.25">
      <c r="A8" s="4" t="s">
        <v>385</v>
      </c>
      <c r="B8" s="5" t="s">
        <v>386</v>
      </c>
      <c r="C8" s="5" t="s">
        <v>387</v>
      </c>
      <c r="D8" s="5" t="s">
        <v>388</v>
      </c>
      <c r="E8" s="5" t="s">
        <v>389</v>
      </c>
      <c r="F8" s="6" t="s">
        <v>390</v>
      </c>
    </row>
    <row r="9" spans="1:6" ht="17.25" customHeight="1" x14ac:dyDescent="0.25">
      <c r="A9" s="7" t="s">
        <v>391</v>
      </c>
      <c r="B9" s="8">
        <f>SUM(B12+B10)</f>
        <v>2823512.65</v>
      </c>
      <c r="C9" s="8">
        <f>D9-B9</f>
        <v>-749923.0399999998</v>
      </c>
      <c r="D9" s="8">
        <f>SUM(D12+D10)</f>
        <v>2073589.61</v>
      </c>
      <c r="E9" s="8">
        <f>E13</f>
        <v>4739525.71</v>
      </c>
      <c r="F9" s="9">
        <f>F13</f>
        <v>4718442.6500000004</v>
      </c>
    </row>
    <row r="10" spans="1:6" ht="17.25" customHeight="1" x14ac:dyDescent="0.25">
      <c r="A10" s="10" t="s">
        <v>392</v>
      </c>
      <c r="B10" s="1">
        <v>1784605.65</v>
      </c>
      <c r="C10" s="11">
        <f>D10-B10</f>
        <v>-341766.0399999998</v>
      </c>
      <c r="D10" s="1">
        <v>1442839.61</v>
      </c>
      <c r="E10" s="1"/>
      <c r="F10" s="12"/>
    </row>
    <row r="11" spans="1:6" ht="17.25" customHeight="1" x14ac:dyDescent="0.25">
      <c r="A11" s="13" t="s">
        <v>393</v>
      </c>
      <c r="B11" s="1">
        <v>63787</v>
      </c>
      <c r="C11" s="11">
        <f>D11-B11</f>
        <v>1192</v>
      </c>
      <c r="D11" s="1">
        <v>64979</v>
      </c>
      <c r="E11" s="1"/>
      <c r="F11" s="12"/>
    </row>
    <row r="12" spans="1:6" ht="17.25" customHeight="1" x14ac:dyDescent="0.25">
      <c r="A12" s="10" t="s">
        <v>394</v>
      </c>
      <c r="B12" s="1">
        <v>1038907</v>
      </c>
      <c r="C12" s="11">
        <f>D12-B12</f>
        <v>-408157</v>
      </c>
      <c r="D12" s="1">
        <v>630750</v>
      </c>
      <c r="E12" s="1"/>
      <c r="F12" s="12"/>
    </row>
    <row r="13" spans="1:6" ht="17.25" customHeight="1" x14ac:dyDescent="0.25">
      <c r="A13" s="7" t="s">
        <v>395</v>
      </c>
      <c r="B13" s="8">
        <f>SUM(B14+B34)</f>
        <v>2823512.65</v>
      </c>
      <c r="C13" s="8">
        <f>SUM(C14+C34)</f>
        <v>-749923.04</v>
      </c>
      <c r="D13" s="8">
        <f>SUM(D14+D34)</f>
        <v>2073589.61</v>
      </c>
      <c r="E13" s="8">
        <f t="shared" ref="E13:F13" si="0">SUM(E14+E34)</f>
        <v>4739525.71</v>
      </c>
      <c r="F13" s="14">
        <f t="shared" si="0"/>
        <v>4718442.6500000004</v>
      </c>
    </row>
    <row r="14" spans="1:6" ht="17.25" customHeight="1" x14ac:dyDescent="0.25">
      <c r="A14" s="7" t="s">
        <v>396</v>
      </c>
      <c r="B14" s="8">
        <f>SUM(B15+B22+B27+B28+B29+B30+B31+B32+B33)</f>
        <v>2823512.65</v>
      </c>
      <c r="C14" s="8">
        <f>SUM(C15+C22+C27+C28+C29+C30+C31+C32+C33)</f>
        <v>-749923.04</v>
      </c>
      <c r="D14" s="8">
        <f>SUM(D15+D22+D27+D28+D29+D30+D31+D32+D33)</f>
        <v>2073589.61</v>
      </c>
      <c r="E14" s="8">
        <f t="shared" ref="E14:F14" si="1">SUM(E15+E22+E27+E28+E29+E30+E31+E32+E33)</f>
        <v>4739525.71</v>
      </c>
      <c r="F14" s="14">
        <f t="shared" si="1"/>
        <v>4718442.6500000004</v>
      </c>
    </row>
    <row r="15" spans="1:6" ht="30" customHeight="1" x14ac:dyDescent="0.25">
      <c r="A15" s="15" t="s">
        <v>397</v>
      </c>
      <c r="B15" s="1">
        <f>SUM(B17+B18+B19+B21+B20)</f>
        <v>114378.52</v>
      </c>
      <c r="C15" s="1">
        <f>SUM(C17+C18+C19+C20+C21)</f>
        <v>54628.679999999993</v>
      </c>
      <c r="D15" s="1">
        <f>SUM(D17+D18+D19+D20+D21)</f>
        <v>169007.2</v>
      </c>
      <c r="E15" s="1">
        <f t="shared" ref="E15:F15" si="2">SUM(E17+E18+E19+E20+E21)</f>
        <v>657825.02</v>
      </c>
      <c r="F15" s="12">
        <f t="shared" si="2"/>
        <v>653821.94999999995</v>
      </c>
    </row>
    <row r="16" spans="1:6" ht="15.75" x14ac:dyDescent="0.25">
      <c r="A16" s="15" t="s">
        <v>398</v>
      </c>
      <c r="B16" s="1"/>
      <c r="C16" s="1"/>
      <c r="D16" s="1"/>
      <c r="E16" s="1"/>
      <c r="F16" s="12"/>
    </row>
    <row r="17" spans="1:6" ht="30" customHeight="1" x14ac:dyDescent="0.25">
      <c r="A17" s="15" t="s">
        <v>399</v>
      </c>
      <c r="B17" s="1"/>
      <c r="C17" s="1">
        <f>D17-B17</f>
        <v>0</v>
      </c>
      <c r="D17" s="1"/>
      <c r="E17" s="1"/>
      <c r="F17" s="12"/>
    </row>
    <row r="18" spans="1:6" ht="30" customHeight="1" x14ac:dyDescent="0.25">
      <c r="A18" s="15" t="s">
        <v>400</v>
      </c>
      <c r="B18" s="1">
        <v>104800</v>
      </c>
      <c r="C18" s="1">
        <f>D18-B18</f>
        <v>-3800</v>
      </c>
      <c r="D18" s="16">
        <v>101000</v>
      </c>
      <c r="E18" s="16">
        <v>401175.02</v>
      </c>
      <c r="F18" s="17">
        <v>399738.45</v>
      </c>
    </row>
    <row r="19" spans="1:6" ht="45" customHeight="1" x14ac:dyDescent="0.25">
      <c r="A19" s="15" t="s">
        <v>401</v>
      </c>
      <c r="B19" s="1"/>
      <c r="C19" s="1">
        <f t="shared" ref="C19:C33" si="3">D19-B19</f>
        <v>0</v>
      </c>
      <c r="D19" s="1"/>
      <c r="E19" s="1"/>
      <c r="F19" s="12"/>
    </row>
    <row r="20" spans="1:6" ht="45" customHeight="1" x14ac:dyDescent="0.25">
      <c r="A20" s="15" t="s">
        <v>402</v>
      </c>
      <c r="B20" s="1">
        <v>9578.52</v>
      </c>
      <c r="C20" s="1">
        <f t="shared" si="3"/>
        <v>58428.679999999993</v>
      </c>
      <c r="D20" s="16">
        <v>68007.199999999997</v>
      </c>
      <c r="E20" s="16">
        <v>256650</v>
      </c>
      <c r="F20" s="17">
        <v>254083.5</v>
      </c>
    </row>
    <row r="21" spans="1:6" ht="17.25" customHeight="1" x14ac:dyDescent="0.25">
      <c r="A21" s="15" t="s">
        <v>403</v>
      </c>
      <c r="B21" s="1"/>
      <c r="C21" s="1">
        <f t="shared" si="3"/>
        <v>0</v>
      </c>
      <c r="D21" s="1"/>
      <c r="E21" s="1"/>
      <c r="F21" s="12"/>
    </row>
    <row r="22" spans="1:6" ht="17.25" customHeight="1" x14ac:dyDescent="0.25">
      <c r="A22" s="15" t="s">
        <v>404</v>
      </c>
      <c r="B22" s="1">
        <f>B24+B25+B26</f>
        <v>11868.13</v>
      </c>
      <c r="C22" s="1">
        <f>C24+C25+C26</f>
        <v>714683.28</v>
      </c>
      <c r="D22" s="1">
        <f>D24+D25+D26</f>
        <v>726551.41</v>
      </c>
      <c r="E22" s="1">
        <f t="shared" ref="E22:F22" si="4">E24+E25+E26</f>
        <v>0</v>
      </c>
      <c r="F22" s="12">
        <f t="shared" si="4"/>
        <v>0</v>
      </c>
    </row>
    <row r="23" spans="1:6" ht="17.25" customHeight="1" x14ac:dyDescent="0.25">
      <c r="A23" s="15" t="s">
        <v>405</v>
      </c>
      <c r="B23" s="1"/>
      <c r="C23" s="1"/>
      <c r="D23" s="1"/>
      <c r="E23" s="1"/>
      <c r="F23" s="12"/>
    </row>
    <row r="24" spans="1:6" ht="31.5" x14ac:dyDescent="0.25">
      <c r="A24" s="15" t="s">
        <v>406</v>
      </c>
      <c r="B24" s="1"/>
      <c r="C24" s="1">
        <f>D24-B24</f>
        <v>0</v>
      </c>
      <c r="D24" s="1"/>
      <c r="E24" s="1"/>
      <c r="F24" s="12"/>
    </row>
    <row r="25" spans="1:6" ht="31.5" x14ac:dyDescent="0.25">
      <c r="A25" s="15" t="s">
        <v>407</v>
      </c>
      <c r="B25" s="1">
        <v>11868.13</v>
      </c>
      <c r="C25" s="1">
        <f>D25-B25</f>
        <v>20043.410000000003</v>
      </c>
      <c r="D25" s="16">
        <v>31911.54</v>
      </c>
      <c r="E25" s="1"/>
      <c r="F25" s="12"/>
    </row>
    <row r="26" spans="1:6" ht="31.5" x14ac:dyDescent="0.25">
      <c r="A26" s="15" t="s">
        <v>408</v>
      </c>
      <c r="B26" s="1"/>
      <c r="C26" s="1">
        <f>D26-B26</f>
        <v>694639.87</v>
      </c>
      <c r="D26" s="16">
        <v>694639.87</v>
      </c>
      <c r="E26" s="1"/>
      <c r="F26" s="12"/>
    </row>
    <row r="27" spans="1:6" ht="30" customHeight="1" x14ac:dyDescent="0.25">
      <c r="A27" s="15" t="s">
        <v>426</v>
      </c>
      <c r="B27" s="1">
        <v>1806259</v>
      </c>
      <c r="C27" s="1">
        <f>D27-B27</f>
        <v>-680528</v>
      </c>
      <c r="D27" s="16">
        <v>1125731</v>
      </c>
      <c r="E27" s="29">
        <v>2951452.99</v>
      </c>
      <c r="F27" s="30">
        <v>2944893.47</v>
      </c>
    </row>
    <row r="28" spans="1:6" ht="17.25" customHeight="1" x14ac:dyDescent="0.25">
      <c r="A28" s="13" t="s">
        <v>409</v>
      </c>
      <c r="B28" s="1"/>
      <c r="C28" s="1">
        <f t="shared" si="3"/>
        <v>0</v>
      </c>
      <c r="D28" s="1"/>
      <c r="E28" s="1"/>
      <c r="F28" s="12"/>
    </row>
    <row r="29" spans="1:6" ht="17.25" customHeight="1" x14ac:dyDescent="0.25">
      <c r="A29" s="13" t="s">
        <v>410</v>
      </c>
      <c r="B29" s="1">
        <v>29500</v>
      </c>
      <c r="C29" s="1">
        <f t="shared" si="3"/>
        <v>22800</v>
      </c>
      <c r="D29" s="16">
        <v>52300</v>
      </c>
      <c r="E29" s="16">
        <v>8200</v>
      </c>
      <c r="F29" s="17">
        <v>8900</v>
      </c>
    </row>
    <row r="30" spans="1:6" ht="30" customHeight="1" x14ac:dyDescent="0.25">
      <c r="A30" s="13" t="s">
        <v>411</v>
      </c>
      <c r="B30" s="1"/>
      <c r="C30" s="1">
        <f t="shared" si="3"/>
        <v>0</v>
      </c>
      <c r="D30" s="1"/>
      <c r="E30" s="1"/>
      <c r="F30" s="12"/>
    </row>
    <row r="31" spans="1:6" ht="17.25" customHeight="1" x14ac:dyDescent="0.25">
      <c r="A31" s="13" t="s">
        <v>412</v>
      </c>
      <c r="B31" s="1"/>
      <c r="C31" s="1">
        <f t="shared" si="3"/>
        <v>0</v>
      </c>
      <c r="D31" s="1"/>
      <c r="E31" s="1"/>
      <c r="F31" s="12"/>
    </row>
    <row r="32" spans="1:6" ht="17.25" customHeight="1" x14ac:dyDescent="0.25">
      <c r="A32" s="13" t="s">
        <v>413</v>
      </c>
      <c r="B32" s="1">
        <v>861507</v>
      </c>
      <c r="C32" s="1">
        <f t="shared" si="3"/>
        <v>-861507</v>
      </c>
      <c r="D32" s="1"/>
      <c r="E32" s="16">
        <v>1122047.7</v>
      </c>
      <c r="F32" s="17">
        <v>1110827.23</v>
      </c>
    </row>
    <row r="33" spans="1:6" ht="17.25" customHeight="1" x14ac:dyDescent="0.25">
      <c r="A33" s="13" t="s">
        <v>414</v>
      </c>
      <c r="B33" s="1"/>
      <c r="C33" s="1">
        <f t="shared" si="3"/>
        <v>0</v>
      </c>
      <c r="D33" s="1"/>
      <c r="E33" s="1"/>
      <c r="F33" s="12"/>
    </row>
    <row r="34" spans="1:6" ht="17.25" customHeight="1" x14ac:dyDescent="0.25">
      <c r="A34" s="7" t="s">
        <v>415</v>
      </c>
      <c r="B34" s="8">
        <f>SUM(B35:B37)</f>
        <v>0</v>
      </c>
      <c r="C34" s="8">
        <f>D34-B34</f>
        <v>0</v>
      </c>
      <c r="D34" s="8">
        <f>SUM(D35:D37)</f>
        <v>0</v>
      </c>
      <c r="E34" s="8">
        <f>SUM(E35:E37)</f>
        <v>0</v>
      </c>
      <c r="F34" s="14">
        <f>SUM(F35:F37)</f>
        <v>0</v>
      </c>
    </row>
    <row r="35" spans="1:6" ht="17.25" customHeight="1" x14ac:dyDescent="0.25">
      <c r="A35" s="13" t="s">
        <v>416</v>
      </c>
      <c r="B35" s="1"/>
      <c r="C35" s="11">
        <f t="shared" ref="C35:C37" si="5">D35-B35</f>
        <v>0</v>
      </c>
      <c r="D35" s="1"/>
      <c r="E35" s="1"/>
      <c r="F35" s="12"/>
    </row>
    <row r="36" spans="1:6" ht="17.25" customHeight="1" x14ac:dyDescent="0.25">
      <c r="A36" s="13" t="s">
        <v>417</v>
      </c>
      <c r="B36" s="18"/>
      <c r="C36" s="11">
        <f t="shared" si="5"/>
        <v>0</v>
      </c>
      <c r="D36" s="1"/>
      <c r="E36" s="1"/>
      <c r="F36" s="12"/>
    </row>
    <row r="37" spans="1:6" ht="17.25" customHeight="1" thickBot="1" x14ac:dyDescent="0.3">
      <c r="A37" s="19" t="s">
        <v>418</v>
      </c>
      <c r="B37" s="20"/>
      <c r="C37" s="21">
        <f t="shared" si="5"/>
        <v>0</v>
      </c>
      <c r="D37" s="20"/>
      <c r="E37" s="20"/>
      <c r="F37" s="22"/>
    </row>
  </sheetData>
  <mergeCells count="6">
    <mergeCell ref="B7:D7"/>
    <mergeCell ref="A1:F1"/>
    <mergeCell ref="A3:F3"/>
    <mergeCell ref="A4:F4"/>
    <mergeCell ref="A5:F5"/>
    <mergeCell ref="A6:F6"/>
  </mergeCells>
  <pageMargins left="0.23622047244094491" right="0.23622047244094491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1 priedas</vt:lpstr>
      <vt:lpstr>2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Adomas Almanis</dc:creator>
  <cp:lastModifiedBy>A.Almaniene</cp:lastModifiedBy>
  <cp:lastPrinted>2021-02-18T08:56:38Z</cp:lastPrinted>
  <dcterms:created xsi:type="dcterms:W3CDTF">2021-02-14T10:37:52Z</dcterms:created>
  <dcterms:modified xsi:type="dcterms:W3CDTF">2021-02-25T09:27:02Z</dcterms:modified>
</cp:coreProperties>
</file>