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Prismontiene\Desktop\TARYBOS SPRENDIMAI\Pasirašomi\"/>
    </mc:Choice>
  </mc:AlternateContent>
  <xr:revisionPtr revIDLastSave="0" documentId="8_{AFC02D08-4620-4E1A-BFE0-CC5E2E4C850A}" xr6:coauthVersionLast="45" xr6:coauthVersionMax="45" xr10:uidLastSave="{00000000-0000-0000-0000-000000000000}"/>
  <bookViews>
    <workbookView xWindow="-120" yWindow="-120" windowWidth="29040" windowHeight="15840" tabRatio="880" firstSheet="6" activeTab="11"/>
  </bookViews>
  <sheets>
    <sheet name="2_VSAFAS_2p" sheetId="5" r:id="rId1"/>
    <sheet name="3_VSAFAS_2p" sheetId="8" r:id="rId2"/>
    <sheet name="4_VSAFAS_1p" sheetId="10" r:id="rId3"/>
    <sheet name="5_VSAFAS_2p" sheetId="12" r:id="rId4"/>
    <sheet name="13_VSAFAS_1p" sheetId="27" r:id="rId5"/>
    <sheet name="12_VSAFAS_1p" sheetId="25" r:id="rId6"/>
    <sheet name="8_VSAFAS_1p" sheetId="20" r:id="rId7"/>
    <sheet name="6_VSAFAS_6p" sheetId="51" r:id="rId8"/>
    <sheet name="17_VSAFAS_7p" sheetId="35" r:id="rId9"/>
    <sheet name="17_VSAFAS_13p" sheetId="53" r:id="rId10"/>
    <sheet name="17_VSAFAS_8p" sheetId="36" r:id="rId11"/>
    <sheet name="20_VSAFAS_4p" sheetId="46" r:id="rId12"/>
    <sheet name="20_VSAFAS_5p" sheetId="47" r:id="rId13"/>
    <sheet name="17_VSAFAS_12p" sheetId="40" r:id="rId14"/>
    <sheet name="10_VSAFAS_1p" sheetId="52" r:id="rId15"/>
    <sheet name="25_VSAFAS_1_PRIEDAS" sheetId="54" r:id="rId16"/>
    <sheet name="6_VSAFAS_4p" sheetId="17" r:id="rId17"/>
  </sheets>
  <definedNames>
    <definedName name="_ftn1" localSheetId="2">'4_VSAFAS_1p'!$A$18</definedName>
    <definedName name="_ftnref1" localSheetId="2">'4_VSAFAS_1p'!$A$11</definedName>
    <definedName name="_xlnm.Print_Area" localSheetId="5">'12_VSAFAS_1p'!$A$1:$R$53</definedName>
    <definedName name="_xlnm.Print_Area" localSheetId="4">'13_VSAFAS_1p'!$A$1:$M$44</definedName>
    <definedName name="_xlnm.Print_Area" localSheetId="13">'17_VSAFAS_12p'!$A$1:$I$24</definedName>
    <definedName name="_xlnm.Print_Area" localSheetId="8">'17_VSAFAS_7p'!$A$1:$I$32</definedName>
    <definedName name="_xlnm.Print_Area" localSheetId="10">'17_VSAFAS_8p'!$A$1:$G$37</definedName>
    <definedName name="_xlnm.Print_Area" localSheetId="0">'2_VSAFAS_2p'!$A$1:$G$101</definedName>
    <definedName name="_xlnm.Print_Area" localSheetId="11">'20_VSAFAS_4p'!$A$1:$M$26</definedName>
    <definedName name="_xlnm.Print_Area" localSheetId="12">'20_VSAFAS_5p'!$A$1:$H$20</definedName>
    <definedName name="_xlnm.Print_Area" localSheetId="1">'3_VSAFAS_2p'!$A$1:$I$65</definedName>
    <definedName name="_xlnm.Print_Area" localSheetId="2">'4_VSAFAS_1p'!$A$1:$J$41</definedName>
    <definedName name="_xlnm.Print_Area" localSheetId="3">'5_VSAFAS_2p'!$A$1:$L$89</definedName>
    <definedName name="_xlnm.Print_Area" localSheetId="16">'6_VSAFAS_4p'!$A$1:$E$27</definedName>
    <definedName name="_xlnm.Print_Area" localSheetId="6">'8_VSAFAS_1p'!$A$1:$J$37</definedName>
    <definedName name="_xlnm.Print_Titles" localSheetId="5">'12_VSAFAS_1p'!$9:$11</definedName>
    <definedName name="_xlnm.Print_Titles" localSheetId="4">'13_VSAFAS_1p'!$9:$11</definedName>
    <definedName name="_xlnm.Print_Titles" localSheetId="0">'2_VSAFAS_2p'!$19:$19</definedName>
    <definedName name="_xlnm.Print_Titles" localSheetId="11">'20_VSAFAS_4p'!$10:$12</definedName>
    <definedName name="_xlnm.Print_Titles" localSheetId="1">'3_VSAFAS_2p'!$20:$20</definedName>
    <definedName name="_xlnm.Print_Titles" localSheetId="3">'5_VSAFAS_2p'!$18:$21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46" l="1"/>
  <c r="M22" i="27"/>
  <c r="M24" i="27"/>
  <c r="M30" i="27"/>
  <c r="M21" i="27"/>
  <c r="M12" i="27"/>
  <c r="O73" i="54"/>
  <c r="O71" i="54"/>
  <c r="O68" i="54"/>
  <c r="O67" i="54"/>
  <c r="O66" i="54"/>
  <c r="O65" i="54"/>
  <c r="O63" i="54"/>
  <c r="O62" i="54"/>
  <c r="O57" i="54"/>
  <c r="O53" i="54"/>
  <c r="O51" i="54"/>
  <c r="O50" i="54"/>
  <c r="O49" i="54"/>
  <c r="O47" i="54"/>
  <c r="O46" i="54"/>
  <c r="O45" i="54"/>
  <c r="O44" i="54"/>
  <c r="K61" i="54"/>
  <c r="O61" i="54" s="1"/>
  <c r="O41" i="54"/>
  <c r="O39" i="54"/>
  <c r="O36" i="54"/>
  <c r="O35" i="54"/>
  <c r="O34" i="54"/>
  <c r="O33" i="54"/>
  <c r="O32" i="54"/>
  <c r="O29" i="54" s="1"/>
  <c r="O31" i="54"/>
  <c r="O30" i="54"/>
  <c r="K29" i="54"/>
  <c r="K28" i="54" s="1"/>
  <c r="O28" i="54" s="1"/>
  <c r="O26" i="54"/>
  <c r="O25" i="54"/>
  <c r="O21" i="54"/>
  <c r="O19" i="54"/>
  <c r="O18" i="54"/>
  <c r="O17" i="54"/>
  <c r="O15" i="54"/>
  <c r="O14" i="54"/>
  <c r="O13" i="54"/>
  <c r="O12" i="54"/>
  <c r="K12" i="54"/>
  <c r="G42" i="12"/>
  <c r="I55" i="12"/>
  <c r="G55" i="12"/>
  <c r="D23" i="17"/>
  <c r="E23" i="17"/>
  <c r="E22" i="40"/>
  <c r="D22" i="40"/>
  <c r="H22" i="40"/>
  <c r="G22" i="40"/>
  <c r="E17" i="47"/>
  <c r="D17" i="47"/>
  <c r="M22" i="46"/>
  <c r="M25" i="46" s="1"/>
  <c r="I22" i="46"/>
  <c r="I25" i="46" s="1"/>
  <c r="F22" i="46"/>
  <c r="F25" i="46" s="1"/>
  <c r="D22" i="46"/>
  <c r="D25" i="46" s="1"/>
  <c r="D16" i="46"/>
  <c r="C22" i="46"/>
  <c r="C25" i="46" s="1"/>
  <c r="D24" i="36"/>
  <c r="D32" i="36"/>
  <c r="F24" i="36"/>
  <c r="F32" i="36"/>
  <c r="J18" i="20"/>
  <c r="J19" i="20"/>
  <c r="J15" i="20"/>
  <c r="J14" i="20"/>
  <c r="J12" i="20"/>
  <c r="J35" i="20"/>
  <c r="D13" i="20"/>
  <c r="J13" i="20"/>
  <c r="D16" i="20"/>
  <c r="R24" i="25"/>
  <c r="R22" i="25"/>
  <c r="R21" i="25"/>
  <c r="R12" i="25"/>
  <c r="R51" i="25"/>
  <c r="R50" i="25"/>
  <c r="M30" i="25"/>
  <c r="K30" i="25"/>
  <c r="J30" i="25"/>
  <c r="R30" i="25" s="1"/>
  <c r="I23" i="12"/>
  <c r="I77" i="12"/>
  <c r="I76" i="12"/>
  <c r="I54" i="12"/>
  <c r="I52" i="12"/>
  <c r="I48" i="12"/>
  <c r="I47" i="12"/>
  <c r="I46" i="12"/>
  <c r="I44" i="12"/>
  <c r="I43" i="12"/>
  <c r="I42" i="12" s="1"/>
  <c r="G75" i="12"/>
  <c r="I75" i="12" s="1"/>
  <c r="G24" i="12"/>
  <c r="G23" i="12"/>
  <c r="G22" i="12" s="1"/>
  <c r="L77" i="12"/>
  <c r="L76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 s="1"/>
  <c r="L41" i="12"/>
  <c r="L40" i="12"/>
  <c r="L39" i="12"/>
  <c r="L35" i="12" s="1"/>
  <c r="L34" i="12"/>
  <c r="L33" i="12"/>
  <c r="L32" i="12"/>
  <c r="L31" i="12"/>
  <c r="L30" i="12"/>
  <c r="L29" i="12"/>
  <c r="L28" i="12"/>
  <c r="L27" i="12"/>
  <c r="L26" i="12"/>
  <c r="L25" i="12"/>
  <c r="J75" i="12"/>
  <c r="L75" i="12" s="1"/>
  <c r="J55" i="12"/>
  <c r="J42" i="12"/>
  <c r="J35" i="12"/>
  <c r="J24" i="12"/>
  <c r="J23" i="12" s="1"/>
  <c r="J22" i="12" s="1"/>
  <c r="I35" i="10"/>
  <c r="H35" i="10"/>
  <c r="H31" i="8"/>
  <c r="H28" i="8"/>
  <c r="H21" i="8" s="1"/>
  <c r="H46" i="8" s="1"/>
  <c r="H54" i="8" s="1"/>
  <c r="H56" i="8" s="1"/>
  <c r="H22" i="8"/>
  <c r="F27" i="5"/>
  <c r="F90" i="5"/>
  <c r="F84" i="5" s="1"/>
  <c r="F59" i="5"/>
  <c r="F69" i="5"/>
  <c r="F64" i="5" s="1"/>
  <c r="F49" i="5"/>
  <c r="F42" i="5"/>
  <c r="F41" i="5"/>
  <c r="F58" i="5" s="1"/>
  <c r="I22" i="8"/>
  <c r="I21" i="8" s="1"/>
  <c r="I46" i="8" s="1"/>
  <c r="I54" i="8" s="1"/>
  <c r="I56" i="8" s="1"/>
  <c r="I28" i="8"/>
  <c r="I31" i="8"/>
  <c r="G49" i="5"/>
  <c r="G41" i="5" s="1"/>
  <c r="G42" i="5"/>
  <c r="G84" i="5"/>
  <c r="G94" i="5" s="1"/>
  <c r="G59" i="5"/>
  <c r="G64" i="5"/>
  <c r="G21" i="5"/>
  <c r="G20" i="5" s="1"/>
  <c r="I35" i="12"/>
  <c r="F21" i="5"/>
  <c r="F20" i="5"/>
  <c r="C16" i="20"/>
  <c r="J16" i="20" s="1"/>
  <c r="M42" i="27"/>
  <c r="R16" i="25"/>
  <c r="R19" i="25"/>
  <c r="M41" i="27"/>
  <c r="I30" i="27"/>
  <c r="G35" i="12"/>
  <c r="C22" i="20"/>
  <c r="J22" i="20" s="1"/>
  <c r="D22" i="20"/>
  <c r="D34" i="20"/>
  <c r="J34" i="20" s="1"/>
  <c r="G58" i="5" l="1"/>
  <c r="F94" i="5"/>
  <c r="I22" i="12"/>
  <c r="L24" i="12"/>
  <c r="L23" i="12" s="1"/>
  <c r="L22" i="12" s="1"/>
</calcChain>
</file>

<file path=xl/sharedStrings.xml><?xml version="1.0" encoding="utf-8"?>
<sst xmlns="http://schemas.openxmlformats.org/spreadsheetml/2006/main" count="1476" uniqueCount="756">
  <si>
    <t>Straipsnio pavadinimas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</si>
  <si>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</si>
  <si>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</si>
  <si>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</si>
  <si>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</si>
  <si>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Finansavimo sumų pergrupavimas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</si>
  <si>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</si>
  <si>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</si>
  <si>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</si>
  <si>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</si>
  <si>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</si>
  <si>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</si>
  <si>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</si>
  <si>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 xml:space="preserve">                                     20-ojo VSAFAS „Finansavimo sumos“</t>
  </si>
  <si>
    <t>1.7.</t>
  </si>
  <si>
    <t xml:space="preserve">                         8-ojo VSAFAS „Atsargos“</t>
  </si>
  <si>
    <t xml:space="preserve">                         1 priedas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</si>
  <si>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</si>
  <si>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</si>
  <si>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</si>
  <si>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</si>
  <si>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</si>
  <si>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</si>
  <si>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</si>
  <si>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</si>
  <si>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</si>
  <si>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</si>
  <si>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</si>
  <si>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</si>
  <si>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3.3.</t>
  </si>
  <si>
    <t>Sunaudota veikloje</t>
  </si>
  <si>
    <t>3.4.</t>
  </si>
  <si>
    <t>Kiti nurašymai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</si>
  <si>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</si>
  <si>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 xml:space="preserve">   25-ojo VSAFAS „Segmentai“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</si>
  <si>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</si>
  <si>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</si>
  <si>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</si>
  <si>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</si>
  <si>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</si>
  <si>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</si>
  <si>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</si>
  <si>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</si>
  <si>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</si>
  <si>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</si>
  <si>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</si>
  <si>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</si>
  <si>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</si>
  <si>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</si>
  <si>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Paprastojo remonto ir eksploatavimo</t>
  </si>
  <si>
    <t>1.8.</t>
  </si>
  <si>
    <t>Nuvertėjimo ir nurašytų sumų</t>
  </si>
  <si>
    <t>1.9.</t>
  </si>
  <si>
    <t>Sunaudotų ir parduotų atsargų savikaina</t>
  </si>
  <si>
    <t>1.10.</t>
  </si>
  <si>
    <t>1.11.</t>
  </si>
  <si>
    <t>1.12.</t>
  </si>
  <si>
    <t>Finansavimo</t>
  </si>
  <si>
    <t>1.13.</t>
  </si>
  <si>
    <t>Kitų paslaugų</t>
  </si>
  <si>
    <t>1.14.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</si>
  <si>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</si>
  <si>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</si>
  <si>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</si>
  <si>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</si>
  <si>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</si>
  <si>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</si>
  <si>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</si>
  <si>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</si>
  <si>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</si>
  <si>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</si>
  <si>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</si>
  <si>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</si>
  <si>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</si>
  <si>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</si>
  <si>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</si>
  <si>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</si>
  <si>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</si>
  <si>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</si>
  <si>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</si>
  <si>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</si>
  <si>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</si>
  <si>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</si>
  <si>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</si>
  <si>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</si>
  <si>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</si>
  <si>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</si>
  <si>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</si>
  <si>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</si>
  <si>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</si>
  <si>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</si>
  <si>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</si>
  <si>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</si>
  <si>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</si>
  <si>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</si>
  <si>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</si>
  <si>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</si>
  <si>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</si>
  <si>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</si>
  <si>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2 priedas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</si>
  <si>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</si>
  <si>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</si>
  <si>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</si>
  <si>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</si>
  <si>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</si>
  <si>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</si>
  <si>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</si>
  <si>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</si>
  <si>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</si>
  <si>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</si>
  <si>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</si>
  <si>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</si>
  <si>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</si>
  <si>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</si>
  <si>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</si>
  <si>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</si>
  <si>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</si>
  <si>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</si>
  <si>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</si>
  <si>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</si>
  <si>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</si>
  <si>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</si>
  <si>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</si>
  <si>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</si>
  <si>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</si>
  <si>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</si>
  <si>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</si>
  <si>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</si>
  <si>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</si>
  <si>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</si>
  <si>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</si>
  <si>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</si>
  <si>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</si>
  <si>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</si>
  <si>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</si>
  <si>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</si>
  <si>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</si>
  <si>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</si>
  <si>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</si>
  <si>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</si>
  <si>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</si>
  <si>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</si>
  <si>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</si>
  <si>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</si>
  <si>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</si>
  <si>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</si>
  <si>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</si>
  <si>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</si>
  <si>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</si>
  <si>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</si>
  <si>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</si>
  <si>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</si>
  <si>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</si>
  <si>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</si>
  <si>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</si>
  <si>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</si>
  <si>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</si>
  <si>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</si>
  <si>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</si>
  <si>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</si>
  <si>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</si>
  <si>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</si>
  <si>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</si>
  <si>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</si>
  <si>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</si>
  <si>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</si>
  <si>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</si>
  <si>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(parašas)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</si>
  <si>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</si>
  <si>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</si>
  <si>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</si>
  <si>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</si>
  <si>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</si>
  <si>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</si>
  <si>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</si>
  <si>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</si>
  <si>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</si>
  <si>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</si>
  <si>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</si>
  <si>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</si>
  <si>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</si>
  <si>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</si>
  <si>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</si>
  <si>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</si>
  <si>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</si>
  <si>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</si>
  <si>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</si>
  <si>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</si>
  <si>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</si>
  <si>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</si>
  <si>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</si>
  <si>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</si>
  <si>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Suteiktų paslaugų pajamos**</t>
  </si>
  <si>
    <t>Kitos</t>
  </si>
  <si>
    <t>2.5.</t>
  </si>
  <si>
    <t>_______________________</t>
  </si>
  <si>
    <t>12-ojo VSAFAS „Ilgalaikis materialusis turtas“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</si>
  <si>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</si>
  <si>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</si>
  <si>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</si>
  <si>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</si>
  <si>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</si>
  <si>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</si>
  <si>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</si>
  <si>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</si>
  <si>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</si>
  <si>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</si>
  <si>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</si>
  <si>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</si>
  <si>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</si>
  <si>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</si>
  <si>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</si>
  <si>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</si>
  <si>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</si>
  <si>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</si>
  <si>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</si>
  <si>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</si>
  <si>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</si>
  <si>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</si>
  <si>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</si>
  <si>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</si>
  <si>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</si>
  <si>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Angelė Mickuvienė</t>
  </si>
  <si>
    <t>VšĮ KRUOPIŲ AMBULATORIJA</t>
  </si>
  <si>
    <t>3.5.</t>
  </si>
  <si>
    <t>4.3.</t>
  </si>
  <si>
    <t>10-ojo VSAFAS „Kitos pajamos“</t>
  </si>
  <si>
    <t>Pajamos iš rinkliavų</t>
  </si>
  <si>
    <t>2-ojo VSAFAS „Finansinės būklės ataskaita“</t>
  </si>
  <si>
    <t>1 priedas</t>
  </si>
  <si>
    <t>(viešojo sektoriaus subjekto arba viešojo sektoriaus subjektų grupės pavadinimas)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</si>
  <si>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</si>
  <si>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</si>
  <si>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</si>
  <si>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</si>
  <si>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</si>
  <si>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</si>
  <si>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</si>
  <si>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</si>
  <si>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</si>
  <si>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</si>
  <si>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</si>
  <si>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</si>
  <si>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</si>
  <si>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</si>
  <si>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</si>
  <si>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</si>
  <si>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</si>
  <si>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</si>
  <si>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</si>
  <si>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</si>
  <si>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</si>
  <si>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</si>
  <si>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</si>
  <si>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</si>
  <si>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</si>
  <si>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</si>
  <si>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</si>
  <si>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</si>
  <si>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</si>
  <si>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</si>
  <si>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</si>
  <si>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</si>
  <si>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</si>
  <si>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</si>
  <si>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</si>
  <si>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</si>
  <si>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</si>
  <si>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</si>
  <si>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</si>
  <si>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</si>
  <si>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</si>
  <si>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</si>
  <si>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</si>
  <si>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</si>
  <si>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</si>
  <si>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</si>
  <si>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</si>
  <si>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</si>
  <si>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</si>
  <si>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</si>
  <si>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</si>
  <si>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</si>
  <si>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</si>
  <si>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</si>
  <si>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</si>
  <si>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</si>
  <si>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</si>
  <si>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</si>
  <si>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</si>
  <si>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</si>
  <si>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</si>
  <si>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17-ojo VSAFAS „Finansinis turtas ir finansiniai įsipareigojimai“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</si>
  <si>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</si>
  <si>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</si>
  <si>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</si>
  <si>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</si>
  <si>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</si>
  <si>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</si>
  <si>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</si>
  <si>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</si>
  <si>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</si>
  <si>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</si>
  <si>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</si>
  <si>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_______________________________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</si>
  <si>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</si>
  <si>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</si>
  <si>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</si>
  <si>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</si>
  <si>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</si>
  <si>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</si>
  <si>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 xml:space="preserve">                                      4 priedas</t>
  </si>
  <si>
    <t>Finansavimo sumų sumažėjimas dėl jų panaudojimo savo veiklai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</si>
  <si>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</si>
  <si>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</si>
  <si>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</si>
  <si>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</si>
  <si>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</si>
  <si>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</si>
  <si>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</si>
  <si>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</si>
  <si>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</si>
  <si>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</si>
  <si>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</si>
  <si>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 xml:space="preserve">                    20-ojo VSAFAS „Finansavimo sumos“</t>
  </si>
  <si>
    <t xml:space="preserve">                    5 priedas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</si>
  <si>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</si>
  <si>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</si>
  <si>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</si>
  <si>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</si>
  <si>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</si>
  <si>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</si>
  <si>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</si>
  <si>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</si>
  <si>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</si>
  <si>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</si>
  <si>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</si>
  <si>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Per ataskaitinį laikotarpį</t>
  </si>
  <si>
    <t>7 priedas</t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</si>
  <si>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</si>
  <si>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</si>
  <si>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</si>
  <si>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</si>
  <si>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</si>
  <si>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</si>
  <si>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</si>
  <si>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</si>
  <si>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</si>
  <si>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</si>
  <si>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</si>
  <si>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</si>
  <si>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</si>
  <si>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</si>
  <si>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</si>
  <si>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</si>
  <si>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</si>
  <si>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</si>
  <si>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</si>
  <si>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</si>
  <si>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</si>
  <si>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</si>
  <si>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</si>
  <si>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</si>
  <si>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</si>
  <si>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</si>
  <si>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</si>
  <si>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</si>
  <si>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8 priedas</t>
  </si>
  <si>
    <t>INFORMACIJA APIE PINIGUS IR PINIGŲ EKVIVALENTUS</t>
  </si>
  <si>
    <t>biudžeto asignavimai</t>
  </si>
  <si>
    <t>Pinigai iš valstybės biudžeto (įskaitant Europos Sąjungos finansinę paramą) (1.1+1.2+1.3+1.4–1.5)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</si>
  <si>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</si>
  <si>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</si>
  <si>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</si>
  <si>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</si>
  <si>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</si>
  <si>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Pinigai iš savivaldybės biudžeto (2.1+2.2+2.3+2.4–2.5)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</si>
  <si>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</si>
  <si>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</si>
  <si>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</si>
  <si>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</si>
  <si>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</si>
  <si>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</si>
  <si>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</si>
  <si>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</si>
  <si>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</si>
  <si>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</si>
  <si>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</si>
  <si>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</si>
  <si>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</si>
  <si>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</si>
  <si>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</si>
  <si>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</si>
  <si>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</si>
  <si>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</si>
  <si>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</si>
  <si>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</si>
  <si>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</si>
  <si>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</si>
  <si>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</si>
  <si>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</si>
  <si>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</si>
  <si>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</si>
  <si>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</si>
  <si>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</si>
  <si>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</si>
  <si>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</si>
  <si>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</si>
  <si>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</si>
  <si>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</si>
  <si>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</si>
  <si>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</si>
  <si>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</si>
  <si>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</si>
  <si>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</si>
  <si>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</si>
  <si>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</si>
  <si>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</si>
  <si>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</si>
  <si>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(teisės aktais įpareigoto pasirašyti asmens pareigų pavadinimas)</t>
  </si>
  <si>
    <t>4-ojo VSAFAS „Grynojo turto pokyčių ataskaita“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</si>
  <si>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</si>
  <si>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</si>
  <si>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Pasta-bos Nr.</t>
  </si>
  <si>
    <t>Iš viso</t>
  </si>
  <si>
    <t>Mažu-mos dalis</t>
  </si>
  <si>
    <t>Kiti rezer-vai</t>
  </si>
  <si>
    <t>1.</t>
  </si>
  <si>
    <t>2.</t>
  </si>
  <si>
    <t>x</t>
  </si>
  <si>
    <t>3.</t>
  </si>
  <si>
    <t>4.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</si>
  <si>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</si>
  <si>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</si>
  <si>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</si>
  <si>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</si>
  <si>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</si>
  <si>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</si>
  <si>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</si>
  <si>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</si>
  <si>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</si>
  <si>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</si>
  <si>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</si>
  <si>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</si>
  <si>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</si>
  <si>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</si>
  <si>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</si>
  <si>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</si>
  <si>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</si>
  <si>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__________________</t>
  </si>
  <si>
    <t>*Pažymėti ataskaitos laukai nepildomi.</t>
  </si>
  <si>
    <t>5-ojo VSAFAS „Pinigų srautų ataskaita“</t>
  </si>
  <si>
    <t>PINIGŲ SRAUTŲ ATASKAITA</t>
  </si>
  <si>
    <t>3</t>
  </si>
  <si>
    <t>PAGRINDINĖS VEIKLOS PINIGŲ SRAUTAI</t>
  </si>
  <si>
    <t>Įplaukos</t>
  </si>
  <si>
    <t>I.1.1</t>
  </si>
  <si>
    <t>Iš valstybės biudžeto</t>
  </si>
  <si>
    <t>I.1.2</t>
  </si>
  <si>
    <t>I.1.3</t>
  </si>
  <si>
    <t>I.1.4</t>
  </si>
  <si>
    <t>Iš mokesčių</t>
  </si>
  <si>
    <t>Iš socialinių įmokų</t>
  </si>
  <si>
    <t>Gautos palūkanos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</si>
  <si>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</si>
  <si>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</si>
  <si>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</si>
  <si>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</si>
  <si>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</si>
  <si>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</si>
  <si>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</si>
  <si>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</si>
  <si>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</si>
  <si>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Sumokėtos palūkanos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</si>
  <si>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</si>
  <si>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</si>
  <si>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</si>
  <si>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</si>
  <si>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</si>
  <si>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</si>
  <si>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</si>
  <si>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</si>
  <si>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</si>
  <si>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</si>
  <si>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</si>
  <si>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</si>
  <si>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</si>
  <si>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</si>
  <si>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</si>
  <si>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Iš ES, užsienio valstybių ir tarptautinių organizacijų</t>
  </si>
  <si>
    <t>1.3.</t>
  </si>
  <si>
    <t>Už suteiktas paslaugas iš pirkėjų</t>
  </si>
  <si>
    <t>I.5.</t>
  </si>
  <si>
    <t>Už suteiktas paslaugas iš biudžeto</t>
  </si>
  <si>
    <t>I.6.</t>
  </si>
  <si>
    <t>I.7.</t>
  </si>
  <si>
    <t xml:space="preserve">Į kitus išteklių fondus 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</si>
  <si>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</si>
  <si>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</si>
  <si>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</si>
  <si>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</si>
  <si>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</si>
  <si>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</si>
  <si>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</si>
  <si>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</si>
  <si>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</si>
  <si>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</si>
  <si>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</si>
  <si>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</si>
  <si>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</si>
  <si>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IV.3</t>
  </si>
  <si>
    <t>Finansinės nuomos (lizingo) įsipareigojimų apmokėjimas</t>
  </si>
  <si>
    <t>IV.4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</si>
  <si>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</si>
  <si>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</si>
  <si>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</si>
  <si>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</si>
  <si>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</si>
  <si>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</si>
  <si>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</si>
  <si>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</si>
  <si>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</si>
  <si>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</si>
  <si>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</si>
  <si>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</si>
  <si>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</si>
  <si>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</si>
  <si>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</si>
  <si>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</si>
  <si>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</si>
  <si>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</si>
  <si>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Kitos mokėtinos sumos</t>
  </si>
  <si>
    <t>______________________________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</si>
  <si>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</si>
  <si>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</si>
  <si>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</si>
  <si>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</si>
  <si>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</si>
  <si>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</si>
  <si>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</si>
  <si>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</si>
  <si>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</si>
  <si>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</si>
  <si>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</si>
  <si>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</si>
  <si>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</si>
  <si>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18.</t>
  </si>
  <si>
    <t>19.</t>
  </si>
  <si>
    <t xml:space="preserve">Tikroji vertė ataskaitinio laikotarpio pradžioje </t>
  </si>
  <si>
    <t>20.</t>
  </si>
  <si>
    <t>Neatlygintinai gauto turto iš kito subjekto sukauptos tikrosios vertės pokytis</t>
  </si>
  <si>
    <t>21.</t>
  </si>
  <si>
    <t>Tikrosios vertės pasikeitimo per ataskaitinį laikotarpį suma (+/-)</t>
  </si>
  <si>
    <t>22.</t>
  </si>
  <si>
    <t>Parduoto, perduoto ir nurašyto turto tikrosios vertės suma (22.1+22.2+22.3)</t>
  </si>
  <si>
    <t>22.1.</t>
  </si>
  <si>
    <t>22.2.</t>
  </si>
  <si>
    <t>22.3.</t>
  </si>
  <si>
    <t>23.</t>
  </si>
  <si>
    <t>24.</t>
  </si>
  <si>
    <t>25.</t>
  </si>
  <si>
    <t>26.</t>
  </si>
  <si>
    <r>
      <t xml:space="preserve">* - </t>
    </r>
    <r>
      <rPr>
        <sz val="10"/>
        <rFont val="Times New Roman"/>
        <family val="1"/>
        <charset val="186"/>
      </rPr>
      <t>Pažymėti ataskaitos laukai nepildomi</t>
    </r>
  </si>
  <si>
    <t>**- Kito subjekto sukaupta turto nusidėvėjimo arba nuvertėjimo suma iki perdavimo.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</si>
  <si>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</si>
  <si>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Tikroji vertė ataskaitinio laikotarpio pabaigoje (19+20+/-</t>
    </r>
    <r>
      <rPr>
        <b/>
        <sz val="10"/>
        <rFont val="Times New Roman"/>
        <family val="1"/>
        <charset val="186"/>
      </rPr>
      <t>21-</t>
    </r>
    <r>
      <rPr>
        <b/>
        <sz val="10"/>
        <rFont val="Times New Roman"/>
        <family val="1"/>
        <charset val="186"/>
      </rPr>
      <t>22+/-</t>
    </r>
    <r>
      <rPr>
        <b/>
        <sz val="10"/>
        <rFont val="Times New Roman"/>
        <family val="1"/>
        <charset val="186"/>
      </rPr>
      <t>23)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</si>
  <si>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</si>
  <si>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</si>
  <si>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</si>
  <si>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</si>
  <si>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</si>
  <si>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</si>
  <si>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</si>
  <si>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</si>
  <si>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</si>
  <si>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</si>
  <si>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</si>
  <si>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</si>
  <si>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</si>
  <si>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</si>
  <si>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</si>
  <si>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</si>
  <si>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</si>
  <si>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</si>
  <si>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</si>
  <si>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</si>
  <si>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</si>
  <si>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</si>
  <si>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</si>
  <si>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</si>
  <si>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</si>
  <si>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</si>
  <si>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</si>
  <si>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</si>
  <si>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</si>
  <si>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</si>
  <si>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</si>
  <si>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</si>
  <si>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</si>
  <si>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</si>
  <si>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_____________________________</t>
  </si>
  <si>
    <t>12 priedas</t>
  </si>
  <si>
    <t>INFORMACIJA APIE KAI KURIAS TRUMPALAIKES MOKĖTINAS SUMAS</t>
  </si>
  <si>
    <t>tarp jų viešojo sektoriaus subjektams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</si>
  <si>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</si>
  <si>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</si>
  <si>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</si>
  <si>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</si>
  <si>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</si>
  <si>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</si>
  <si>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</si>
  <si>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</si>
  <si>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</si>
  <si>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</si>
  <si>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</si>
  <si>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</si>
  <si>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</si>
  <si>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</si>
  <si>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</si>
  <si>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</si>
  <si>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</si>
  <si>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</si>
  <si>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</si>
  <si>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</si>
  <si>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</si>
  <si>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</si>
  <si>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(Žemesniojo lygio viešojo sektoriaus subjektų, išskyrus mokesčių fondus ir išteklių fondus, finansinės būklės ataskaitos forma)</t>
  </si>
  <si>
    <t>_________________VšĮ Kruopių ambulatorija_______________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</si>
  <si>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</si>
  <si>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______________Papilės g.8,  Kruopiai,  Įm.k. 253083080_____________</t>
  </si>
  <si>
    <t>(viešojo sektoriaus subjekto, parengusio finansinės būklės ataskaitą (konsoliduotąją finansinės būklės ataskaitą), kodas, adresas)</t>
  </si>
  <si>
    <t>Mineraliniai ištekliai ir kitas ilgalaikis turtas</t>
  </si>
  <si>
    <t>(viešojo sektoriaus subjekto vadovas arba jo įgaliotas administracijos                                      (parašas)</t>
  </si>
  <si>
    <t xml:space="preserve">vadovas) </t>
  </si>
  <si>
    <t>Aušra Garbenytė</t>
  </si>
  <si>
    <t>(vyriausiasis buhalteris (buhalteris))                                                                                             (parašas)</t>
  </si>
  <si>
    <t>(Žemesniojo lygio viešojo sektoriaus subjektų, išskyrus mokesčių fondus ir išteklių fondus,</t>
  </si>
  <si>
    <t>veiklos rezultatų ataskaitos forma)</t>
  </si>
  <si>
    <r>
      <t>_______________________________</t>
    </r>
    <r>
      <rPr>
        <b/>
        <u/>
        <sz val="12"/>
        <rFont val="TimesNewRoman,Bold"/>
        <charset val="186"/>
      </rPr>
      <t>VšĮ Kruopių ambulatorija</t>
    </r>
    <r>
      <rPr>
        <b/>
        <sz val="12"/>
        <rFont val="TimesNewRoman,Bold"/>
      </rPr>
      <t>__________________________________</t>
    </r>
  </si>
  <si>
    <r>
      <t>____________________</t>
    </r>
    <r>
      <rPr>
        <u/>
        <sz val="11"/>
        <rFont val="TimesNewRoman,Bold"/>
        <charset val="186"/>
      </rPr>
      <t>Papilės g.8, Kruopiai, Įm.k.253083080</t>
    </r>
    <r>
      <rPr>
        <sz val="11"/>
        <rFont val="TimesNewRoman,Bold"/>
      </rPr>
      <t>_________________________</t>
    </r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</si>
  <si>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</si>
  <si>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</si>
  <si>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</si>
  <si>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</si>
  <si>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</si>
  <si>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</si>
  <si>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(Grynojo turto pokyčių ataskaitos forma)</t>
  </si>
  <si>
    <t>______________________VšĮ Kruopių ambulatorija___________________________</t>
  </si>
  <si>
    <t>________________                         Papilės g.8, Kruopiai, Įm.k.253083080_____________________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</si>
  <si>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</si>
  <si>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</si>
  <si>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Perimto ilgalaikio turto iš kito viešojo sektoriaus subjekto įtaka</t>
  </si>
  <si>
    <t>Perduoto arba parduoto ilgalaikio turto kitam subjektui įtaka</t>
  </si>
  <si>
    <t>Kitos  rezervų padidėjimo (sumažėjimo) sumos</t>
  </si>
  <si>
    <t>Kitos rezervų padidėjimo (sumažėjimo) sumos</t>
  </si>
  <si>
    <t xml:space="preserve">(vyriausiasis buhalteris (buhalteris), jeigu privaloma pagal teisės aktus) </t>
  </si>
  <si>
    <t>(Žemesniojo lygio viešojo sektoriaus subjektų, išskyrus mokesčių fondus ir išteklių fondus, pinigų srautų ataskaitos forma)</t>
  </si>
  <si>
    <r>
      <t>_________________________</t>
    </r>
    <r>
      <rPr>
        <b/>
        <u/>
        <sz val="12"/>
        <rFont val="Times New Roman"/>
        <family val="1"/>
        <charset val="186"/>
      </rPr>
      <t>VšĮ Kruopių ambulatorija</t>
    </r>
    <r>
      <rPr>
        <b/>
        <sz val="12"/>
        <rFont val="Times New Roman"/>
        <family val="1"/>
        <charset val="186"/>
      </rPr>
      <t>_______________________________</t>
    </r>
  </si>
  <si>
    <r>
      <t>_____________________________</t>
    </r>
    <r>
      <rPr>
        <u/>
        <sz val="11"/>
        <rFont val="Times New Roman"/>
        <family val="1"/>
        <charset val="186"/>
      </rPr>
      <t>Papilės g.8, Kruopiai, Įm.k. 250083080</t>
    </r>
    <r>
      <rPr>
        <sz val="11"/>
        <rFont val="Times New Roman"/>
        <family val="1"/>
        <charset val="186"/>
      </rPr>
      <t>____________________________________</t>
    </r>
  </si>
  <si>
    <t>Finansavimo sumos kitoms išlaidoms ir atsargoms:</t>
  </si>
  <si>
    <t xml:space="preserve"> Viešojo sektoriaus subjektams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</si>
  <si>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</si>
  <si>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</si>
  <si>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</si>
  <si>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r>
      <t>VI</t>
    </r>
    <r>
      <rPr>
        <sz val="10"/>
        <rFont val="Times New Roman"/>
        <family val="1"/>
        <charset val="186"/>
      </rPr>
      <t>.</t>
    </r>
  </si>
  <si>
    <t>Kiti investicinės veiklos pinigų srautai</t>
  </si>
  <si>
    <t xml:space="preserve">Grąžintos ir perduotos finansavimo sumos ilgalaikiam ir biologiniam turtui įsigyti </t>
  </si>
  <si>
    <t xml:space="preserve">(viešojo sektoriaus subjekto vadovas arba jo įgaliotas administracijos </t>
  </si>
  <si>
    <t>vadovas)</t>
  </si>
  <si>
    <t>(vyriausiasis buhalteris (buhalteris))</t>
  </si>
  <si>
    <r>
      <t>__</t>
    </r>
    <r>
      <rPr>
        <u/>
        <sz val="12"/>
        <rFont val="Times New Roman"/>
        <family val="1"/>
        <charset val="186"/>
      </rPr>
      <t>Direktorė_</t>
    </r>
    <r>
      <rPr>
        <sz val="12"/>
        <rFont val="Times New Roman"/>
        <family val="1"/>
        <charset val="186"/>
      </rPr>
      <t xml:space="preserve">______________________        </t>
    </r>
  </si>
  <si>
    <r>
      <t>_</t>
    </r>
    <r>
      <rPr>
        <u/>
        <sz val="10"/>
        <rFont val="Times New Roman"/>
        <family val="1"/>
        <charset val="186"/>
      </rPr>
      <t>Direktorė</t>
    </r>
    <r>
      <rPr>
        <sz val="10"/>
        <rFont val="Times New Roman"/>
        <family val="1"/>
        <charset val="186"/>
      </rPr>
      <t>____________________________________</t>
    </r>
  </si>
  <si>
    <r>
      <t>_</t>
    </r>
    <r>
      <rPr>
        <u/>
        <sz val="10"/>
        <rFont val="Times New Roman"/>
        <family val="1"/>
        <charset val="186"/>
      </rPr>
      <t>Vyr.finansininkė</t>
    </r>
    <r>
      <rPr>
        <sz val="10"/>
        <rFont val="Times New Roman"/>
        <family val="1"/>
        <charset val="186"/>
      </rPr>
      <t xml:space="preserve">_______________________________________                      </t>
    </r>
  </si>
  <si>
    <t>Vyr.finansininkė</t>
  </si>
  <si>
    <t>(Informacijos apie kai kurias trumpalaikes mokėtinas sumas pateikimo žemesniojo ir aukštesniojo lygių finansinių ataskaitų aiškinamajame rašte forma)</t>
  </si>
  <si>
    <t xml:space="preserve">2. </t>
  </si>
  <si>
    <r>
      <t xml:space="preserve"> </t>
    </r>
    <r>
      <rPr>
        <b/>
        <sz val="11"/>
        <rFont val="Times New Roman"/>
        <family val="1"/>
        <charset val="186"/>
      </rPr>
      <t>4.1.</t>
    </r>
  </si>
  <si>
    <r>
      <t xml:space="preserve"> </t>
    </r>
    <r>
      <rPr>
        <b/>
        <sz val="11"/>
        <rFont val="Times New Roman"/>
        <family val="1"/>
        <charset val="186"/>
      </rPr>
      <t>4.2.</t>
    </r>
  </si>
  <si>
    <t xml:space="preserve">4.4. </t>
  </si>
  <si>
    <t>5.1.</t>
  </si>
  <si>
    <t>5.2.</t>
  </si>
  <si>
    <t xml:space="preserve">5.3. </t>
  </si>
  <si>
    <t>Kai kurių trumpalaikių mokėtinų sumų balansinė vertė (1+2+3+4+5)</t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</si>
  <si>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</si>
  <si>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</si>
  <si>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</si>
  <si>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INFORMACIJA APIE IŠANKSTINIUS APMOKĖJIMUS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</si>
  <si>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</si>
  <si>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</si>
  <si>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</si>
  <si>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</si>
  <si>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</si>
  <si>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</si>
  <si>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</si>
  <si>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Ateinančių laikotarpių sąnaudos ne viešojo sektoriaus subjektų pavedimams vykdyti</t>
  </si>
  <si>
    <t>Kitos ateinančių laikotarpių sąnaudos</t>
  </si>
  <si>
    <t>Išankstinių apmokėjimų nuvertėjimas</t>
  </si>
  <si>
    <t>Išankstinių apmokėjimų balansinė vertė (1-2)</t>
  </si>
  <si>
    <t>Pateikimo valiuta ir tikslumas: Eurais ir centais</t>
  </si>
  <si>
    <r>
      <t xml:space="preserve">Pateikimo valiuta ir tikslumas: Eurais </t>
    </r>
    <r>
      <rPr>
        <i/>
        <sz val="11"/>
        <rFont val="TimesNewRoman,Bold"/>
        <charset val="186"/>
      </rPr>
      <t>ir centais</t>
    </r>
  </si>
  <si>
    <t xml:space="preserve">           Pateikimo valiuta ir tikslumas: Eurais ir centais</t>
  </si>
  <si>
    <t xml:space="preserve">               Pateikimo valiuta ir tikslumas: Eurais ir centais</t>
  </si>
  <si>
    <t>PRIEDAS Nr.1</t>
  </si>
  <si>
    <t>PRIEDAS Nr.2</t>
  </si>
  <si>
    <t>PRIEDAS Nr.3</t>
  </si>
  <si>
    <t>PRIEDAS Nr.4</t>
  </si>
  <si>
    <t>PRIEDAS Nr.5</t>
  </si>
  <si>
    <t>PRIEDAS Nr.6</t>
  </si>
  <si>
    <t>PRIEDAS Nr.7</t>
  </si>
  <si>
    <t>PRIEDAS Nr.8</t>
  </si>
  <si>
    <t>PRIEDAS Nr.9</t>
  </si>
  <si>
    <t xml:space="preserve">       PRIEDAS Nr.12</t>
  </si>
  <si>
    <r>
      <t>_</t>
    </r>
    <r>
      <rPr>
        <u/>
        <sz val="10"/>
        <rFont val="Times New Roman"/>
        <family val="1"/>
        <charset val="186"/>
      </rPr>
      <t>Direktorė</t>
    </r>
    <r>
      <rPr>
        <sz val="10"/>
        <rFont val="Times New Roman"/>
        <family val="1"/>
        <charset val="186"/>
      </rPr>
      <t xml:space="preserve">_______________________________________________              ________________                                     </t>
    </r>
  </si>
  <si>
    <r>
      <t>_</t>
    </r>
    <r>
      <rPr>
        <u/>
        <sz val="10"/>
        <rFont val="Times New Roman"/>
        <family val="1"/>
        <charset val="186"/>
      </rPr>
      <t>Vyr.finansininkė</t>
    </r>
    <r>
      <rPr>
        <sz val="10"/>
        <rFont val="Times New Roman"/>
        <family val="1"/>
        <charset val="186"/>
      </rPr>
      <t xml:space="preserve">__________________________________________              ________________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</si>
  <si>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</si>
  <si>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___</t>
    </r>
    <r>
      <rPr>
        <u/>
        <sz val="10"/>
        <rFont val="Times New Roman"/>
        <family val="1"/>
        <charset val="186"/>
      </rPr>
      <t>Direktorė</t>
    </r>
    <r>
      <rPr>
        <sz val="10"/>
        <rFont val="Times New Roman"/>
        <family val="1"/>
        <charset val="186"/>
      </rPr>
      <t>___________________</t>
    </r>
  </si>
  <si>
    <r>
      <rPr>
        <u/>
        <sz val="10"/>
        <rFont val="Times New Roman"/>
        <family val="1"/>
        <charset val="186"/>
      </rPr>
      <t>Angelė Mickuvienė</t>
    </r>
    <r>
      <rPr>
        <sz val="10"/>
        <rFont val="Times New Roman"/>
        <family val="1"/>
        <charset val="186"/>
      </rPr>
      <t>_____</t>
    </r>
  </si>
  <si>
    <r>
      <t>___</t>
    </r>
    <r>
      <rPr>
        <u/>
        <sz val="10"/>
        <rFont val="Times New Roman"/>
        <family val="1"/>
        <charset val="186"/>
      </rPr>
      <t>Vyr. finansininė</t>
    </r>
    <r>
      <rPr>
        <sz val="10"/>
        <rFont val="Times New Roman"/>
        <family val="1"/>
        <charset val="186"/>
      </rPr>
      <t>_______________</t>
    </r>
  </si>
  <si>
    <r>
      <t>_</t>
    </r>
    <r>
      <rPr>
        <u/>
        <sz val="10"/>
        <rFont val="Times New Roman"/>
        <family val="1"/>
        <charset val="186"/>
      </rPr>
      <t>Aušra Garbenytė</t>
    </r>
    <r>
      <rPr>
        <sz val="10"/>
        <rFont val="Times New Roman"/>
        <family val="1"/>
        <charset val="186"/>
      </rPr>
      <t>_______</t>
    </r>
  </si>
  <si>
    <t>Likutis 2017 m. gruodžio 31 d.</t>
  </si>
  <si>
    <t>PAGAL 2019 M. GRUODŽIO 31 D. DUOMENIS</t>
  </si>
  <si>
    <r>
      <t xml:space="preserve">2019 M. INFORMACIJA PAGAL VEIKLOS SEGMENTUS </t>
    </r>
    <r>
      <rPr>
        <b/>
        <strike/>
        <sz val="10"/>
        <rFont val="Times New Roman"/>
        <family val="1"/>
        <charset val="186"/>
      </rPr>
      <t/>
    </r>
  </si>
  <si>
    <t xml:space="preserve">        1 priedas</t>
  </si>
  <si>
    <t>(Informacijos apie pagrindinės veiklos kitas pajamas pateikimo žemesniojo ir aukštesniojo lygių finansinių ataskaitų aiškinamajame rašte forma)</t>
  </si>
  <si>
    <t>PAGRINDINĖS VEIKLOS KITŲ PAJAMŲ PATEIKIMAS ŽEMESNIOJO IR AUKŠTESNIOJO LYGIŲ VIEŠOJO SEKTORIAUS SUBJEKTO FINANSINIŲ ATASKAITŲ AIŠKINAMAJAME RAŠTE*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</si>
  <si>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</si>
  <si>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Pajamos iš pagal Lietuvos Respublikos indėlių ir įsipareigojimų investuotojams draudimo įstatymą mokamų įmokų į fondus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</si>
  <si>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</si>
  <si>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* Reikšmingos sumos turi būti detalizuojamos viešojo sektoriaus subjekto finansinių ataskaitų aiškinamojo rašto tekste.</t>
  </si>
  <si>
    <t>** Nurodoma, kokios tai paslaugos, ir, jei suma reikšminga, ji detalizuojama  viešojo sektoriaus subjekto finansinių ataskaitų aiškinamojo rašto tekste.</t>
  </si>
  <si>
    <t>Likutis 2019 m. gruodžio 31 d.</t>
  </si>
  <si>
    <t>Likutis 2018 m. gruodžio 31 d.</t>
  </si>
  <si>
    <t xml:space="preserve">17-ojo VSAFAS „Finansinis turtas ir finansiniai įsipareigojimai“ </t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</si>
  <si>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</si>
  <si>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r>
      <t>(Informacijos apie įsipareigojimų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dalį (įskaitant finansinės nuomos (lizingo) įsipareigojimus) pateikimo žemesniojo ir aukštesniojo lygių finansinių ataskaitų aiškinamajame rašte eurais ir užsienio valiutomis forma)</t>
    </r>
  </si>
  <si>
    <r>
      <t xml:space="preserve">INFORMACIJA APIE ĮSIPAREIGOJIMŲ DALĮ (ĮSKAITANT FINANSINĖS NUOMOS (LIZINGO) ĮSIPAREIGOJIMUS) </t>
    </r>
    <r>
      <rPr>
        <b/>
        <sz val="10"/>
        <rFont val="Times New Roman"/>
        <family val="1"/>
        <charset val="186"/>
      </rPr>
      <t>EURAIS IR UŽSIENIO VALIUTOMIS</t>
    </r>
  </si>
  <si>
    <t>Įsipareigojimų dalis valiuta</t>
  </si>
  <si>
    <t>Balansinė vertė ataskaitinio laikotarpio pradžioje</t>
  </si>
  <si>
    <t>Balansinė vertė ataskaitinio laikotarpio pabaigoje</t>
  </si>
  <si>
    <t>Eurais </t>
  </si>
  <si>
    <t>JAV doleriais </t>
  </si>
  <si>
    <t xml:space="preserve">3. </t>
  </si>
  <si>
    <t>Kitomis  </t>
  </si>
  <si>
    <t xml:space="preserve">4. </t>
  </si>
  <si>
    <t>Iš viso </t>
  </si>
  <si>
    <t>Praėjusio ataskaitinio laikotarpio informacija pagal veiklos segnentus</t>
  </si>
  <si>
    <t xml:space="preserve">   1 priedas</t>
  </si>
  <si>
    <t>PRIEDAS Nr.10</t>
  </si>
  <si>
    <t>PRIEDAS Nr.11</t>
  </si>
  <si>
    <t xml:space="preserve">       PRIEDAS Nr.13</t>
  </si>
  <si>
    <t>6; 8</t>
  </si>
  <si>
    <t>8; 9</t>
  </si>
  <si>
    <r>
      <t>___</t>
    </r>
    <r>
      <rPr>
        <u/>
        <sz val="10"/>
        <rFont val="Times New Roman"/>
        <family val="1"/>
        <charset val="186"/>
      </rPr>
      <t>2020-02-25</t>
    </r>
    <r>
      <rPr>
        <sz val="10"/>
        <rFont val="Times New Roman"/>
        <family val="1"/>
        <charset val="186"/>
      </rPr>
      <t>___Nr. _4____</t>
    </r>
  </si>
  <si>
    <r>
      <t>_____</t>
    </r>
    <r>
      <rPr>
        <u/>
        <sz val="11"/>
        <rFont val="TimesNewRoman,Bold"/>
        <charset val="186"/>
      </rPr>
      <t>2020-02-25</t>
    </r>
    <r>
      <rPr>
        <sz val="11"/>
        <rFont val="TimesNewRoman,Bold"/>
      </rPr>
      <t>______Nr.___4__</t>
    </r>
  </si>
  <si>
    <r>
      <t>____</t>
    </r>
    <r>
      <rPr>
        <u/>
        <sz val="12"/>
        <rFont val="TimesNewRoman,Bold"/>
        <charset val="186"/>
      </rPr>
      <t>2020-02-25</t>
    </r>
    <r>
      <rPr>
        <sz val="12"/>
        <rFont val="TimesNewRoman,Bold"/>
      </rPr>
      <t>_____Nr. _</t>
    </r>
    <r>
      <rPr>
        <sz val="12"/>
        <rFont val="TimesNewRoman,Bold"/>
        <charset val="186"/>
      </rPr>
      <t>4</t>
    </r>
    <r>
      <rPr>
        <sz val="12"/>
        <rFont val="TimesNewRoman,Bold"/>
      </rPr>
      <t>___</t>
    </r>
  </si>
  <si>
    <r>
      <t>____</t>
    </r>
    <r>
      <rPr>
        <u/>
        <sz val="10"/>
        <rFont val="Times New Roman"/>
        <family val="1"/>
        <charset val="186"/>
      </rPr>
      <t>2020-02-25</t>
    </r>
    <r>
      <rPr>
        <sz val="10"/>
        <rFont val="Times New Roman"/>
        <family val="1"/>
        <charset val="186"/>
      </rPr>
      <t>_____Nr. __4___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</si>
</sst>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i/>
      <sz val="11"/>
      <name val="TimesNewRoman,Bold"/>
    </font>
    <font>
      <strike/>
      <sz val="12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trike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8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sz val="10"/>
      <name val="Arial"/>
      <family val="2"/>
      <charset val="186"/>
    </font>
    <font>
      <strike/>
      <sz val="10"/>
      <name val="Times New (W1)"/>
      <family val="1"/>
    </font>
    <font>
      <u/>
      <sz val="10"/>
      <name val="Times New Roman"/>
      <family val="1"/>
      <charset val="186"/>
    </font>
    <font>
      <u/>
      <sz val="11"/>
      <name val="TimesNewRoman,Bold"/>
      <charset val="186"/>
    </font>
    <font>
      <u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  <charset val="186"/>
    </font>
    <font>
      <sz val="8"/>
      <name val="Times New Roman"/>
      <family val="1"/>
      <charset val="186"/>
    </font>
    <font>
      <b/>
      <u/>
      <sz val="12"/>
      <name val="Arial"/>
      <family val="2"/>
      <charset val="186"/>
    </font>
    <font>
      <u/>
      <sz val="11"/>
      <name val="Times New Roman"/>
      <family val="1"/>
      <charset val="186"/>
    </font>
    <font>
      <u/>
      <sz val="11"/>
      <name val="Arial"/>
      <family val="2"/>
      <charset val="186"/>
    </font>
    <font>
      <sz val="10"/>
      <name val="Arial"/>
      <family val="2"/>
      <charset val="186"/>
    </font>
    <font>
      <b/>
      <sz val="12"/>
      <name val="TimesNewRoman,Bold"/>
    </font>
    <font>
      <b/>
      <u/>
      <sz val="12"/>
      <name val="TimesNewRoman,Bold"/>
      <charset val="186"/>
    </font>
    <font>
      <sz val="8"/>
      <name val="TimesNewRoman,Bold"/>
    </font>
    <font>
      <sz val="10"/>
      <name val="TimesNewRoman,Bold"/>
    </font>
    <font>
      <u/>
      <sz val="12"/>
      <name val="TimesNewRoman,Bold"/>
    </font>
    <font>
      <b/>
      <sz val="12"/>
      <name val="TimesNewRoman,Bold"/>
      <charset val="186"/>
    </font>
    <font>
      <u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1"/>
      <name val="Arial"/>
      <charset val="186"/>
    </font>
    <font>
      <sz val="10"/>
      <name val="Arial"/>
      <charset val="186"/>
    </font>
    <font>
      <strike/>
      <sz val="11"/>
      <name val="Times New Roman"/>
      <family val="1"/>
      <charset val="186"/>
    </font>
    <font>
      <b/>
      <sz val="10"/>
      <name val="Arial"/>
      <charset val="186"/>
    </font>
    <font>
      <sz val="12"/>
      <name val="TimesNewRoman,Bold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10" fillId="0" borderId="0"/>
  </cellStyleXfs>
  <cellXfs count="79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" fontId="3" fillId="2" borderId="3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" fontId="3" fillId="2" borderId="1" xfId="0" quotePrefix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2" borderId="7" xfId="0" quotePrefix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/>
    <xf numFmtId="0" fontId="3" fillId="0" borderId="3" xfId="0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Border="1"/>
    <xf numFmtId="0" fontId="3" fillId="0" borderId="3" xfId="0" applyFont="1" applyBorder="1" applyAlignment="1"/>
    <xf numFmtId="0" fontId="4" fillId="2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Border="1" applyAlignment="1"/>
    <xf numFmtId="0" fontId="3" fillId="0" borderId="1" xfId="0" applyFont="1" applyBorder="1"/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/>
    </xf>
    <xf numFmtId="0" fontId="30" fillId="0" borderId="9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" fillId="2" borderId="0" xfId="0" applyFont="1" applyFill="1"/>
    <xf numFmtId="0" fontId="4" fillId="2" borderId="0" xfId="0" applyFont="1" applyFill="1"/>
    <xf numFmtId="0" fontId="1" fillId="0" borderId="0" xfId="0" applyFont="1"/>
    <xf numFmtId="0" fontId="3" fillId="2" borderId="0" xfId="0" applyFont="1" applyFill="1"/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1"/>
    </xf>
    <xf numFmtId="0" fontId="32" fillId="2" borderId="1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2" fillId="0" borderId="1" xfId="0" applyFont="1" applyBorder="1" applyAlignment="1">
      <alignment horizontal="left" vertical="top" wrapText="1"/>
    </xf>
    <xf numFmtId="0" fontId="1" fillId="2" borderId="0" xfId="0" applyFont="1" applyFill="1" applyBorder="1"/>
    <xf numFmtId="0" fontId="5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wrapText="1"/>
    </xf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7" xfId="0" applyFont="1" applyFill="1" applyBorder="1" applyAlignment="1"/>
    <xf numFmtId="0" fontId="4" fillId="2" borderId="7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/>
    <xf numFmtId="16" fontId="3" fillId="2" borderId="1" xfId="0" quotePrefix="1" applyNumberFormat="1" applyFont="1" applyFill="1" applyBorder="1" applyAlignment="1">
      <alignment horizontal="left" vertical="top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16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4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1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0" fontId="14" fillId="0" borderId="15" xfId="3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31" fillId="0" borderId="7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37" fillId="2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2" xfId="0" applyFont="1" applyBorder="1"/>
    <xf numFmtId="0" fontId="6" fillId="0" borderId="0" xfId="0" applyFont="1"/>
    <xf numFmtId="0" fontId="3" fillId="2" borderId="7" xfId="0" applyFont="1" applyFill="1" applyBorder="1"/>
    <xf numFmtId="0" fontId="3" fillId="2" borderId="1" xfId="0" applyFont="1" applyFill="1" applyBorder="1" applyAlignment="1">
      <alignment horizontal="left" wrapText="1" indent="1"/>
    </xf>
    <xf numFmtId="49" fontId="3" fillId="0" borderId="1" xfId="0" applyNumberFormat="1" applyFont="1" applyBorder="1"/>
    <xf numFmtId="49" fontId="3" fillId="0" borderId="5" xfId="0" applyNumberFormat="1" applyFont="1" applyBorder="1"/>
    <xf numFmtId="49" fontId="3" fillId="2" borderId="6" xfId="0" applyNumberFormat="1" applyFont="1" applyFill="1" applyBorder="1"/>
    <xf numFmtId="0" fontId="3" fillId="0" borderId="12" xfId="0" applyFont="1" applyBorder="1" applyAlignment="1">
      <alignment wrapText="1"/>
    </xf>
    <xf numFmtId="49" fontId="3" fillId="2" borderId="8" xfId="0" applyNumberFormat="1" applyFont="1" applyFill="1" applyBorder="1"/>
    <xf numFmtId="49" fontId="3" fillId="2" borderId="2" xfId="0" applyNumberFormat="1" applyFont="1" applyFill="1" applyBorder="1"/>
    <xf numFmtId="49" fontId="3" fillId="2" borderId="7" xfId="0" applyNumberFormat="1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16" fontId="3" fillId="0" borderId="2" xfId="0" applyNumberFormat="1" applyFont="1" applyBorder="1"/>
    <xf numFmtId="16" fontId="3" fillId="2" borderId="2" xfId="0" applyNumberFormat="1" applyFont="1" applyFill="1" applyBorder="1"/>
    <xf numFmtId="16" fontId="3" fillId="2" borderId="3" xfId="0" applyNumberFormat="1" applyFont="1" applyFill="1" applyBorder="1"/>
    <xf numFmtId="0" fontId="3" fillId="0" borderId="7" xfId="0" applyFont="1" applyBorder="1" applyAlignment="1">
      <alignment vertical="top" wrapText="1"/>
    </xf>
    <xf numFmtId="49" fontId="3" fillId="0" borderId="2" xfId="0" applyNumberFormat="1" applyFont="1" applyBorder="1"/>
    <xf numFmtId="49" fontId="3" fillId="2" borderId="3" xfId="0" applyNumberFormat="1" applyFont="1" applyFill="1" applyBorder="1"/>
    <xf numFmtId="49" fontId="3" fillId="0" borderId="1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2" borderId="0" xfId="0" applyFont="1" applyFill="1" applyAlignment="1">
      <alignment wrapText="1"/>
    </xf>
    <xf numFmtId="0" fontId="43" fillId="0" borderId="0" xfId="0" applyFont="1" applyAlignment="1">
      <alignment vertical="center"/>
    </xf>
    <xf numFmtId="0" fontId="46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16" fontId="3" fillId="0" borderId="1" xfId="0" quotePrefix="1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9" fillId="0" borderId="0" xfId="0" applyFont="1" applyAlignment="1"/>
    <xf numFmtId="0" fontId="16" fillId="0" borderId="0" xfId="0" applyFont="1" applyAlignment="1"/>
    <xf numFmtId="0" fontId="54" fillId="0" borderId="0" xfId="0" applyFont="1" applyAlignment="1"/>
    <xf numFmtId="0" fontId="54" fillId="0" borderId="0" xfId="0" applyFont="1" applyAlignment="1">
      <alignment wrapText="1"/>
    </xf>
    <xf numFmtId="0" fontId="11" fillId="0" borderId="0" xfId="1" applyAlignment="1" applyProtection="1"/>
    <xf numFmtId="0" fontId="5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5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" fontId="3" fillId="0" borderId="3" xfId="0" applyNumberFormat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2" fontId="0" fillId="2" borderId="0" xfId="0" applyNumberFormat="1" applyFill="1"/>
    <xf numFmtId="2" fontId="37" fillId="2" borderId="0" xfId="0" applyNumberFormat="1" applyFont="1" applyFill="1" applyAlignment="1">
      <alignment horizontal="center"/>
    </xf>
    <xf numFmtId="2" fontId="0" fillId="0" borderId="0" xfId="0" applyNumberFormat="1"/>
    <xf numFmtId="2" fontId="31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right" vertical="center" wrapText="1"/>
    </xf>
    <xf numFmtId="0" fontId="60" fillId="0" borderId="0" xfId="0" applyFont="1" applyFill="1" applyAlignment="1">
      <alignment vertical="center"/>
    </xf>
    <xf numFmtId="0" fontId="61" fillId="0" borderId="0" xfId="0" applyFont="1" applyAlignment="1">
      <alignment horizontal="left" vertical="center"/>
    </xf>
    <xf numFmtId="0" fontId="60" fillId="0" borderId="0" xfId="0" applyFont="1" applyFill="1" applyAlignment="1">
      <alignment horizontal="left" vertical="center"/>
    </xf>
    <xf numFmtId="0" fontId="61" fillId="0" borderId="0" xfId="0" applyFont="1" applyAlignment="1">
      <alignment vertical="center"/>
    </xf>
    <xf numFmtId="0" fontId="6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16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2" fontId="31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0" xfId="0" applyFont="1" applyFill="1" applyAlignment="1"/>
    <xf numFmtId="0" fontId="3" fillId="0" borderId="15" xfId="0" applyFont="1" applyFill="1" applyBorder="1" applyAlignment="1"/>
    <xf numFmtId="0" fontId="3" fillId="0" borderId="0" xfId="0" applyFont="1" applyFill="1" applyBorder="1" applyAlignment="1"/>
    <xf numFmtId="2" fontId="4" fillId="0" borderId="19" xfId="0" applyNumberFormat="1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/>
    </xf>
    <xf numFmtId="4" fontId="31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 wrapText="1"/>
    </xf>
    <xf numFmtId="4" fontId="31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59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top" wrapText="1"/>
    </xf>
    <xf numFmtId="4" fontId="32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center" vertical="top" wrapText="1"/>
    </xf>
    <xf numFmtId="4" fontId="32" fillId="0" borderId="1" xfId="0" applyNumberFormat="1" applyFont="1" applyBorder="1" applyAlignment="1">
      <alignment horizontal="center" wrapText="1"/>
    </xf>
    <xf numFmtId="4" fontId="32" fillId="0" borderId="1" xfId="0" applyNumberFormat="1" applyFont="1" applyBorder="1" applyAlignment="1">
      <alignment horizontal="right" vertical="top" wrapText="1"/>
    </xf>
    <xf numFmtId="4" fontId="32" fillId="0" borderId="1" xfId="0" applyNumberFormat="1" applyFont="1" applyBorder="1" applyAlignment="1">
      <alignment vertical="top" wrapText="1"/>
    </xf>
    <xf numFmtId="4" fontId="4" fillId="0" borderId="1" xfId="0" applyNumberFormat="1" applyFont="1" applyFill="1" applyBorder="1" applyAlignment="1">
      <alignment vertical="center" wrapText="1"/>
    </xf>
    <xf numFmtId="4" fontId="31" fillId="2" borderId="3" xfId="0" applyNumberFormat="1" applyFont="1" applyFill="1" applyBorder="1" applyAlignment="1">
      <alignment horizontal="right" vertical="center" wrapText="1"/>
    </xf>
    <xf numFmtId="4" fontId="31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31" fillId="0" borderId="1" xfId="3" applyNumberFormat="1" applyFont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justify" vertical="center" wrapText="1"/>
    </xf>
    <xf numFmtId="4" fontId="31" fillId="0" borderId="1" xfId="3" applyNumberFormat="1" applyFont="1" applyBorder="1" applyAlignment="1">
      <alignment horizontal="justify" vertical="center" wrapText="1"/>
    </xf>
    <xf numFmtId="4" fontId="4" fillId="0" borderId="1" xfId="0" applyNumberFormat="1" applyFont="1" applyBorder="1"/>
    <xf numFmtId="4" fontId="3" fillId="0" borderId="1" xfId="0" applyNumberFormat="1" applyFont="1" applyBorder="1"/>
    <xf numFmtId="0" fontId="14" fillId="0" borderId="7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7" xfId="0" applyFont="1" applyFill="1" applyBorder="1"/>
    <xf numFmtId="0" fontId="6" fillId="0" borderId="0" xfId="2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0" fontId="4" fillId="0" borderId="16" xfId="2" applyFont="1" applyFill="1" applyBorder="1" applyAlignment="1">
      <alignment vertical="center" wrapText="1"/>
    </xf>
    <xf numFmtId="0" fontId="4" fillId="0" borderId="7" xfId="0" applyFont="1" applyBorder="1"/>
    <xf numFmtId="0" fontId="6" fillId="0" borderId="3" xfId="0" applyFont="1" applyBorder="1"/>
    <xf numFmtId="0" fontId="6" fillId="0" borderId="7" xfId="0" applyFont="1" applyBorder="1"/>
    <xf numFmtId="2" fontId="3" fillId="0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wrapText="1"/>
    </xf>
    <xf numFmtId="0" fontId="43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43" fillId="0" borderId="0" xfId="0" applyFont="1" applyAlignment="1">
      <alignment vertical="center"/>
    </xf>
    <xf numFmtId="0" fontId="42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vertical="center" wrapText="1"/>
    </xf>
    <xf numFmtId="0" fontId="44" fillId="2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0" fillId="0" borderId="3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50" fillId="2" borderId="0" xfId="0" applyFont="1" applyFill="1" applyAlignment="1">
      <alignment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1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31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 vertical="top"/>
    </xf>
    <xf numFmtId="0" fontId="55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 vertical="top" wrapText="1"/>
    </xf>
    <xf numFmtId="0" fontId="54" fillId="2" borderId="0" xfId="0" applyFont="1" applyFill="1" applyAlignment="1">
      <alignment horizontal="center" wrapText="1"/>
    </xf>
    <xf numFmtId="0" fontId="56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1" applyFont="1" applyFill="1" applyAlignment="1" applyProtection="1">
      <alignment horizontal="center"/>
    </xf>
    <xf numFmtId="0" fontId="4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2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50" fillId="0" borderId="3" xfId="0" applyFont="1" applyFill="1" applyBorder="1" applyAlignment="1">
      <alignment wrapText="1"/>
    </xf>
    <xf numFmtId="0" fontId="50" fillId="0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3" xfId="0" applyFont="1" applyBorder="1"/>
    <xf numFmtId="0" fontId="1" fillId="0" borderId="7" xfId="0" applyFont="1" applyBorder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2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2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4" xfId="3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61" fillId="0" borderId="0" xfId="0" applyFont="1" applyFill="1" applyAlignment="1"/>
    <xf numFmtId="0" fontId="0" fillId="0" borderId="0" xfId="0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left" wrapText="1"/>
    </xf>
    <xf numFmtId="49" fontId="8" fillId="2" borderId="7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4">
    <cellStyle name="Hipersaitas" xfId="1" builtinId="8"/>
    <cellStyle name="Įprastas" xfId="0" builtinId="0"/>
    <cellStyle name="Normal_17 VSAFAS_lyginamasis_4-19_priedai_2009-09-10 2" xfId="2"/>
    <cellStyle name="Normal_2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22"/>
  <sheetViews>
    <sheetView showGridLines="0" view="pageBreakPreview" topLeftCell="A58" zoomScaleNormal="100" zoomScaleSheetLayoutView="100" workbookViewId="0">
      <selection activeCell="G67" sqref="G67"/>
    </sheetView>
  </sheetViews>
  <sheetFormatPr defaultRowHeight="12.75"/>
  <cols>
    <col min="1" max="1" width="10.5703125" style="36" customWidth="1"/>
    <col min="2" max="2" width="3.140625" style="37" customWidth="1"/>
    <col min="3" max="3" width="2.7109375" style="37" customWidth="1"/>
    <col min="4" max="4" width="59" style="37" customWidth="1"/>
    <col min="5" max="5" width="7.7109375" style="34" customWidth="1"/>
    <col min="6" max="6" width="11.85546875" style="36" customWidth="1"/>
    <col min="7" max="7" width="12.85546875" style="36" customWidth="1"/>
    <col min="8" max="16384" width="9.140625" style="36"/>
  </cols>
  <sheetData>
    <row r="1" spans="1:7">
      <c r="A1" s="33"/>
      <c r="B1" s="34"/>
      <c r="C1" s="34"/>
      <c r="D1" s="34"/>
      <c r="E1" s="35"/>
      <c r="F1" s="33"/>
      <c r="G1" s="33"/>
    </row>
    <row r="2" spans="1:7">
      <c r="E2" s="491" t="s">
        <v>228</v>
      </c>
      <c r="F2" s="492"/>
      <c r="G2" s="492"/>
    </row>
    <row r="3" spans="1:7">
      <c r="E3" s="493" t="s">
        <v>99</v>
      </c>
      <c r="F3" s="494"/>
      <c r="G3" s="494"/>
    </row>
    <row r="5" spans="1:7" s="306" customFormat="1" ht="11.25">
      <c r="A5" s="500" t="s">
        <v>626</v>
      </c>
      <c r="B5" s="501"/>
      <c r="C5" s="501"/>
      <c r="D5" s="501"/>
      <c r="E5" s="501"/>
      <c r="F5" s="499"/>
      <c r="G5" s="499"/>
    </row>
    <row r="6" spans="1:7">
      <c r="A6" s="502"/>
      <c r="B6" s="502"/>
      <c r="C6" s="502"/>
      <c r="D6" s="502"/>
      <c r="E6" s="502"/>
      <c r="F6" s="502"/>
      <c r="G6" s="502"/>
    </row>
    <row r="7" spans="1:7" ht="15.75">
      <c r="A7" s="495" t="s">
        <v>627</v>
      </c>
      <c r="B7" s="496"/>
      <c r="C7" s="496"/>
      <c r="D7" s="496"/>
      <c r="E7" s="496"/>
      <c r="F7" s="496"/>
      <c r="G7" s="496"/>
    </row>
    <row r="8" spans="1:7">
      <c r="A8" s="497" t="s">
        <v>628</v>
      </c>
      <c r="B8" s="498"/>
      <c r="C8" s="498"/>
      <c r="D8" s="498"/>
      <c r="E8" s="498"/>
      <c r="F8" s="499"/>
      <c r="G8" s="499"/>
    </row>
    <row r="9" spans="1:7" ht="12.75" customHeight="1">
      <c r="A9" s="506" t="s">
        <v>629</v>
      </c>
      <c r="B9" s="507"/>
      <c r="C9" s="507"/>
      <c r="D9" s="507"/>
      <c r="E9" s="507"/>
      <c r="F9" s="508"/>
      <c r="G9" s="508"/>
    </row>
    <row r="10" spans="1:7">
      <c r="A10" s="511" t="s">
        <v>630</v>
      </c>
      <c r="B10" s="512"/>
      <c r="C10" s="512"/>
      <c r="D10" s="512"/>
      <c r="E10" s="512"/>
      <c r="F10" s="513"/>
      <c r="G10" s="513"/>
    </row>
    <row r="11" spans="1:7">
      <c r="A11" s="513"/>
      <c r="B11" s="513"/>
      <c r="C11" s="513"/>
      <c r="D11" s="513"/>
      <c r="E11" s="513"/>
      <c r="F11" s="513"/>
      <c r="G11" s="513"/>
    </row>
    <row r="12" spans="1:7">
      <c r="A12" s="525"/>
      <c r="B12" s="526"/>
      <c r="C12" s="526"/>
      <c r="D12" s="526"/>
      <c r="E12" s="526"/>
    </row>
    <row r="13" spans="1:7">
      <c r="A13" s="514" t="s">
        <v>231</v>
      </c>
      <c r="B13" s="515"/>
      <c r="C13" s="515"/>
      <c r="D13" s="515"/>
      <c r="E13" s="515"/>
      <c r="F13" s="516"/>
      <c r="G13" s="516"/>
    </row>
    <row r="14" spans="1:7">
      <c r="A14" s="514" t="s">
        <v>720</v>
      </c>
      <c r="B14" s="515"/>
      <c r="C14" s="515"/>
      <c r="D14" s="515"/>
      <c r="E14" s="515"/>
      <c r="F14" s="516"/>
      <c r="G14" s="516"/>
    </row>
    <row r="15" spans="1:7">
      <c r="A15" s="38"/>
      <c r="B15" s="307"/>
      <c r="C15" s="307"/>
      <c r="D15" s="307"/>
      <c r="E15" s="307"/>
      <c r="F15" s="308"/>
      <c r="G15" s="308"/>
    </row>
    <row r="16" spans="1:7">
      <c r="A16" s="510" t="s">
        <v>752</v>
      </c>
      <c r="B16" s="531"/>
      <c r="C16" s="531"/>
      <c r="D16" s="531"/>
      <c r="E16" s="531"/>
      <c r="F16" s="532"/>
      <c r="G16" s="532"/>
    </row>
    <row r="17" spans="1:7">
      <c r="A17" s="510" t="s">
        <v>232</v>
      </c>
      <c r="B17" s="510"/>
      <c r="C17" s="510"/>
      <c r="D17" s="510"/>
      <c r="E17" s="510"/>
      <c r="F17" s="532"/>
      <c r="G17" s="532"/>
    </row>
    <row r="18" spans="1:7" ht="12.75" customHeight="1">
      <c r="A18" s="38"/>
      <c r="B18" s="40"/>
      <c r="C18" s="40"/>
      <c r="D18" s="533" t="s">
        <v>698</v>
      </c>
      <c r="E18" s="533"/>
      <c r="F18" s="533"/>
      <c r="G18" s="533"/>
    </row>
    <row r="19" spans="1:7" ht="67.5" customHeight="1">
      <c r="A19" s="3" t="s">
        <v>233</v>
      </c>
      <c r="B19" s="503" t="s">
        <v>234</v>
      </c>
      <c r="C19" s="504"/>
      <c r="D19" s="505"/>
      <c r="E19" s="41" t="s">
        <v>235</v>
      </c>
      <c r="F19" s="42" t="s">
        <v>236</v>
      </c>
      <c r="G19" s="42" t="s">
        <v>237</v>
      </c>
    </row>
    <row r="20" spans="1:7" s="37" customFormat="1" ht="12.75" customHeight="1">
      <c r="A20" s="42" t="s">
        <v>238</v>
      </c>
      <c r="B20" s="43" t="s">
        <v>239</v>
      </c>
      <c r="C20" s="44"/>
      <c r="D20" s="45"/>
      <c r="E20" s="46"/>
      <c r="F20" s="403">
        <f>SUM(F21+F27)</f>
        <v>1660.54</v>
      </c>
      <c r="G20" s="403">
        <f>SUM(G21+G27)</f>
        <v>1446.6599999999999</v>
      </c>
    </row>
    <row r="21" spans="1:7" s="37" customFormat="1" ht="12.75" customHeight="1">
      <c r="A21" s="47" t="s">
        <v>240</v>
      </c>
      <c r="B21" s="48" t="s">
        <v>241</v>
      </c>
      <c r="C21" s="49"/>
      <c r="D21" s="50"/>
      <c r="E21" s="10">
        <v>1</v>
      </c>
      <c r="F21" s="404">
        <f>SUM(F22:F25)</f>
        <v>0.28999999999999998</v>
      </c>
      <c r="G21" s="404">
        <f>SUM(G22:G25)</f>
        <v>0.28999999999999998</v>
      </c>
    </row>
    <row r="22" spans="1:7" s="37" customFormat="1" ht="12.75" customHeight="1">
      <c r="A22" s="10" t="s">
        <v>252</v>
      </c>
      <c r="B22" s="11"/>
      <c r="C22" s="28" t="s">
        <v>100</v>
      </c>
      <c r="D22" s="51"/>
      <c r="E22" s="52"/>
      <c r="F22" s="404"/>
      <c r="G22" s="404"/>
    </row>
    <row r="23" spans="1:7" s="37" customFormat="1" ht="12.75" customHeight="1">
      <c r="A23" s="10" t="s">
        <v>253</v>
      </c>
      <c r="B23" s="11"/>
      <c r="C23" s="28" t="s">
        <v>101</v>
      </c>
      <c r="D23" s="29"/>
      <c r="E23" s="53"/>
      <c r="F23" s="404"/>
      <c r="G23" s="404"/>
    </row>
    <row r="24" spans="1:7" s="37" customFormat="1" ht="12.75" customHeight="1">
      <c r="A24" s="10" t="s">
        <v>284</v>
      </c>
      <c r="B24" s="11"/>
      <c r="C24" s="28" t="s">
        <v>102</v>
      </c>
      <c r="D24" s="29"/>
      <c r="E24" s="53"/>
      <c r="F24" s="404">
        <v>0.28999999999999998</v>
      </c>
      <c r="G24" s="404">
        <v>0.28999999999999998</v>
      </c>
    </row>
    <row r="25" spans="1:7" s="37" customFormat="1" ht="12.75" customHeight="1">
      <c r="A25" s="10" t="s">
        <v>103</v>
      </c>
      <c r="B25" s="11"/>
      <c r="C25" s="28" t="s">
        <v>104</v>
      </c>
      <c r="D25" s="29"/>
      <c r="E25" s="14"/>
      <c r="F25" s="404"/>
      <c r="G25" s="404"/>
    </row>
    <row r="26" spans="1:7" s="37" customFormat="1" ht="12.75" customHeight="1">
      <c r="A26" s="54" t="s">
        <v>105</v>
      </c>
      <c r="B26" s="11"/>
      <c r="C26" s="55" t="s">
        <v>106</v>
      </c>
      <c r="D26" s="51"/>
      <c r="E26" s="14"/>
      <c r="F26" s="404"/>
      <c r="G26" s="404"/>
    </row>
    <row r="27" spans="1:7" s="37" customFormat="1" ht="12.75" customHeight="1">
      <c r="A27" s="56" t="s">
        <v>242</v>
      </c>
      <c r="B27" s="57" t="s">
        <v>243</v>
      </c>
      <c r="C27" s="58"/>
      <c r="D27" s="59"/>
      <c r="E27" s="47">
        <v>2</v>
      </c>
      <c r="F27" s="404">
        <f>SUM(F28:F37)</f>
        <v>1660.25</v>
      </c>
      <c r="G27" s="404">
        <v>1446.37</v>
      </c>
    </row>
    <row r="28" spans="1:7" s="37" customFormat="1" ht="12.75" customHeight="1">
      <c r="A28" s="10" t="s">
        <v>287</v>
      </c>
      <c r="B28" s="11"/>
      <c r="C28" s="28" t="s">
        <v>107</v>
      </c>
      <c r="D28" s="29"/>
      <c r="E28" s="53"/>
      <c r="F28" s="404"/>
      <c r="G28" s="404"/>
    </row>
    <row r="29" spans="1:7" s="37" customFormat="1" ht="12.75" customHeight="1">
      <c r="A29" s="10" t="s">
        <v>289</v>
      </c>
      <c r="B29" s="11"/>
      <c r="C29" s="28" t="s">
        <v>108</v>
      </c>
      <c r="D29" s="29"/>
      <c r="E29" s="53"/>
      <c r="F29" s="404"/>
      <c r="G29" s="404"/>
    </row>
    <row r="30" spans="1:7" s="37" customFormat="1" ht="12.75" customHeight="1">
      <c r="A30" s="10" t="s">
        <v>291</v>
      </c>
      <c r="B30" s="11"/>
      <c r="C30" s="28" t="s">
        <v>109</v>
      </c>
      <c r="D30" s="29"/>
      <c r="E30" s="53"/>
      <c r="F30" s="404"/>
      <c r="G30" s="404"/>
    </row>
    <row r="31" spans="1:7" s="37" customFormat="1" ht="12.75" customHeight="1">
      <c r="A31" s="10" t="s">
        <v>75</v>
      </c>
      <c r="B31" s="11"/>
      <c r="C31" s="28" t="s">
        <v>110</v>
      </c>
      <c r="D31" s="29"/>
      <c r="E31" s="53"/>
      <c r="F31" s="404"/>
      <c r="G31" s="404"/>
    </row>
    <row r="32" spans="1:7" s="37" customFormat="1" ht="12.75" customHeight="1">
      <c r="A32" s="10" t="s">
        <v>77</v>
      </c>
      <c r="B32" s="11"/>
      <c r="C32" s="28" t="s">
        <v>111</v>
      </c>
      <c r="D32" s="29"/>
      <c r="E32" s="53"/>
      <c r="F32" s="404">
        <v>804.21</v>
      </c>
      <c r="G32" s="404">
        <v>1240.53</v>
      </c>
    </row>
    <row r="33" spans="1:7" s="37" customFormat="1" ht="12.75" customHeight="1">
      <c r="A33" s="10" t="s">
        <v>79</v>
      </c>
      <c r="B33" s="11"/>
      <c r="C33" s="28" t="s">
        <v>112</v>
      </c>
      <c r="D33" s="29"/>
      <c r="E33" s="53"/>
      <c r="F33" s="404">
        <v>0.28999999999999998</v>
      </c>
      <c r="G33" s="404">
        <v>0.28999999999999998</v>
      </c>
    </row>
    <row r="34" spans="1:7" s="37" customFormat="1" ht="12.75" customHeight="1">
      <c r="A34" s="10" t="s">
        <v>81</v>
      </c>
      <c r="B34" s="11"/>
      <c r="C34" s="28" t="s">
        <v>113</v>
      </c>
      <c r="D34" s="29"/>
      <c r="E34" s="53"/>
      <c r="F34" s="404"/>
      <c r="G34" s="404"/>
    </row>
    <row r="35" spans="1:7" s="37" customFormat="1" ht="12.75" customHeight="1">
      <c r="A35" s="10" t="s">
        <v>83</v>
      </c>
      <c r="B35" s="11"/>
      <c r="C35" s="28" t="s">
        <v>114</v>
      </c>
      <c r="D35" s="29"/>
      <c r="E35" s="53"/>
      <c r="F35" s="404">
        <v>853.72</v>
      </c>
      <c r="G35" s="404">
        <v>421.68</v>
      </c>
    </row>
    <row r="36" spans="1:7" s="37" customFormat="1" ht="12.75" customHeight="1">
      <c r="A36" s="10" t="s">
        <v>115</v>
      </c>
      <c r="B36" s="21"/>
      <c r="C36" s="23" t="s">
        <v>136</v>
      </c>
      <c r="D36" s="12"/>
      <c r="E36" s="53"/>
      <c r="F36" s="404">
        <v>2.0299999999999998</v>
      </c>
      <c r="G36" s="404">
        <v>2.0299999999999998</v>
      </c>
    </row>
    <row r="37" spans="1:7" s="37" customFormat="1" ht="12.75" customHeight="1">
      <c r="A37" s="10" t="s">
        <v>86</v>
      </c>
      <c r="B37" s="11"/>
      <c r="C37" s="28" t="s">
        <v>116</v>
      </c>
      <c r="D37" s="29"/>
      <c r="E37" s="14"/>
      <c r="F37" s="404"/>
      <c r="G37" s="404"/>
    </row>
    <row r="38" spans="1:7" s="37" customFormat="1" ht="12.75" customHeight="1">
      <c r="A38" s="47" t="s">
        <v>244</v>
      </c>
      <c r="B38" s="60" t="s">
        <v>245</v>
      </c>
      <c r="C38" s="60"/>
      <c r="D38" s="14"/>
      <c r="E38" s="14"/>
      <c r="F38" s="404"/>
      <c r="G38" s="404"/>
    </row>
    <row r="39" spans="1:7" s="310" customFormat="1" ht="12.75" customHeight="1">
      <c r="A39" s="7" t="s">
        <v>246</v>
      </c>
      <c r="B39" s="8" t="s">
        <v>631</v>
      </c>
      <c r="C39" s="8"/>
      <c r="D39" s="20"/>
      <c r="E39" s="309"/>
      <c r="F39" s="405"/>
      <c r="G39" s="405"/>
    </row>
    <row r="40" spans="1:7" s="37" customFormat="1" ht="12.75" customHeight="1">
      <c r="A40" s="42" t="s">
        <v>247</v>
      </c>
      <c r="B40" s="43" t="s">
        <v>248</v>
      </c>
      <c r="C40" s="44"/>
      <c r="D40" s="45"/>
      <c r="E40" s="53"/>
      <c r="F40" s="404"/>
      <c r="G40" s="404"/>
    </row>
    <row r="41" spans="1:7" s="37" customFormat="1" ht="12.75" customHeight="1">
      <c r="A41" s="3" t="s">
        <v>249</v>
      </c>
      <c r="B41" s="4" t="s">
        <v>250</v>
      </c>
      <c r="C41" s="62"/>
      <c r="D41" s="5"/>
      <c r="E41" s="14"/>
      <c r="F41" s="403">
        <f>SUM(F42+F48+F49+F56+F57)</f>
        <v>38494</v>
      </c>
      <c r="G41" s="403">
        <f>SUM(G42+G48+G49+G56+G57)</f>
        <v>38996.080000000002</v>
      </c>
    </row>
    <row r="42" spans="1:7" s="37" customFormat="1" ht="12.75" customHeight="1">
      <c r="A42" s="7" t="s">
        <v>240</v>
      </c>
      <c r="B42" s="15" t="s">
        <v>251</v>
      </c>
      <c r="C42" s="18"/>
      <c r="D42" s="16"/>
      <c r="E42" s="47">
        <v>3</v>
      </c>
      <c r="F42" s="404">
        <f>SUM(F43:F47)</f>
        <v>1980.65</v>
      </c>
      <c r="G42" s="404">
        <f>SUM(G43:G47)</f>
        <v>3228.75</v>
      </c>
    </row>
    <row r="43" spans="1:7" s="37" customFormat="1" ht="12.75" customHeight="1">
      <c r="A43" s="17" t="s">
        <v>252</v>
      </c>
      <c r="B43" s="21"/>
      <c r="C43" s="23" t="s">
        <v>117</v>
      </c>
      <c r="D43" s="12"/>
      <c r="E43" s="53"/>
      <c r="F43" s="404"/>
      <c r="G43" s="404"/>
    </row>
    <row r="44" spans="1:7" s="37" customFormat="1" ht="12.75" customHeight="1">
      <c r="A44" s="17" t="s">
        <v>253</v>
      </c>
      <c r="B44" s="21"/>
      <c r="C44" s="23" t="s">
        <v>118</v>
      </c>
      <c r="D44" s="12"/>
      <c r="E44" s="53"/>
      <c r="F44" s="404">
        <v>1980.65</v>
      </c>
      <c r="G44" s="404">
        <v>3228.75</v>
      </c>
    </row>
    <row r="45" spans="1:7" s="37" customFormat="1">
      <c r="A45" s="17" t="s">
        <v>284</v>
      </c>
      <c r="B45" s="21"/>
      <c r="C45" s="23" t="s">
        <v>119</v>
      </c>
      <c r="D45" s="12"/>
      <c r="E45" s="53"/>
      <c r="F45" s="404"/>
      <c r="G45" s="404"/>
    </row>
    <row r="46" spans="1:7" s="37" customFormat="1">
      <c r="A46" s="17" t="s">
        <v>103</v>
      </c>
      <c r="B46" s="21"/>
      <c r="C46" s="23" t="s">
        <v>120</v>
      </c>
      <c r="D46" s="12"/>
      <c r="E46" s="53"/>
      <c r="F46" s="404"/>
      <c r="G46" s="404"/>
    </row>
    <row r="47" spans="1:7" s="37" customFormat="1" ht="12.75" customHeight="1">
      <c r="A47" s="17" t="s">
        <v>105</v>
      </c>
      <c r="B47" s="62"/>
      <c r="C47" s="523" t="s">
        <v>254</v>
      </c>
      <c r="D47" s="524"/>
      <c r="E47" s="53"/>
      <c r="F47" s="404"/>
      <c r="G47" s="404"/>
    </row>
    <row r="48" spans="1:7" s="37" customFormat="1" ht="12.75" customHeight="1">
      <c r="A48" s="7" t="s">
        <v>242</v>
      </c>
      <c r="B48" s="24" t="s">
        <v>255</v>
      </c>
      <c r="C48" s="63"/>
      <c r="D48" s="25"/>
      <c r="E48" s="47">
        <v>4</v>
      </c>
      <c r="F48" s="404">
        <v>190.17</v>
      </c>
      <c r="G48" s="404">
        <v>182</v>
      </c>
    </row>
    <row r="49" spans="1:7" s="37" customFormat="1" ht="12.75" customHeight="1">
      <c r="A49" s="7" t="s">
        <v>244</v>
      </c>
      <c r="B49" s="15" t="s">
        <v>98</v>
      </c>
      <c r="C49" s="18"/>
      <c r="D49" s="16"/>
      <c r="E49" s="47">
        <v>5</v>
      </c>
      <c r="F49" s="404">
        <f>SUM(F50:F55)</f>
        <v>11578.2</v>
      </c>
      <c r="G49" s="404">
        <f>SUM(G50:G55)</f>
        <v>9066.67</v>
      </c>
    </row>
    <row r="50" spans="1:7" s="37" customFormat="1" ht="12.75" customHeight="1">
      <c r="A50" s="17" t="s">
        <v>256</v>
      </c>
      <c r="B50" s="18"/>
      <c r="C50" s="64" t="s">
        <v>257</v>
      </c>
      <c r="D50" s="19"/>
      <c r="E50" s="14"/>
      <c r="F50" s="404"/>
      <c r="G50" s="404"/>
    </row>
    <row r="51" spans="1:7" s="37" customFormat="1" ht="12.75" customHeight="1">
      <c r="A51" s="65" t="s">
        <v>258</v>
      </c>
      <c r="B51" s="21"/>
      <c r="C51" s="23" t="s">
        <v>259</v>
      </c>
      <c r="D51" s="13"/>
      <c r="E51" s="66"/>
      <c r="F51" s="406"/>
      <c r="G51" s="406"/>
    </row>
    <row r="52" spans="1:7" s="37" customFormat="1" ht="12.75" customHeight="1">
      <c r="A52" s="17" t="s">
        <v>260</v>
      </c>
      <c r="B52" s="21"/>
      <c r="C52" s="23" t="s">
        <v>261</v>
      </c>
      <c r="D52" s="12"/>
      <c r="E52" s="67"/>
      <c r="F52" s="404"/>
      <c r="G52" s="404"/>
    </row>
    <row r="53" spans="1:7" s="37" customFormat="1" ht="12.75" customHeight="1">
      <c r="A53" s="17" t="s">
        <v>262</v>
      </c>
      <c r="B53" s="21"/>
      <c r="C53" s="523" t="s">
        <v>263</v>
      </c>
      <c r="D53" s="524"/>
      <c r="E53" s="67"/>
      <c r="F53" s="404">
        <v>11578.2</v>
      </c>
      <c r="G53" s="404">
        <v>9066.67</v>
      </c>
    </row>
    <row r="54" spans="1:7" s="37" customFormat="1" ht="12.75" customHeight="1">
      <c r="A54" s="17" t="s">
        <v>264</v>
      </c>
      <c r="B54" s="21"/>
      <c r="C54" s="23" t="s">
        <v>265</v>
      </c>
      <c r="D54" s="12"/>
      <c r="E54" s="67"/>
      <c r="F54" s="404"/>
      <c r="G54" s="404"/>
    </row>
    <row r="55" spans="1:7" s="37" customFormat="1" ht="12.75" customHeight="1">
      <c r="A55" s="17" t="s">
        <v>266</v>
      </c>
      <c r="B55" s="21"/>
      <c r="C55" s="23" t="s">
        <v>267</v>
      </c>
      <c r="D55" s="12"/>
      <c r="E55" s="14"/>
      <c r="F55" s="404"/>
      <c r="G55" s="404"/>
    </row>
    <row r="56" spans="1:7" s="37" customFormat="1" ht="12.75" customHeight="1">
      <c r="A56" s="7" t="s">
        <v>246</v>
      </c>
      <c r="B56" s="8" t="s">
        <v>268</v>
      </c>
      <c r="C56" s="8"/>
      <c r="D56" s="20"/>
      <c r="E56" s="67"/>
      <c r="F56" s="404"/>
      <c r="G56" s="404"/>
    </row>
    <row r="57" spans="1:7" s="37" customFormat="1" ht="12.75" customHeight="1">
      <c r="A57" s="7" t="s">
        <v>269</v>
      </c>
      <c r="B57" s="8" t="s">
        <v>270</v>
      </c>
      <c r="C57" s="8"/>
      <c r="D57" s="20"/>
      <c r="E57" s="47">
        <v>7</v>
      </c>
      <c r="F57" s="404">
        <v>24744.98</v>
      </c>
      <c r="G57" s="404">
        <v>26518.66</v>
      </c>
    </row>
    <row r="58" spans="1:7" s="313" customFormat="1" ht="12.75" customHeight="1">
      <c r="A58" s="42"/>
      <c r="B58" s="311" t="s">
        <v>271</v>
      </c>
      <c r="C58" s="112"/>
      <c r="D58" s="312"/>
      <c r="E58" s="68"/>
      <c r="F58" s="403">
        <f>SUM(F41+F40+F20)</f>
        <v>40154.54</v>
      </c>
      <c r="G58" s="403">
        <f>SUM(G41+G40+G20)</f>
        <v>40442.740000000005</v>
      </c>
    </row>
    <row r="59" spans="1:7" s="37" customFormat="1" ht="12.75" customHeight="1">
      <c r="A59" s="42" t="s">
        <v>272</v>
      </c>
      <c r="B59" s="43" t="s">
        <v>273</v>
      </c>
      <c r="C59" s="43"/>
      <c r="D59" s="68"/>
      <c r="E59" s="47" t="s">
        <v>751</v>
      </c>
      <c r="F59" s="403">
        <f>SUM(F60:F63)</f>
        <v>3219.74</v>
      </c>
      <c r="G59" s="403">
        <f>SUM(G60:G63)</f>
        <v>3484.1</v>
      </c>
    </row>
    <row r="60" spans="1:7" s="37" customFormat="1" ht="12.75" customHeight="1">
      <c r="A60" s="47" t="s">
        <v>240</v>
      </c>
      <c r="B60" s="60" t="s">
        <v>274</v>
      </c>
      <c r="C60" s="60"/>
      <c r="D60" s="14"/>
      <c r="E60" s="14"/>
      <c r="F60" s="404">
        <v>1.1399999999999999</v>
      </c>
      <c r="G60" s="404">
        <v>1.1399999999999999</v>
      </c>
    </row>
    <row r="61" spans="1:7" s="37" customFormat="1" ht="12.75" customHeight="1">
      <c r="A61" s="56" t="s">
        <v>242</v>
      </c>
      <c r="B61" s="57" t="s">
        <v>275</v>
      </c>
      <c r="C61" s="58"/>
      <c r="D61" s="59"/>
      <c r="E61" s="70"/>
      <c r="F61" s="407">
        <v>1074.1500000000001</v>
      </c>
      <c r="G61" s="407">
        <v>1440.87</v>
      </c>
    </row>
    <row r="62" spans="1:7" s="37" customFormat="1" ht="12.75" customHeight="1">
      <c r="A62" s="47" t="s">
        <v>244</v>
      </c>
      <c r="B62" s="517" t="s">
        <v>276</v>
      </c>
      <c r="C62" s="518"/>
      <c r="D62" s="519"/>
      <c r="E62" s="14"/>
      <c r="F62" s="404">
        <v>3.48</v>
      </c>
      <c r="G62" s="404">
        <v>3.48</v>
      </c>
    </row>
    <row r="63" spans="1:7" s="37" customFormat="1" ht="12.75" customHeight="1">
      <c r="A63" s="47" t="s">
        <v>277</v>
      </c>
      <c r="B63" s="60" t="s">
        <v>278</v>
      </c>
      <c r="C63" s="11"/>
      <c r="D63" s="46"/>
      <c r="E63" s="14"/>
      <c r="F63" s="404">
        <v>2140.9699999999998</v>
      </c>
      <c r="G63" s="404">
        <v>2038.61</v>
      </c>
    </row>
    <row r="64" spans="1:7" s="37" customFormat="1" ht="12.75" customHeight="1">
      <c r="A64" s="42" t="s">
        <v>279</v>
      </c>
      <c r="B64" s="43" t="s">
        <v>280</v>
      </c>
      <c r="C64" s="44"/>
      <c r="D64" s="45"/>
      <c r="E64" s="14"/>
      <c r="F64" s="403">
        <f>SUM(F65+F69)</f>
        <v>9427.2100000000009</v>
      </c>
      <c r="G64" s="403">
        <f>SUM(G65+G69)</f>
        <v>13435.46</v>
      </c>
    </row>
    <row r="65" spans="1:7" s="37" customFormat="1" ht="12.75" customHeight="1">
      <c r="A65" s="47" t="s">
        <v>240</v>
      </c>
      <c r="B65" s="48" t="s">
        <v>281</v>
      </c>
      <c r="C65" s="71"/>
      <c r="D65" s="72"/>
      <c r="E65" s="14"/>
      <c r="F65" s="404"/>
      <c r="G65" s="404"/>
    </row>
    <row r="66" spans="1:7" s="37" customFormat="1">
      <c r="A66" s="10" t="s">
        <v>252</v>
      </c>
      <c r="B66" s="73"/>
      <c r="C66" s="28" t="s">
        <v>282</v>
      </c>
      <c r="D66" s="9"/>
      <c r="E66" s="67"/>
      <c r="F66" s="404"/>
      <c r="G66" s="404"/>
    </row>
    <row r="67" spans="1:7" s="37" customFormat="1" ht="12.75" customHeight="1">
      <c r="A67" s="10" t="s">
        <v>253</v>
      </c>
      <c r="B67" s="11"/>
      <c r="C67" s="28" t="s">
        <v>283</v>
      </c>
      <c r="D67" s="29"/>
      <c r="E67" s="14"/>
      <c r="F67" s="404"/>
      <c r="G67" s="404"/>
    </row>
    <row r="68" spans="1:7" s="37" customFormat="1" ht="12.75" customHeight="1">
      <c r="A68" s="10" t="s">
        <v>121</v>
      </c>
      <c r="B68" s="11"/>
      <c r="C68" s="28" t="s">
        <v>285</v>
      </c>
      <c r="D68" s="29"/>
      <c r="E68" s="61"/>
      <c r="F68" s="404"/>
      <c r="G68" s="404"/>
    </row>
    <row r="69" spans="1:7" s="2" customFormat="1" ht="12.75" customHeight="1">
      <c r="A69" s="7" t="s">
        <v>242</v>
      </c>
      <c r="B69" s="26" t="s">
        <v>286</v>
      </c>
      <c r="C69" s="74"/>
      <c r="D69" s="27"/>
      <c r="E69" s="7" t="s">
        <v>750</v>
      </c>
      <c r="F69" s="405">
        <f>SUM(F80:F82)</f>
        <v>9427.2100000000009</v>
      </c>
      <c r="G69" s="405">
        <v>13435.46</v>
      </c>
    </row>
    <row r="70" spans="1:7" s="37" customFormat="1" ht="12.75" customHeight="1">
      <c r="A70" s="10" t="s">
        <v>287</v>
      </c>
      <c r="B70" s="11"/>
      <c r="C70" s="28" t="s">
        <v>288</v>
      </c>
      <c r="D70" s="51"/>
      <c r="E70" s="14"/>
      <c r="F70" s="404"/>
      <c r="G70" s="404"/>
    </row>
    <row r="71" spans="1:7" s="37" customFormat="1" ht="12.75" customHeight="1">
      <c r="A71" s="10" t="s">
        <v>289</v>
      </c>
      <c r="B71" s="73"/>
      <c r="C71" s="28" t="s">
        <v>290</v>
      </c>
      <c r="D71" s="9"/>
      <c r="E71" s="67"/>
      <c r="F71" s="404"/>
      <c r="G71" s="404"/>
    </row>
    <row r="72" spans="1:7" s="37" customFormat="1">
      <c r="A72" s="10" t="s">
        <v>291</v>
      </c>
      <c r="B72" s="73"/>
      <c r="C72" s="28" t="s">
        <v>74</v>
      </c>
      <c r="D72" s="9"/>
      <c r="E72" s="67"/>
      <c r="F72" s="404"/>
      <c r="G72" s="404"/>
    </row>
    <row r="73" spans="1:7" s="37" customFormat="1">
      <c r="A73" s="75" t="s">
        <v>75</v>
      </c>
      <c r="B73" s="18"/>
      <c r="C73" s="76" t="s">
        <v>76</v>
      </c>
      <c r="D73" s="19"/>
      <c r="E73" s="67"/>
      <c r="F73" s="404"/>
      <c r="G73" s="404"/>
    </row>
    <row r="74" spans="1:7" s="37" customFormat="1">
      <c r="A74" s="47" t="s">
        <v>77</v>
      </c>
      <c r="B74" s="55"/>
      <c r="C74" s="55" t="s">
        <v>78</v>
      </c>
      <c r="D74" s="51"/>
      <c r="E74" s="77"/>
      <c r="F74" s="404"/>
      <c r="G74" s="404"/>
    </row>
    <row r="75" spans="1:7" s="37" customFormat="1" ht="12.75" customHeight="1">
      <c r="A75" s="78" t="s">
        <v>79</v>
      </c>
      <c r="B75" s="74"/>
      <c r="C75" s="79" t="s">
        <v>80</v>
      </c>
      <c r="D75" s="31"/>
      <c r="E75" s="14"/>
      <c r="F75" s="404"/>
      <c r="G75" s="404"/>
    </row>
    <row r="76" spans="1:7" s="37" customFormat="1" ht="12.75" customHeight="1">
      <c r="A76" s="17" t="s">
        <v>122</v>
      </c>
      <c r="B76" s="21"/>
      <c r="C76" s="13"/>
      <c r="D76" s="12" t="s">
        <v>123</v>
      </c>
      <c r="E76" s="67"/>
      <c r="F76" s="404"/>
      <c r="G76" s="404"/>
    </row>
    <row r="77" spans="1:7" s="37" customFormat="1" ht="12.75" customHeight="1">
      <c r="A77" s="17" t="s">
        <v>124</v>
      </c>
      <c r="B77" s="21"/>
      <c r="C77" s="13"/>
      <c r="D77" s="12" t="s">
        <v>125</v>
      </c>
      <c r="E77" s="53"/>
      <c r="F77" s="404"/>
      <c r="G77" s="404"/>
    </row>
    <row r="78" spans="1:7" s="37" customFormat="1" ht="12.75" customHeight="1">
      <c r="A78" s="17" t="s">
        <v>81</v>
      </c>
      <c r="B78" s="63"/>
      <c r="C78" s="80" t="s">
        <v>82</v>
      </c>
      <c r="D78" s="81"/>
      <c r="E78" s="53"/>
      <c r="F78" s="404"/>
      <c r="G78" s="404"/>
    </row>
    <row r="79" spans="1:7" s="37" customFormat="1" ht="12.75" customHeight="1">
      <c r="A79" s="17" t="s">
        <v>83</v>
      </c>
      <c r="B79" s="82"/>
      <c r="C79" s="23" t="s">
        <v>84</v>
      </c>
      <c r="D79" s="83"/>
      <c r="E79" s="67"/>
      <c r="F79" s="404"/>
      <c r="G79" s="404"/>
    </row>
    <row r="80" spans="1:7" s="37" customFormat="1" ht="12.75" customHeight="1">
      <c r="A80" s="17" t="s">
        <v>115</v>
      </c>
      <c r="B80" s="11"/>
      <c r="C80" s="28" t="s">
        <v>85</v>
      </c>
      <c r="D80" s="29"/>
      <c r="E80" s="67"/>
      <c r="F80" s="404">
        <v>758.2</v>
      </c>
      <c r="G80" s="404">
        <v>1025.3399999999999</v>
      </c>
    </row>
    <row r="81" spans="1:7" s="37" customFormat="1" ht="12.75" customHeight="1">
      <c r="A81" s="17" t="s">
        <v>86</v>
      </c>
      <c r="B81" s="11"/>
      <c r="C81" s="28" t="s">
        <v>126</v>
      </c>
      <c r="D81" s="29"/>
      <c r="E81" s="67"/>
      <c r="F81" s="404"/>
      <c r="G81" s="404">
        <v>3525.97</v>
      </c>
    </row>
    <row r="82" spans="1:7" s="37" customFormat="1" ht="12.75" customHeight="1">
      <c r="A82" s="10" t="s">
        <v>88</v>
      </c>
      <c r="B82" s="21"/>
      <c r="C82" s="23" t="s">
        <v>87</v>
      </c>
      <c r="D82" s="12"/>
      <c r="E82" s="67"/>
      <c r="F82" s="404">
        <v>8669.01</v>
      </c>
      <c r="G82" s="404">
        <v>8884.15</v>
      </c>
    </row>
    <row r="83" spans="1:7" s="37" customFormat="1" ht="12.75" customHeight="1">
      <c r="A83" s="10" t="s">
        <v>127</v>
      </c>
      <c r="B83" s="11"/>
      <c r="C83" s="28" t="s">
        <v>89</v>
      </c>
      <c r="D83" s="29"/>
      <c r="E83" s="61"/>
      <c r="F83" s="404"/>
      <c r="G83" s="404"/>
    </row>
    <row r="84" spans="1:7" s="37" customFormat="1" ht="12.75" customHeight="1">
      <c r="A84" s="42" t="s">
        <v>90</v>
      </c>
      <c r="B84" s="84" t="s">
        <v>91</v>
      </c>
      <c r="C84" s="85"/>
      <c r="D84" s="86"/>
      <c r="E84" s="388"/>
      <c r="F84" s="403">
        <f>SUM(F85+F90)</f>
        <v>27507.59</v>
      </c>
      <c r="G84" s="403">
        <f>SUM(G85+G90)</f>
        <v>23523.18</v>
      </c>
    </row>
    <row r="85" spans="1:7" s="37" customFormat="1" ht="12.75" customHeight="1">
      <c r="A85" s="47" t="s">
        <v>240</v>
      </c>
      <c r="B85" s="60" t="s">
        <v>128</v>
      </c>
      <c r="C85" s="11"/>
      <c r="D85" s="46"/>
      <c r="E85" s="61"/>
      <c r="F85" s="404">
        <v>4516.62</v>
      </c>
      <c r="G85" s="404">
        <v>4516.62</v>
      </c>
    </row>
    <row r="86" spans="1:7" s="37" customFormat="1" ht="12.75" customHeight="1">
      <c r="A86" s="47" t="s">
        <v>242</v>
      </c>
      <c r="B86" s="48" t="s">
        <v>92</v>
      </c>
      <c r="C86" s="71"/>
      <c r="D86" s="72"/>
      <c r="E86" s="14"/>
      <c r="F86" s="404"/>
      <c r="G86" s="404"/>
    </row>
    <row r="87" spans="1:7" s="37" customFormat="1" ht="12.75" customHeight="1">
      <c r="A87" s="10" t="s">
        <v>287</v>
      </c>
      <c r="B87" s="11"/>
      <c r="C87" s="28" t="s">
        <v>129</v>
      </c>
      <c r="D87" s="29"/>
      <c r="E87" s="14"/>
      <c r="F87" s="404"/>
      <c r="G87" s="404"/>
    </row>
    <row r="88" spans="1:7" s="37" customFormat="1" ht="12.75" customHeight="1">
      <c r="A88" s="10" t="s">
        <v>289</v>
      </c>
      <c r="B88" s="11"/>
      <c r="C88" s="28" t="s">
        <v>130</v>
      </c>
      <c r="D88" s="29"/>
      <c r="E88" s="14"/>
      <c r="F88" s="404"/>
      <c r="G88" s="404"/>
    </row>
    <row r="89" spans="1:7" s="37" customFormat="1" ht="12.75" customHeight="1">
      <c r="A89" s="7" t="s">
        <v>244</v>
      </c>
      <c r="B89" s="13" t="s">
        <v>93</v>
      </c>
      <c r="C89" s="13"/>
      <c r="D89" s="22"/>
      <c r="E89" s="14"/>
      <c r="F89" s="404"/>
      <c r="G89" s="404"/>
    </row>
    <row r="90" spans="1:7" s="37" customFormat="1" ht="12.75" customHeight="1">
      <c r="A90" s="56" t="s">
        <v>246</v>
      </c>
      <c r="B90" s="57" t="s">
        <v>94</v>
      </c>
      <c r="C90" s="58"/>
      <c r="D90" s="59"/>
      <c r="E90" s="14"/>
      <c r="F90" s="404">
        <f>SUM(F91:F92)</f>
        <v>22990.97</v>
      </c>
      <c r="G90" s="404">
        <v>19006.560000000001</v>
      </c>
    </row>
    <row r="91" spans="1:7" s="37" customFormat="1" ht="12.75" customHeight="1">
      <c r="A91" s="10" t="s">
        <v>131</v>
      </c>
      <c r="B91" s="44"/>
      <c r="C91" s="28" t="s">
        <v>95</v>
      </c>
      <c r="D91" s="87"/>
      <c r="E91" s="53"/>
      <c r="F91" s="404">
        <v>3984.41</v>
      </c>
      <c r="G91" s="404">
        <v>1411.58</v>
      </c>
    </row>
    <row r="92" spans="1:7" s="37" customFormat="1" ht="12.75" customHeight="1">
      <c r="A92" s="10" t="s">
        <v>132</v>
      </c>
      <c r="B92" s="44"/>
      <c r="C92" s="28" t="s">
        <v>96</v>
      </c>
      <c r="D92" s="87"/>
      <c r="E92" s="53"/>
      <c r="F92" s="404">
        <v>19006.560000000001</v>
      </c>
      <c r="G92" s="404">
        <v>17594.98</v>
      </c>
    </row>
    <row r="93" spans="1:7" s="37" customFormat="1" ht="12.75" customHeight="1">
      <c r="A93" s="42" t="s">
        <v>133</v>
      </c>
      <c r="B93" s="84" t="s">
        <v>134</v>
      </c>
      <c r="C93" s="86"/>
      <c r="D93" s="86"/>
      <c r="E93" s="53"/>
      <c r="F93" s="404"/>
      <c r="G93" s="404"/>
    </row>
    <row r="94" spans="1:7" s="37" customFormat="1" ht="25.5" customHeight="1">
      <c r="A94" s="42"/>
      <c r="B94" s="520" t="s">
        <v>135</v>
      </c>
      <c r="C94" s="521"/>
      <c r="D94" s="522"/>
      <c r="E94" s="14"/>
      <c r="F94" s="403">
        <f>SUM(F84+F64+F59)</f>
        <v>40154.54</v>
      </c>
      <c r="G94" s="403">
        <f>SUM(G84+G64+G59)</f>
        <v>40442.74</v>
      </c>
    </row>
    <row r="95" spans="1:7" s="37" customFormat="1">
      <c r="A95" s="88"/>
      <c r="B95" s="89"/>
      <c r="C95" s="89"/>
      <c r="D95" s="89"/>
      <c r="E95" s="89"/>
      <c r="F95" s="34"/>
      <c r="G95" s="34"/>
    </row>
    <row r="96" spans="1:7" s="37" customFormat="1" ht="12.75" customHeight="1">
      <c r="A96" s="527" t="s">
        <v>712</v>
      </c>
      <c r="B96" s="527"/>
      <c r="C96" s="527"/>
      <c r="D96" s="527"/>
      <c r="E96" s="527"/>
      <c r="F96" s="509" t="s">
        <v>222</v>
      </c>
      <c r="G96" s="509"/>
    </row>
    <row r="97" spans="1:7" s="37" customFormat="1">
      <c r="A97" s="527" t="s">
        <v>632</v>
      </c>
      <c r="B97" s="527"/>
      <c r="C97" s="527"/>
      <c r="D97" s="527"/>
      <c r="E97" s="527"/>
      <c r="F97" s="510" t="s">
        <v>97</v>
      </c>
      <c r="G97" s="510"/>
    </row>
    <row r="98" spans="1:7" s="37" customFormat="1">
      <c r="A98" s="534" t="s">
        <v>633</v>
      </c>
      <c r="B98" s="534"/>
      <c r="C98" s="534"/>
      <c r="D98" s="534"/>
      <c r="E98" s="90"/>
      <c r="F98" s="40"/>
      <c r="G98" s="40"/>
    </row>
    <row r="99" spans="1:7" s="37" customFormat="1">
      <c r="A99" s="314"/>
      <c r="B99" s="314"/>
      <c r="C99" s="314"/>
      <c r="D99" s="314"/>
      <c r="E99" s="90"/>
      <c r="F99" s="40"/>
      <c r="G99" s="40"/>
    </row>
    <row r="100" spans="1:7" s="37" customFormat="1" ht="12.75" customHeight="1">
      <c r="A100" s="529" t="s">
        <v>713</v>
      </c>
      <c r="B100" s="529"/>
      <c r="C100" s="529"/>
      <c r="D100" s="529"/>
      <c r="E100" s="529"/>
      <c r="F100" s="530" t="s">
        <v>634</v>
      </c>
      <c r="G100" s="530"/>
    </row>
    <row r="101" spans="1:7" s="37" customFormat="1" ht="12.75" customHeight="1">
      <c r="A101" s="529" t="s">
        <v>635</v>
      </c>
      <c r="B101" s="529"/>
      <c r="C101" s="529"/>
      <c r="D101" s="529"/>
      <c r="E101" s="529"/>
      <c r="F101" s="528" t="s">
        <v>97</v>
      </c>
      <c r="G101" s="528"/>
    </row>
    <row r="102" spans="1:7" s="37" customFormat="1">
      <c r="E102" s="34"/>
    </row>
    <row r="103" spans="1:7" s="37" customFormat="1">
      <c r="E103" s="34"/>
    </row>
    <row r="104" spans="1:7" s="37" customFormat="1">
      <c r="E104" s="34"/>
    </row>
    <row r="105" spans="1:7" s="37" customFormat="1">
      <c r="E105" s="34"/>
    </row>
    <row r="106" spans="1:7" s="37" customFormat="1">
      <c r="E106" s="34"/>
    </row>
    <row r="107" spans="1:7" s="37" customFormat="1">
      <c r="E107" s="34"/>
    </row>
    <row r="108" spans="1:7" s="37" customFormat="1">
      <c r="E108" s="34"/>
    </row>
    <row r="109" spans="1:7" s="37" customFormat="1">
      <c r="E109" s="34"/>
    </row>
    <row r="110" spans="1:7" s="37" customFormat="1">
      <c r="E110" s="34"/>
    </row>
    <row r="111" spans="1:7" s="37" customFormat="1">
      <c r="E111" s="34"/>
    </row>
    <row r="112" spans="1:7" s="37" customFormat="1">
      <c r="E112" s="34"/>
    </row>
    <row r="113" spans="5:5" s="37" customFormat="1">
      <c r="E113" s="34"/>
    </row>
    <row r="114" spans="5:5" s="37" customFormat="1">
      <c r="E114" s="34"/>
    </row>
    <row r="115" spans="5:5" s="37" customFormat="1">
      <c r="E115" s="34"/>
    </row>
    <row r="116" spans="5:5" s="37" customFormat="1">
      <c r="E116" s="34"/>
    </row>
    <row r="117" spans="5:5" s="37" customFormat="1">
      <c r="E117" s="34"/>
    </row>
    <row r="118" spans="5:5" s="37" customFormat="1">
      <c r="E118" s="34"/>
    </row>
    <row r="119" spans="5:5" s="37" customFormat="1">
      <c r="E119" s="34"/>
    </row>
    <row r="120" spans="5:5" s="37" customFormat="1">
      <c r="E120" s="34"/>
    </row>
    <row r="121" spans="5:5" s="37" customFormat="1">
      <c r="E121" s="34"/>
    </row>
    <row r="122" spans="5:5" s="37" customFormat="1">
      <c r="E122" s="34"/>
    </row>
  </sheetData>
  <mergeCells count="27">
    <mergeCell ref="F101:G101"/>
    <mergeCell ref="A101:E101"/>
    <mergeCell ref="F100:G100"/>
    <mergeCell ref="A100:E100"/>
    <mergeCell ref="A97:E97"/>
    <mergeCell ref="A14:G14"/>
    <mergeCell ref="A16:G16"/>
    <mergeCell ref="A17:G17"/>
    <mergeCell ref="D18:G18"/>
    <mergeCell ref="A98:D98"/>
    <mergeCell ref="F96:G96"/>
    <mergeCell ref="F97:G97"/>
    <mergeCell ref="A10:G11"/>
    <mergeCell ref="A13:G13"/>
    <mergeCell ref="B62:D62"/>
    <mergeCell ref="B94:D94"/>
    <mergeCell ref="C47:D47"/>
    <mergeCell ref="C53:D53"/>
    <mergeCell ref="A12:E12"/>
    <mergeCell ref="A96:E96"/>
    <mergeCell ref="E2:G2"/>
    <mergeCell ref="E3:G3"/>
    <mergeCell ref="A7:G7"/>
    <mergeCell ref="A8:G8"/>
    <mergeCell ref="A5:G6"/>
    <mergeCell ref="B19:D19"/>
    <mergeCell ref="A9:G9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86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D1" sqref="D1:E1"/>
    </sheetView>
  </sheetViews>
  <sheetFormatPr defaultRowHeight="12.75"/>
  <cols>
    <col min="1" max="1" width="4" style="471" customWidth="1"/>
    <col min="2" max="2" width="26.85546875" style="471" customWidth="1"/>
    <col min="3" max="4" width="25.5703125" style="471" customWidth="1"/>
    <col min="5" max="16384" width="9.140625" style="471"/>
  </cols>
  <sheetData>
    <row r="1" spans="1:5" ht="15.75">
      <c r="C1" s="119"/>
      <c r="D1" s="711" t="s">
        <v>707</v>
      </c>
      <c r="E1" s="711"/>
    </row>
    <row r="2" spans="1:5">
      <c r="C2" s="32" t="s">
        <v>732</v>
      </c>
      <c r="D2" s="472"/>
      <c r="E2" s="473"/>
    </row>
    <row r="3" spans="1:5">
      <c r="C3" s="32" t="s">
        <v>733</v>
      </c>
      <c r="D3" s="32"/>
      <c r="E3" s="474"/>
    </row>
    <row r="4" spans="1:5">
      <c r="C4" s="32"/>
      <c r="D4" s="32"/>
      <c r="E4" s="474"/>
    </row>
    <row r="5" spans="1:5" ht="51.6" customHeight="1">
      <c r="B5" s="726" t="s">
        <v>734</v>
      </c>
      <c r="C5" s="726"/>
      <c r="D5" s="726"/>
      <c r="E5" s="476"/>
    </row>
    <row r="6" spans="1:5" ht="6" customHeight="1"/>
    <row r="7" spans="1:5" ht="44.25" customHeight="1">
      <c r="B7" s="726" t="s">
        <v>735</v>
      </c>
      <c r="C7" s="726"/>
      <c r="D7" s="726"/>
      <c r="E7" s="476"/>
    </row>
    <row r="8" spans="1:5" ht="10.5" customHeight="1">
      <c r="B8" s="475"/>
      <c r="C8" s="475"/>
      <c r="D8" s="475"/>
      <c r="E8" s="476"/>
    </row>
    <row r="9" spans="1:5" ht="9" customHeight="1">
      <c r="B9" s="477"/>
    </row>
    <row r="10" spans="1:5" ht="43.5" customHeight="1">
      <c r="A10" s="478" t="s">
        <v>233</v>
      </c>
      <c r="B10" s="479" t="s">
        <v>736</v>
      </c>
      <c r="C10" s="480" t="s">
        <v>737</v>
      </c>
      <c r="D10" s="480" t="s">
        <v>738</v>
      </c>
    </row>
    <row r="11" spans="1:5">
      <c r="A11" s="481">
        <v>1</v>
      </c>
      <c r="B11" s="482">
        <v>2</v>
      </c>
      <c r="C11" s="483">
        <v>3</v>
      </c>
      <c r="D11" s="483">
        <v>4</v>
      </c>
    </row>
    <row r="12" spans="1:5">
      <c r="A12" s="481" t="s">
        <v>427</v>
      </c>
      <c r="B12" s="484" t="s">
        <v>739</v>
      </c>
      <c r="C12" s="485">
        <v>13435.46</v>
      </c>
      <c r="D12" s="485">
        <v>9427.2099999999991</v>
      </c>
    </row>
    <row r="13" spans="1:5">
      <c r="A13" s="481" t="s">
        <v>675</v>
      </c>
      <c r="B13" s="484" t="s">
        <v>740</v>
      </c>
      <c r="C13" s="485"/>
      <c r="D13" s="485"/>
    </row>
    <row r="14" spans="1:5">
      <c r="A14" s="481" t="s">
        <v>741</v>
      </c>
      <c r="B14" s="484" t="s">
        <v>742</v>
      </c>
      <c r="C14" s="485"/>
      <c r="D14" s="485"/>
    </row>
    <row r="15" spans="1:5">
      <c r="A15" s="481" t="s">
        <v>743</v>
      </c>
      <c r="B15" s="484" t="s">
        <v>744</v>
      </c>
      <c r="C15" s="486">
        <v>13435.46</v>
      </c>
      <c r="D15" s="486">
        <v>9427.2099999999991</v>
      </c>
    </row>
    <row r="16" spans="1:5">
      <c r="B16" s="727"/>
      <c r="C16" s="727"/>
      <c r="D16" s="727"/>
    </row>
    <row r="17" spans="2:4">
      <c r="B17" s="728" t="s">
        <v>600</v>
      </c>
      <c r="C17" s="728"/>
      <c r="D17" s="728"/>
    </row>
  </sheetData>
  <mergeCells count="5">
    <mergeCell ref="B5:D5"/>
    <mergeCell ref="B7:D7"/>
    <mergeCell ref="B16:D16"/>
    <mergeCell ref="B17:D17"/>
    <mergeCell ref="D1:E1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view="pageBreakPreview" zoomScaleNormal="100" workbookViewId="0">
      <selection activeCell="A5" sqref="A5:G5"/>
    </sheetView>
  </sheetViews>
  <sheetFormatPr defaultRowHeight="12.75"/>
  <cols>
    <col min="1" max="1" width="5.140625" style="145" customWidth="1"/>
    <col min="2" max="2" width="1.42578125" style="145" customWidth="1"/>
    <col min="3" max="3" width="35.42578125" style="145" customWidth="1"/>
    <col min="4" max="7" width="12.42578125" style="145" customWidth="1"/>
    <col min="8" max="16384" width="9.140625" style="145"/>
  </cols>
  <sheetData>
    <row r="1" spans="1:7" ht="15.75">
      <c r="D1" s="238"/>
      <c r="F1" s="711" t="s">
        <v>708</v>
      </c>
      <c r="G1" s="711"/>
    </row>
    <row r="2" spans="1:7">
      <c r="A2" s="1"/>
      <c r="B2" s="1"/>
      <c r="C2" s="1"/>
      <c r="D2" s="715" t="s">
        <v>292</v>
      </c>
      <c r="E2" s="715"/>
      <c r="F2" s="715"/>
      <c r="G2" s="715"/>
    </row>
    <row r="3" spans="1:7">
      <c r="A3" s="1"/>
      <c r="B3" s="32"/>
      <c r="C3" s="1"/>
      <c r="D3" s="32" t="s">
        <v>367</v>
      </c>
      <c r="E3" s="32"/>
      <c r="F3" s="32"/>
      <c r="G3" s="242"/>
    </row>
    <row r="4" spans="1:7">
      <c r="A4" s="1"/>
      <c r="B4" s="1"/>
      <c r="C4" s="1"/>
      <c r="D4" s="1"/>
      <c r="E4" s="1"/>
      <c r="F4" s="1"/>
      <c r="G4" s="1"/>
    </row>
    <row r="5" spans="1:7" ht="35.25" customHeight="1">
      <c r="A5" s="716" t="s">
        <v>223</v>
      </c>
      <c r="B5" s="716"/>
      <c r="C5" s="716"/>
      <c r="D5" s="716"/>
      <c r="E5" s="716"/>
      <c r="F5" s="716"/>
      <c r="G5" s="716"/>
    </row>
    <row r="6" spans="1:7">
      <c r="A6" s="1"/>
      <c r="B6" s="1"/>
      <c r="C6" s="1"/>
      <c r="D6" s="1"/>
      <c r="E6" s="1"/>
      <c r="F6" s="1"/>
      <c r="G6" s="1"/>
    </row>
    <row r="7" spans="1:7" ht="15.75">
      <c r="A7" s="711" t="s">
        <v>368</v>
      </c>
      <c r="B7" s="711"/>
      <c r="C7" s="711"/>
      <c r="D7" s="711"/>
      <c r="E7" s="711"/>
      <c r="F7" s="711"/>
      <c r="G7" s="711"/>
    </row>
    <row r="8" spans="1:7">
      <c r="A8" s="1"/>
      <c r="B8" s="1"/>
      <c r="C8" s="1"/>
      <c r="D8" s="1"/>
      <c r="E8" s="1"/>
      <c r="F8" s="1"/>
      <c r="G8" s="1"/>
    </row>
    <row r="9" spans="1:7" ht="38.25" customHeight="1">
      <c r="A9" s="729" t="s">
        <v>233</v>
      </c>
      <c r="B9" s="730" t="s">
        <v>0</v>
      </c>
      <c r="C9" s="731"/>
      <c r="D9" s="729" t="s">
        <v>236</v>
      </c>
      <c r="E9" s="729"/>
      <c r="F9" s="729" t="s">
        <v>237</v>
      </c>
      <c r="G9" s="729"/>
    </row>
    <row r="10" spans="1:7" ht="25.5">
      <c r="A10" s="729"/>
      <c r="B10" s="732"/>
      <c r="C10" s="733"/>
      <c r="D10" s="244" t="s">
        <v>339</v>
      </c>
      <c r="E10" s="244" t="s">
        <v>369</v>
      </c>
      <c r="F10" s="244" t="s">
        <v>339</v>
      </c>
      <c r="G10" s="244" t="s">
        <v>369</v>
      </c>
    </row>
    <row r="11" spans="1:7">
      <c r="A11" s="244">
        <v>1</v>
      </c>
      <c r="B11" s="734">
        <v>2</v>
      </c>
      <c r="C11" s="735"/>
      <c r="D11" s="244">
        <v>3</v>
      </c>
      <c r="E11" s="244">
        <v>4</v>
      </c>
      <c r="F11" s="244">
        <v>5</v>
      </c>
      <c r="G11" s="244">
        <v>6</v>
      </c>
    </row>
    <row r="12" spans="1:7" ht="38.1" customHeight="1">
      <c r="A12" s="243" t="s">
        <v>427</v>
      </c>
      <c r="B12" s="736" t="s">
        <v>370</v>
      </c>
      <c r="C12" s="737"/>
      <c r="D12" s="246"/>
      <c r="E12" s="246"/>
      <c r="F12" s="246"/>
      <c r="G12" s="246"/>
    </row>
    <row r="13" spans="1:7">
      <c r="A13" s="244" t="s">
        <v>592</v>
      </c>
      <c r="B13" s="245"/>
      <c r="C13" s="247" t="s">
        <v>371</v>
      </c>
      <c r="D13" s="248"/>
      <c r="E13" s="248"/>
      <c r="F13" s="248"/>
      <c r="G13" s="248"/>
    </row>
    <row r="14" spans="1:7">
      <c r="A14" s="244" t="s">
        <v>593</v>
      </c>
      <c r="B14" s="245"/>
      <c r="C14" s="247" t="s">
        <v>372</v>
      </c>
      <c r="D14" s="248"/>
      <c r="E14" s="248"/>
      <c r="F14" s="248"/>
      <c r="G14" s="248"/>
    </row>
    <row r="15" spans="1:7">
      <c r="A15" s="244" t="s">
        <v>490</v>
      </c>
      <c r="B15" s="245"/>
      <c r="C15" s="247" t="s">
        <v>373</v>
      </c>
      <c r="D15" s="248"/>
      <c r="E15" s="248"/>
      <c r="F15" s="248"/>
      <c r="G15" s="248"/>
    </row>
    <row r="16" spans="1:7">
      <c r="A16" s="244" t="s">
        <v>611</v>
      </c>
      <c r="B16" s="245"/>
      <c r="C16" s="247" t="s">
        <v>374</v>
      </c>
      <c r="D16" s="248"/>
      <c r="E16" s="248"/>
      <c r="F16" s="248"/>
      <c r="G16" s="248"/>
    </row>
    <row r="17" spans="1:7" ht="12.75" customHeight="1">
      <c r="A17" s="249" t="s">
        <v>613</v>
      </c>
      <c r="B17" s="245"/>
      <c r="C17" s="247" t="s">
        <v>375</v>
      </c>
      <c r="D17" s="248"/>
      <c r="E17" s="248"/>
      <c r="F17" s="248"/>
      <c r="G17" s="248"/>
    </row>
    <row r="18" spans="1:7" ht="26.1" customHeight="1">
      <c r="A18" s="243" t="s">
        <v>428</v>
      </c>
      <c r="B18" s="736" t="s">
        <v>376</v>
      </c>
      <c r="C18" s="737"/>
      <c r="D18" s="246"/>
      <c r="E18" s="246"/>
      <c r="F18" s="246"/>
      <c r="G18" s="246"/>
    </row>
    <row r="19" spans="1:7">
      <c r="A19" s="244" t="s">
        <v>377</v>
      </c>
      <c r="B19" s="245"/>
      <c r="C19" s="247" t="s">
        <v>378</v>
      </c>
      <c r="D19" s="248"/>
      <c r="E19" s="248"/>
      <c r="F19" s="248"/>
      <c r="G19" s="248"/>
    </row>
    <row r="20" spans="1:7">
      <c r="A20" s="244" t="s">
        <v>379</v>
      </c>
      <c r="B20" s="245"/>
      <c r="C20" s="247" t="s">
        <v>372</v>
      </c>
      <c r="D20" s="248"/>
      <c r="E20" s="248"/>
      <c r="F20" s="248"/>
      <c r="G20" s="248"/>
    </row>
    <row r="21" spans="1:7">
      <c r="A21" s="244" t="s">
        <v>380</v>
      </c>
      <c r="B21" s="245"/>
      <c r="C21" s="247" t="s">
        <v>373</v>
      </c>
      <c r="D21" s="248"/>
      <c r="E21" s="248"/>
      <c r="F21" s="248"/>
      <c r="G21" s="248"/>
    </row>
    <row r="22" spans="1:7" ht="12.75" customHeight="1">
      <c r="A22" s="244" t="s">
        <v>381</v>
      </c>
      <c r="B22" s="245"/>
      <c r="C22" s="247" t="s">
        <v>374</v>
      </c>
      <c r="D22" s="248"/>
      <c r="E22" s="248"/>
      <c r="F22" s="248"/>
      <c r="G22" s="248"/>
    </row>
    <row r="23" spans="1:7">
      <c r="A23" s="249" t="s">
        <v>194</v>
      </c>
      <c r="B23" s="245"/>
      <c r="C23" s="247" t="s">
        <v>375</v>
      </c>
      <c r="D23" s="248"/>
      <c r="E23" s="248"/>
      <c r="F23" s="248"/>
      <c r="G23" s="248"/>
    </row>
    <row r="24" spans="1:7" ht="26.1" customHeight="1">
      <c r="A24" s="243" t="s">
        <v>382</v>
      </c>
      <c r="B24" s="736" t="s">
        <v>383</v>
      </c>
      <c r="C24" s="737"/>
      <c r="D24" s="398">
        <f>SUM(D25:D26)</f>
        <v>24744.98</v>
      </c>
      <c r="E24" s="246"/>
      <c r="F24" s="398">
        <f>SUM(F25:F26)</f>
        <v>26518.660000000003</v>
      </c>
      <c r="G24" s="246"/>
    </row>
    <row r="25" spans="1:7">
      <c r="A25" s="244" t="s">
        <v>384</v>
      </c>
      <c r="B25" s="245"/>
      <c r="C25" s="247" t="s">
        <v>378</v>
      </c>
      <c r="D25" s="387">
        <v>24730.1</v>
      </c>
      <c r="E25" s="248"/>
      <c r="F25" s="387">
        <v>26502.080000000002</v>
      </c>
      <c r="G25" s="248"/>
    </row>
    <row r="26" spans="1:7">
      <c r="A26" s="244" t="s">
        <v>385</v>
      </c>
      <c r="B26" s="245"/>
      <c r="C26" s="247" t="s">
        <v>372</v>
      </c>
      <c r="D26" s="248">
        <v>14.88</v>
      </c>
      <c r="E26" s="248"/>
      <c r="F26" s="248">
        <v>16.579999999999998</v>
      </c>
      <c r="G26" s="248"/>
    </row>
    <row r="27" spans="1:7">
      <c r="A27" s="244" t="s">
        <v>386</v>
      </c>
      <c r="B27" s="245"/>
      <c r="C27" s="250" t="s">
        <v>373</v>
      </c>
      <c r="D27" s="248"/>
      <c r="E27" s="248"/>
      <c r="F27" s="248"/>
      <c r="G27" s="248"/>
    </row>
    <row r="28" spans="1:7">
      <c r="A28" s="244" t="s">
        <v>387</v>
      </c>
      <c r="B28" s="245"/>
      <c r="C28" s="247" t="s">
        <v>374</v>
      </c>
      <c r="D28" s="248"/>
      <c r="E28" s="248"/>
      <c r="F28" s="248"/>
      <c r="G28" s="248"/>
    </row>
    <row r="29" spans="1:7" ht="12.75" customHeight="1">
      <c r="A29" s="251" t="s">
        <v>224</v>
      </c>
      <c r="B29" s="245"/>
      <c r="C29" s="247" t="s">
        <v>375</v>
      </c>
      <c r="D29" s="248"/>
      <c r="E29" s="248"/>
      <c r="F29" s="248"/>
      <c r="G29" s="248"/>
    </row>
    <row r="30" spans="1:7" ht="12.75" customHeight="1">
      <c r="A30" s="244" t="s">
        <v>388</v>
      </c>
      <c r="B30" s="245"/>
      <c r="C30" s="247" t="s">
        <v>389</v>
      </c>
      <c r="D30" s="248"/>
      <c r="E30" s="248"/>
      <c r="F30" s="248"/>
      <c r="G30" s="248"/>
    </row>
    <row r="31" spans="1:7">
      <c r="A31" s="244" t="s">
        <v>390</v>
      </c>
      <c r="B31" s="245"/>
      <c r="C31" s="247" t="s">
        <v>391</v>
      </c>
      <c r="D31" s="248"/>
      <c r="E31" s="248"/>
      <c r="F31" s="248"/>
      <c r="G31" s="248"/>
    </row>
    <row r="32" spans="1:7" ht="12.75" customHeight="1">
      <c r="A32" s="252" t="s">
        <v>431</v>
      </c>
      <c r="B32" s="738" t="s">
        <v>392</v>
      </c>
      <c r="C32" s="739"/>
      <c r="D32" s="397">
        <f>SUM(D25:D31)</f>
        <v>24744.98</v>
      </c>
      <c r="E32" s="253"/>
      <c r="F32" s="397">
        <f>SUM(F25:F31)</f>
        <v>26518.660000000003</v>
      </c>
      <c r="G32" s="253"/>
    </row>
    <row r="33" spans="1:7">
      <c r="A33" s="3" t="s">
        <v>393</v>
      </c>
      <c r="B33" s="685" t="s">
        <v>394</v>
      </c>
      <c r="C33" s="685"/>
      <c r="D33" s="128"/>
      <c r="E33" s="128"/>
      <c r="F33" s="128"/>
      <c r="G33" s="128"/>
    </row>
    <row r="34" spans="1:7">
      <c r="A34" s="240"/>
      <c r="B34" s="30"/>
      <c r="C34" s="30"/>
      <c r="D34" s="241"/>
      <c r="E34" s="241"/>
      <c r="F34" s="241"/>
      <c r="G34" s="241"/>
    </row>
    <row r="35" spans="1:7">
      <c r="A35" s="240"/>
      <c r="B35" s="30"/>
      <c r="C35" s="30"/>
      <c r="D35" s="254"/>
      <c r="E35" s="254"/>
      <c r="F35" s="241"/>
      <c r="G35" s="241"/>
    </row>
    <row r="36" spans="1:7">
      <c r="A36" s="240"/>
      <c r="B36" s="30"/>
      <c r="C36" s="30"/>
      <c r="D36" s="241"/>
      <c r="E36" s="241"/>
      <c r="F36" s="241"/>
      <c r="G36" s="241"/>
    </row>
  </sheetData>
  <mergeCells count="14">
    <mergeCell ref="B33:C33"/>
    <mergeCell ref="B11:C11"/>
    <mergeCell ref="B12:C12"/>
    <mergeCell ref="B18:C18"/>
    <mergeCell ref="B24:C24"/>
    <mergeCell ref="B32:C32"/>
    <mergeCell ref="F1:G1"/>
    <mergeCell ref="D2:G2"/>
    <mergeCell ref="A5:G5"/>
    <mergeCell ref="A7:G7"/>
    <mergeCell ref="A9:A10"/>
    <mergeCell ref="D9:E9"/>
    <mergeCell ref="F9:G9"/>
    <mergeCell ref="B9:C10"/>
  </mergeCells>
  <phoneticPr fontId="3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tabSelected="1" view="pageBreakPreview" zoomScale="75" zoomScaleNormal="80" workbookViewId="0">
      <selection activeCell="K25" sqref="K25"/>
    </sheetView>
  </sheetViews>
  <sheetFormatPr defaultRowHeight="15"/>
  <cols>
    <col min="1" max="1" width="6" style="265" customWidth="1"/>
    <col min="2" max="2" width="32.85546875" style="258" customWidth="1"/>
    <col min="3" max="10" width="15.7109375" style="258" customWidth="1"/>
    <col min="11" max="11" width="13.140625" style="258" customWidth="1"/>
    <col min="12" max="13" width="15.7109375" style="258" customWidth="1"/>
    <col min="14" max="16384" width="9.140625" style="258"/>
  </cols>
  <sheetData>
    <row r="1" spans="1:13" ht="24.75" customHeight="1">
      <c r="I1" s="266"/>
      <c r="J1" s="266"/>
      <c r="K1" s="266"/>
      <c r="L1" s="711" t="s">
        <v>709</v>
      </c>
      <c r="M1" s="711"/>
    </row>
    <row r="2" spans="1:13">
      <c r="I2" s="258" t="s">
        <v>13</v>
      </c>
    </row>
    <row r="3" spans="1:13">
      <c r="I3" s="258" t="s">
        <v>311</v>
      </c>
    </row>
    <row r="5" spans="1:13">
      <c r="A5" s="741" t="s">
        <v>223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</row>
    <row r="6" spans="1:13">
      <c r="A6" s="741"/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</row>
    <row r="8" spans="1:13">
      <c r="A8" s="741" t="s">
        <v>1</v>
      </c>
      <c r="B8" s="742"/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</row>
    <row r="10" spans="1:13">
      <c r="A10" s="740" t="s">
        <v>233</v>
      </c>
      <c r="B10" s="740" t="s">
        <v>2</v>
      </c>
      <c r="C10" s="740" t="s">
        <v>3</v>
      </c>
      <c r="D10" s="740" t="s">
        <v>337</v>
      </c>
      <c r="E10" s="740"/>
      <c r="F10" s="740"/>
      <c r="G10" s="740"/>
      <c r="H10" s="740"/>
      <c r="I10" s="740"/>
      <c r="J10" s="743"/>
      <c r="K10" s="743"/>
      <c r="L10" s="740"/>
      <c r="M10" s="740" t="s">
        <v>4</v>
      </c>
    </row>
    <row r="11" spans="1:13" ht="123" customHeight="1">
      <c r="A11" s="740"/>
      <c r="B11" s="740"/>
      <c r="C11" s="740"/>
      <c r="D11" s="261" t="s">
        <v>318</v>
      </c>
      <c r="E11" s="261" t="s">
        <v>5</v>
      </c>
      <c r="F11" s="261" t="s">
        <v>319</v>
      </c>
      <c r="G11" s="261" t="s">
        <v>6</v>
      </c>
      <c r="H11" s="261" t="s">
        <v>320</v>
      </c>
      <c r="I11" s="267" t="s">
        <v>312</v>
      </c>
      <c r="J11" s="261" t="s">
        <v>7</v>
      </c>
      <c r="K11" s="268" t="s">
        <v>8</v>
      </c>
      <c r="L11" s="269" t="s">
        <v>313</v>
      </c>
      <c r="M11" s="740"/>
    </row>
    <row r="12" spans="1:13">
      <c r="A12" s="270">
        <v>1</v>
      </c>
      <c r="B12" s="270">
        <v>2</v>
      </c>
      <c r="C12" s="270">
        <v>3</v>
      </c>
      <c r="D12" s="270">
        <v>4</v>
      </c>
      <c r="E12" s="270">
        <v>5</v>
      </c>
      <c r="F12" s="270">
        <v>6</v>
      </c>
      <c r="G12" s="270">
        <v>7</v>
      </c>
      <c r="H12" s="270">
        <v>8</v>
      </c>
      <c r="I12" s="270">
        <v>9</v>
      </c>
      <c r="J12" s="270">
        <v>10</v>
      </c>
      <c r="K12" s="271" t="s">
        <v>314</v>
      </c>
      <c r="L12" s="270">
        <v>12</v>
      </c>
      <c r="M12" s="270">
        <v>13</v>
      </c>
    </row>
    <row r="13" spans="1:13" ht="71.25">
      <c r="A13" s="261" t="s">
        <v>427</v>
      </c>
      <c r="B13" s="272" t="s">
        <v>315</v>
      </c>
      <c r="C13" s="457">
        <v>1.1399999999999999</v>
      </c>
      <c r="D13" s="457"/>
      <c r="E13" s="458"/>
      <c r="F13" s="457"/>
      <c r="G13" s="458"/>
      <c r="H13" s="458"/>
      <c r="I13" s="458"/>
      <c r="J13" s="458"/>
      <c r="K13" s="458"/>
      <c r="L13" s="458"/>
      <c r="M13" s="459">
        <v>1.1399999999999999</v>
      </c>
    </row>
    <row r="14" spans="1:13" ht="15" customHeight="1">
      <c r="A14" s="262" t="s">
        <v>592</v>
      </c>
      <c r="B14" s="263" t="s">
        <v>9</v>
      </c>
      <c r="C14" s="457">
        <v>1.1399999999999999</v>
      </c>
      <c r="D14" s="457"/>
      <c r="E14" s="458"/>
      <c r="F14" s="457"/>
      <c r="G14" s="458"/>
      <c r="H14" s="458"/>
      <c r="I14" s="458"/>
      <c r="J14" s="458"/>
      <c r="K14" s="458"/>
      <c r="L14" s="458"/>
      <c r="M14" s="458">
        <v>1.1399999999999999</v>
      </c>
    </row>
    <row r="15" spans="1:13" ht="15" customHeight="1">
      <c r="A15" s="262" t="s">
        <v>593</v>
      </c>
      <c r="B15" s="263" t="s">
        <v>10</v>
      </c>
      <c r="C15" s="458"/>
      <c r="D15" s="457"/>
      <c r="E15" s="458"/>
      <c r="F15" s="458"/>
      <c r="G15" s="458"/>
      <c r="H15" s="458"/>
      <c r="I15" s="458"/>
      <c r="J15" s="458"/>
      <c r="K15" s="458"/>
      <c r="L15" s="458"/>
      <c r="M15" s="458"/>
    </row>
    <row r="16" spans="1:13" ht="87" customHeight="1">
      <c r="A16" s="261" t="s">
        <v>428</v>
      </c>
      <c r="B16" s="272" t="s">
        <v>316</v>
      </c>
      <c r="C16" s="457">
        <v>1440.87</v>
      </c>
      <c r="D16" s="457">
        <f>SUM(D18)</f>
        <v>500</v>
      </c>
      <c r="E16" s="458"/>
      <c r="F16" s="458"/>
      <c r="G16" s="458"/>
      <c r="H16" s="458"/>
      <c r="I16" s="457">
        <v>-866.72</v>
      </c>
      <c r="J16" s="458"/>
      <c r="K16" s="458"/>
      <c r="L16" s="458"/>
      <c r="M16" s="459">
        <v>1074.1500000000001</v>
      </c>
    </row>
    <row r="17" spans="1:13" ht="15" customHeight="1">
      <c r="A17" s="262" t="s">
        <v>321</v>
      </c>
      <c r="B17" s="263" t="s">
        <v>9</v>
      </c>
      <c r="C17" s="458"/>
      <c r="D17" s="457"/>
      <c r="E17" s="458"/>
      <c r="F17" s="458"/>
      <c r="G17" s="458"/>
      <c r="H17" s="458"/>
      <c r="I17" s="457"/>
      <c r="J17" s="458"/>
      <c r="K17" s="458"/>
      <c r="L17" s="458"/>
      <c r="M17" s="458"/>
    </row>
    <row r="18" spans="1:13" ht="15" customHeight="1">
      <c r="A18" s="262" t="s">
        <v>322</v>
      </c>
      <c r="B18" s="263" t="s">
        <v>10</v>
      </c>
      <c r="C18" s="457">
        <v>1440.87</v>
      </c>
      <c r="D18" s="457">
        <v>500</v>
      </c>
      <c r="E18" s="458"/>
      <c r="F18" s="458"/>
      <c r="G18" s="458"/>
      <c r="H18" s="458"/>
      <c r="I18" s="457">
        <v>-866.72</v>
      </c>
      <c r="J18" s="458"/>
      <c r="K18" s="458"/>
      <c r="L18" s="458"/>
      <c r="M18" s="459">
        <v>1074.1500000000001</v>
      </c>
    </row>
    <row r="19" spans="1:13" ht="114.75" customHeight="1">
      <c r="A19" s="261" t="s">
        <v>430</v>
      </c>
      <c r="B19" s="272" t="s">
        <v>317</v>
      </c>
      <c r="C19" s="457">
        <v>3.48</v>
      </c>
      <c r="D19" s="458"/>
      <c r="E19" s="458"/>
      <c r="F19" s="458"/>
      <c r="G19" s="458"/>
      <c r="H19" s="458"/>
      <c r="I19" s="458"/>
      <c r="J19" s="458"/>
      <c r="K19" s="458"/>
      <c r="L19" s="458"/>
      <c r="M19" s="458">
        <v>3.48</v>
      </c>
    </row>
    <row r="20" spans="1:13" ht="15" customHeight="1">
      <c r="A20" s="262" t="s">
        <v>596</v>
      </c>
      <c r="B20" s="263" t="s">
        <v>9</v>
      </c>
      <c r="C20" s="457">
        <v>3.48</v>
      </c>
      <c r="D20" s="458"/>
      <c r="E20" s="458"/>
      <c r="F20" s="458"/>
      <c r="G20" s="458"/>
      <c r="H20" s="458"/>
      <c r="I20" s="458"/>
      <c r="J20" s="458"/>
      <c r="K20" s="458"/>
      <c r="L20" s="458"/>
      <c r="M20" s="458">
        <v>3.48</v>
      </c>
    </row>
    <row r="21" spans="1:13" ht="15" customHeight="1">
      <c r="A21" s="262" t="s">
        <v>323</v>
      </c>
      <c r="B21" s="263" t="s">
        <v>10</v>
      </c>
      <c r="C21" s="457"/>
      <c r="D21" s="458"/>
      <c r="E21" s="458"/>
      <c r="F21" s="458"/>
      <c r="G21" s="458"/>
      <c r="H21" s="458"/>
      <c r="I21" s="458"/>
      <c r="J21" s="458"/>
      <c r="K21" s="458"/>
      <c r="L21" s="458"/>
      <c r="M21" s="458"/>
    </row>
    <row r="22" spans="1:13" ht="15" customHeight="1">
      <c r="A22" s="261" t="s">
        <v>431</v>
      </c>
      <c r="B22" s="272" t="s">
        <v>11</v>
      </c>
      <c r="C22" s="456">
        <f>SUM(C23:C24)</f>
        <v>2038.6100000000001</v>
      </c>
      <c r="D22" s="456">
        <f>SUM(D23:D24)</f>
        <v>269.66000000000003</v>
      </c>
      <c r="E22" s="456"/>
      <c r="F22" s="456">
        <f>SUM(F23:F24)</f>
        <v>4186.8100000000004</v>
      </c>
      <c r="G22" s="456"/>
      <c r="H22" s="456"/>
      <c r="I22" s="456">
        <f>SUM(I23:I24)</f>
        <v>-4316.4399999999996</v>
      </c>
      <c r="J22" s="459"/>
      <c r="K22" s="459"/>
      <c r="L22" s="459"/>
      <c r="M22" s="459">
        <f>SUM(M23:M24)</f>
        <v>2140.9700000000003</v>
      </c>
    </row>
    <row r="23" spans="1:13" ht="15" customHeight="1">
      <c r="A23" s="262" t="s">
        <v>598</v>
      </c>
      <c r="B23" s="263" t="s">
        <v>9</v>
      </c>
      <c r="C23" s="457">
        <v>1671.98</v>
      </c>
      <c r="D23" s="457"/>
      <c r="E23" s="457"/>
      <c r="F23" s="457">
        <v>4186.8100000000004</v>
      </c>
      <c r="G23" s="457"/>
      <c r="H23" s="457"/>
      <c r="I23" s="457">
        <v>-4316.4399999999996</v>
      </c>
      <c r="J23" s="458"/>
      <c r="K23" s="457">
        <v>-37.67</v>
      </c>
      <c r="L23" s="458"/>
      <c r="M23" s="458">
        <v>1504.68</v>
      </c>
    </row>
    <row r="24" spans="1:13" ht="15" customHeight="1">
      <c r="A24" s="262" t="s">
        <v>599</v>
      </c>
      <c r="B24" s="263" t="s">
        <v>10</v>
      </c>
      <c r="C24" s="457">
        <v>366.63</v>
      </c>
      <c r="D24" s="457">
        <v>269.66000000000003</v>
      </c>
      <c r="E24" s="457"/>
      <c r="F24" s="457"/>
      <c r="G24" s="457"/>
      <c r="H24" s="457"/>
      <c r="I24" s="457"/>
      <c r="J24" s="458"/>
      <c r="K24" s="458"/>
      <c r="L24" s="458"/>
      <c r="M24" s="458">
        <v>636.29</v>
      </c>
    </row>
    <row r="25" spans="1:13" ht="15" customHeight="1">
      <c r="A25" s="261" t="s">
        <v>432</v>
      </c>
      <c r="B25" s="272" t="s">
        <v>12</v>
      </c>
      <c r="C25" s="456">
        <f>SUM(C19+C22+C13+C16)</f>
        <v>3484.1000000000004</v>
      </c>
      <c r="D25" s="456">
        <f>SUM(D13+D22+D16)</f>
        <v>769.66000000000008</v>
      </c>
      <c r="E25" s="456"/>
      <c r="F25" s="456">
        <f>SUM(F13+F22)</f>
        <v>4186.8100000000004</v>
      </c>
      <c r="G25" s="456"/>
      <c r="H25" s="456"/>
      <c r="I25" s="456">
        <f>SUM(I13+I22+I16)</f>
        <v>-5183.16</v>
      </c>
      <c r="J25" s="459"/>
      <c r="K25" s="456">
        <f>SUM(K23:K24)</f>
        <v>-37.67</v>
      </c>
      <c r="L25" s="459"/>
      <c r="M25" s="459">
        <f>SUM(M13+M19+M22+M16)</f>
        <v>3219.7400000000002</v>
      </c>
    </row>
    <row r="26" spans="1:13">
      <c r="D26" s="264"/>
      <c r="E26" s="264"/>
      <c r="F26" s="264"/>
      <c r="G26" s="264"/>
    </row>
  </sheetData>
  <mergeCells count="9">
    <mergeCell ref="L1:M1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0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view="pageBreakPreview" topLeftCell="B1" zoomScaleNormal="100" workbookViewId="0">
      <selection activeCell="A5" sqref="A5:H5"/>
    </sheetView>
  </sheetViews>
  <sheetFormatPr defaultRowHeight="15"/>
  <cols>
    <col min="1" max="1" width="4.42578125" style="258" customWidth="1"/>
    <col min="2" max="2" width="56.42578125" style="258" customWidth="1"/>
    <col min="3" max="4" width="13.28515625" style="258" customWidth="1"/>
    <col min="5" max="5" width="12.28515625" style="258" customWidth="1"/>
    <col min="6" max="6" width="13.5703125" style="258" customWidth="1"/>
    <col min="7" max="7" width="13.28515625" style="258" customWidth="1"/>
    <col min="8" max="8" width="12.28515625" style="258" customWidth="1"/>
    <col min="9" max="16384" width="9.140625" style="258"/>
  </cols>
  <sheetData>
    <row r="1" spans="1:8" ht="13.5" customHeight="1">
      <c r="E1" s="260"/>
      <c r="F1" s="259"/>
      <c r="G1" s="711" t="s">
        <v>710</v>
      </c>
      <c r="H1" s="711"/>
    </row>
    <row r="2" spans="1:8">
      <c r="E2" s="260"/>
      <c r="F2" s="260" t="s">
        <v>324</v>
      </c>
    </row>
    <row r="3" spans="1:8">
      <c r="E3" s="260"/>
      <c r="F3" s="260" t="s">
        <v>325</v>
      </c>
    </row>
    <row r="4" spans="1:8" ht="8.25" customHeight="1"/>
    <row r="5" spans="1:8">
      <c r="A5" s="741" t="s">
        <v>223</v>
      </c>
      <c r="B5" s="741"/>
      <c r="C5" s="741"/>
      <c r="D5" s="741"/>
      <c r="E5" s="741"/>
      <c r="F5" s="741"/>
      <c r="G5" s="741"/>
      <c r="H5" s="741"/>
    </row>
    <row r="6" spans="1:8">
      <c r="A6" s="741"/>
      <c r="B6" s="741"/>
      <c r="C6" s="741"/>
      <c r="D6" s="741"/>
      <c r="E6" s="741"/>
      <c r="F6" s="741"/>
      <c r="G6" s="741"/>
      <c r="H6" s="741"/>
    </row>
    <row r="7" spans="1:8" ht="5.25" customHeight="1"/>
    <row r="8" spans="1:8">
      <c r="A8" s="741" t="s">
        <v>326</v>
      </c>
      <c r="B8" s="741"/>
      <c r="C8" s="741"/>
      <c r="D8" s="741"/>
      <c r="E8" s="741"/>
      <c r="F8" s="741"/>
      <c r="G8" s="741"/>
      <c r="H8" s="741"/>
    </row>
    <row r="9" spans="1:8" ht="5.25" customHeight="1"/>
    <row r="10" spans="1:8" ht="15" customHeight="1">
      <c r="A10" s="740" t="s">
        <v>233</v>
      </c>
      <c r="B10" s="740" t="s">
        <v>327</v>
      </c>
      <c r="C10" s="740" t="s">
        <v>328</v>
      </c>
      <c r="D10" s="740"/>
      <c r="E10" s="740"/>
      <c r="F10" s="740" t="s">
        <v>590</v>
      </c>
      <c r="G10" s="740"/>
      <c r="H10" s="740"/>
    </row>
    <row r="11" spans="1:8" ht="79.5" customHeight="1">
      <c r="A11" s="740"/>
      <c r="B11" s="740"/>
      <c r="C11" s="261" t="s">
        <v>329</v>
      </c>
      <c r="D11" s="261" t="s">
        <v>330</v>
      </c>
      <c r="E11" s="261" t="s">
        <v>424</v>
      </c>
      <c r="F11" s="261" t="s">
        <v>331</v>
      </c>
      <c r="G11" s="261" t="s">
        <v>332</v>
      </c>
      <c r="H11" s="261" t="s">
        <v>424</v>
      </c>
    </row>
    <row r="12" spans="1:8">
      <c r="A12" s="270">
        <v>1</v>
      </c>
      <c r="B12" s="270">
        <v>2</v>
      </c>
      <c r="C12" s="270">
        <v>3</v>
      </c>
      <c r="D12" s="270">
        <v>4</v>
      </c>
      <c r="E12" s="270" t="s">
        <v>333</v>
      </c>
      <c r="F12" s="270">
        <v>6</v>
      </c>
      <c r="G12" s="270">
        <v>7</v>
      </c>
      <c r="H12" s="270" t="s">
        <v>334</v>
      </c>
    </row>
    <row r="13" spans="1:8" ht="45">
      <c r="A13" s="262" t="s">
        <v>427</v>
      </c>
      <c r="B13" s="263" t="s">
        <v>335</v>
      </c>
      <c r="C13" s="261"/>
      <c r="D13" s="456">
        <v>1.1399999999999999</v>
      </c>
      <c r="E13" s="456">
        <v>1.1399999999999999</v>
      </c>
      <c r="F13" s="456"/>
      <c r="G13" s="456">
        <v>1.1399999999999999</v>
      </c>
      <c r="H13" s="456">
        <v>1.1399999999999999</v>
      </c>
    </row>
    <row r="14" spans="1:8" ht="54.75" customHeight="1">
      <c r="A14" s="262" t="s">
        <v>428</v>
      </c>
      <c r="B14" s="263" t="s">
        <v>336</v>
      </c>
      <c r="C14" s="261"/>
      <c r="D14" s="456">
        <v>1440.87</v>
      </c>
      <c r="E14" s="456">
        <v>1440.87</v>
      </c>
      <c r="F14" s="456"/>
      <c r="G14" s="456">
        <v>1074.1500000000001</v>
      </c>
      <c r="H14" s="456">
        <v>1074.1500000000001</v>
      </c>
    </row>
    <row r="15" spans="1:8" ht="60" customHeight="1">
      <c r="A15" s="262" t="s">
        <v>430</v>
      </c>
      <c r="B15" s="263" t="s">
        <v>33</v>
      </c>
      <c r="C15" s="261"/>
      <c r="D15" s="456">
        <v>3.48</v>
      </c>
      <c r="E15" s="456">
        <v>3.48</v>
      </c>
      <c r="F15" s="456"/>
      <c r="G15" s="456">
        <v>3.48</v>
      </c>
      <c r="H15" s="456">
        <v>3.48</v>
      </c>
    </row>
    <row r="16" spans="1:8" ht="15" customHeight="1">
      <c r="A16" s="262" t="s">
        <v>431</v>
      </c>
      <c r="B16" s="263" t="s">
        <v>278</v>
      </c>
      <c r="C16" s="261"/>
      <c r="D16" s="456">
        <v>2038.61</v>
      </c>
      <c r="E16" s="456">
        <v>2038.61</v>
      </c>
      <c r="F16" s="456"/>
      <c r="G16" s="456">
        <v>2140.9699999999998</v>
      </c>
      <c r="H16" s="456">
        <v>2140.9699999999998</v>
      </c>
    </row>
    <row r="17" spans="1:8" ht="15" customHeight="1">
      <c r="A17" s="262" t="s">
        <v>432</v>
      </c>
      <c r="B17" s="263" t="s">
        <v>424</v>
      </c>
      <c r="C17" s="261"/>
      <c r="D17" s="456">
        <f>SUM(D13:D16)</f>
        <v>3484.1</v>
      </c>
      <c r="E17" s="456">
        <f>SUM(E13:E16)</f>
        <v>3484.1</v>
      </c>
      <c r="F17" s="456"/>
      <c r="G17" s="456">
        <v>3219.74</v>
      </c>
      <c r="H17" s="456">
        <v>3219.74</v>
      </c>
    </row>
    <row r="18" spans="1:8" ht="6.75" customHeight="1"/>
    <row r="19" spans="1:8" ht="11.25" customHeight="1">
      <c r="C19" s="264"/>
      <c r="D19" s="264"/>
      <c r="E19" s="264"/>
    </row>
  </sheetData>
  <mergeCells count="8">
    <mergeCell ref="G1:H1"/>
    <mergeCell ref="A5:H5"/>
    <mergeCell ref="A6:H6"/>
    <mergeCell ref="A8:H8"/>
    <mergeCell ref="A10:A11"/>
    <mergeCell ref="B10:B11"/>
    <mergeCell ref="C10:E10"/>
    <mergeCell ref="F10:H10"/>
  </mergeCells>
  <phoneticPr fontId="12" type="noConversion"/>
  <pageMargins left="0.75" right="0.75" top="1" bottom="1" header="0.5" footer="0.5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view="pageBreakPreview" topLeftCell="A10" zoomScale="110" zoomScaleNormal="100" workbookViewId="0">
      <selection activeCell="H1" sqref="H1:I1"/>
    </sheetView>
  </sheetViews>
  <sheetFormatPr defaultRowHeight="15"/>
  <cols>
    <col min="1" max="1" width="5" style="370" customWidth="1"/>
    <col min="2" max="2" width="1.5703125" style="370" customWidth="1"/>
    <col min="3" max="3" width="37.140625" style="370" customWidth="1"/>
    <col min="4" max="4" width="9.140625" style="370" customWidth="1"/>
    <col min="5" max="5" width="10.85546875" style="370" customWidth="1"/>
    <col min="6" max="6" width="16.140625" style="370" customWidth="1"/>
    <col min="7" max="7" width="9.5703125" style="370" customWidth="1"/>
    <col min="8" max="8" width="10.28515625" style="370" bestFit="1" customWidth="1"/>
    <col min="9" max="9" width="15.7109375" style="370" customWidth="1"/>
    <col min="10" max="16384" width="9.140625" style="370"/>
  </cols>
  <sheetData>
    <row r="1" spans="1:9" ht="16.5" customHeight="1">
      <c r="F1" s="238"/>
      <c r="H1" s="703" t="s">
        <v>747</v>
      </c>
      <c r="I1" s="703"/>
    </row>
    <row r="2" spans="1:9" ht="12.75" customHeight="1">
      <c r="F2" s="32" t="s">
        <v>292</v>
      </c>
      <c r="H2" s="32"/>
      <c r="I2" s="32"/>
    </row>
    <row r="3" spans="1:9">
      <c r="B3" s="371"/>
      <c r="F3" s="32" t="s">
        <v>601</v>
      </c>
      <c r="H3" s="237"/>
      <c r="I3" s="372"/>
    </row>
    <row r="4" spans="1:9" s="373" customFormat="1" ht="33.75" customHeight="1">
      <c r="A4" s="702" t="s">
        <v>674</v>
      </c>
      <c r="B4" s="702"/>
      <c r="C4" s="702"/>
      <c r="D4" s="702"/>
      <c r="E4" s="702"/>
      <c r="F4" s="702"/>
      <c r="G4" s="702"/>
      <c r="H4" s="702"/>
      <c r="I4" s="702"/>
    </row>
    <row r="5" spans="1:9" ht="18" customHeight="1">
      <c r="A5" s="703" t="s">
        <v>602</v>
      </c>
      <c r="B5" s="703"/>
      <c r="C5" s="703"/>
      <c r="D5" s="703"/>
      <c r="E5" s="703"/>
      <c r="F5" s="703"/>
      <c r="G5" s="703"/>
      <c r="H5" s="703"/>
      <c r="I5" s="703"/>
    </row>
    <row r="7" spans="1:9" ht="29.25" customHeight="1">
      <c r="A7" s="747" t="s">
        <v>233</v>
      </c>
      <c r="B7" s="748" t="s">
        <v>0</v>
      </c>
      <c r="C7" s="749"/>
      <c r="D7" s="747" t="s">
        <v>236</v>
      </c>
      <c r="E7" s="747"/>
      <c r="F7" s="747"/>
      <c r="G7" s="747" t="s">
        <v>237</v>
      </c>
      <c r="H7" s="747"/>
      <c r="I7" s="747"/>
    </row>
    <row r="8" spans="1:9" ht="105">
      <c r="A8" s="747"/>
      <c r="B8" s="750"/>
      <c r="C8" s="751"/>
      <c r="D8" s="160" t="s">
        <v>339</v>
      </c>
      <c r="E8" s="160" t="s">
        <v>603</v>
      </c>
      <c r="F8" s="160" t="s">
        <v>524</v>
      </c>
      <c r="G8" s="160" t="s">
        <v>339</v>
      </c>
      <c r="H8" s="160" t="s">
        <v>603</v>
      </c>
      <c r="I8" s="160" t="s">
        <v>524</v>
      </c>
    </row>
    <row r="9" spans="1:9">
      <c r="A9" s="160">
        <v>1</v>
      </c>
      <c r="B9" s="707">
        <v>2</v>
      </c>
      <c r="C9" s="708"/>
      <c r="D9" s="160">
        <v>3</v>
      </c>
      <c r="E9" s="160">
        <v>4</v>
      </c>
      <c r="F9" s="160">
        <v>5</v>
      </c>
      <c r="G9" s="160">
        <v>6</v>
      </c>
      <c r="H9" s="160">
        <v>7</v>
      </c>
      <c r="I9" s="160">
        <v>8</v>
      </c>
    </row>
    <row r="10" spans="1:9" ht="29.25" customHeight="1">
      <c r="A10" s="159" t="s">
        <v>427</v>
      </c>
      <c r="B10" s="744" t="s">
        <v>76</v>
      </c>
      <c r="C10" s="745"/>
      <c r="D10" s="374"/>
      <c r="E10" s="374"/>
      <c r="F10" s="374"/>
      <c r="G10" s="374"/>
      <c r="H10" s="374"/>
      <c r="I10" s="374"/>
    </row>
    <row r="11" spans="1:9" ht="21" customHeight="1">
      <c r="A11" s="159" t="s">
        <v>675</v>
      </c>
      <c r="B11" s="744" t="s">
        <v>126</v>
      </c>
      <c r="C11" s="745"/>
      <c r="D11" s="453"/>
      <c r="E11" s="454"/>
      <c r="F11" s="454"/>
      <c r="G11" s="453">
        <v>3525.97</v>
      </c>
      <c r="H11" s="454">
        <v>3525.97</v>
      </c>
      <c r="I11" s="374"/>
    </row>
    <row r="12" spans="1:9" ht="15" customHeight="1">
      <c r="A12" s="159" t="s">
        <v>430</v>
      </c>
      <c r="B12" s="744" t="s">
        <v>85</v>
      </c>
      <c r="C12" s="745"/>
      <c r="D12" s="454">
        <v>758.2</v>
      </c>
      <c r="E12" s="454"/>
      <c r="F12" s="454"/>
      <c r="G12" s="454">
        <v>1025.3399999999999</v>
      </c>
      <c r="H12" s="454">
        <v>4.72</v>
      </c>
      <c r="I12" s="374"/>
    </row>
    <row r="13" spans="1:9">
      <c r="A13" s="159" t="s">
        <v>431</v>
      </c>
      <c r="B13" s="744" t="s">
        <v>87</v>
      </c>
      <c r="C13" s="752"/>
      <c r="D13" s="454">
        <v>8669.01</v>
      </c>
      <c r="E13" s="454"/>
      <c r="F13" s="454"/>
      <c r="G13" s="454">
        <v>8884.15</v>
      </c>
      <c r="H13" s="454">
        <v>2111.66</v>
      </c>
      <c r="I13" s="374"/>
    </row>
    <row r="14" spans="1:9">
      <c r="A14" s="160" t="s">
        <v>676</v>
      </c>
      <c r="B14" s="161"/>
      <c r="C14" s="255" t="s">
        <v>525</v>
      </c>
      <c r="D14" s="454"/>
      <c r="E14" s="454"/>
      <c r="F14" s="454"/>
      <c r="G14" s="454"/>
      <c r="H14" s="454"/>
      <c r="I14" s="374"/>
    </row>
    <row r="15" spans="1:9">
      <c r="A15" s="160" t="s">
        <v>677</v>
      </c>
      <c r="B15" s="161"/>
      <c r="C15" s="255" t="s">
        <v>526</v>
      </c>
      <c r="D15" s="455">
        <v>8669.01</v>
      </c>
      <c r="E15" s="455"/>
      <c r="F15" s="454"/>
      <c r="G15" s="455">
        <v>8884.15</v>
      </c>
      <c r="H15" s="455">
        <v>2111.66</v>
      </c>
      <c r="I15" s="374"/>
    </row>
    <row r="16" spans="1:9">
      <c r="A16" s="159" t="s">
        <v>225</v>
      </c>
      <c r="B16" s="161"/>
      <c r="C16" s="255" t="s">
        <v>527</v>
      </c>
      <c r="D16" s="454"/>
      <c r="E16" s="454"/>
      <c r="F16" s="454"/>
      <c r="G16" s="454"/>
      <c r="H16" s="454"/>
      <c r="I16" s="374"/>
    </row>
    <row r="17" spans="1:9" ht="15" customHeight="1">
      <c r="A17" s="159" t="s">
        <v>678</v>
      </c>
      <c r="B17" s="161"/>
      <c r="C17" s="255" t="s">
        <v>528</v>
      </c>
      <c r="D17" s="454"/>
      <c r="E17" s="454"/>
      <c r="F17" s="454"/>
      <c r="G17" s="454"/>
      <c r="H17" s="454"/>
      <c r="I17" s="374"/>
    </row>
    <row r="18" spans="1:9">
      <c r="A18" s="159" t="s">
        <v>432</v>
      </c>
      <c r="B18" s="744" t="s">
        <v>89</v>
      </c>
      <c r="C18" s="745"/>
      <c r="D18" s="454"/>
      <c r="E18" s="455"/>
      <c r="F18" s="454"/>
      <c r="G18" s="454"/>
      <c r="H18" s="455"/>
      <c r="I18" s="374"/>
    </row>
    <row r="19" spans="1:9">
      <c r="A19" s="159" t="s">
        <v>679</v>
      </c>
      <c r="B19" s="161"/>
      <c r="C19" s="255" t="s">
        <v>529</v>
      </c>
      <c r="D19" s="454"/>
      <c r="E19" s="454"/>
      <c r="F19" s="454"/>
      <c r="G19" s="454"/>
      <c r="H19" s="454"/>
      <c r="I19" s="374"/>
    </row>
    <row r="20" spans="1:9">
      <c r="A20" s="159" t="s">
        <v>680</v>
      </c>
      <c r="B20" s="161"/>
      <c r="C20" s="255" t="s">
        <v>530</v>
      </c>
      <c r="D20" s="454"/>
      <c r="E20" s="454"/>
      <c r="F20" s="454"/>
      <c r="G20" s="454"/>
      <c r="H20" s="454"/>
      <c r="I20" s="374"/>
    </row>
    <row r="21" spans="1:9" ht="29.25" customHeight="1">
      <c r="A21" s="159" t="s">
        <v>681</v>
      </c>
      <c r="B21" s="161"/>
      <c r="C21" s="255" t="s">
        <v>531</v>
      </c>
      <c r="D21" s="455"/>
      <c r="E21" s="455"/>
      <c r="F21" s="454"/>
      <c r="G21" s="455"/>
      <c r="H21" s="455"/>
      <c r="I21" s="374"/>
    </row>
    <row r="22" spans="1:9">
      <c r="A22" s="159" t="s">
        <v>434</v>
      </c>
      <c r="B22" s="744" t="s">
        <v>682</v>
      </c>
      <c r="C22" s="745"/>
      <c r="D22" s="454">
        <f>SUM(D10+D11+D12+D13+D18)</f>
        <v>9427.2100000000009</v>
      </c>
      <c r="E22" s="454">
        <f>SUM(E10+E11+E12+E13+E18)</f>
        <v>0</v>
      </c>
      <c r="F22" s="454"/>
      <c r="G22" s="454">
        <f>SUM(G10+G11+G12+G13+G18)</f>
        <v>13435.46</v>
      </c>
      <c r="H22" s="454">
        <f>SUM(H10+H11+H12+H13+H18)</f>
        <v>5642.3499999999995</v>
      </c>
      <c r="I22" s="374"/>
    </row>
    <row r="24" spans="1:9">
      <c r="A24" s="746" t="s">
        <v>532</v>
      </c>
      <c r="B24" s="746"/>
      <c r="C24" s="746"/>
      <c r="D24" s="746"/>
      <c r="E24" s="746"/>
      <c r="F24" s="746"/>
      <c r="G24" s="746"/>
      <c r="H24" s="746"/>
      <c r="I24" s="746"/>
    </row>
  </sheetData>
  <mergeCells count="15">
    <mergeCell ref="B9:C9"/>
    <mergeCell ref="B10:C10"/>
    <mergeCell ref="B11:C11"/>
    <mergeCell ref="B13:C13"/>
    <mergeCell ref="H1:I1"/>
    <mergeCell ref="B18:C18"/>
    <mergeCell ref="B22:C22"/>
    <mergeCell ref="A24:I24"/>
    <mergeCell ref="A4:I4"/>
    <mergeCell ref="A5:I5"/>
    <mergeCell ref="A7:A8"/>
    <mergeCell ref="D7:F7"/>
    <mergeCell ref="G7:I7"/>
    <mergeCell ref="B7:C8"/>
    <mergeCell ref="B12:C12"/>
  </mergeCells>
  <phoneticPr fontId="35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H2" sqref="H2"/>
    </sheetView>
  </sheetViews>
  <sheetFormatPr defaultRowHeight="12.75"/>
  <cols>
    <col min="1" max="1" width="5.5703125" style="39" customWidth="1"/>
    <col min="2" max="2" width="1.85546875" style="39" customWidth="1"/>
    <col min="3" max="3" width="52" style="39" customWidth="1"/>
    <col min="4" max="4" width="15.7109375" style="39" customWidth="1"/>
    <col min="5" max="5" width="18.5703125" style="39" customWidth="1"/>
    <col min="6" max="16384" width="9.140625" style="39"/>
  </cols>
  <sheetData>
    <row r="1" spans="1:5" ht="14.25">
      <c r="D1" s="703" t="s">
        <v>748</v>
      </c>
      <c r="E1" s="703"/>
    </row>
    <row r="2" spans="1:5">
      <c r="A2" s="120"/>
      <c r="B2" s="120"/>
      <c r="C2" s="120"/>
      <c r="D2" s="378"/>
      <c r="E2" s="132" t="s">
        <v>226</v>
      </c>
    </row>
    <row r="3" spans="1:5">
      <c r="A3" s="120"/>
      <c r="B3" s="120"/>
      <c r="C3" s="121"/>
      <c r="D3" s="132" t="s">
        <v>722</v>
      </c>
      <c r="E3" s="186"/>
    </row>
    <row r="4" spans="1:5">
      <c r="A4" s="120"/>
      <c r="B4" s="120"/>
      <c r="C4" s="121"/>
      <c r="D4" s="186"/>
      <c r="E4" s="186"/>
    </row>
    <row r="5" spans="1:5" ht="33" customHeight="1">
      <c r="A5" s="757" t="s">
        <v>723</v>
      </c>
      <c r="B5" s="757"/>
      <c r="C5" s="757"/>
      <c r="D5" s="757"/>
      <c r="E5" s="757"/>
    </row>
    <row r="6" spans="1:5" ht="12.75" customHeight="1">
      <c r="A6" s="123"/>
      <c r="B6" s="123"/>
      <c r="C6" s="123"/>
      <c r="D6" s="123"/>
      <c r="E6" s="123"/>
    </row>
    <row r="7" spans="1:5" ht="49.5" customHeight="1">
      <c r="A7" s="716" t="s">
        <v>724</v>
      </c>
      <c r="B7" s="716"/>
      <c r="C7" s="716"/>
      <c r="D7" s="716"/>
      <c r="E7" s="716"/>
    </row>
    <row r="8" spans="1:5">
      <c r="A8" s="120"/>
      <c r="B8" s="120"/>
      <c r="C8" s="120"/>
      <c r="D8" s="120"/>
      <c r="E8" s="120"/>
    </row>
    <row r="9" spans="1:5" ht="25.5">
      <c r="A9" s="124" t="s">
        <v>233</v>
      </c>
      <c r="B9" s="578" t="s">
        <v>0</v>
      </c>
      <c r="C9" s="758"/>
      <c r="D9" s="124" t="s">
        <v>141</v>
      </c>
      <c r="E9" s="124" t="s">
        <v>142</v>
      </c>
    </row>
    <row r="10" spans="1:5">
      <c r="A10" s="125">
        <v>1</v>
      </c>
      <c r="B10" s="759">
        <v>2</v>
      </c>
      <c r="C10" s="760"/>
      <c r="D10" s="125">
        <v>3</v>
      </c>
      <c r="E10" s="125">
        <v>4</v>
      </c>
    </row>
    <row r="11" spans="1:5">
      <c r="A11" s="3" t="s">
        <v>427</v>
      </c>
      <c r="B11" s="688" t="s">
        <v>725</v>
      </c>
      <c r="C11" s="761"/>
      <c r="D11" s="124">
        <v>125007.98</v>
      </c>
      <c r="E11" s="347">
        <v>94437.14</v>
      </c>
    </row>
    <row r="12" spans="1:5">
      <c r="A12" s="7" t="s">
        <v>592</v>
      </c>
      <c r="B12" s="466"/>
      <c r="C12" s="189" t="s">
        <v>227</v>
      </c>
      <c r="D12" s="188"/>
      <c r="E12" s="127"/>
    </row>
    <row r="13" spans="1:5" ht="25.5">
      <c r="A13" s="7" t="s">
        <v>593</v>
      </c>
      <c r="B13" s="466"/>
      <c r="C13" s="189" t="s">
        <v>726</v>
      </c>
      <c r="D13" s="188"/>
      <c r="E13" s="127"/>
    </row>
    <row r="14" spans="1:5">
      <c r="A14" s="467" t="s">
        <v>490</v>
      </c>
      <c r="B14" s="468"/>
      <c r="C14" s="189" t="s">
        <v>192</v>
      </c>
      <c r="D14" s="188">
        <v>125007.98</v>
      </c>
      <c r="E14" s="127">
        <v>94437.14</v>
      </c>
    </row>
    <row r="15" spans="1:5">
      <c r="A15" s="17" t="s">
        <v>611</v>
      </c>
      <c r="B15" s="468"/>
      <c r="C15" s="189" t="s">
        <v>193</v>
      </c>
      <c r="D15" s="188"/>
      <c r="E15" s="127"/>
    </row>
    <row r="16" spans="1:5">
      <c r="A16" s="3" t="s">
        <v>428</v>
      </c>
      <c r="B16" s="520" t="s">
        <v>727</v>
      </c>
      <c r="C16" s="725"/>
      <c r="D16" s="126"/>
      <c r="E16" s="127"/>
    </row>
    <row r="17" spans="1:5">
      <c r="A17" s="3" t="s">
        <v>430</v>
      </c>
      <c r="B17" s="469" t="s">
        <v>148</v>
      </c>
      <c r="C17" s="470"/>
      <c r="D17" s="124">
        <v>125007.98</v>
      </c>
      <c r="E17" s="347">
        <v>94437.14</v>
      </c>
    </row>
    <row r="18" spans="1:5">
      <c r="A18" s="753" t="s">
        <v>728</v>
      </c>
      <c r="B18" s="753"/>
      <c r="C18" s="753"/>
      <c r="D18" s="753"/>
      <c r="E18" s="753"/>
    </row>
    <row r="19" spans="1:5" ht="24.6" customHeight="1">
      <c r="A19" s="754" t="s">
        <v>729</v>
      </c>
      <c r="B19" s="755"/>
      <c r="C19" s="755"/>
      <c r="D19" s="755"/>
      <c r="E19" s="755"/>
    </row>
    <row r="20" spans="1:5">
      <c r="A20" s="756" t="s">
        <v>195</v>
      </c>
      <c r="B20" s="756"/>
      <c r="C20" s="756"/>
      <c r="D20" s="756"/>
      <c r="E20" s="756"/>
    </row>
    <row r="21" spans="1:5" ht="27.75" customHeight="1"/>
    <row r="22" spans="1:5" ht="23.25" customHeight="1"/>
  </sheetData>
  <mergeCells count="10">
    <mergeCell ref="D1:E1"/>
    <mergeCell ref="A18:E18"/>
    <mergeCell ref="A19:E19"/>
    <mergeCell ref="A20:E20"/>
    <mergeCell ref="A5:E5"/>
    <mergeCell ref="A7:E7"/>
    <mergeCell ref="B9:C9"/>
    <mergeCell ref="B10:C10"/>
    <mergeCell ref="B11:C11"/>
    <mergeCell ref="B16:C1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A7" sqref="A7:O7"/>
    </sheetView>
  </sheetViews>
  <sheetFormatPr defaultRowHeight="12.75"/>
  <cols>
    <col min="1" max="1" width="5.5703125" customWidth="1"/>
    <col min="2" max="2" width="1.140625" customWidth="1"/>
    <col min="3" max="3" width="1" customWidth="1"/>
    <col min="4" max="4" width="42.5703125" customWidth="1"/>
    <col min="5" max="5" width="8.7109375" bestFit="1" customWidth="1"/>
    <col min="6" max="6" width="6.7109375" bestFit="1" customWidth="1"/>
    <col min="7" max="7" width="11.5703125" customWidth="1"/>
    <col min="8" max="8" width="10.28515625" customWidth="1"/>
    <col min="9" max="9" width="8.140625" bestFit="1" customWidth="1"/>
    <col min="10" max="10" width="11.140625" customWidth="1"/>
    <col min="11" max="11" width="10.5703125" style="361" bestFit="1" customWidth="1"/>
    <col min="12" max="12" width="15.28515625" customWidth="1"/>
    <col min="13" max="13" width="8.5703125" bestFit="1" customWidth="1"/>
    <col min="14" max="14" width="15.140625" bestFit="1" customWidth="1"/>
    <col min="15" max="15" width="10.5703125" bestFit="1" customWidth="1"/>
  </cols>
  <sheetData>
    <row r="1" spans="1:16" ht="1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358"/>
      <c r="L1" s="183"/>
      <c r="M1" s="273"/>
      <c r="N1" s="711" t="s">
        <v>711</v>
      </c>
      <c r="O1" s="711"/>
      <c r="P1" s="117"/>
    </row>
    <row r="2" spans="1:16" ht="11.2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358"/>
      <c r="L2" s="183"/>
      <c r="M2" s="182"/>
      <c r="N2" s="274" t="s">
        <v>34</v>
      </c>
      <c r="O2" s="274"/>
      <c r="P2" s="117"/>
    </row>
    <row r="3" spans="1:16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358"/>
      <c r="L3" s="183"/>
      <c r="N3" s="274" t="s">
        <v>746</v>
      </c>
      <c r="O3" s="274"/>
      <c r="P3" s="117"/>
    </row>
    <row r="4" spans="1:16" ht="6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358"/>
      <c r="L4" s="183"/>
      <c r="M4" s="183"/>
      <c r="N4" s="183"/>
      <c r="O4" s="183"/>
    </row>
    <row r="5" spans="1:16">
      <c r="A5" s="778" t="s">
        <v>223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</row>
    <row r="6" spans="1:16" ht="9" customHeigh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359"/>
      <c r="L6" s="182"/>
      <c r="M6" s="182"/>
      <c r="N6" s="182"/>
      <c r="O6" s="182"/>
    </row>
    <row r="7" spans="1:16">
      <c r="A7" s="779" t="s">
        <v>721</v>
      </c>
      <c r="B7" s="779"/>
      <c r="C7" s="779"/>
      <c r="D7" s="779"/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</row>
    <row r="8" spans="1:16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360"/>
      <c r="L8" s="275"/>
      <c r="M8" s="275"/>
      <c r="N8" s="275"/>
      <c r="O8" s="275"/>
    </row>
    <row r="9" spans="1:16">
      <c r="A9" s="780" t="s">
        <v>35</v>
      </c>
      <c r="B9" s="781" t="s">
        <v>36</v>
      </c>
      <c r="C9" s="782"/>
      <c r="D9" s="783"/>
      <c r="E9" s="787" t="s">
        <v>37</v>
      </c>
      <c r="F9" s="787"/>
      <c r="G9" s="787"/>
      <c r="H9" s="787"/>
      <c r="I9" s="787"/>
      <c r="J9" s="787"/>
      <c r="K9" s="787"/>
      <c r="L9" s="787"/>
      <c r="M9" s="787"/>
      <c r="N9" s="787"/>
      <c r="O9" s="694" t="s">
        <v>38</v>
      </c>
    </row>
    <row r="10" spans="1:16" ht="51.75" customHeight="1">
      <c r="A10" s="780"/>
      <c r="B10" s="784"/>
      <c r="C10" s="785"/>
      <c r="D10" s="786"/>
      <c r="E10" s="276" t="s">
        <v>39</v>
      </c>
      <c r="F10" s="190" t="s">
        <v>40</v>
      </c>
      <c r="G10" s="124" t="s">
        <v>41</v>
      </c>
      <c r="H10" s="190" t="s">
        <v>42</v>
      </c>
      <c r="I10" s="124" t="s">
        <v>43</v>
      </c>
      <c r="J10" s="124" t="s">
        <v>44</v>
      </c>
      <c r="K10" s="276" t="s">
        <v>45</v>
      </c>
      <c r="L10" s="124" t="s">
        <v>46</v>
      </c>
      <c r="M10" s="190" t="s">
        <v>47</v>
      </c>
      <c r="N10" s="124" t="s">
        <v>48</v>
      </c>
      <c r="O10" s="694"/>
    </row>
    <row r="11" spans="1:16">
      <c r="A11" s="256">
        <v>1</v>
      </c>
      <c r="B11" s="774">
        <v>2</v>
      </c>
      <c r="C11" s="774"/>
      <c r="D11" s="775"/>
      <c r="E11" s="256">
        <v>3</v>
      </c>
      <c r="F11" s="256">
        <v>4</v>
      </c>
      <c r="G11" s="256">
        <v>5</v>
      </c>
      <c r="H11" s="256">
        <v>6</v>
      </c>
      <c r="I11" s="256">
        <v>7</v>
      </c>
      <c r="J11" s="256">
        <v>8</v>
      </c>
      <c r="K11" s="399">
        <v>9</v>
      </c>
      <c r="L11" s="256">
        <v>10</v>
      </c>
      <c r="M11" s="256">
        <v>11</v>
      </c>
      <c r="N11" s="256">
        <v>12</v>
      </c>
      <c r="O11" s="256">
        <v>13</v>
      </c>
    </row>
    <row r="12" spans="1:16">
      <c r="A12" s="277" t="s">
        <v>427</v>
      </c>
      <c r="B12" s="278" t="s">
        <v>151</v>
      </c>
      <c r="C12" s="279"/>
      <c r="D12" s="279"/>
      <c r="E12" s="257"/>
      <c r="F12" s="257"/>
      <c r="G12" s="257"/>
      <c r="H12" s="257"/>
      <c r="I12" s="257"/>
      <c r="J12" s="257"/>
      <c r="K12" s="460">
        <f>SUM(K13:K26)</f>
        <v>-126069.60999999999</v>
      </c>
      <c r="L12" s="257"/>
      <c r="M12" s="257"/>
      <c r="N12" s="257"/>
      <c r="O12" s="460">
        <f>SUM(O13:O26)</f>
        <v>-126069.60999999999</v>
      </c>
    </row>
    <row r="13" spans="1:16" ht="14.25" customHeight="1">
      <c r="A13" s="118" t="s">
        <v>592</v>
      </c>
      <c r="B13" s="205"/>
      <c r="C13" s="280" t="s">
        <v>497</v>
      </c>
      <c r="D13" s="281"/>
      <c r="E13" s="257"/>
      <c r="F13" s="257"/>
      <c r="G13" s="257"/>
      <c r="H13" s="257"/>
      <c r="I13" s="257"/>
      <c r="J13" s="257"/>
      <c r="K13" s="461">
        <v>-100630.73</v>
      </c>
      <c r="L13" s="257"/>
      <c r="M13" s="257"/>
      <c r="N13" s="257"/>
      <c r="O13" s="461">
        <f>SUM(K13:N13)</f>
        <v>-100630.73</v>
      </c>
    </row>
    <row r="14" spans="1:16">
      <c r="A14" s="282" t="s">
        <v>593</v>
      </c>
      <c r="B14" s="283"/>
      <c r="C14" s="284" t="s">
        <v>179</v>
      </c>
      <c r="D14" s="285"/>
      <c r="E14" s="257"/>
      <c r="F14" s="257"/>
      <c r="G14" s="257"/>
      <c r="H14" s="257"/>
      <c r="I14" s="257"/>
      <c r="J14" s="257"/>
      <c r="K14" s="461">
        <v>-405.36</v>
      </c>
      <c r="L14" s="257"/>
      <c r="M14" s="257"/>
      <c r="N14" s="257"/>
      <c r="O14" s="461">
        <f>SUM(K14:N14)</f>
        <v>-405.36</v>
      </c>
    </row>
    <row r="15" spans="1:16">
      <c r="A15" s="286" t="s">
        <v>490</v>
      </c>
      <c r="B15" s="287"/>
      <c r="C15" s="288" t="s">
        <v>498</v>
      </c>
      <c r="D15" s="281"/>
      <c r="E15" s="257"/>
      <c r="F15" s="257"/>
      <c r="G15" s="257"/>
      <c r="H15" s="257"/>
      <c r="I15" s="257"/>
      <c r="J15" s="257"/>
      <c r="K15" s="461">
        <v>-3690.15</v>
      </c>
      <c r="L15" s="257"/>
      <c r="M15" s="257"/>
      <c r="N15" s="257"/>
      <c r="O15" s="461">
        <f>SUM(K15:N15)</f>
        <v>-3690.15</v>
      </c>
    </row>
    <row r="16" spans="1:16">
      <c r="A16" s="289" t="s">
        <v>611</v>
      </c>
      <c r="B16" s="287"/>
      <c r="C16" s="288" t="s">
        <v>183</v>
      </c>
      <c r="D16" s="290"/>
      <c r="E16" s="257"/>
      <c r="F16" s="257"/>
      <c r="G16" s="257"/>
      <c r="H16" s="257"/>
      <c r="I16" s="257"/>
      <c r="J16" s="257"/>
      <c r="K16" s="461"/>
      <c r="L16" s="257"/>
      <c r="M16" s="257"/>
      <c r="N16" s="257"/>
      <c r="O16" s="461"/>
    </row>
    <row r="17" spans="1:15">
      <c r="A17" s="289" t="s">
        <v>613</v>
      </c>
      <c r="B17" s="287"/>
      <c r="C17" s="288" t="s">
        <v>185</v>
      </c>
      <c r="D17" s="290"/>
      <c r="E17" s="257"/>
      <c r="F17" s="257"/>
      <c r="G17" s="257"/>
      <c r="H17" s="257"/>
      <c r="I17" s="257"/>
      <c r="J17" s="257"/>
      <c r="K17" s="461">
        <v>-1081.92</v>
      </c>
      <c r="L17" s="257"/>
      <c r="M17" s="257"/>
      <c r="N17" s="257"/>
      <c r="O17" s="461">
        <f>SUM(K17:N17)</f>
        <v>-1081.92</v>
      </c>
    </row>
    <row r="18" spans="1:15">
      <c r="A18" s="289" t="s">
        <v>614</v>
      </c>
      <c r="B18" s="287"/>
      <c r="C18" s="288" t="s">
        <v>188</v>
      </c>
      <c r="D18" s="290"/>
      <c r="E18" s="257"/>
      <c r="F18" s="257"/>
      <c r="G18" s="257"/>
      <c r="H18" s="257"/>
      <c r="I18" s="257"/>
      <c r="J18" s="257"/>
      <c r="K18" s="461">
        <v>-415.87</v>
      </c>
      <c r="L18" s="257"/>
      <c r="M18" s="257"/>
      <c r="N18" s="257"/>
      <c r="O18" s="461">
        <f>SUM(K18:N18)</f>
        <v>-415.87</v>
      </c>
    </row>
    <row r="19" spans="1:15">
      <c r="A19" s="289" t="s">
        <v>14</v>
      </c>
      <c r="B19" s="287"/>
      <c r="C19" s="288" t="s">
        <v>49</v>
      </c>
      <c r="D19" s="290"/>
      <c r="E19" s="257"/>
      <c r="F19" s="257"/>
      <c r="G19" s="257"/>
      <c r="H19" s="257"/>
      <c r="I19" s="257"/>
      <c r="J19" s="257"/>
      <c r="K19" s="461">
        <v>-7.5</v>
      </c>
      <c r="L19" s="257"/>
      <c r="M19" s="257"/>
      <c r="N19" s="257"/>
      <c r="O19" s="461">
        <f>SUM(K19:N19)</f>
        <v>-7.5</v>
      </c>
    </row>
    <row r="20" spans="1:15">
      <c r="A20" s="289" t="s">
        <v>50</v>
      </c>
      <c r="B20" s="287"/>
      <c r="C20" s="288" t="s">
        <v>51</v>
      </c>
      <c r="D20" s="291"/>
      <c r="E20" s="257"/>
      <c r="F20" s="257"/>
      <c r="G20" s="257"/>
      <c r="H20" s="257"/>
      <c r="I20" s="257"/>
      <c r="J20" s="257"/>
      <c r="K20" s="461"/>
      <c r="L20" s="257"/>
      <c r="M20" s="257"/>
      <c r="N20" s="257"/>
      <c r="O20" s="461"/>
    </row>
    <row r="21" spans="1:15">
      <c r="A21" s="292" t="s">
        <v>52</v>
      </c>
      <c r="B21" s="287"/>
      <c r="C21" s="776" t="s">
        <v>53</v>
      </c>
      <c r="D21" s="777"/>
      <c r="E21" s="257"/>
      <c r="F21" s="257"/>
      <c r="G21" s="257"/>
      <c r="H21" s="257"/>
      <c r="I21" s="257"/>
      <c r="J21" s="257"/>
      <c r="K21" s="461">
        <v>-11151.44</v>
      </c>
      <c r="L21" s="257"/>
      <c r="M21" s="257"/>
      <c r="N21" s="257"/>
      <c r="O21" s="461">
        <f>SUM(K21:N21)</f>
        <v>-11151.44</v>
      </c>
    </row>
    <row r="22" spans="1:15">
      <c r="A22" s="282" t="s">
        <v>54</v>
      </c>
      <c r="B22" s="287"/>
      <c r="C22" s="288" t="s">
        <v>471</v>
      </c>
      <c r="D22" s="293"/>
      <c r="E22" s="257"/>
      <c r="F22" s="257"/>
      <c r="G22" s="257"/>
      <c r="H22" s="257"/>
      <c r="I22" s="257"/>
      <c r="J22" s="257"/>
      <c r="K22" s="461"/>
      <c r="L22" s="257"/>
      <c r="M22" s="257"/>
      <c r="N22" s="257"/>
      <c r="O22" s="461"/>
    </row>
    <row r="23" spans="1:15">
      <c r="A23" s="289" t="s">
        <v>55</v>
      </c>
      <c r="B23" s="287"/>
      <c r="C23" s="288" t="s">
        <v>506</v>
      </c>
      <c r="D23" s="293"/>
      <c r="E23" s="257"/>
      <c r="F23" s="257"/>
      <c r="G23" s="257"/>
      <c r="H23" s="257"/>
      <c r="I23" s="257"/>
      <c r="J23" s="257"/>
      <c r="K23" s="461"/>
      <c r="L23" s="257"/>
      <c r="M23" s="257"/>
      <c r="N23" s="257"/>
      <c r="O23" s="461"/>
    </row>
    <row r="24" spans="1:15">
      <c r="A24" s="289" t="s">
        <v>56</v>
      </c>
      <c r="B24" s="287"/>
      <c r="C24" s="288" t="s">
        <v>57</v>
      </c>
      <c r="D24" s="293"/>
      <c r="E24" s="257"/>
      <c r="F24" s="257"/>
      <c r="G24" s="257"/>
      <c r="H24" s="257"/>
      <c r="I24" s="257"/>
      <c r="J24" s="257"/>
      <c r="K24" s="461"/>
      <c r="L24" s="257"/>
      <c r="M24" s="257"/>
      <c r="N24" s="257"/>
      <c r="O24" s="461"/>
    </row>
    <row r="25" spans="1:15">
      <c r="A25" s="289" t="s">
        <v>58</v>
      </c>
      <c r="B25" s="287"/>
      <c r="C25" s="288" t="s">
        <v>59</v>
      </c>
      <c r="D25" s="293"/>
      <c r="E25" s="257"/>
      <c r="F25" s="257"/>
      <c r="G25" s="257"/>
      <c r="H25" s="257"/>
      <c r="I25" s="257"/>
      <c r="J25" s="257"/>
      <c r="K25" s="461">
        <v>-8686.64</v>
      </c>
      <c r="L25" s="257"/>
      <c r="M25" s="257"/>
      <c r="N25" s="257"/>
      <c r="O25" s="461">
        <f>SUM(K25:N25)</f>
        <v>-8686.64</v>
      </c>
    </row>
    <row r="26" spans="1:15">
      <c r="A26" s="289" t="s">
        <v>60</v>
      </c>
      <c r="B26" s="287"/>
      <c r="C26" s="288" t="s">
        <v>410</v>
      </c>
      <c r="D26" s="293"/>
      <c r="E26" s="257"/>
      <c r="F26" s="257"/>
      <c r="G26" s="257"/>
      <c r="H26" s="257"/>
      <c r="I26" s="257"/>
      <c r="J26" s="257"/>
      <c r="K26" s="461"/>
      <c r="L26" s="257"/>
      <c r="M26" s="257"/>
      <c r="N26" s="257"/>
      <c r="O26" s="461">
        <f>SUM(K26:N26)</f>
        <v>0</v>
      </c>
    </row>
    <row r="27" spans="1:15" ht="28.5" customHeight="1">
      <c r="A27" s="294" t="s">
        <v>428</v>
      </c>
      <c r="B27" s="762" t="s">
        <v>162</v>
      </c>
      <c r="C27" s="763"/>
      <c r="D27" s="764"/>
      <c r="E27" s="257"/>
      <c r="F27" s="257"/>
      <c r="G27" s="257"/>
      <c r="H27" s="257"/>
      <c r="I27" s="257"/>
      <c r="J27" s="257"/>
      <c r="K27" s="461"/>
      <c r="L27" s="257"/>
      <c r="M27" s="257"/>
      <c r="N27" s="257"/>
      <c r="O27" s="461"/>
    </row>
    <row r="28" spans="1:15">
      <c r="A28" s="277" t="s">
        <v>430</v>
      </c>
      <c r="B28" s="765" t="s">
        <v>454</v>
      </c>
      <c r="C28" s="766"/>
      <c r="D28" s="767"/>
      <c r="E28" s="257"/>
      <c r="F28" s="257"/>
      <c r="G28" s="257"/>
      <c r="H28" s="257"/>
      <c r="I28" s="257"/>
      <c r="J28" s="257"/>
      <c r="K28" s="460">
        <f>SUM(K29)</f>
        <v>-125039.79000000001</v>
      </c>
      <c r="L28" s="257"/>
      <c r="M28" s="257"/>
      <c r="N28" s="257"/>
      <c r="O28" s="460">
        <f>SUM(K28)</f>
        <v>-125039.79000000001</v>
      </c>
    </row>
    <row r="29" spans="1:15">
      <c r="A29" s="295" t="s">
        <v>596</v>
      </c>
      <c r="B29" s="296"/>
      <c r="C29" s="297" t="s">
        <v>61</v>
      </c>
      <c r="D29" s="187"/>
      <c r="E29" s="257"/>
      <c r="F29" s="257"/>
      <c r="G29" s="257"/>
      <c r="H29" s="257"/>
      <c r="I29" s="257"/>
      <c r="J29" s="257"/>
      <c r="K29" s="461">
        <f>SUM(K30:K41)</f>
        <v>-125039.79000000001</v>
      </c>
      <c r="L29" s="257"/>
      <c r="M29" s="257"/>
      <c r="N29" s="257"/>
      <c r="O29" s="461">
        <f>SUM(O30:O41)</f>
        <v>-125039.79000000001</v>
      </c>
    </row>
    <row r="30" spans="1:15">
      <c r="A30" s="101" t="s">
        <v>62</v>
      </c>
      <c r="B30" s="205"/>
      <c r="C30" s="206"/>
      <c r="D30" s="298" t="s">
        <v>497</v>
      </c>
      <c r="E30" s="257"/>
      <c r="F30" s="257"/>
      <c r="G30" s="257"/>
      <c r="H30" s="257"/>
      <c r="I30" s="257"/>
      <c r="J30" s="257"/>
      <c r="K30" s="461">
        <v>-104377.32</v>
      </c>
      <c r="L30" s="257"/>
      <c r="M30" s="257"/>
      <c r="N30" s="257"/>
      <c r="O30" s="461">
        <f>SUM(K30:N30)</f>
        <v>-104377.32</v>
      </c>
    </row>
    <row r="31" spans="1:15">
      <c r="A31" s="299" t="s">
        <v>63</v>
      </c>
      <c r="B31" s="287"/>
      <c r="C31" s="300"/>
      <c r="D31" s="298" t="s">
        <v>498</v>
      </c>
      <c r="E31" s="257"/>
      <c r="F31" s="257"/>
      <c r="G31" s="257"/>
      <c r="H31" s="257"/>
      <c r="I31" s="257"/>
      <c r="J31" s="257"/>
      <c r="K31" s="461">
        <v>-3792.5</v>
      </c>
      <c r="L31" s="257"/>
      <c r="M31" s="257"/>
      <c r="N31" s="257"/>
      <c r="O31" s="461">
        <f>SUM(K31:N31)</f>
        <v>-3792.5</v>
      </c>
    </row>
    <row r="32" spans="1:15">
      <c r="A32" s="299" t="s">
        <v>64</v>
      </c>
      <c r="B32" s="287"/>
      <c r="C32" s="300"/>
      <c r="D32" s="298" t="s">
        <v>499</v>
      </c>
      <c r="E32" s="257"/>
      <c r="F32" s="257"/>
      <c r="G32" s="257"/>
      <c r="H32" s="257"/>
      <c r="I32" s="257"/>
      <c r="J32" s="257"/>
      <c r="K32" s="461"/>
      <c r="L32" s="257"/>
      <c r="M32" s="257"/>
      <c r="N32" s="257"/>
      <c r="O32" s="461">
        <f>SUM(K32)</f>
        <v>0</v>
      </c>
    </row>
    <row r="33" spans="1:15">
      <c r="A33" s="299" t="s">
        <v>65</v>
      </c>
      <c r="B33" s="287"/>
      <c r="C33" s="300"/>
      <c r="D33" s="298" t="s">
        <v>500</v>
      </c>
      <c r="E33" s="257"/>
      <c r="F33" s="257"/>
      <c r="G33" s="257"/>
      <c r="H33" s="257"/>
      <c r="I33" s="257"/>
      <c r="J33" s="257"/>
      <c r="K33" s="461">
        <v>-1035.3</v>
      </c>
      <c r="L33" s="257"/>
      <c r="M33" s="257"/>
      <c r="N33" s="257"/>
      <c r="O33" s="461">
        <f>SUM(K33:N33)</f>
        <v>-1035.3</v>
      </c>
    </row>
    <row r="34" spans="1:15">
      <c r="A34" s="299" t="s">
        <v>66</v>
      </c>
      <c r="B34" s="287"/>
      <c r="C34" s="300"/>
      <c r="D34" s="298" t="s">
        <v>501</v>
      </c>
      <c r="E34" s="257"/>
      <c r="F34" s="257"/>
      <c r="G34" s="257"/>
      <c r="H34" s="257"/>
      <c r="I34" s="257"/>
      <c r="J34" s="257"/>
      <c r="K34" s="461">
        <v>-415.87</v>
      </c>
      <c r="L34" s="257"/>
      <c r="M34" s="257"/>
      <c r="N34" s="257"/>
      <c r="O34" s="461">
        <f>SUM(K34:N34)</f>
        <v>-415.87</v>
      </c>
    </row>
    <row r="35" spans="1:15">
      <c r="A35" s="299" t="s">
        <v>67</v>
      </c>
      <c r="B35" s="287"/>
      <c r="C35" s="300"/>
      <c r="D35" s="298" t="s">
        <v>49</v>
      </c>
      <c r="E35" s="257"/>
      <c r="F35" s="257"/>
      <c r="G35" s="257"/>
      <c r="H35" s="257"/>
      <c r="I35" s="257"/>
      <c r="J35" s="257"/>
      <c r="K35" s="461">
        <v>-7.5</v>
      </c>
      <c r="L35" s="257"/>
      <c r="M35" s="257"/>
      <c r="N35" s="257"/>
      <c r="O35" s="461">
        <f>SUM(K35:N35)</f>
        <v>-7.5</v>
      </c>
    </row>
    <row r="36" spans="1:15">
      <c r="A36" s="299" t="s">
        <v>68</v>
      </c>
      <c r="B36" s="287"/>
      <c r="C36" s="300"/>
      <c r="D36" s="298" t="s">
        <v>503</v>
      </c>
      <c r="E36" s="257"/>
      <c r="F36" s="257"/>
      <c r="G36" s="257"/>
      <c r="H36" s="257"/>
      <c r="I36" s="257"/>
      <c r="J36" s="257"/>
      <c r="K36" s="461">
        <v>-6683.78</v>
      </c>
      <c r="L36" s="257"/>
      <c r="M36" s="257"/>
      <c r="N36" s="257"/>
      <c r="O36" s="461">
        <f>SUM(K36:N36)</f>
        <v>-6683.78</v>
      </c>
    </row>
    <row r="37" spans="1:15">
      <c r="A37" s="299" t="s">
        <v>69</v>
      </c>
      <c r="B37" s="287"/>
      <c r="C37" s="300"/>
      <c r="D37" s="298" t="s">
        <v>471</v>
      </c>
      <c r="E37" s="257"/>
      <c r="F37" s="257"/>
      <c r="G37" s="257"/>
      <c r="H37" s="257"/>
      <c r="I37" s="257"/>
      <c r="J37" s="257"/>
      <c r="K37" s="461"/>
      <c r="L37" s="257"/>
      <c r="M37" s="257"/>
      <c r="N37" s="257"/>
      <c r="O37" s="461"/>
    </row>
    <row r="38" spans="1:15">
      <c r="A38" s="299" t="s">
        <v>70</v>
      </c>
      <c r="B38" s="287"/>
      <c r="C38" s="300"/>
      <c r="D38" s="298" t="s">
        <v>506</v>
      </c>
      <c r="E38" s="257"/>
      <c r="F38" s="257"/>
      <c r="G38" s="257"/>
      <c r="H38" s="257"/>
      <c r="I38" s="257"/>
      <c r="J38" s="257"/>
      <c r="K38" s="461"/>
      <c r="L38" s="257"/>
      <c r="M38" s="257"/>
      <c r="N38" s="257"/>
      <c r="O38" s="461"/>
    </row>
    <row r="39" spans="1:15">
      <c r="A39" s="301" t="s">
        <v>71</v>
      </c>
      <c r="B39" s="287"/>
      <c r="C39" s="300"/>
      <c r="D39" s="298" t="s">
        <v>472</v>
      </c>
      <c r="E39" s="257"/>
      <c r="F39" s="257"/>
      <c r="G39" s="257"/>
      <c r="H39" s="257"/>
      <c r="I39" s="257"/>
      <c r="J39" s="257"/>
      <c r="K39" s="461">
        <v>-8595.8799999999992</v>
      </c>
      <c r="L39" s="257"/>
      <c r="M39" s="257"/>
      <c r="N39" s="257"/>
      <c r="O39" s="461">
        <f>SUM(K39:N39)</f>
        <v>-8595.8799999999992</v>
      </c>
    </row>
    <row r="40" spans="1:15">
      <c r="A40" s="282" t="s">
        <v>72</v>
      </c>
      <c r="B40" s="287"/>
      <c r="C40" s="300"/>
      <c r="D40" s="298" t="s">
        <v>473</v>
      </c>
      <c r="E40" s="257"/>
      <c r="F40" s="257"/>
      <c r="G40" s="257"/>
      <c r="H40" s="257"/>
      <c r="I40" s="257"/>
      <c r="J40" s="257"/>
      <c r="K40" s="461"/>
      <c r="L40" s="257"/>
      <c r="M40" s="257"/>
      <c r="N40" s="257"/>
      <c r="O40" s="461"/>
    </row>
    <row r="41" spans="1:15">
      <c r="A41" s="282" t="s">
        <v>73</v>
      </c>
      <c r="B41" s="287"/>
      <c r="C41" s="300"/>
      <c r="D41" s="298" t="s">
        <v>474</v>
      </c>
      <c r="E41" s="257"/>
      <c r="F41" s="257"/>
      <c r="G41" s="257"/>
      <c r="H41" s="257"/>
      <c r="I41" s="257"/>
      <c r="J41" s="257"/>
      <c r="K41" s="461">
        <v>-131.63999999999999</v>
      </c>
      <c r="L41" s="257"/>
      <c r="M41" s="257"/>
      <c r="N41" s="257"/>
      <c r="O41" s="424">
        <f>SUM(K41:N41)</f>
        <v>-131.63999999999999</v>
      </c>
    </row>
    <row r="42" spans="1:15">
      <c r="A42" s="768" t="s">
        <v>745</v>
      </c>
      <c r="B42" s="769"/>
      <c r="C42" s="769"/>
      <c r="D42" s="769"/>
      <c r="E42" s="769"/>
      <c r="F42" s="769"/>
      <c r="G42" s="769"/>
      <c r="H42" s="769"/>
      <c r="I42" s="769"/>
      <c r="J42" s="769"/>
      <c r="K42" s="769"/>
      <c r="L42" s="769"/>
      <c r="M42" s="769"/>
      <c r="N42" s="769"/>
      <c r="O42" s="770"/>
    </row>
    <row r="43" spans="1:15">
      <c r="A43" s="771"/>
      <c r="B43" s="772"/>
      <c r="C43" s="772"/>
      <c r="D43" s="772"/>
      <c r="E43" s="772"/>
      <c r="F43" s="772"/>
      <c r="G43" s="772"/>
      <c r="H43" s="772"/>
      <c r="I43" s="772"/>
      <c r="J43" s="772"/>
      <c r="K43" s="772"/>
      <c r="L43" s="772"/>
      <c r="M43" s="772"/>
      <c r="N43" s="772"/>
      <c r="O43" s="773"/>
    </row>
    <row r="44" spans="1:15">
      <c r="A44" s="277" t="s">
        <v>427</v>
      </c>
      <c r="B44" s="487" t="s">
        <v>151</v>
      </c>
      <c r="C44" s="488"/>
      <c r="D44" s="489"/>
      <c r="E44" s="257"/>
      <c r="F44" s="257"/>
      <c r="G44" s="257"/>
      <c r="H44" s="257"/>
      <c r="I44" s="257"/>
      <c r="J44" s="257"/>
      <c r="K44" s="460">
        <v>96847.89</v>
      </c>
      <c r="L44" s="257"/>
      <c r="M44" s="257"/>
      <c r="N44" s="257"/>
      <c r="O44" s="460">
        <f>SUM(K44:N44)</f>
        <v>96847.89</v>
      </c>
    </row>
    <row r="45" spans="1:15" ht="14.25" customHeight="1">
      <c r="A45" s="118" t="s">
        <v>592</v>
      </c>
      <c r="B45" s="205"/>
      <c r="C45" s="280" t="s">
        <v>497</v>
      </c>
      <c r="D45" s="281"/>
      <c r="E45" s="257"/>
      <c r="F45" s="257"/>
      <c r="G45" s="257"/>
      <c r="H45" s="257"/>
      <c r="I45" s="257"/>
      <c r="J45" s="257"/>
      <c r="K45" s="461">
        <v>-77062.28</v>
      </c>
      <c r="L45" s="257"/>
      <c r="M45" s="257"/>
      <c r="N45" s="257"/>
      <c r="O45" s="461">
        <f>SUM(K45:N45)</f>
        <v>-77062.28</v>
      </c>
    </row>
    <row r="46" spans="1:15">
      <c r="A46" s="282" t="s">
        <v>593</v>
      </c>
      <c r="B46" s="283"/>
      <c r="C46" s="284" t="s">
        <v>179</v>
      </c>
      <c r="D46" s="285"/>
      <c r="E46" s="257"/>
      <c r="F46" s="257"/>
      <c r="G46" s="257"/>
      <c r="H46" s="257"/>
      <c r="I46" s="257"/>
      <c r="J46" s="257"/>
      <c r="K46" s="461">
        <v>-366.72</v>
      </c>
      <c r="L46" s="257"/>
      <c r="M46" s="257"/>
      <c r="N46" s="257"/>
      <c r="O46" s="461">
        <f>SUM(K46)</f>
        <v>-366.72</v>
      </c>
    </row>
    <row r="47" spans="1:15">
      <c r="A47" s="286" t="s">
        <v>490</v>
      </c>
      <c r="B47" s="287"/>
      <c r="C47" s="288" t="s">
        <v>498</v>
      </c>
      <c r="D47" s="281"/>
      <c r="E47" s="257"/>
      <c r="F47" s="257"/>
      <c r="G47" s="257"/>
      <c r="H47" s="257"/>
      <c r="I47" s="257"/>
      <c r="J47" s="257"/>
      <c r="K47" s="461">
        <v>-3580.62</v>
      </c>
      <c r="L47" s="257"/>
      <c r="M47" s="257"/>
      <c r="N47" s="257"/>
      <c r="O47" s="461">
        <f>SUM(K47)</f>
        <v>-3580.62</v>
      </c>
    </row>
    <row r="48" spans="1:15">
      <c r="A48" s="289" t="s">
        <v>611</v>
      </c>
      <c r="B48" s="287"/>
      <c r="C48" s="288" t="s">
        <v>183</v>
      </c>
      <c r="D48" s="290"/>
      <c r="E48" s="257"/>
      <c r="F48" s="257"/>
      <c r="G48" s="257"/>
      <c r="H48" s="257"/>
      <c r="I48" s="257"/>
      <c r="J48" s="257"/>
      <c r="K48" s="461"/>
      <c r="L48" s="257"/>
      <c r="M48" s="257"/>
      <c r="N48" s="257"/>
      <c r="O48" s="461"/>
    </row>
    <row r="49" spans="1:15">
      <c r="A49" s="289" t="s">
        <v>613</v>
      </c>
      <c r="B49" s="287"/>
      <c r="C49" s="288" t="s">
        <v>185</v>
      </c>
      <c r="D49" s="290"/>
      <c r="E49" s="257"/>
      <c r="F49" s="257"/>
      <c r="G49" s="257"/>
      <c r="H49" s="257"/>
      <c r="I49" s="257"/>
      <c r="J49" s="257"/>
      <c r="K49" s="461">
        <v>-1510.61</v>
      </c>
      <c r="L49" s="257"/>
      <c r="M49" s="257"/>
      <c r="N49" s="257"/>
      <c r="O49" s="461">
        <f>SUM(K49)</f>
        <v>-1510.61</v>
      </c>
    </row>
    <row r="50" spans="1:15">
      <c r="A50" s="289" t="s">
        <v>614</v>
      </c>
      <c r="B50" s="287"/>
      <c r="C50" s="288" t="s">
        <v>188</v>
      </c>
      <c r="D50" s="290"/>
      <c r="E50" s="257"/>
      <c r="F50" s="257"/>
      <c r="G50" s="257"/>
      <c r="H50" s="257"/>
      <c r="I50" s="257"/>
      <c r="J50" s="257"/>
      <c r="K50" s="461">
        <v>-382.37</v>
      </c>
      <c r="L50" s="257"/>
      <c r="M50" s="257"/>
      <c r="N50" s="257"/>
      <c r="O50" s="461">
        <f>SUM(K50)</f>
        <v>-382.37</v>
      </c>
    </row>
    <row r="51" spans="1:15">
      <c r="A51" s="289" t="s">
        <v>14</v>
      </c>
      <c r="B51" s="287"/>
      <c r="C51" s="288" t="s">
        <v>49</v>
      </c>
      <c r="D51" s="290"/>
      <c r="E51" s="257"/>
      <c r="F51" s="257"/>
      <c r="G51" s="257"/>
      <c r="H51" s="257"/>
      <c r="I51" s="257"/>
      <c r="J51" s="257"/>
      <c r="K51" s="461">
        <v>-51.52</v>
      </c>
      <c r="L51" s="257"/>
      <c r="M51" s="257"/>
      <c r="N51" s="257"/>
      <c r="O51" s="461">
        <f>SUM(K51)</f>
        <v>-51.52</v>
      </c>
    </row>
    <row r="52" spans="1:15">
      <c r="A52" s="289" t="s">
        <v>50</v>
      </c>
      <c r="B52" s="287"/>
      <c r="C52" s="288" t="s">
        <v>51</v>
      </c>
      <c r="D52" s="291"/>
      <c r="E52" s="257"/>
      <c r="F52" s="257"/>
      <c r="G52" s="257"/>
      <c r="H52" s="257"/>
      <c r="I52" s="257"/>
      <c r="J52" s="257"/>
      <c r="K52" s="461"/>
      <c r="L52" s="257"/>
      <c r="M52" s="257"/>
      <c r="N52" s="257"/>
      <c r="O52" s="461"/>
    </row>
    <row r="53" spans="1:15">
      <c r="A53" s="292" t="s">
        <v>52</v>
      </c>
      <c r="B53" s="287"/>
      <c r="C53" s="776" t="s">
        <v>53</v>
      </c>
      <c r="D53" s="777"/>
      <c r="E53" s="257"/>
      <c r="F53" s="257"/>
      <c r="G53" s="257"/>
      <c r="H53" s="257"/>
      <c r="I53" s="257"/>
      <c r="J53" s="257"/>
      <c r="K53" s="461">
        <v>-7454.51</v>
      </c>
      <c r="L53" s="257"/>
      <c r="M53" s="257"/>
      <c r="N53" s="257"/>
      <c r="O53" s="461">
        <f>SUM(K53)</f>
        <v>-7454.51</v>
      </c>
    </row>
    <row r="54" spans="1:15">
      <c r="A54" s="282" t="s">
        <v>54</v>
      </c>
      <c r="B54" s="287"/>
      <c r="C54" s="288" t="s">
        <v>471</v>
      </c>
      <c r="D54" s="293"/>
      <c r="E54" s="257"/>
      <c r="F54" s="257"/>
      <c r="G54" s="257"/>
      <c r="H54" s="257"/>
      <c r="I54" s="257"/>
      <c r="J54" s="257"/>
      <c r="K54" s="461"/>
      <c r="L54" s="257"/>
      <c r="M54" s="257"/>
      <c r="N54" s="257"/>
      <c r="O54" s="461"/>
    </row>
    <row r="55" spans="1:15">
      <c r="A55" s="289" t="s">
        <v>55</v>
      </c>
      <c r="B55" s="287"/>
      <c r="C55" s="288" t="s">
        <v>506</v>
      </c>
      <c r="D55" s="293"/>
      <c r="E55" s="257"/>
      <c r="F55" s="257"/>
      <c r="G55" s="257"/>
      <c r="H55" s="257"/>
      <c r="I55" s="257"/>
      <c r="J55" s="257"/>
      <c r="K55" s="461"/>
      <c r="L55" s="257"/>
      <c r="M55" s="257"/>
      <c r="N55" s="257"/>
      <c r="O55" s="461"/>
    </row>
    <row r="56" spans="1:15">
      <c r="A56" s="289" t="s">
        <v>56</v>
      </c>
      <c r="B56" s="287"/>
      <c r="C56" s="288" t="s">
        <v>57</v>
      </c>
      <c r="D56" s="293"/>
      <c r="E56" s="257"/>
      <c r="F56" s="257"/>
      <c r="G56" s="257"/>
      <c r="H56" s="257"/>
      <c r="I56" s="257"/>
      <c r="J56" s="257"/>
      <c r="K56" s="461"/>
      <c r="L56" s="257"/>
      <c r="M56" s="257"/>
      <c r="N56" s="257"/>
      <c r="O56" s="461"/>
    </row>
    <row r="57" spans="1:15">
      <c r="A57" s="289" t="s">
        <v>58</v>
      </c>
      <c r="B57" s="287"/>
      <c r="C57" s="288" t="s">
        <v>59</v>
      </c>
      <c r="D57" s="293"/>
      <c r="E57" s="257"/>
      <c r="F57" s="257"/>
      <c r="G57" s="257"/>
      <c r="H57" s="257"/>
      <c r="I57" s="257"/>
      <c r="J57" s="257"/>
      <c r="K57" s="461">
        <v>-6439.26</v>
      </c>
      <c r="L57" s="257"/>
      <c r="M57" s="257"/>
      <c r="N57" s="257"/>
      <c r="O57" s="461">
        <f>SUM(K57:N57)</f>
        <v>-6439.26</v>
      </c>
    </row>
    <row r="58" spans="1:15">
      <c r="A58" s="289" t="s">
        <v>60</v>
      </c>
      <c r="B58" s="287"/>
      <c r="C58" s="288" t="s">
        <v>410</v>
      </c>
      <c r="D58" s="293"/>
      <c r="E58" s="257"/>
      <c r="F58" s="257"/>
      <c r="G58" s="257"/>
      <c r="H58" s="257"/>
      <c r="I58" s="257"/>
      <c r="J58" s="257"/>
      <c r="K58" s="461"/>
      <c r="L58" s="257"/>
      <c r="M58" s="257"/>
      <c r="N58" s="257"/>
      <c r="O58" s="461"/>
    </row>
    <row r="59" spans="1:15" ht="28.5" customHeight="1">
      <c r="A59" s="294" t="s">
        <v>428</v>
      </c>
      <c r="B59" s="762" t="s">
        <v>162</v>
      </c>
      <c r="C59" s="763"/>
      <c r="D59" s="764"/>
      <c r="E59" s="257"/>
      <c r="F59" s="257"/>
      <c r="G59" s="257"/>
      <c r="H59" s="257"/>
      <c r="I59" s="257"/>
      <c r="J59" s="257"/>
      <c r="K59" s="461"/>
      <c r="L59" s="257"/>
      <c r="M59" s="257"/>
      <c r="N59" s="257"/>
      <c r="O59" s="461"/>
    </row>
    <row r="60" spans="1:15">
      <c r="A60" s="277" t="s">
        <v>430</v>
      </c>
      <c r="B60" s="765" t="s">
        <v>454</v>
      </c>
      <c r="C60" s="766"/>
      <c r="D60" s="767"/>
      <c r="E60" s="257"/>
      <c r="F60" s="257"/>
      <c r="G60" s="257"/>
      <c r="H60" s="257"/>
      <c r="I60" s="257"/>
      <c r="J60" s="257"/>
      <c r="K60" s="460"/>
      <c r="L60" s="257"/>
      <c r="M60" s="257"/>
      <c r="N60" s="257"/>
      <c r="O60" s="460"/>
    </row>
    <row r="61" spans="1:15">
      <c r="A61" s="295" t="s">
        <v>596</v>
      </c>
      <c r="B61" s="296"/>
      <c r="C61" s="297" t="s">
        <v>61</v>
      </c>
      <c r="D61" s="187"/>
      <c r="E61" s="257"/>
      <c r="F61" s="257"/>
      <c r="G61" s="257"/>
      <c r="H61" s="257"/>
      <c r="I61" s="257"/>
      <c r="J61" s="257"/>
      <c r="K61" s="460">
        <f>SUM(K62:K73)</f>
        <v>-92312.960000000006</v>
      </c>
      <c r="L61" s="257"/>
      <c r="M61" s="257"/>
      <c r="N61" s="257"/>
      <c r="O61" s="460">
        <f>SUM(K61)</f>
        <v>-92312.960000000006</v>
      </c>
    </row>
    <row r="62" spans="1:15">
      <c r="A62" s="101" t="s">
        <v>62</v>
      </c>
      <c r="B62" s="205"/>
      <c r="C62" s="206"/>
      <c r="D62" s="298" t="s">
        <v>497</v>
      </c>
      <c r="E62" s="257"/>
      <c r="F62" s="257"/>
      <c r="G62" s="257"/>
      <c r="H62" s="257"/>
      <c r="I62" s="257"/>
      <c r="J62" s="257"/>
      <c r="K62" s="461">
        <v>-74900.320000000007</v>
      </c>
      <c r="L62" s="257"/>
      <c r="M62" s="257"/>
      <c r="N62" s="257"/>
      <c r="O62" s="461">
        <f>SUM(K62:N62)</f>
        <v>-74900.320000000007</v>
      </c>
    </row>
    <row r="63" spans="1:15">
      <c r="A63" s="299" t="s">
        <v>63</v>
      </c>
      <c r="B63" s="287"/>
      <c r="C63" s="300"/>
      <c r="D63" s="298" t="s">
        <v>498</v>
      </c>
      <c r="E63" s="257"/>
      <c r="F63" s="257"/>
      <c r="G63" s="257"/>
      <c r="H63" s="257"/>
      <c r="I63" s="257"/>
      <c r="J63" s="257"/>
      <c r="K63" s="461">
        <v>-3474.43</v>
      </c>
      <c r="L63" s="257"/>
      <c r="M63" s="257"/>
      <c r="N63" s="257"/>
      <c r="O63" s="461">
        <f>SUM(K63)</f>
        <v>-3474.43</v>
      </c>
    </row>
    <row r="64" spans="1:15">
      <c r="A64" s="299" t="s">
        <v>64</v>
      </c>
      <c r="B64" s="287"/>
      <c r="C64" s="300"/>
      <c r="D64" s="298" t="s">
        <v>499</v>
      </c>
      <c r="E64" s="257"/>
      <c r="F64" s="257"/>
      <c r="G64" s="257"/>
      <c r="H64" s="257"/>
      <c r="I64" s="257"/>
      <c r="J64" s="257"/>
      <c r="K64" s="461"/>
      <c r="L64" s="257"/>
      <c r="M64" s="257"/>
      <c r="N64" s="257"/>
      <c r="O64" s="461"/>
    </row>
    <row r="65" spans="1:15">
      <c r="A65" s="299" t="s">
        <v>65</v>
      </c>
      <c r="B65" s="287"/>
      <c r="C65" s="300"/>
      <c r="D65" s="298" t="s">
        <v>500</v>
      </c>
      <c r="E65" s="257"/>
      <c r="F65" s="257"/>
      <c r="G65" s="257"/>
      <c r="H65" s="257"/>
      <c r="I65" s="257"/>
      <c r="J65" s="257"/>
      <c r="K65" s="461">
        <v>-1579.12</v>
      </c>
      <c r="L65" s="257"/>
      <c r="M65" s="257"/>
      <c r="N65" s="257"/>
      <c r="O65" s="461">
        <f>SUM(K65)</f>
        <v>-1579.12</v>
      </c>
    </row>
    <row r="66" spans="1:15">
      <c r="A66" s="299" t="s">
        <v>66</v>
      </c>
      <c r="B66" s="287"/>
      <c r="C66" s="300"/>
      <c r="D66" s="298" t="s">
        <v>501</v>
      </c>
      <c r="E66" s="257"/>
      <c r="F66" s="257"/>
      <c r="G66" s="257"/>
      <c r="H66" s="257"/>
      <c r="I66" s="257"/>
      <c r="J66" s="257"/>
      <c r="K66" s="461">
        <v>-382.37</v>
      </c>
      <c r="L66" s="257"/>
      <c r="M66" s="257"/>
      <c r="N66" s="257"/>
      <c r="O66" s="461">
        <f>SUM(K66:N66)</f>
        <v>-382.37</v>
      </c>
    </row>
    <row r="67" spans="1:15">
      <c r="A67" s="299" t="s">
        <v>67</v>
      </c>
      <c r="B67" s="287"/>
      <c r="C67" s="300"/>
      <c r="D67" s="298" t="s">
        <v>49</v>
      </c>
      <c r="E67" s="257"/>
      <c r="F67" s="257"/>
      <c r="G67" s="257"/>
      <c r="H67" s="257"/>
      <c r="I67" s="257"/>
      <c r="J67" s="257"/>
      <c r="K67" s="461">
        <v>-51.52</v>
      </c>
      <c r="L67" s="257"/>
      <c r="M67" s="257"/>
      <c r="N67" s="257"/>
      <c r="O67" s="461">
        <f>SUM(K67)</f>
        <v>-51.52</v>
      </c>
    </row>
    <row r="68" spans="1:15">
      <c r="A68" s="299" t="s">
        <v>68</v>
      </c>
      <c r="B68" s="287"/>
      <c r="C68" s="300"/>
      <c r="D68" s="298" t="s">
        <v>503</v>
      </c>
      <c r="E68" s="257"/>
      <c r="F68" s="257"/>
      <c r="G68" s="257"/>
      <c r="H68" s="257"/>
      <c r="I68" s="257"/>
      <c r="J68" s="257"/>
      <c r="K68" s="461">
        <v>-5967.56</v>
      </c>
      <c r="L68" s="257"/>
      <c r="M68" s="257"/>
      <c r="N68" s="257"/>
      <c r="O68" s="461">
        <f>SUM(K68)</f>
        <v>-5967.56</v>
      </c>
    </row>
    <row r="69" spans="1:15">
      <c r="A69" s="299" t="s">
        <v>69</v>
      </c>
      <c r="B69" s="287"/>
      <c r="C69" s="300"/>
      <c r="D69" s="298" t="s">
        <v>471</v>
      </c>
      <c r="E69" s="257"/>
      <c r="F69" s="257"/>
      <c r="G69" s="257"/>
      <c r="H69" s="257"/>
      <c r="I69" s="257"/>
      <c r="J69" s="257"/>
      <c r="K69" s="461"/>
      <c r="L69" s="257"/>
      <c r="M69" s="257"/>
      <c r="N69" s="257"/>
      <c r="O69" s="461"/>
    </row>
    <row r="70" spans="1:15">
      <c r="A70" s="299" t="s">
        <v>70</v>
      </c>
      <c r="B70" s="287"/>
      <c r="C70" s="300"/>
      <c r="D70" s="298" t="s">
        <v>506</v>
      </c>
      <c r="E70" s="257"/>
      <c r="F70" s="257"/>
      <c r="G70" s="257"/>
      <c r="H70" s="257"/>
      <c r="I70" s="257"/>
      <c r="J70" s="257"/>
      <c r="K70" s="461"/>
      <c r="L70" s="257"/>
      <c r="M70" s="257"/>
      <c r="N70" s="257"/>
      <c r="O70" s="461"/>
    </row>
    <row r="71" spans="1:15">
      <c r="A71" s="301" t="s">
        <v>71</v>
      </c>
      <c r="B71" s="287"/>
      <c r="C71" s="300"/>
      <c r="D71" s="298" t="s">
        <v>472</v>
      </c>
      <c r="E71" s="257"/>
      <c r="F71" s="257"/>
      <c r="G71" s="257"/>
      <c r="H71" s="257"/>
      <c r="I71" s="257"/>
      <c r="J71" s="257"/>
      <c r="K71" s="461">
        <v>-5817.93</v>
      </c>
      <c r="L71" s="257"/>
      <c r="M71" s="257"/>
      <c r="N71" s="257"/>
      <c r="O71" s="461">
        <f>SUM(K71)</f>
        <v>-5817.93</v>
      </c>
    </row>
    <row r="72" spans="1:15">
      <c r="A72" s="282" t="s">
        <v>72</v>
      </c>
      <c r="B72" s="287"/>
      <c r="C72" s="300"/>
      <c r="D72" s="298" t="s">
        <v>473</v>
      </c>
      <c r="E72" s="257"/>
      <c r="F72" s="257"/>
      <c r="G72" s="257"/>
      <c r="H72" s="257"/>
      <c r="I72" s="257"/>
      <c r="J72" s="257"/>
      <c r="K72" s="461"/>
      <c r="L72" s="257"/>
      <c r="M72" s="257"/>
      <c r="N72" s="257"/>
      <c r="O72" s="461"/>
    </row>
    <row r="73" spans="1:15">
      <c r="A73" s="282" t="s">
        <v>73</v>
      </c>
      <c r="B73" s="287"/>
      <c r="C73" s="300"/>
      <c r="D73" s="298" t="s">
        <v>474</v>
      </c>
      <c r="E73" s="257"/>
      <c r="F73" s="257"/>
      <c r="G73" s="257"/>
      <c r="H73" s="257"/>
      <c r="I73" s="257"/>
      <c r="J73" s="257"/>
      <c r="K73" s="461">
        <v>-139.71</v>
      </c>
      <c r="L73" s="257"/>
      <c r="M73" s="257"/>
      <c r="N73" s="257"/>
      <c r="O73" s="424">
        <f>SUM(K73)</f>
        <v>-139.71</v>
      </c>
    </row>
  </sheetData>
  <mergeCells count="15">
    <mergeCell ref="N1:O1"/>
    <mergeCell ref="A5:O5"/>
    <mergeCell ref="A7:O7"/>
    <mergeCell ref="A9:A10"/>
    <mergeCell ref="B9:D10"/>
    <mergeCell ref="E9:N9"/>
    <mergeCell ref="O9:O10"/>
    <mergeCell ref="B59:D59"/>
    <mergeCell ref="B60:D60"/>
    <mergeCell ref="A42:O43"/>
    <mergeCell ref="B11:D11"/>
    <mergeCell ref="C21:D21"/>
    <mergeCell ref="B27:D27"/>
    <mergeCell ref="B28:D28"/>
    <mergeCell ref="C53:D53"/>
  </mergeCells>
  <pageMargins left="0.31496062992125984" right="0.31496062992125984" top="0.74803149606299213" bottom="0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7" zoomScaleNormal="100" workbookViewId="0">
      <selection activeCell="E4" sqref="E4"/>
    </sheetView>
  </sheetViews>
  <sheetFormatPr defaultRowHeight="12.75"/>
  <cols>
    <col min="1" max="1" width="5.5703125" style="39" customWidth="1"/>
    <col min="2" max="2" width="1.85546875" style="39" customWidth="1"/>
    <col min="3" max="3" width="57.28515625" style="39" customWidth="1"/>
    <col min="4" max="5" width="12.28515625" style="39" customWidth="1"/>
    <col min="6" max="16384" width="9.140625" style="39"/>
  </cols>
  <sheetData>
    <row r="1" spans="1:5" ht="15.75">
      <c r="C1" s="119"/>
      <c r="D1" s="711" t="s">
        <v>749</v>
      </c>
      <c r="E1" s="711"/>
    </row>
    <row r="2" spans="1:5">
      <c r="A2" s="120"/>
      <c r="B2" s="120"/>
      <c r="C2" s="116" t="s">
        <v>604</v>
      </c>
      <c r="D2" s="146"/>
      <c r="E2" s="146"/>
    </row>
    <row r="3" spans="1:5">
      <c r="A3" s="120"/>
      <c r="B3" s="120"/>
      <c r="C3" s="36" t="s">
        <v>605</v>
      </c>
    </row>
    <row r="4" spans="1:5">
      <c r="A4" s="120"/>
      <c r="B4" s="120"/>
      <c r="C4" s="120"/>
      <c r="D4" s="120"/>
      <c r="E4" s="120"/>
    </row>
    <row r="5" spans="1:5" ht="45" customHeight="1">
      <c r="A5" s="634" t="s">
        <v>223</v>
      </c>
      <c r="B5" s="634"/>
      <c r="C5" s="634"/>
      <c r="D5" s="634"/>
      <c r="E5" s="634"/>
    </row>
    <row r="6" spans="1:5" ht="12.75" customHeight="1">
      <c r="A6" s="123"/>
      <c r="B6" s="123"/>
      <c r="C6" s="123"/>
      <c r="D6" s="123"/>
      <c r="E6" s="123"/>
    </row>
    <row r="7" spans="1:5" ht="15" customHeight="1">
      <c r="A7" s="634" t="s">
        <v>606</v>
      </c>
      <c r="B7" s="634"/>
      <c r="C7" s="634"/>
      <c r="D7" s="634"/>
      <c r="E7" s="634"/>
    </row>
    <row r="8" spans="1:5" ht="15">
      <c r="A8" s="133"/>
      <c r="B8" s="133"/>
      <c r="C8" s="133"/>
      <c r="D8" s="133"/>
      <c r="E8" s="133"/>
    </row>
    <row r="9" spans="1:5" ht="57.75" customHeight="1">
      <c r="A9" s="134" t="s">
        <v>233</v>
      </c>
      <c r="B9" s="789" t="s">
        <v>0</v>
      </c>
      <c r="C9" s="790"/>
      <c r="D9" s="134" t="s">
        <v>141</v>
      </c>
      <c r="E9" s="134" t="s">
        <v>142</v>
      </c>
    </row>
    <row r="10" spans="1:5" ht="15.75">
      <c r="A10" s="135">
        <v>1</v>
      </c>
      <c r="B10" s="791">
        <v>2</v>
      </c>
      <c r="C10" s="792"/>
      <c r="D10" s="135">
        <v>3</v>
      </c>
      <c r="E10" s="135">
        <v>4</v>
      </c>
    </row>
    <row r="11" spans="1:5" ht="15" customHeight="1">
      <c r="A11" s="134" t="s">
        <v>427</v>
      </c>
      <c r="B11" s="793" t="s">
        <v>607</v>
      </c>
      <c r="C11" s="794"/>
      <c r="D11" s="409">
        <v>0</v>
      </c>
      <c r="E11" s="411">
        <v>0</v>
      </c>
    </row>
    <row r="12" spans="1:5" ht="15" customHeight="1">
      <c r="A12" s="137" t="s">
        <v>592</v>
      </c>
      <c r="B12" s="140"/>
      <c r="C12" s="139" t="s">
        <v>608</v>
      </c>
      <c r="D12" s="390" t="s">
        <v>714</v>
      </c>
      <c r="E12" s="414"/>
    </row>
    <row r="13" spans="1:5" ht="15" customHeight="1">
      <c r="A13" s="137" t="s">
        <v>593</v>
      </c>
      <c r="B13" s="140"/>
      <c r="C13" s="139" t="s">
        <v>609</v>
      </c>
      <c r="D13" s="390"/>
      <c r="E13" s="414"/>
    </row>
    <row r="14" spans="1:5" ht="15" customHeight="1">
      <c r="A14" s="137" t="s">
        <v>490</v>
      </c>
      <c r="B14" s="147"/>
      <c r="C14" s="148" t="s">
        <v>610</v>
      </c>
      <c r="D14" s="390"/>
      <c r="E14" s="414"/>
    </row>
    <row r="15" spans="1:5" ht="15" customHeight="1">
      <c r="A15" s="136" t="s">
        <v>611</v>
      </c>
      <c r="B15" s="149"/>
      <c r="C15" s="139" t="s">
        <v>612</v>
      </c>
      <c r="D15" s="462"/>
      <c r="E15" s="414"/>
    </row>
    <row r="16" spans="1:5" ht="15" customHeight="1">
      <c r="A16" s="137" t="s">
        <v>613</v>
      </c>
      <c r="B16" s="150"/>
      <c r="C16" s="151" t="s">
        <v>625</v>
      </c>
      <c r="D16" s="390"/>
      <c r="E16" s="414"/>
    </row>
    <row r="17" spans="1:5" ht="15" customHeight="1">
      <c r="A17" s="137" t="s">
        <v>614</v>
      </c>
      <c r="B17" s="152"/>
      <c r="C17" s="139" t="s">
        <v>615</v>
      </c>
      <c r="D17" s="463"/>
      <c r="E17" s="363"/>
    </row>
    <row r="18" spans="1:5" ht="15" customHeight="1">
      <c r="A18" s="134" t="s">
        <v>428</v>
      </c>
      <c r="B18" s="142" t="s">
        <v>616</v>
      </c>
      <c r="C18" s="153"/>
      <c r="D18" s="464">
        <v>-137.12</v>
      </c>
      <c r="E18" s="362">
        <v>-132.15</v>
      </c>
    </row>
    <row r="19" spans="1:5" ht="15" customHeight="1">
      <c r="A19" s="137" t="s">
        <v>594</v>
      </c>
      <c r="B19" s="138"/>
      <c r="C19" s="141" t="s">
        <v>617</v>
      </c>
      <c r="D19" s="463"/>
      <c r="E19" s="363"/>
    </row>
    <row r="20" spans="1:5" ht="15" customHeight="1">
      <c r="A20" s="137" t="s">
        <v>595</v>
      </c>
      <c r="B20" s="138"/>
      <c r="C20" s="141" t="s">
        <v>618</v>
      </c>
      <c r="D20" s="463">
        <v>-5.48</v>
      </c>
      <c r="E20" s="363">
        <v>-0.42</v>
      </c>
    </row>
    <row r="21" spans="1:5" ht="15" customHeight="1">
      <c r="A21" s="137" t="s">
        <v>619</v>
      </c>
      <c r="B21" s="138"/>
      <c r="C21" s="141" t="s">
        <v>620</v>
      </c>
      <c r="D21" s="463"/>
      <c r="E21" s="363"/>
    </row>
    <row r="22" spans="1:5" ht="15" customHeight="1">
      <c r="A22" s="137" t="s">
        <v>621</v>
      </c>
      <c r="B22" s="144"/>
      <c r="C22" s="143" t="s">
        <v>622</v>
      </c>
      <c r="D22" s="463">
        <v>-131.63999999999999</v>
      </c>
      <c r="E22" s="363">
        <v>-131.72999999999999</v>
      </c>
    </row>
    <row r="23" spans="1:5" ht="15" customHeight="1">
      <c r="A23" s="134" t="s">
        <v>430</v>
      </c>
      <c r="B23" s="154" t="s">
        <v>623</v>
      </c>
      <c r="C23" s="155"/>
      <c r="D23" s="464">
        <f>SUM(D11+D18)</f>
        <v>-137.12</v>
      </c>
      <c r="E23" s="362">
        <f>SUM(E11+E18)</f>
        <v>-132.15</v>
      </c>
    </row>
    <row r="24" spans="1:5" ht="15" customHeight="1">
      <c r="A24" s="156"/>
      <c r="B24" s="142"/>
      <c r="C24" s="157"/>
      <c r="D24" s="156"/>
      <c r="E24" s="158"/>
    </row>
    <row r="25" spans="1:5" ht="12.95" customHeight="1">
      <c r="A25" s="130" t="s">
        <v>624</v>
      </c>
      <c r="B25" s="131"/>
      <c r="C25" s="131"/>
      <c r="D25" s="129"/>
      <c r="E25" s="129"/>
    </row>
    <row r="26" spans="1:5">
      <c r="A26" s="788" t="s">
        <v>600</v>
      </c>
      <c r="B26" s="788"/>
      <c r="C26" s="788"/>
      <c r="D26" s="788"/>
      <c r="E26" s="788"/>
    </row>
  </sheetData>
  <mergeCells count="7">
    <mergeCell ref="D1:E1"/>
    <mergeCell ref="A5:E5"/>
    <mergeCell ref="A7:E7"/>
    <mergeCell ref="A26:E26"/>
    <mergeCell ref="B9:C9"/>
    <mergeCell ref="B10:C10"/>
    <mergeCell ref="B11:C11"/>
  </mergeCells>
  <phoneticPr fontId="2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4"/>
  <sheetViews>
    <sheetView showGridLines="0" view="pageBreakPreview" topLeftCell="A43" zoomScaleNormal="100" workbookViewId="0">
      <selection activeCell="H24" sqref="H24"/>
    </sheetView>
  </sheetViews>
  <sheetFormatPr defaultRowHeight="12.75"/>
  <cols>
    <col min="1" max="1" width="8" style="39" customWidth="1"/>
    <col min="2" max="2" width="1.5703125" style="39" hidden="1" customWidth="1"/>
    <col min="3" max="3" width="30.140625" style="39" customWidth="1"/>
    <col min="4" max="4" width="18.28515625" style="39" customWidth="1"/>
    <col min="5" max="5" width="0" style="39" hidden="1" customWidth="1"/>
    <col min="6" max="6" width="11.7109375" style="39" customWidth="1"/>
    <col min="7" max="7" width="13.85546875" style="39" customWidth="1"/>
    <col min="8" max="9" width="13.140625" style="39" customWidth="1"/>
    <col min="10" max="16384" width="9.140625" style="39"/>
  </cols>
  <sheetData>
    <row r="1" spans="1:9">
      <c r="G1" s="119"/>
      <c r="H1" s="119"/>
    </row>
    <row r="2" spans="1:9" ht="15.75">
      <c r="D2" s="315"/>
      <c r="G2" s="316" t="s">
        <v>138</v>
      </c>
      <c r="H2" s="143"/>
      <c r="I2" s="143"/>
    </row>
    <row r="3" spans="1:9" ht="15.75">
      <c r="G3" s="316" t="s">
        <v>99</v>
      </c>
      <c r="H3" s="143"/>
      <c r="I3" s="143"/>
    </row>
    <row r="5" spans="1:9" ht="15.75">
      <c r="A5" s="552" t="s">
        <v>636</v>
      </c>
      <c r="B5" s="553"/>
      <c r="C5" s="553"/>
      <c r="D5" s="553"/>
      <c r="E5" s="553"/>
      <c r="F5" s="553"/>
      <c r="G5" s="553"/>
      <c r="H5" s="553"/>
      <c r="I5" s="553"/>
    </row>
    <row r="6" spans="1:9" ht="15.75">
      <c r="A6" s="554" t="s">
        <v>637</v>
      </c>
      <c r="B6" s="553"/>
      <c r="C6" s="553"/>
      <c r="D6" s="553"/>
      <c r="E6" s="553"/>
      <c r="F6" s="553"/>
      <c r="G6" s="553"/>
      <c r="H6" s="553"/>
      <c r="I6" s="553"/>
    </row>
    <row r="7" spans="1:9" ht="15.75">
      <c r="A7" s="555" t="s">
        <v>638</v>
      </c>
      <c r="B7" s="556"/>
      <c r="C7" s="556"/>
      <c r="D7" s="556"/>
      <c r="E7" s="556"/>
      <c r="F7" s="556"/>
      <c r="G7" s="556"/>
      <c r="H7" s="556"/>
      <c r="I7" s="556"/>
    </row>
    <row r="8" spans="1:9" ht="15">
      <c r="A8" s="557" t="s">
        <v>230</v>
      </c>
      <c r="B8" s="547"/>
      <c r="C8" s="547"/>
      <c r="D8" s="547"/>
      <c r="E8" s="547"/>
      <c r="F8" s="547"/>
      <c r="G8" s="547"/>
      <c r="H8" s="547"/>
      <c r="I8" s="547"/>
    </row>
    <row r="9" spans="1:9" ht="15">
      <c r="A9" s="557" t="s">
        <v>639</v>
      </c>
      <c r="B9" s="547"/>
      <c r="C9" s="547"/>
      <c r="D9" s="547"/>
      <c r="E9" s="547"/>
      <c r="F9" s="547"/>
      <c r="G9" s="547"/>
      <c r="H9" s="547"/>
      <c r="I9" s="547"/>
    </row>
    <row r="10" spans="1:9" ht="15">
      <c r="A10" s="557" t="s">
        <v>168</v>
      </c>
      <c r="B10" s="547"/>
      <c r="C10" s="547"/>
      <c r="D10" s="547"/>
      <c r="E10" s="547"/>
      <c r="F10" s="547"/>
      <c r="G10" s="547"/>
      <c r="H10" s="547"/>
      <c r="I10" s="547"/>
    </row>
    <row r="11" spans="1:9" ht="15">
      <c r="A11" s="557" t="s">
        <v>169</v>
      </c>
      <c r="B11" s="553"/>
      <c r="C11" s="553"/>
      <c r="D11" s="553"/>
      <c r="E11" s="553"/>
      <c r="F11" s="553"/>
      <c r="G11" s="553"/>
      <c r="H11" s="553"/>
      <c r="I11" s="553"/>
    </row>
    <row r="12" spans="1:9" ht="15">
      <c r="A12" s="558"/>
      <c r="B12" s="547"/>
      <c r="C12" s="547"/>
      <c r="D12" s="547"/>
      <c r="E12" s="547"/>
      <c r="F12" s="547"/>
      <c r="G12" s="547"/>
      <c r="H12" s="547"/>
      <c r="I12" s="547"/>
    </row>
    <row r="13" spans="1:9" ht="15">
      <c r="A13" s="559" t="s">
        <v>139</v>
      </c>
      <c r="B13" s="560"/>
      <c r="C13" s="560"/>
      <c r="D13" s="560"/>
      <c r="E13" s="560"/>
      <c r="F13" s="560"/>
      <c r="G13" s="560"/>
      <c r="H13" s="560"/>
      <c r="I13" s="560"/>
    </row>
    <row r="14" spans="1:9" ht="15">
      <c r="A14" s="557"/>
      <c r="B14" s="547"/>
      <c r="C14" s="547"/>
      <c r="D14" s="547"/>
      <c r="E14" s="547"/>
      <c r="F14" s="547"/>
      <c r="G14" s="547"/>
      <c r="H14" s="547"/>
      <c r="I14" s="547"/>
    </row>
    <row r="15" spans="1:9" ht="15">
      <c r="A15" s="559" t="s">
        <v>720</v>
      </c>
      <c r="B15" s="560"/>
      <c r="C15" s="560"/>
      <c r="D15" s="560"/>
      <c r="E15" s="560"/>
      <c r="F15" s="560"/>
      <c r="G15" s="560"/>
      <c r="H15" s="560"/>
      <c r="I15" s="560"/>
    </row>
    <row r="16" spans="1:9" ht="9.75" customHeight="1">
      <c r="A16" s="317"/>
      <c r="B16" s="318"/>
      <c r="C16" s="318"/>
      <c r="D16" s="318"/>
      <c r="E16" s="318"/>
      <c r="F16" s="318"/>
      <c r="G16" s="318"/>
      <c r="H16" s="318"/>
      <c r="I16" s="318"/>
    </row>
    <row r="17" spans="1:9" ht="15">
      <c r="A17" s="557" t="s">
        <v>753</v>
      </c>
      <c r="B17" s="547"/>
      <c r="C17" s="547"/>
      <c r="D17" s="547"/>
      <c r="E17" s="547"/>
      <c r="F17" s="547"/>
      <c r="G17" s="547"/>
      <c r="H17" s="547"/>
      <c r="I17" s="547"/>
    </row>
    <row r="18" spans="1:9" ht="15">
      <c r="A18" s="557" t="s">
        <v>232</v>
      </c>
      <c r="B18" s="547"/>
      <c r="C18" s="547"/>
      <c r="D18" s="547"/>
      <c r="E18" s="547"/>
      <c r="F18" s="547"/>
      <c r="G18" s="547"/>
      <c r="H18" s="547"/>
      <c r="I18" s="547"/>
    </row>
    <row r="19" spans="1:9" s="318" customFormat="1" ht="15">
      <c r="A19" s="546" t="s">
        <v>699</v>
      </c>
      <c r="B19" s="547"/>
      <c r="C19" s="547"/>
      <c r="D19" s="547"/>
      <c r="E19" s="547"/>
      <c r="F19" s="547"/>
      <c r="G19" s="547"/>
      <c r="H19" s="547"/>
      <c r="I19" s="547"/>
    </row>
    <row r="20" spans="1:9" s="410" customFormat="1" ht="50.1" customHeight="1">
      <c r="A20" s="548" t="s">
        <v>233</v>
      </c>
      <c r="B20" s="548"/>
      <c r="C20" s="548" t="s">
        <v>234</v>
      </c>
      <c r="D20" s="549"/>
      <c r="E20" s="549"/>
      <c r="F20" s="549"/>
      <c r="G20" s="409" t="s">
        <v>140</v>
      </c>
      <c r="H20" s="409" t="s">
        <v>141</v>
      </c>
      <c r="I20" s="409" t="s">
        <v>142</v>
      </c>
    </row>
    <row r="21" spans="1:9" s="318" customFormat="1" ht="15">
      <c r="A21" s="411" t="s">
        <v>238</v>
      </c>
      <c r="B21" s="412" t="s">
        <v>143</v>
      </c>
      <c r="C21" s="550" t="s">
        <v>143</v>
      </c>
      <c r="D21" s="551"/>
      <c r="E21" s="551"/>
      <c r="F21" s="551"/>
      <c r="G21" s="413"/>
      <c r="H21" s="400">
        <f>SUM(H22+H27+H28)</f>
        <v>130191.14</v>
      </c>
      <c r="I21" s="400">
        <f>SUM(I22+I27+I28)</f>
        <v>98391.62</v>
      </c>
    </row>
    <row r="22" spans="1:9" s="318" customFormat="1" ht="15">
      <c r="A22" s="414" t="s">
        <v>240</v>
      </c>
      <c r="B22" s="415" t="s">
        <v>144</v>
      </c>
      <c r="C22" s="561" t="s">
        <v>144</v>
      </c>
      <c r="D22" s="561"/>
      <c r="E22" s="561"/>
      <c r="F22" s="561"/>
      <c r="G22" s="413">
        <v>8</v>
      </c>
      <c r="H22" s="400">
        <f>SUM(H23:H26)</f>
        <v>5183.16</v>
      </c>
      <c r="I22" s="400">
        <f>SUM(I23:I26)</f>
        <v>3954.4800000000005</v>
      </c>
    </row>
    <row r="23" spans="1:9" s="318" customFormat="1" ht="15">
      <c r="A23" s="414" t="s">
        <v>170</v>
      </c>
      <c r="B23" s="415" t="s">
        <v>274</v>
      </c>
      <c r="C23" s="561" t="s">
        <v>274</v>
      </c>
      <c r="D23" s="561"/>
      <c r="E23" s="561"/>
      <c r="F23" s="561"/>
      <c r="G23" s="413"/>
      <c r="H23" s="401"/>
      <c r="I23" s="401"/>
    </row>
    <row r="24" spans="1:9" s="318" customFormat="1" ht="15">
      <c r="A24" s="414" t="s">
        <v>171</v>
      </c>
      <c r="B24" s="416" t="s">
        <v>172</v>
      </c>
      <c r="C24" s="562" t="s">
        <v>172</v>
      </c>
      <c r="D24" s="562"/>
      <c r="E24" s="562"/>
      <c r="F24" s="562"/>
      <c r="G24" s="413"/>
      <c r="H24" s="401">
        <v>866.72</v>
      </c>
      <c r="I24" s="401">
        <v>1566.72</v>
      </c>
    </row>
    <row r="25" spans="1:9" s="318" customFormat="1" ht="15">
      <c r="A25" s="414" t="s">
        <v>173</v>
      </c>
      <c r="B25" s="415" t="s">
        <v>174</v>
      </c>
      <c r="C25" s="562" t="s">
        <v>174</v>
      </c>
      <c r="D25" s="562"/>
      <c r="E25" s="562"/>
      <c r="F25" s="562"/>
      <c r="G25" s="413"/>
      <c r="H25" s="401"/>
      <c r="I25" s="401"/>
    </row>
    <row r="26" spans="1:9" s="318" customFormat="1" ht="15">
      <c r="A26" s="414" t="s">
        <v>175</v>
      </c>
      <c r="B26" s="416" t="s">
        <v>176</v>
      </c>
      <c r="C26" s="562" t="s">
        <v>176</v>
      </c>
      <c r="D26" s="562"/>
      <c r="E26" s="562"/>
      <c r="F26" s="562"/>
      <c r="G26" s="413"/>
      <c r="H26" s="401">
        <v>4316.4399999999996</v>
      </c>
      <c r="I26" s="401">
        <v>2387.7600000000002</v>
      </c>
    </row>
    <row r="27" spans="1:9" s="318" customFormat="1" ht="15">
      <c r="A27" s="414" t="s">
        <v>242</v>
      </c>
      <c r="B27" s="415" t="s">
        <v>145</v>
      </c>
      <c r="C27" s="562" t="s">
        <v>145</v>
      </c>
      <c r="D27" s="562"/>
      <c r="E27" s="562"/>
      <c r="F27" s="562"/>
      <c r="G27" s="413"/>
      <c r="H27" s="400"/>
      <c r="I27" s="400"/>
    </row>
    <row r="28" spans="1:9" s="318" customFormat="1" ht="15">
      <c r="A28" s="414" t="s">
        <v>244</v>
      </c>
      <c r="B28" s="415" t="s">
        <v>146</v>
      </c>
      <c r="C28" s="562" t="s">
        <v>146</v>
      </c>
      <c r="D28" s="562"/>
      <c r="E28" s="562"/>
      <c r="F28" s="562"/>
      <c r="G28" s="413">
        <v>11</v>
      </c>
      <c r="H28" s="400">
        <f>SUM(H29:H30)</f>
        <v>125007.98</v>
      </c>
      <c r="I28" s="400">
        <f>SUM(I29:I30)</f>
        <v>94437.14</v>
      </c>
    </row>
    <row r="29" spans="1:9" s="318" customFormat="1" ht="15">
      <c r="A29" s="414" t="s">
        <v>147</v>
      </c>
      <c r="B29" s="416" t="s">
        <v>148</v>
      </c>
      <c r="C29" s="562" t="s">
        <v>148</v>
      </c>
      <c r="D29" s="562"/>
      <c r="E29" s="562"/>
      <c r="F29" s="562"/>
      <c r="G29" s="413"/>
      <c r="H29" s="401">
        <v>125007.98</v>
      </c>
      <c r="I29" s="401">
        <v>94437.14</v>
      </c>
    </row>
    <row r="30" spans="1:9" s="318" customFormat="1" ht="15">
      <c r="A30" s="414" t="s">
        <v>149</v>
      </c>
      <c r="B30" s="416" t="s">
        <v>150</v>
      </c>
      <c r="C30" s="562" t="s">
        <v>150</v>
      </c>
      <c r="D30" s="562"/>
      <c r="E30" s="562"/>
      <c r="F30" s="562"/>
      <c r="G30" s="413"/>
      <c r="H30" s="401"/>
      <c r="I30" s="401"/>
    </row>
    <row r="31" spans="1:9" s="318" customFormat="1" ht="15">
      <c r="A31" s="411" t="s">
        <v>247</v>
      </c>
      <c r="B31" s="412" t="s">
        <v>151</v>
      </c>
      <c r="C31" s="550" t="s">
        <v>151</v>
      </c>
      <c r="D31" s="550"/>
      <c r="E31" s="550"/>
      <c r="F31" s="550"/>
      <c r="G31" s="413">
        <v>12</v>
      </c>
      <c r="H31" s="400">
        <f>SUM(H32:H45)</f>
        <v>-126069.60999999999</v>
      </c>
      <c r="I31" s="400">
        <f>SUM(I32:I45)</f>
        <v>-96847.889999999985</v>
      </c>
    </row>
    <row r="32" spans="1:9" s="318" customFormat="1" ht="15">
      <c r="A32" s="414" t="s">
        <v>240</v>
      </c>
      <c r="B32" s="415" t="s">
        <v>177</v>
      </c>
      <c r="C32" s="562" t="s">
        <v>178</v>
      </c>
      <c r="D32" s="563"/>
      <c r="E32" s="563"/>
      <c r="F32" s="563"/>
      <c r="G32" s="413"/>
      <c r="H32" s="401">
        <v>-100630.73</v>
      </c>
      <c r="I32" s="401">
        <v>-77062.28</v>
      </c>
    </row>
    <row r="33" spans="1:9" s="318" customFormat="1" ht="15">
      <c r="A33" s="414" t="s">
        <v>242</v>
      </c>
      <c r="B33" s="415" t="s">
        <v>179</v>
      </c>
      <c r="C33" s="562" t="s">
        <v>180</v>
      </c>
      <c r="D33" s="563"/>
      <c r="E33" s="563"/>
      <c r="F33" s="563"/>
      <c r="G33" s="413"/>
      <c r="H33" s="401">
        <v>-405.36</v>
      </c>
      <c r="I33" s="401">
        <v>-366.72</v>
      </c>
    </row>
    <row r="34" spans="1:9" s="318" customFormat="1" ht="15">
      <c r="A34" s="414" t="s">
        <v>244</v>
      </c>
      <c r="B34" s="415" t="s">
        <v>181</v>
      </c>
      <c r="C34" s="562" t="s">
        <v>182</v>
      </c>
      <c r="D34" s="563"/>
      <c r="E34" s="563"/>
      <c r="F34" s="563"/>
      <c r="G34" s="413"/>
      <c r="H34" s="401">
        <v>-3690.15</v>
      </c>
      <c r="I34" s="401">
        <v>-3580.62</v>
      </c>
    </row>
    <row r="35" spans="1:9" s="318" customFormat="1" ht="15">
      <c r="A35" s="414" t="s">
        <v>246</v>
      </c>
      <c r="B35" s="415" t="s">
        <v>183</v>
      </c>
      <c r="C35" s="561" t="s">
        <v>184</v>
      </c>
      <c r="D35" s="563"/>
      <c r="E35" s="563"/>
      <c r="F35" s="563"/>
      <c r="G35" s="413"/>
      <c r="H35" s="401"/>
      <c r="I35" s="401"/>
    </row>
    <row r="36" spans="1:9" s="318" customFormat="1" ht="15">
      <c r="A36" s="414" t="s">
        <v>269</v>
      </c>
      <c r="B36" s="415" t="s">
        <v>185</v>
      </c>
      <c r="C36" s="561" t="s">
        <v>186</v>
      </c>
      <c r="D36" s="563"/>
      <c r="E36" s="563"/>
      <c r="F36" s="563"/>
      <c r="G36" s="413"/>
      <c r="H36" s="401">
        <v>-1081.92</v>
      </c>
      <c r="I36" s="401">
        <v>-1510.61</v>
      </c>
    </row>
    <row r="37" spans="1:9" s="318" customFormat="1" ht="15">
      <c r="A37" s="414" t="s">
        <v>187</v>
      </c>
      <c r="B37" s="415" t="s">
        <v>188</v>
      </c>
      <c r="C37" s="561" t="s">
        <v>189</v>
      </c>
      <c r="D37" s="563"/>
      <c r="E37" s="563"/>
      <c r="F37" s="563"/>
      <c r="G37" s="413"/>
      <c r="H37" s="401">
        <v>-415.87</v>
      </c>
      <c r="I37" s="401">
        <v>-382.37</v>
      </c>
    </row>
    <row r="38" spans="1:9" s="318" customFormat="1" ht="15">
      <c r="A38" s="414" t="s">
        <v>190</v>
      </c>
      <c r="B38" s="415" t="s">
        <v>191</v>
      </c>
      <c r="C38" s="561" t="s">
        <v>395</v>
      </c>
      <c r="D38" s="563"/>
      <c r="E38" s="563"/>
      <c r="F38" s="563"/>
      <c r="G38" s="413"/>
      <c r="H38" s="402">
        <v>-7.5</v>
      </c>
      <c r="I38" s="402">
        <v>-51.52</v>
      </c>
    </row>
    <row r="39" spans="1:9" s="318" customFormat="1" ht="15">
      <c r="A39" s="414" t="s">
        <v>396</v>
      </c>
      <c r="B39" s="415" t="s">
        <v>152</v>
      </c>
      <c r="C39" s="562" t="s">
        <v>152</v>
      </c>
      <c r="D39" s="563"/>
      <c r="E39" s="563"/>
      <c r="F39" s="563"/>
      <c r="G39" s="413"/>
      <c r="H39" s="402"/>
      <c r="I39" s="402"/>
    </row>
    <row r="40" spans="1:9" s="318" customFormat="1" ht="15">
      <c r="A40" s="414" t="s">
        <v>397</v>
      </c>
      <c r="B40" s="415" t="s">
        <v>398</v>
      </c>
      <c r="C40" s="561" t="s">
        <v>398</v>
      </c>
      <c r="D40" s="563"/>
      <c r="E40" s="563"/>
      <c r="F40" s="563"/>
      <c r="G40" s="413"/>
      <c r="H40" s="402">
        <v>-11151.44</v>
      </c>
      <c r="I40" s="402">
        <v>-7454.51</v>
      </c>
    </row>
    <row r="41" spans="1:9" s="318" customFormat="1" ht="15.75" customHeight="1">
      <c r="A41" s="414" t="s">
        <v>399</v>
      </c>
      <c r="B41" s="415" t="s">
        <v>400</v>
      </c>
      <c r="C41" s="562" t="s">
        <v>153</v>
      </c>
      <c r="D41" s="549"/>
      <c r="E41" s="549"/>
      <c r="F41" s="549"/>
      <c r="G41" s="413"/>
      <c r="H41" s="402"/>
      <c r="I41" s="402"/>
    </row>
    <row r="42" spans="1:9" s="318" customFormat="1" ht="15.75" customHeight="1">
      <c r="A42" s="414" t="s">
        <v>401</v>
      </c>
      <c r="B42" s="415" t="s">
        <v>402</v>
      </c>
      <c r="C42" s="562" t="s">
        <v>403</v>
      </c>
      <c r="D42" s="563"/>
      <c r="E42" s="563"/>
      <c r="F42" s="563"/>
      <c r="G42" s="413"/>
      <c r="H42" s="402"/>
      <c r="I42" s="402"/>
    </row>
    <row r="43" spans="1:9" s="318" customFormat="1" ht="15">
      <c r="A43" s="414" t="s">
        <v>404</v>
      </c>
      <c r="B43" s="415" t="s">
        <v>405</v>
      </c>
      <c r="C43" s="562" t="s">
        <v>154</v>
      </c>
      <c r="D43" s="563"/>
      <c r="E43" s="563"/>
      <c r="F43" s="563"/>
      <c r="G43" s="413"/>
      <c r="H43" s="402"/>
      <c r="I43" s="402"/>
    </row>
    <row r="44" spans="1:9" s="318" customFormat="1" ht="15">
      <c r="A44" s="414" t="s">
        <v>406</v>
      </c>
      <c r="B44" s="415" t="s">
        <v>407</v>
      </c>
      <c r="C44" s="562" t="s">
        <v>408</v>
      </c>
      <c r="D44" s="563"/>
      <c r="E44" s="563"/>
      <c r="F44" s="563"/>
      <c r="G44" s="413"/>
      <c r="H44" s="402">
        <v>-8686.64</v>
      </c>
      <c r="I44" s="402">
        <v>-6439.26</v>
      </c>
    </row>
    <row r="45" spans="1:9" s="318" customFormat="1" ht="15">
      <c r="A45" s="414" t="s">
        <v>409</v>
      </c>
      <c r="B45" s="415" t="s">
        <v>410</v>
      </c>
      <c r="C45" s="538" t="s">
        <v>155</v>
      </c>
      <c r="D45" s="539"/>
      <c r="E45" s="539"/>
      <c r="F45" s="540"/>
      <c r="G45" s="413"/>
      <c r="H45" s="402"/>
      <c r="I45" s="402"/>
    </row>
    <row r="46" spans="1:9" s="318" customFormat="1" ht="15">
      <c r="A46" s="412" t="s">
        <v>249</v>
      </c>
      <c r="B46" s="417" t="s">
        <v>156</v>
      </c>
      <c r="C46" s="535" t="s">
        <v>156</v>
      </c>
      <c r="D46" s="536"/>
      <c r="E46" s="536"/>
      <c r="F46" s="537"/>
      <c r="G46" s="413"/>
      <c r="H46" s="408">
        <f>SUM(H21+H31)</f>
        <v>4121.5300000000134</v>
      </c>
      <c r="I46" s="408">
        <f>SUM(I21+I31)</f>
        <v>1543.7300000000105</v>
      </c>
    </row>
    <row r="47" spans="1:9" s="318" customFormat="1" ht="15">
      <c r="A47" s="412" t="s">
        <v>272</v>
      </c>
      <c r="B47" s="412" t="s">
        <v>157</v>
      </c>
      <c r="C47" s="545" t="s">
        <v>157</v>
      </c>
      <c r="D47" s="536"/>
      <c r="E47" s="536"/>
      <c r="F47" s="537"/>
      <c r="G47" s="418"/>
      <c r="H47" s="408"/>
      <c r="I47" s="408"/>
    </row>
    <row r="48" spans="1:9" s="318" customFormat="1" ht="15">
      <c r="A48" s="416" t="s">
        <v>137</v>
      </c>
      <c r="B48" s="415" t="s">
        <v>411</v>
      </c>
      <c r="C48" s="538" t="s">
        <v>158</v>
      </c>
      <c r="D48" s="539"/>
      <c r="E48" s="539"/>
      <c r="F48" s="540"/>
      <c r="G48" s="418"/>
      <c r="H48" s="402"/>
      <c r="I48" s="402"/>
    </row>
    <row r="49" spans="1:9" s="318" customFormat="1" ht="15">
      <c r="A49" s="416" t="s">
        <v>242</v>
      </c>
      <c r="B49" s="415" t="s">
        <v>159</v>
      </c>
      <c r="C49" s="538" t="s">
        <v>159</v>
      </c>
      <c r="D49" s="539"/>
      <c r="E49" s="539"/>
      <c r="F49" s="540"/>
      <c r="G49" s="418"/>
      <c r="H49" s="402"/>
      <c r="I49" s="402"/>
    </row>
    <row r="50" spans="1:9" s="318" customFormat="1" ht="15">
      <c r="A50" s="416" t="s">
        <v>412</v>
      </c>
      <c r="B50" s="415" t="s">
        <v>413</v>
      </c>
      <c r="C50" s="538" t="s">
        <v>160</v>
      </c>
      <c r="D50" s="539"/>
      <c r="E50" s="539"/>
      <c r="F50" s="540"/>
      <c r="G50" s="418"/>
      <c r="H50" s="402"/>
      <c r="I50" s="402"/>
    </row>
    <row r="51" spans="1:9" s="318" customFormat="1" ht="15">
      <c r="A51" s="412" t="s">
        <v>279</v>
      </c>
      <c r="B51" s="417" t="s">
        <v>161</v>
      </c>
      <c r="C51" s="535" t="s">
        <v>161</v>
      </c>
      <c r="D51" s="536"/>
      <c r="E51" s="536"/>
      <c r="F51" s="537"/>
      <c r="G51" s="413">
        <v>13</v>
      </c>
      <c r="H51" s="408">
        <v>-137.12</v>
      </c>
      <c r="I51" s="408">
        <v>-132.15</v>
      </c>
    </row>
    <row r="52" spans="1:9" s="318" customFormat="1" ht="30" customHeight="1">
      <c r="A52" s="412" t="s">
        <v>90</v>
      </c>
      <c r="B52" s="417" t="s">
        <v>162</v>
      </c>
      <c r="C52" s="541" t="s">
        <v>162</v>
      </c>
      <c r="D52" s="542"/>
      <c r="E52" s="542"/>
      <c r="F52" s="543"/>
      <c r="G52" s="418"/>
      <c r="H52" s="408"/>
      <c r="I52" s="408"/>
    </row>
    <row r="53" spans="1:9" s="318" customFormat="1" ht="15">
      <c r="A53" s="412" t="s">
        <v>133</v>
      </c>
      <c r="B53" s="417" t="s">
        <v>414</v>
      </c>
      <c r="C53" s="535" t="s">
        <v>414</v>
      </c>
      <c r="D53" s="536"/>
      <c r="E53" s="536"/>
      <c r="F53" s="537"/>
      <c r="G53" s="418"/>
      <c r="H53" s="408"/>
      <c r="I53" s="408"/>
    </row>
    <row r="54" spans="1:9" s="318" customFormat="1" ht="30" customHeight="1">
      <c r="A54" s="412" t="s">
        <v>164</v>
      </c>
      <c r="B54" s="412" t="s">
        <v>163</v>
      </c>
      <c r="C54" s="544" t="s">
        <v>163</v>
      </c>
      <c r="D54" s="542"/>
      <c r="E54" s="542"/>
      <c r="F54" s="543"/>
      <c r="G54" s="418"/>
      <c r="H54" s="408">
        <f>SUM(H46+H51)</f>
        <v>3984.4100000000135</v>
      </c>
      <c r="I54" s="408">
        <f>SUM(I46+I51)</f>
        <v>1411.5800000000104</v>
      </c>
    </row>
    <row r="55" spans="1:9" s="318" customFormat="1" ht="15">
      <c r="A55" s="412" t="s">
        <v>240</v>
      </c>
      <c r="B55" s="412" t="s">
        <v>165</v>
      </c>
      <c r="C55" s="545" t="s">
        <v>165</v>
      </c>
      <c r="D55" s="536"/>
      <c r="E55" s="536"/>
      <c r="F55" s="537"/>
      <c r="G55" s="418"/>
      <c r="H55" s="408"/>
      <c r="I55" s="408"/>
    </row>
    <row r="56" spans="1:9" s="318" customFormat="1" ht="15">
      <c r="A56" s="412" t="s">
        <v>415</v>
      </c>
      <c r="B56" s="417" t="s">
        <v>166</v>
      </c>
      <c r="C56" s="535" t="s">
        <v>166</v>
      </c>
      <c r="D56" s="536"/>
      <c r="E56" s="536"/>
      <c r="F56" s="537"/>
      <c r="G56" s="418"/>
      <c r="H56" s="408">
        <f>SUM(H54)</f>
        <v>3984.4100000000135</v>
      </c>
      <c r="I56" s="408">
        <f>SUM(I54)</f>
        <v>1411.5800000000104</v>
      </c>
    </row>
    <row r="57" spans="1:9" s="318" customFormat="1" ht="15">
      <c r="A57" s="416" t="s">
        <v>240</v>
      </c>
      <c r="B57" s="415" t="s">
        <v>416</v>
      </c>
      <c r="C57" s="538" t="s">
        <v>416</v>
      </c>
      <c r="D57" s="539"/>
      <c r="E57" s="539"/>
      <c r="F57" s="540"/>
      <c r="G57" s="418"/>
      <c r="H57" s="402"/>
      <c r="I57" s="402"/>
    </row>
    <row r="58" spans="1:9" s="318" customFormat="1" ht="15">
      <c r="A58" s="416" t="s">
        <v>242</v>
      </c>
      <c r="B58" s="415" t="s">
        <v>417</v>
      </c>
      <c r="C58" s="538" t="s">
        <v>417</v>
      </c>
      <c r="D58" s="539"/>
      <c r="E58" s="539"/>
      <c r="F58" s="540"/>
      <c r="G58" s="418"/>
      <c r="H58" s="402"/>
      <c r="I58" s="402"/>
    </row>
    <row r="59" spans="1:9">
      <c r="A59" s="319"/>
      <c r="B59" s="319"/>
      <c r="C59" s="319"/>
      <c r="D59" s="319"/>
      <c r="G59" s="320"/>
      <c r="H59" s="320"/>
      <c r="I59" s="320"/>
    </row>
    <row r="60" spans="1:9" ht="15" customHeight="1">
      <c r="A60" s="564" t="s">
        <v>670</v>
      </c>
      <c r="B60" s="564"/>
      <c r="C60" s="564"/>
      <c r="D60" s="564"/>
      <c r="E60" s="564"/>
      <c r="F60" s="564"/>
      <c r="G60" s="321" t="s">
        <v>640</v>
      </c>
      <c r="H60" s="570" t="s">
        <v>222</v>
      </c>
      <c r="I60" s="570"/>
    </row>
    <row r="61" spans="1:9" s="318" customFormat="1" ht="15" customHeight="1">
      <c r="A61" s="565" t="s">
        <v>641</v>
      </c>
      <c r="B61" s="565"/>
      <c r="C61" s="565"/>
      <c r="D61" s="565"/>
      <c r="E61" s="565"/>
      <c r="F61" s="565"/>
      <c r="G61" s="323" t="s">
        <v>642</v>
      </c>
      <c r="H61" s="571" t="s">
        <v>97</v>
      </c>
      <c r="I61" s="571"/>
    </row>
    <row r="62" spans="1:9" s="318" customFormat="1" ht="15" customHeight="1">
      <c r="A62" s="322"/>
      <c r="B62" s="322"/>
      <c r="C62" s="322"/>
      <c r="D62" s="322"/>
      <c r="E62" s="322"/>
      <c r="F62" s="322"/>
      <c r="G62" s="322"/>
      <c r="H62" s="324"/>
      <c r="I62" s="324"/>
    </row>
    <row r="63" spans="1:9" ht="12.75" customHeight="1">
      <c r="A63" s="569" t="s">
        <v>673</v>
      </c>
      <c r="B63" s="569"/>
      <c r="C63" s="569"/>
      <c r="D63" s="569"/>
      <c r="E63" s="569"/>
      <c r="F63" s="569"/>
      <c r="G63" s="31" t="s">
        <v>643</v>
      </c>
      <c r="H63" s="568" t="s">
        <v>634</v>
      </c>
      <c r="I63" s="568"/>
    </row>
    <row r="64" spans="1:9" ht="12.75" customHeight="1">
      <c r="A64" s="567" t="s">
        <v>644</v>
      </c>
      <c r="B64" s="567"/>
      <c r="C64" s="567"/>
      <c r="D64" s="567"/>
      <c r="E64" s="567"/>
      <c r="F64" s="567"/>
      <c r="G64" s="325" t="s">
        <v>645</v>
      </c>
      <c r="H64" s="566" t="s">
        <v>97</v>
      </c>
      <c r="I64" s="566"/>
    </row>
  </sheetData>
  <mergeCells count="62">
    <mergeCell ref="A60:F60"/>
    <mergeCell ref="A61:F61"/>
    <mergeCell ref="H64:I64"/>
    <mergeCell ref="A64:F64"/>
    <mergeCell ref="H63:I63"/>
    <mergeCell ref="A63:F63"/>
    <mergeCell ref="H60:I60"/>
    <mergeCell ref="H61:I61"/>
    <mergeCell ref="C37:F37"/>
    <mergeCell ref="C42:F42"/>
    <mergeCell ref="C43:F43"/>
    <mergeCell ref="C44:F44"/>
    <mergeCell ref="C38:F38"/>
    <mergeCell ref="C39:F39"/>
    <mergeCell ref="C40:F40"/>
    <mergeCell ref="C41:F41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A12:I12"/>
    <mergeCell ref="A13:I13"/>
    <mergeCell ref="A11:I11"/>
    <mergeCell ref="C22:F22"/>
    <mergeCell ref="C23:F23"/>
    <mergeCell ref="C24:F24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12" type="noConversion"/>
  <printOptions horizontalCentered="1"/>
  <pageMargins left="1.1811023622047245" right="0.19685039370078741" top="0.78740157480314965" bottom="0.39370078740157483" header="0.51181102362204722" footer="0.51181102362204722"/>
  <pageSetup paperSize="9" scale="7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3"/>
  <sheetViews>
    <sheetView view="pageBreakPreview" zoomScaleNormal="100" workbookViewId="0">
      <selection activeCell="D17" sqref="D17:E17"/>
    </sheetView>
  </sheetViews>
  <sheetFormatPr defaultRowHeight="12.75"/>
  <cols>
    <col min="1" max="1" width="3.28515625" customWidth="1"/>
    <col min="2" max="2" width="26.140625" customWidth="1"/>
    <col min="3" max="3" width="6.85546875" customWidth="1"/>
    <col min="4" max="4" width="9.5703125" bestFit="1" customWidth="1"/>
    <col min="7" max="7" width="10.140625" customWidth="1"/>
    <col min="9" max="9" width="11" customWidth="1"/>
    <col min="10" max="10" width="6.28515625" customWidth="1"/>
  </cols>
  <sheetData>
    <row r="1" spans="1:13">
      <c r="A1" s="326"/>
      <c r="B1" s="182"/>
      <c r="C1" s="182"/>
      <c r="D1" s="182"/>
      <c r="E1" s="182"/>
      <c r="F1" s="236" t="s">
        <v>420</v>
      </c>
      <c r="G1" s="182"/>
      <c r="H1" s="182"/>
      <c r="I1" s="182"/>
      <c r="J1" s="182"/>
    </row>
    <row r="2" spans="1:13">
      <c r="A2" s="182"/>
      <c r="B2" s="182"/>
      <c r="C2" s="327"/>
      <c r="D2" s="328"/>
      <c r="E2" s="182"/>
      <c r="F2" s="236" t="s">
        <v>229</v>
      </c>
      <c r="G2" s="182"/>
      <c r="H2" s="182"/>
      <c r="I2" s="182"/>
      <c r="J2" s="182"/>
    </row>
    <row r="3" spans="1:13" ht="7.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3" ht="15.75">
      <c r="A4" s="584" t="s">
        <v>646</v>
      </c>
      <c r="B4" s="584"/>
      <c r="C4" s="584"/>
      <c r="D4" s="584"/>
      <c r="E4" s="584"/>
      <c r="F4" s="584"/>
      <c r="G4" s="584"/>
      <c r="H4" s="584"/>
      <c r="I4" s="584"/>
      <c r="J4" s="584"/>
      <c r="K4" s="329"/>
      <c r="L4" s="329"/>
      <c r="M4" s="329"/>
    </row>
    <row r="5" spans="1:13" ht="15" customHeight="1">
      <c r="A5" s="594" t="s">
        <v>647</v>
      </c>
      <c r="B5" s="594"/>
      <c r="C5" s="594"/>
      <c r="D5" s="594"/>
      <c r="E5" s="594"/>
      <c r="F5" s="594"/>
      <c r="G5" s="594"/>
      <c r="H5" s="594"/>
      <c r="I5" s="594"/>
      <c r="J5" s="594"/>
      <c r="K5" s="330"/>
      <c r="L5" s="330"/>
      <c r="M5" s="330"/>
    </row>
    <row r="6" spans="1:13" ht="15" customHeight="1">
      <c r="A6" s="573" t="s">
        <v>230</v>
      </c>
      <c r="B6" s="573"/>
      <c r="C6" s="573"/>
      <c r="D6" s="573"/>
      <c r="E6" s="573"/>
      <c r="F6" s="573"/>
      <c r="G6" s="573"/>
      <c r="H6" s="573"/>
      <c r="I6" s="573"/>
      <c r="J6" s="573"/>
      <c r="K6" s="331"/>
      <c r="L6" s="331"/>
      <c r="M6" s="331"/>
    </row>
    <row r="7" spans="1:13" ht="16.5" customHeight="1">
      <c r="A7" s="574" t="s">
        <v>648</v>
      </c>
      <c r="B7" s="574"/>
      <c r="C7" s="574"/>
      <c r="D7" s="574"/>
      <c r="E7" s="574"/>
      <c r="F7" s="574"/>
      <c r="G7" s="574"/>
      <c r="H7" s="574"/>
      <c r="I7" s="574"/>
      <c r="J7" s="574"/>
      <c r="K7" s="330"/>
      <c r="L7" s="330"/>
      <c r="M7" s="330"/>
    </row>
    <row r="8" spans="1:13" ht="27.75" customHeight="1">
      <c r="A8" s="575" t="s">
        <v>421</v>
      </c>
      <c r="B8" s="575"/>
      <c r="C8" s="575"/>
      <c r="D8" s="575"/>
      <c r="E8" s="575"/>
      <c r="F8" s="575"/>
      <c r="G8" s="575"/>
      <c r="H8" s="575"/>
      <c r="I8" s="575"/>
      <c r="J8" s="575"/>
      <c r="K8" s="332"/>
      <c r="L8" s="332"/>
      <c r="M8" s="332"/>
    </row>
    <row r="9" spans="1:13" ht="5.25" customHeight="1">
      <c r="A9" s="576"/>
      <c r="B9" s="576"/>
      <c r="C9" s="576"/>
      <c r="D9" s="576"/>
      <c r="E9" s="576"/>
      <c r="F9" s="576"/>
      <c r="G9" s="576"/>
      <c r="H9" s="576"/>
      <c r="I9" s="576"/>
      <c r="J9" s="576"/>
      <c r="K9" s="332"/>
      <c r="L9" s="332"/>
      <c r="M9" s="332"/>
    </row>
    <row r="10" spans="1:13" ht="14.25" customHeight="1">
      <c r="A10" s="583" t="s">
        <v>422</v>
      </c>
      <c r="B10" s="583"/>
      <c r="C10" s="583"/>
      <c r="D10" s="583"/>
      <c r="E10" s="583"/>
      <c r="F10" s="583"/>
      <c r="G10" s="583"/>
      <c r="H10" s="583"/>
      <c r="I10" s="583"/>
      <c r="J10" s="583"/>
      <c r="K10" s="333"/>
      <c r="L10" s="333"/>
      <c r="M10" s="333"/>
    </row>
    <row r="11" spans="1:13" ht="15.75">
      <c r="A11" s="577" t="s">
        <v>720</v>
      </c>
      <c r="B11" s="577"/>
      <c r="C11" s="577"/>
      <c r="D11" s="577"/>
      <c r="E11" s="577"/>
      <c r="F11" s="577"/>
      <c r="G11" s="577"/>
      <c r="H11" s="577"/>
      <c r="I11" s="577"/>
      <c r="J11" s="577"/>
      <c r="K11" s="330"/>
      <c r="L11" s="330"/>
      <c r="M11" s="330"/>
    </row>
    <row r="12" spans="1:13" ht="7.5" customHeight="1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0"/>
      <c r="L12" s="330"/>
      <c r="M12" s="330"/>
    </row>
    <row r="13" spans="1:13" ht="15.75">
      <c r="A13" s="585" t="s">
        <v>754</v>
      </c>
      <c r="B13" s="585"/>
      <c r="C13" s="585"/>
      <c r="D13" s="585"/>
      <c r="E13" s="585"/>
      <c r="F13" s="585"/>
      <c r="G13" s="585"/>
      <c r="H13" s="585"/>
      <c r="I13" s="585"/>
      <c r="J13" s="585"/>
      <c r="K13" s="330"/>
      <c r="L13" s="330"/>
      <c r="M13" s="330"/>
    </row>
    <row r="14" spans="1:13" ht="13.5" customHeight="1">
      <c r="A14" s="335"/>
      <c r="B14" s="335"/>
      <c r="C14" s="586" t="s">
        <v>232</v>
      </c>
      <c r="D14" s="586"/>
      <c r="E14" s="586"/>
      <c r="F14" s="335"/>
      <c r="G14" s="335"/>
      <c r="H14" s="335"/>
      <c r="I14" s="335"/>
      <c r="J14" s="335"/>
      <c r="K14" s="330"/>
      <c r="L14" s="330"/>
      <c r="M14" s="330"/>
    </row>
    <row r="15" spans="1:13">
      <c r="A15" s="336"/>
      <c r="B15" s="336"/>
      <c r="C15" s="336"/>
      <c r="D15" s="336"/>
      <c r="E15" s="579" t="s">
        <v>700</v>
      </c>
      <c r="F15" s="579"/>
      <c r="G15" s="579"/>
      <c r="H15" s="579"/>
      <c r="I15" s="579"/>
      <c r="J15" s="579"/>
    </row>
    <row r="16" spans="1:13" ht="13.5" customHeight="1">
      <c r="A16" s="587" t="s">
        <v>233</v>
      </c>
      <c r="B16" s="578" t="s">
        <v>234</v>
      </c>
      <c r="C16" s="578" t="s">
        <v>423</v>
      </c>
      <c r="D16" s="578" t="s">
        <v>649</v>
      </c>
      <c r="E16" s="578"/>
      <c r="F16" s="578"/>
      <c r="G16" s="578"/>
      <c r="H16" s="578"/>
      <c r="I16" s="592" t="s">
        <v>424</v>
      </c>
      <c r="J16" s="578" t="s">
        <v>425</v>
      </c>
    </row>
    <row r="17" spans="1:10" ht="92.25" customHeight="1">
      <c r="A17" s="588"/>
      <c r="B17" s="578"/>
      <c r="C17" s="578"/>
      <c r="D17" s="124" t="s">
        <v>128</v>
      </c>
      <c r="E17" s="124" t="s">
        <v>129</v>
      </c>
      <c r="F17" s="124" t="s">
        <v>426</v>
      </c>
      <c r="G17" s="124" t="s">
        <v>93</v>
      </c>
      <c r="H17" s="337" t="s">
        <v>650</v>
      </c>
      <c r="I17" s="593"/>
      <c r="J17" s="578"/>
    </row>
    <row r="18" spans="1:10">
      <c r="A18" s="338">
        <v>1</v>
      </c>
      <c r="B18" s="339">
        <v>2</v>
      </c>
      <c r="C18" s="339">
        <v>3</v>
      </c>
      <c r="D18" s="340">
        <v>4</v>
      </c>
      <c r="E18" s="339">
        <v>5</v>
      </c>
      <c r="F18" s="338">
        <v>6</v>
      </c>
      <c r="G18" s="339">
        <v>7</v>
      </c>
      <c r="H18" s="338">
        <v>8</v>
      </c>
      <c r="I18" s="256">
        <v>9</v>
      </c>
      <c r="J18" s="341">
        <v>10</v>
      </c>
    </row>
    <row r="19" spans="1:10" ht="15.75">
      <c r="A19" s="124" t="s">
        <v>427</v>
      </c>
      <c r="B19" s="342" t="s">
        <v>719</v>
      </c>
      <c r="C19" s="342"/>
      <c r="D19" s="419">
        <v>4516.62</v>
      </c>
      <c r="E19" s="420"/>
      <c r="F19" s="420"/>
      <c r="G19" s="421"/>
      <c r="H19" s="419">
        <v>17594.98</v>
      </c>
      <c r="I19" s="433">
        <v>22111.599999999999</v>
      </c>
      <c r="J19" s="134"/>
    </row>
    <row r="20" spans="1:10" ht="38.25">
      <c r="A20" s="126" t="s">
        <v>428</v>
      </c>
      <c r="B20" s="6" t="s">
        <v>651</v>
      </c>
      <c r="C20" s="344"/>
      <c r="D20" s="422" t="s">
        <v>429</v>
      </c>
      <c r="E20" s="422"/>
      <c r="F20" s="422" t="s">
        <v>429</v>
      </c>
      <c r="G20" s="423"/>
      <c r="H20" s="423"/>
      <c r="I20" s="424"/>
      <c r="J20" s="137" t="s">
        <v>429</v>
      </c>
    </row>
    <row r="21" spans="1:10" ht="38.25">
      <c r="A21" s="126" t="s">
        <v>430</v>
      </c>
      <c r="B21" s="6" t="s">
        <v>652</v>
      </c>
      <c r="C21" s="344"/>
      <c r="D21" s="422" t="s">
        <v>429</v>
      </c>
      <c r="E21" s="422"/>
      <c r="F21" s="422" t="s">
        <v>429</v>
      </c>
      <c r="G21" s="423"/>
      <c r="H21" s="423"/>
      <c r="I21" s="424"/>
      <c r="J21" s="137" t="s">
        <v>429</v>
      </c>
    </row>
    <row r="22" spans="1:10" ht="25.5">
      <c r="A22" s="126" t="s">
        <v>431</v>
      </c>
      <c r="B22" s="6" t="s">
        <v>653</v>
      </c>
      <c r="C22" s="345"/>
      <c r="D22" s="422" t="s">
        <v>429</v>
      </c>
      <c r="E22" s="422"/>
      <c r="F22" s="423"/>
      <c r="G22" s="422" t="s">
        <v>429</v>
      </c>
      <c r="H22" s="425"/>
      <c r="I22" s="424"/>
      <c r="J22" s="137" t="s">
        <v>429</v>
      </c>
    </row>
    <row r="23" spans="1:10" ht="15.75">
      <c r="A23" s="126" t="s">
        <v>432</v>
      </c>
      <c r="B23" s="6" t="s">
        <v>433</v>
      </c>
      <c r="C23" s="345"/>
      <c r="D23" s="422" t="s">
        <v>429</v>
      </c>
      <c r="E23" s="422" t="s">
        <v>429</v>
      </c>
      <c r="F23" s="422"/>
      <c r="G23" s="426" t="s">
        <v>429</v>
      </c>
      <c r="H23" s="427"/>
      <c r="I23" s="428"/>
      <c r="J23" s="137" t="s">
        <v>429</v>
      </c>
    </row>
    <row r="24" spans="1:10" ht="15.75">
      <c r="A24" s="126" t="s">
        <v>434</v>
      </c>
      <c r="B24" s="6" t="s">
        <v>435</v>
      </c>
      <c r="C24" s="345"/>
      <c r="D24" s="422" t="s">
        <v>429</v>
      </c>
      <c r="E24" s="422" t="s">
        <v>429</v>
      </c>
      <c r="F24" s="422"/>
      <c r="G24" s="422" t="s">
        <v>429</v>
      </c>
      <c r="H24" s="423"/>
      <c r="I24" s="424"/>
      <c r="J24" s="137" t="s">
        <v>429</v>
      </c>
    </row>
    <row r="25" spans="1:10" ht="25.5">
      <c r="A25" s="126" t="s">
        <v>436</v>
      </c>
      <c r="B25" s="6" t="s">
        <v>437</v>
      </c>
      <c r="C25" s="345"/>
      <c r="D25" s="422"/>
      <c r="E25" s="422" t="s">
        <v>429</v>
      </c>
      <c r="F25" s="422" t="s">
        <v>429</v>
      </c>
      <c r="G25" s="423"/>
      <c r="H25" s="423"/>
      <c r="I25" s="424"/>
      <c r="J25" s="346"/>
    </row>
    <row r="26" spans="1:10" ht="25.5">
      <c r="A26" s="126" t="s">
        <v>438</v>
      </c>
      <c r="B26" s="6" t="s">
        <v>439</v>
      </c>
      <c r="C26" s="344"/>
      <c r="D26" s="422" t="s">
        <v>429</v>
      </c>
      <c r="E26" s="422" t="s">
        <v>429</v>
      </c>
      <c r="F26" s="422" t="s">
        <v>429</v>
      </c>
      <c r="G26" s="422"/>
      <c r="H26" s="429">
        <v>1411.58</v>
      </c>
      <c r="I26" s="430">
        <v>1411.58</v>
      </c>
      <c r="J26" s="346"/>
    </row>
    <row r="27" spans="1:10" ht="15.75">
      <c r="A27" s="124" t="s">
        <v>440</v>
      </c>
      <c r="B27" s="128" t="s">
        <v>731</v>
      </c>
      <c r="C27" s="344"/>
      <c r="D27" s="419">
        <v>4516.62</v>
      </c>
      <c r="E27" s="421"/>
      <c r="F27" s="421"/>
      <c r="G27" s="419"/>
      <c r="H27" s="419">
        <v>19006.560000000001</v>
      </c>
      <c r="I27" s="419">
        <v>23523.18</v>
      </c>
      <c r="J27" s="343"/>
    </row>
    <row r="28" spans="1:10" ht="31.5" customHeight="1">
      <c r="A28" s="126" t="s">
        <v>441</v>
      </c>
      <c r="B28" s="6" t="s">
        <v>651</v>
      </c>
      <c r="C28" s="344"/>
      <c r="D28" s="422" t="s">
        <v>429</v>
      </c>
      <c r="E28" s="422"/>
      <c r="F28" s="422" t="s">
        <v>429</v>
      </c>
      <c r="G28" s="423"/>
      <c r="H28" s="423"/>
      <c r="I28" s="424"/>
      <c r="J28" s="137" t="s">
        <v>429</v>
      </c>
    </row>
    <row r="29" spans="1:10" ht="38.25">
      <c r="A29" s="126" t="s">
        <v>442</v>
      </c>
      <c r="B29" s="6" t="s">
        <v>652</v>
      </c>
      <c r="C29" s="344"/>
      <c r="D29" s="422" t="s">
        <v>429</v>
      </c>
      <c r="E29" s="422"/>
      <c r="F29" s="422" t="s">
        <v>429</v>
      </c>
      <c r="G29" s="423"/>
      <c r="H29" s="423"/>
      <c r="I29" s="424"/>
      <c r="J29" s="137" t="s">
        <v>429</v>
      </c>
    </row>
    <row r="30" spans="1:10" ht="25.5">
      <c r="A30" s="126" t="s">
        <v>443</v>
      </c>
      <c r="B30" s="6" t="s">
        <v>654</v>
      </c>
      <c r="C30" s="344"/>
      <c r="D30" s="422" t="s">
        <v>429</v>
      </c>
      <c r="E30" s="422"/>
      <c r="F30" s="423"/>
      <c r="G30" s="422" t="s">
        <v>429</v>
      </c>
      <c r="H30" s="422"/>
      <c r="I30" s="431"/>
      <c r="J30" s="137" t="s">
        <v>429</v>
      </c>
    </row>
    <row r="31" spans="1:10" ht="15.75">
      <c r="A31" s="126" t="s">
        <v>444</v>
      </c>
      <c r="B31" s="6" t="s">
        <v>433</v>
      </c>
      <c r="C31" s="344"/>
      <c r="D31" s="422" t="s">
        <v>429</v>
      </c>
      <c r="E31" s="422" t="s">
        <v>429</v>
      </c>
      <c r="F31" s="422"/>
      <c r="G31" s="422" t="s">
        <v>429</v>
      </c>
      <c r="H31" s="423"/>
      <c r="I31" s="424"/>
      <c r="J31" s="137" t="s">
        <v>429</v>
      </c>
    </row>
    <row r="32" spans="1:10" ht="15.75">
      <c r="A32" s="126" t="s">
        <v>445</v>
      </c>
      <c r="B32" s="6" t="s">
        <v>435</v>
      </c>
      <c r="C32" s="344"/>
      <c r="D32" s="422" t="s">
        <v>429</v>
      </c>
      <c r="E32" s="422" t="s">
        <v>429</v>
      </c>
      <c r="F32" s="422"/>
      <c r="G32" s="422" t="s">
        <v>429</v>
      </c>
      <c r="H32" s="423"/>
      <c r="I32" s="424"/>
      <c r="J32" s="137" t="s">
        <v>429</v>
      </c>
    </row>
    <row r="33" spans="1:10" ht="25.5">
      <c r="A33" s="126" t="s">
        <v>446</v>
      </c>
      <c r="B33" s="6" t="s">
        <v>437</v>
      </c>
      <c r="C33" s="344"/>
      <c r="D33" s="429"/>
      <c r="E33" s="422" t="s">
        <v>429</v>
      </c>
      <c r="F33" s="422" t="s">
        <v>429</v>
      </c>
      <c r="G33" s="423"/>
      <c r="H33" s="423"/>
      <c r="I33" s="432"/>
      <c r="J33" s="346"/>
    </row>
    <row r="34" spans="1:10" ht="25.5">
      <c r="A34" s="126" t="s">
        <v>447</v>
      </c>
      <c r="B34" s="127" t="s">
        <v>439</v>
      </c>
      <c r="C34" s="344"/>
      <c r="D34" s="422" t="s">
        <v>429</v>
      </c>
      <c r="E34" s="422" t="s">
        <v>429</v>
      </c>
      <c r="F34" s="422" t="s">
        <v>429</v>
      </c>
      <c r="G34" s="422"/>
      <c r="H34" s="429">
        <v>3984.41</v>
      </c>
      <c r="I34" s="430">
        <v>3984.41</v>
      </c>
      <c r="J34" s="126"/>
    </row>
    <row r="35" spans="1:10" ht="15.75" customHeight="1">
      <c r="A35" s="124" t="s">
        <v>448</v>
      </c>
      <c r="B35" s="347" t="s">
        <v>730</v>
      </c>
      <c r="C35" s="342"/>
      <c r="D35" s="419">
        <v>4516.62</v>
      </c>
      <c r="E35" s="421"/>
      <c r="F35" s="421"/>
      <c r="G35" s="419"/>
      <c r="H35" s="419">
        <f>SUM(H27+H34+H30)</f>
        <v>22990.97</v>
      </c>
      <c r="I35" s="419">
        <f>SUM(I27+I33+I34+I30)</f>
        <v>27507.59</v>
      </c>
      <c r="J35" s="343"/>
    </row>
    <row r="36" spans="1:10" ht="12.75" customHeight="1">
      <c r="A36" s="581" t="s">
        <v>450</v>
      </c>
      <c r="B36" s="582"/>
      <c r="C36" s="182"/>
      <c r="D36" s="182"/>
      <c r="E36" s="182"/>
      <c r="F36" s="182"/>
      <c r="G36" s="182"/>
      <c r="H36" s="182"/>
      <c r="I36" s="182"/>
      <c r="J36" s="182"/>
    </row>
    <row r="37" spans="1:10" s="99" customFormat="1" ht="18" customHeight="1">
      <c r="A37" s="572" t="s">
        <v>715</v>
      </c>
      <c r="B37" s="572"/>
      <c r="C37" s="572"/>
      <c r="D37" s="235"/>
      <c r="E37" s="572" t="s">
        <v>449</v>
      </c>
      <c r="F37" s="572"/>
      <c r="G37" s="167"/>
      <c r="H37" s="572" t="s">
        <v>716</v>
      </c>
      <c r="I37" s="572"/>
      <c r="J37" s="572"/>
    </row>
    <row r="38" spans="1:10" s="99" customFormat="1" ht="29.25" customHeight="1">
      <c r="A38" s="596" t="s">
        <v>419</v>
      </c>
      <c r="B38" s="596"/>
      <c r="C38" s="596"/>
      <c r="D38" s="304"/>
      <c r="E38" s="580" t="s">
        <v>167</v>
      </c>
      <c r="F38" s="580"/>
      <c r="G38" s="167"/>
      <c r="H38" s="580" t="s">
        <v>97</v>
      </c>
      <c r="I38" s="580"/>
      <c r="J38" s="580"/>
    </row>
    <row r="39" spans="1:10" s="99" customFormat="1" ht="5.25" customHeight="1">
      <c r="A39" s="69"/>
      <c r="B39" s="69"/>
      <c r="C39" s="69"/>
      <c r="D39" s="304"/>
      <c r="E39" s="348"/>
      <c r="F39" s="348"/>
      <c r="G39" s="167"/>
      <c r="H39" s="348"/>
      <c r="I39" s="348"/>
      <c r="J39" s="348"/>
    </row>
    <row r="40" spans="1:10" s="99" customFormat="1" ht="14.25" customHeight="1">
      <c r="A40" s="595" t="s">
        <v>717</v>
      </c>
      <c r="B40" s="595"/>
      <c r="C40" s="595"/>
      <c r="D40" s="396"/>
      <c r="E40" s="595" t="s">
        <v>449</v>
      </c>
      <c r="F40" s="595"/>
      <c r="G40" s="465"/>
      <c r="H40" s="595" t="s">
        <v>718</v>
      </c>
      <c r="I40" s="595"/>
      <c r="J40" s="595"/>
    </row>
    <row r="41" spans="1:10" ht="26.25" customHeight="1">
      <c r="A41" s="589" t="s">
        <v>655</v>
      </c>
      <c r="B41" s="589"/>
      <c r="C41" s="589"/>
      <c r="D41" s="350"/>
      <c r="E41" s="590" t="s">
        <v>167</v>
      </c>
      <c r="F41" s="590"/>
      <c r="G41" s="349"/>
      <c r="H41" s="590" t="s">
        <v>97</v>
      </c>
      <c r="I41" s="591"/>
      <c r="J41" s="591"/>
    </row>
    <row r="42" spans="1:10" ht="5.25" customHeight="1">
      <c r="A42" s="183"/>
      <c r="B42" s="183"/>
      <c r="C42" s="183"/>
      <c r="D42" s="182"/>
      <c r="E42" s="182"/>
      <c r="F42" s="182"/>
      <c r="G42" s="182"/>
      <c r="H42" s="182"/>
      <c r="I42" s="182"/>
      <c r="J42" s="182"/>
    </row>
    <row r="43" spans="1:10">
      <c r="C43" s="182"/>
      <c r="D43" s="182"/>
      <c r="E43" s="182"/>
      <c r="F43" s="182"/>
      <c r="G43" s="182"/>
      <c r="H43" s="182"/>
      <c r="I43" s="182"/>
      <c r="J43" s="182"/>
    </row>
  </sheetData>
  <mergeCells count="30">
    <mergeCell ref="A41:C41"/>
    <mergeCell ref="E41:F41"/>
    <mergeCell ref="H41:J41"/>
    <mergeCell ref="I16:I17"/>
    <mergeCell ref="J16:J17"/>
    <mergeCell ref="A5:J5"/>
    <mergeCell ref="A40:C40"/>
    <mergeCell ref="E40:F40"/>
    <mergeCell ref="H40:J40"/>
    <mergeCell ref="A38:C38"/>
    <mergeCell ref="E38:F38"/>
    <mergeCell ref="A36:B36"/>
    <mergeCell ref="H38:J38"/>
    <mergeCell ref="A10:J10"/>
    <mergeCell ref="A4:J4"/>
    <mergeCell ref="A13:J13"/>
    <mergeCell ref="C14:E14"/>
    <mergeCell ref="A16:A17"/>
    <mergeCell ref="B16:B17"/>
    <mergeCell ref="A37:C37"/>
    <mergeCell ref="E37:F37"/>
    <mergeCell ref="H37:J37"/>
    <mergeCell ref="A6:J6"/>
    <mergeCell ref="A7:J7"/>
    <mergeCell ref="A8:J8"/>
    <mergeCell ref="A9:J9"/>
    <mergeCell ref="A11:J11"/>
    <mergeCell ref="C16:C17"/>
    <mergeCell ref="D16:H16"/>
    <mergeCell ref="E15:J15"/>
  </mergeCells>
  <phoneticPr fontId="10" type="noConversion"/>
  <printOptions horizontalCentered="1"/>
  <pageMargins left="0.74803149606299213" right="0.35433070866141736" top="0.78740157480314965" bottom="0.78740157480314965" header="0.51181102362204722" footer="0.51181102362204722"/>
  <pageSetup paperSize="9" scale="89" orientation="portrait" r:id="rId1"/>
  <headerFooter alignWithMargins="0"/>
  <rowBreaks count="1" manualBreakCount="1">
    <brk id="18" max="9" man="1"/>
  </rowBreaks>
  <colBreaks count="1" manualBreakCount="1">
    <brk id="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6"/>
  <sheetViews>
    <sheetView showGridLines="0" view="pageBreakPreview" topLeftCell="A40" zoomScaleNormal="100" zoomScaleSheetLayoutView="100" workbookViewId="0">
      <selection activeCell="I34" sqref="I34"/>
    </sheetView>
  </sheetViews>
  <sheetFormatPr defaultRowHeight="12.75"/>
  <cols>
    <col min="1" max="1" width="5.85546875" style="36" customWidth="1"/>
    <col min="2" max="3" width="1.28515625" style="37" customWidth="1"/>
    <col min="4" max="4" width="2.7109375" style="37" customWidth="1"/>
    <col min="5" max="5" width="27.140625" style="37" customWidth="1"/>
    <col min="6" max="6" width="8.28515625" style="34" customWidth="1"/>
    <col min="7" max="7" width="11.85546875" style="36" customWidth="1"/>
    <col min="8" max="8" width="13.28515625" style="36" customWidth="1"/>
    <col min="9" max="9" width="10.7109375" style="36" customWidth="1"/>
    <col min="10" max="10" width="10.85546875" style="36" customWidth="1"/>
    <col min="11" max="11" width="11.85546875" style="36" customWidth="1"/>
    <col min="12" max="12" width="10.7109375" style="36" customWidth="1"/>
    <col min="13" max="16384" width="9.140625" style="36"/>
  </cols>
  <sheetData>
    <row r="1" spans="1:12" ht="11.25" customHeight="1">
      <c r="A1" s="33"/>
      <c r="B1" s="34"/>
      <c r="C1" s="34"/>
      <c r="D1" s="34"/>
      <c r="E1" s="34"/>
      <c r="G1" s="33"/>
      <c r="I1" s="35"/>
      <c r="J1" s="33"/>
    </row>
    <row r="2" spans="1:12">
      <c r="G2" s="305"/>
      <c r="I2" s="104" t="s">
        <v>451</v>
      </c>
      <c r="J2" s="305"/>
      <c r="K2" s="305"/>
    </row>
    <row r="3" spans="1:12">
      <c r="G3" s="305"/>
      <c r="I3" s="104" t="s">
        <v>99</v>
      </c>
      <c r="K3" s="305"/>
    </row>
    <row r="4" spans="1:12" ht="6" customHeight="1"/>
    <row r="5" spans="1:12" ht="12.75" customHeight="1">
      <c r="A5" s="514" t="s">
        <v>656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</row>
    <row r="6" spans="1:12" ht="16.5" customHeight="1">
      <c r="A6" s="514"/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</row>
    <row r="7" spans="1:12" ht="18" customHeight="1">
      <c r="A7" s="634" t="s">
        <v>657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</row>
    <row r="8" spans="1:12" ht="12.75" customHeight="1">
      <c r="A8" s="510" t="s">
        <v>230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</row>
    <row r="9" spans="1:12" ht="17.25" customHeight="1">
      <c r="A9" s="635" t="s">
        <v>658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</row>
    <row r="10" spans="1:12" ht="12.75" customHeight="1">
      <c r="A10" s="566" t="s">
        <v>516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</row>
    <row r="11" spans="1:12">
      <c r="A11" s="566"/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</row>
    <row r="12" spans="1:12" ht="2.25" customHeight="1">
      <c r="A12" s="525"/>
      <c r="B12" s="526"/>
      <c r="C12" s="526"/>
      <c r="D12" s="526"/>
      <c r="E12" s="526"/>
      <c r="F12" s="526"/>
    </row>
    <row r="13" spans="1:12" ht="15.75" customHeight="1">
      <c r="A13" s="514" t="s">
        <v>452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</row>
    <row r="14" spans="1:12" ht="12.75" customHeight="1">
      <c r="A14" s="514" t="s">
        <v>720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</row>
    <row r="15" spans="1:12">
      <c r="A15" s="38"/>
      <c r="B15" s="307"/>
      <c r="C15" s="307"/>
      <c r="D15" s="307"/>
      <c r="E15" s="307"/>
      <c r="F15" s="307"/>
      <c r="G15" s="308"/>
      <c r="H15" s="308"/>
      <c r="I15" s="308"/>
      <c r="J15" s="308"/>
      <c r="K15" s="308"/>
    </row>
    <row r="16" spans="1:12" ht="12.75" customHeight="1">
      <c r="A16" s="510" t="s">
        <v>755</v>
      </c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</row>
    <row r="17" spans="1:12" ht="12.75" customHeight="1">
      <c r="A17" s="510" t="s">
        <v>232</v>
      </c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</row>
    <row r="18" spans="1:12" ht="12.75" customHeight="1">
      <c r="A18" s="38"/>
      <c r="B18" s="40"/>
      <c r="C18" s="40"/>
      <c r="D18" s="40"/>
      <c r="E18" s="40"/>
      <c r="F18" s="533" t="s">
        <v>701</v>
      </c>
      <c r="G18" s="533"/>
      <c r="H18" s="533"/>
      <c r="I18" s="533"/>
      <c r="J18" s="533"/>
      <c r="K18" s="533"/>
      <c r="L18" s="533"/>
    </row>
    <row r="19" spans="1:12" ht="24.95" customHeight="1">
      <c r="A19" s="630" t="s">
        <v>233</v>
      </c>
      <c r="B19" s="602" t="s">
        <v>234</v>
      </c>
      <c r="C19" s="603"/>
      <c r="D19" s="603"/>
      <c r="E19" s="604"/>
      <c r="F19" s="632" t="s">
        <v>235</v>
      </c>
      <c r="G19" s="503" t="s">
        <v>141</v>
      </c>
      <c r="H19" s="597"/>
      <c r="I19" s="598"/>
      <c r="J19" s="503" t="s">
        <v>142</v>
      </c>
      <c r="K19" s="597"/>
      <c r="L19" s="598"/>
    </row>
    <row r="20" spans="1:12" ht="38.25">
      <c r="A20" s="631"/>
      <c r="B20" s="605"/>
      <c r="C20" s="606"/>
      <c r="D20" s="606"/>
      <c r="E20" s="607"/>
      <c r="F20" s="633"/>
      <c r="G20" s="42" t="s">
        <v>486</v>
      </c>
      <c r="H20" s="42" t="s">
        <v>487</v>
      </c>
      <c r="I20" s="105" t="s">
        <v>424</v>
      </c>
      <c r="J20" s="42" t="s">
        <v>486</v>
      </c>
      <c r="K20" s="42" t="s">
        <v>488</v>
      </c>
      <c r="L20" s="105" t="s">
        <v>424</v>
      </c>
    </row>
    <row r="21" spans="1:12" ht="12.75" customHeight="1">
      <c r="A21" s="3">
        <v>1</v>
      </c>
      <c r="B21" s="621">
        <v>2</v>
      </c>
      <c r="C21" s="622"/>
      <c r="D21" s="622"/>
      <c r="E21" s="623"/>
      <c r="F21" s="41" t="s">
        <v>453</v>
      </c>
      <c r="G21" s="42">
        <v>4</v>
      </c>
      <c r="H21" s="42">
        <v>5</v>
      </c>
      <c r="I21" s="42">
        <v>6</v>
      </c>
      <c r="J21" s="106">
        <v>7</v>
      </c>
      <c r="K21" s="106">
        <v>8</v>
      </c>
      <c r="L21" s="106">
        <v>9</v>
      </c>
    </row>
    <row r="22" spans="1:12" s="37" customFormat="1" ht="24.95" customHeight="1">
      <c r="A22" s="42" t="s">
        <v>238</v>
      </c>
      <c r="B22" s="611" t="s">
        <v>454</v>
      </c>
      <c r="C22" s="612"/>
      <c r="D22" s="613"/>
      <c r="E22" s="614"/>
      <c r="F22" s="46"/>
      <c r="G22" s="403">
        <f>SUM(G23+G42+G35)</f>
        <v>-1154.4400000000023</v>
      </c>
      <c r="H22" s="404"/>
      <c r="I22" s="403">
        <f>SUM(I23+I42+I35)</f>
        <v>-1154.4400000000023</v>
      </c>
      <c r="J22" s="403">
        <f>SUM(J23+J42+J35)</f>
        <v>488.1200000000099</v>
      </c>
      <c r="K22" s="404"/>
      <c r="L22" s="403">
        <f>SUM(L23+L42+L35)</f>
        <v>488.1200000000099</v>
      </c>
    </row>
    <row r="23" spans="1:12" s="37" customFormat="1" ht="12.75" customHeight="1">
      <c r="A23" s="47" t="s">
        <v>240</v>
      </c>
      <c r="B23" s="99" t="s">
        <v>455</v>
      </c>
      <c r="C23" s="107"/>
      <c r="D23" s="49"/>
      <c r="E23" s="50"/>
      <c r="F23" s="46"/>
      <c r="G23" s="403">
        <f>SUM(G24+G29+G30+G31+G32+G33+G34)</f>
        <v>123266.11</v>
      </c>
      <c r="H23" s="404"/>
      <c r="I23" s="403">
        <f>SUM(I24+I29+I30+I31+I32+I33+I34)</f>
        <v>123266.11</v>
      </c>
      <c r="J23" s="403">
        <f>SUM(J24+J29+J30+J31+J32+J33+J34)</f>
        <v>92800.88</v>
      </c>
      <c r="K23" s="404"/>
      <c r="L23" s="403">
        <f>SUM(L24+L29+L30+L31+L32+L33+L34)</f>
        <v>92800.88</v>
      </c>
    </row>
    <row r="24" spans="1:12" s="37" customFormat="1" ht="25.5" customHeight="1">
      <c r="A24" s="47" t="s">
        <v>170</v>
      </c>
      <c r="B24" s="599" t="s">
        <v>659</v>
      </c>
      <c r="C24" s="600"/>
      <c r="D24" s="600"/>
      <c r="E24" s="601"/>
      <c r="F24" s="29"/>
      <c r="G24" s="404">
        <f>SUM(G25:G28)</f>
        <v>769.66000000000008</v>
      </c>
      <c r="H24" s="404"/>
      <c r="I24" s="404">
        <v>769.66</v>
      </c>
      <c r="J24" s="404">
        <f>SUM(J25:J28)</f>
        <v>1426.28</v>
      </c>
      <c r="K24" s="404"/>
      <c r="L24" s="404">
        <f t="shared" ref="L24:L34" si="0">SUM(J24)</f>
        <v>1426.28</v>
      </c>
    </row>
    <row r="25" spans="1:12" s="37" customFormat="1" ht="12.75" customHeight="1">
      <c r="A25" s="17" t="s">
        <v>456</v>
      </c>
      <c r="B25" s="21"/>
      <c r="C25" s="13"/>
      <c r="D25" s="23" t="s">
        <v>457</v>
      </c>
      <c r="E25" s="22"/>
      <c r="F25" s="351"/>
      <c r="G25" s="405">
        <v>0</v>
      </c>
      <c r="H25" s="405"/>
      <c r="I25" s="405">
        <v>0</v>
      </c>
      <c r="J25" s="405">
        <v>0</v>
      </c>
      <c r="K25" s="405"/>
      <c r="L25" s="404">
        <f t="shared" si="0"/>
        <v>0</v>
      </c>
    </row>
    <row r="26" spans="1:12" s="37" customFormat="1" ht="12.75" customHeight="1">
      <c r="A26" s="17" t="s">
        <v>458</v>
      </c>
      <c r="B26" s="21"/>
      <c r="C26" s="13"/>
      <c r="D26" s="23" t="s">
        <v>275</v>
      </c>
      <c r="E26" s="12"/>
      <c r="F26" s="352"/>
      <c r="G26" s="405">
        <v>500</v>
      </c>
      <c r="H26" s="405"/>
      <c r="I26" s="405">
        <v>500</v>
      </c>
      <c r="J26" s="405">
        <v>1200</v>
      </c>
      <c r="K26" s="405"/>
      <c r="L26" s="404">
        <f t="shared" si="0"/>
        <v>1200</v>
      </c>
    </row>
    <row r="27" spans="1:12" s="37" customFormat="1" ht="27" customHeight="1">
      <c r="A27" s="17" t="s">
        <v>459</v>
      </c>
      <c r="B27" s="21"/>
      <c r="C27" s="13"/>
      <c r="D27" s="523" t="s">
        <v>489</v>
      </c>
      <c r="E27" s="620"/>
      <c r="F27" s="352"/>
      <c r="G27" s="405"/>
      <c r="H27" s="405"/>
      <c r="I27" s="405"/>
      <c r="J27" s="405"/>
      <c r="K27" s="405"/>
      <c r="L27" s="404">
        <f t="shared" si="0"/>
        <v>0</v>
      </c>
    </row>
    <row r="28" spans="1:12" s="37" customFormat="1" ht="12.75" customHeight="1">
      <c r="A28" s="17" t="s">
        <v>460</v>
      </c>
      <c r="B28" s="21"/>
      <c r="C28" s="23" t="s">
        <v>278</v>
      </c>
      <c r="D28" s="93"/>
      <c r="E28" s="95"/>
      <c r="F28" s="20"/>
      <c r="G28" s="405">
        <v>269.66000000000003</v>
      </c>
      <c r="H28" s="405"/>
      <c r="I28" s="405">
        <v>269.66000000000003</v>
      </c>
      <c r="J28" s="405">
        <v>226.28</v>
      </c>
      <c r="K28" s="405"/>
      <c r="L28" s="404">
        <f t="shared" si="0"/>
        <v>226.28</v>
      </c>
    </row>
    <row r="29" spans="1:12" s="37" customFormat="1" ht="12.75" customHeight="1">
      <c r="A29" s="10" t="s">
        <v>171</v>
      </c>
      <c r="B29" s="11"/>
      <c r="C29" s="13" t="s">
        <v>461</v>
      </c>
      <c r="D29" s="94"/>
      <c r="E29" s="95"/>
      <c r="F29" s="14"/>
      <c r="G29" s="404"/>
      <c r="H29" s="404"/>
      <c r="I29" s="404"/>
      <c r="J29" s="404"/>
      <c r="K29" s="404"/>
      <c r="L29" s="404">
        <f t="shared" si="0"/>
        <v>0</v>
      </c>
    </row>
    <row r="30" spans="1:12" s="37" customFormat="1" ht="12.75" customHeight="1">
      <c r="A30" s="65" t="s">
        <v>490</v>
      </c>
      <c r="B30" s="21"/>
      <c r="C30" s="108" t="s">
        <v>462</v>
      </c>
      <c r="D30" s="109"/>
      <c r="E30" s="102"/>
      <c r="F30" s="14"/>
      <c r="G30" s="404"/>
      <c r="H30" s="404"/>
      <c r="I30" s="404"/>
      <c r="J30" s="404"/>
      <c r="K30" s="404"/>
      <c r="L30" s="404">
        <f t="shared" si="0"/>
        <v>0</v>
      </c>
    </row>
    <row r="31" spans="1:12" s="37" customFormat="1" ht="12.75" customHeight="1">
      <c r="A31" s="10" t="s">
        <v>175</v>
      </c>
      <c r="B31" s="11"/>
      <c r="C31" s="100" t="s">
        <v>491</v>
      </c>
      <c r="D31" s="100"/>
      <c r="E31" s="51"/>
      <c r="F31" s="14"/>
      <c r="G31" s="404">
        <v>122496.45</v>
      </c>
      <c r="H31" s="404"/>
      <c r="I31" s="404">
        <v>122496.45</v>
      </c>
      <c r="J31" s="404">
        <v>91374.6</v>
      </c>
      <c r="K31" s="404"/>
      <c r="L31" s="404">
        <f t="shared" si="0"/>
        <v>91374.6</v>
      </c>
    </row>
    <row r="32" spans="1:12" s="37" customFormat="1" ht="12.75" customHeight="1">
      <c r="A32" s="10" t="s">
        <v>492</v>
      </c>
      <c r="B32" s="11"/>
      <c r="C32" s="100" t="s">
        <v>493</v>
      </c>
      <c r="D32" s="110"/>
      <c r="E32" s="97"/>
      <c r="F32" s="14"/>
      <c r="G32" s="404"/>
      <c r="H32" s="404"/>
      <c r="I32" s="404"/>
      <c r="J32" s="404"/>
      <c r="K32" s="404"/>
      <c r="L32" s="404">
        <f t="shared" si="0"/>
        <v>0</v>
      </c>
    </row>
    <row r="33" spans="1:12" s="37" customFormat="1" ht="12.75" customHeight="1">
      <c r="A33" s="10" t="s">
        <v>494</v>
      </c>
      <c r="B33" s="11"/>
      <c r="C33" s="100" t="s">
        <v>463</v>
      </c>
      <c r="D33" s="100"/>
      <c r="E33" s="51"/>
      <c r="F33" s="14"/>
      <c r="G33" s="404"/>
      <c r="H33" s="404"/>
      <c r="I33" s="404"/>
      <c r="J33" s="404"/>
      <c r="K33" s="404"/>
      <c r="L33" s="404">
        <f t="shared" si="0"/>
        <v>0</v>
      </c>
    </row>
    <row r="34" spans="1:12" s="37" customFormat="1" ht="12.75" customHeight="1">
      <c r="A34" s="10" t="s">
        <v>495</v>
      </c>
      <c r="B34" s="11"/>
      <c r="C34" s="100" t="s">
        <v>464</v>
      </c>
      <c r="D34" s="100"/>
      <c r="E34" s="51"/>
      <c r="F34" s="14"/>
      <c r="G34" s="404"/>
      <c r="H34" s="404"/>
      <c r="I34" s="404"/>
      <c r="J34" s="404"/>
      <c r="K34" s="404"/>
      <c r="L34" s="404">
        <f t="shared" si="0"/>
        <v>0</v>
      </c>
    </row>
    <row r="35" spans="1:12" s="37" customFormat="1" ht="12.75" customHeight="1">
      <c r="A35" s="47" t="s">
        <v>242</v>
      </c>
      <c r="B35" s="57" t="s">
        <v>465</v>
      </c>
      <c r="C35" s="58"/>
      <c r="D35" s="58"/>
      <c r="E35" s="59"/>
      <c r="F35" s="14"/>
      <c r="G35" s="403">
        <f>SUM(G36:G41)</f>
        <v>0</v>
      </c>
      <c r="H35" s="404"/>
      <c r="I35" s="403">
        <f>SUM(I36:I41)</f>
        <v>0</v>
      </c>
      <c r="J35" s="403">
        <f>SUM(J36:J41)</f>
        <v>0</v>
      </c>
      <c r="K35" s="404"/>
      <c r="L35" s="403">
        <f>SUM(L36:L41)</f>
        <v>0</v>
      </c>
    </row>
    <row r="36" spans="1:12" s="37" customFormat="1" ht="12.75" customHeight="1">
      <c r="A36" s="10" t="s">
        <v>287</v>
      </c>
      <c r="B36" s="11"/>
      <c r="C36" s="28" t="s">
        <v>466</v>
      </c>
      <c r="D36" s="28"/>
      <c r="E36" s="29"/>
      <c r="F36" s="53"/>
      <c r="G36" s="404"/>
      <c r="H36" s="404"/>
      <c r="I36" s="404"/>
      <c r="J36" s="404"/>
      <c r="K36" s="404"/>
      <c r="L36" s="404"/>
    </row>
    <row r="37" spans="1:12" s="37" customFormat="1" ht="12.75" customHeight="1">
      <c r="A37" s="10" t="s">
        <v>289</v>
      </c>
      <c r="B37" s="11"/>
      <c r="C37" s="28" t="s">
        <v>467</v>
      </c>
      <c r="D37" s="28"/>
      <c r="E37" s="29"/>
      <c r="F37" s="53"/>
      <c r="G37" s="404"/>
      <c r="H37" s="404"/>
      <c r="I37" s="404"/>
      <c r="J37" s="404"/>
      <c r="K37" s="404"/>
      <c r="L37" s="404"/>
    </row>
    <row r="38" spans="1:12" s="37" customFormat="1" ht="24.75" customHeight="1">
      <c r="A38" s="10" t="s">
        <v>418</v>
      </c>
      <c r="B38" s="11"/>
      <c r="C38" s="615" t="s">
        <v>468</v>
      </c>
      <c r="D38" s="628"/>
      <c r="E38" s="629"/>
      <c r="F38" s="53"/>
      <c r="G38" s="404"/>
      <c r="H38" s="404"/>
      <c r="I38" s="404"/>
      <c r="J38" s="404"/>
      <c r="K38" s="404"/>
      <c r="L38" s="404"/>
    </row>
    <row r="39" spans="1:12" s="37" customFormat="1" ht="12.75" customHeight="1">
      <c r="A39" s="10" t="s">
        <v>75</v>
      </c>
      <c r="B39" s="11"/>
      <c r="C39" s="13" t="s">
        <v>496</v>
      </c>
      <c r="D39" s="12"/>
      <c r="E39" s="22"/>
      <c r="F39" s="53"/>
      <c r="G39" s="404"/>
      <c r="H39" s="404"/>
      <c r="I39" s="404"/>
      <c r="J39" s="404"/>
      <c r="K39" s="404"/>
      <c r="L39" s="404">
        <f>SUM(J39)</f>
        <v>0</v>
      </c>
    </row>
    <row r="40" spans="1:12" s="37" customFormat="1" ht="15.75" customHeight="1">
      <c r="A40" s="10" t="s">
        <v>517</v>
      </c>
      <c r="B40" s="11"/>
      <c r="C40" s="523" t="s">
        <v>660</v>
      </c>
      <c r="D40" s="624"/>
      <c r="E40" s="524"/>
      <c r="F40" s="53"/>
      <c r="G40" s="404"/>
      <c r="H40" s="404"/>
      <c r="I40" s="404"/>
      <c r="J40" s="404"/>
      <c r="K40" s="404"/>
      <c r="L40" s="404">
        <f>SUM(J40)</f>
        <v>0</v>
      </c>
    </row>
    <row r="41" spans="1:12" s="37" customFormat="1" ht="12.75" customHeight="1">
      <c r="A41" s="10" t="s">
        <v>518</v>
      </c>
      <c r="B41" s="11"/>
      <c r="C41" s="28" t="s">
        <v>469</v>
      </c>
      <c r="D41" s="28"/>
      <c r="E41" s="29"/>
      <c r="F41" s="53"/>
      <c r="G41" s="404"/>
      <c r="H41" s="404"/>
      <c r="I41" s="404"/>
      <c r="J41" s="404"/>
      <c r="K41" s="404"/>
      <c r="L41" s="404">
        <f>SUM(J41)</f>
        <v>0</v>
      </c>
    </row>
    <row r="42" spans="1:12" s="37" customFormat="1" ht="12.75" customHeight="1">
      <c r="A42" s="47" t="s">
        <v>244</v>
      </c>
      <c r="B42" s="57" t="s">
        <v>470</v>
      </c>
      <c r="C42" s="58"/>
      <c r="D42" s="58"/>
      <c r="E42" s="59"/>
      <c r="F42" s="14"/>
      <c r="G42" s="403">
        <f>SUM(G43:G54)</f>
        <v>-124420.55</v>
      </c>
      <c r="H42" s="404"/>
      <c r="I42" s="403">
        <f>SUM(I43:I54)</f>
        <v>-124420.55</v>
      </c>
      <c r="J42" s="403">
        <f>SUM(J43:J54)</f>
        <v>-92312.76</v>
      </c>
      <c r="K42" s="404"/>
      <c r="L42" s="403">
        <f>SUM(L43:L54)</f>
        <v>-92312.76</v>
      </c>
    </row>
    <row r="43" spans="1:12" s="37" customFormat="1" ht="12.75" customHeight="1">
      <c r="A43" s="17" t="s">
        <v>256</v>
      </c>
      <c r="B43" s="21"/>
      <c r="C43" s="13" t="s">
        <v>497</v>
      </c>
      <c r="D43" s="98"/>
      <c r="E43" s="98"/>
      <c r="F43" s="67"/>
      <c r="G43" s="404">
        <v>-104377.32</v>
      </c>
      <c r="H43" s="404"/>
      <c r="I43" s="404">
        <f>SUM(G43)</f>
        <v>-104377.32</v>
      </c>
      <c r="J43" s="404">
        <v>-74900.12</v>
      </c>
      <c r="K43" s="404"/>
      <c r="L43" s="404">
        <f t="shared" ref="L43:L54" si="1">SUM(J43)</f>
        <v>-74900.12</v>
      </c>
    </row>
    <row r="44" spans="1:12" s="37" customFormat="1" ht="12.75" customHeight="1">
      <c r="A44" s="17" t="s">
        <v>258</v>
      </c>
      <c r="B44" s="21"/>
      <c r="C44" s="23" t="s">
        <v>498</v>
      </c>
      <c r="D44" s="12"/>
      <c r="E44" s="12"/>
      <c r="F44" s="67"/>
      <c r="G44" s="404">
        <v>-3792.5</v>
      </c>
      <c r="H44" s="404"/>
      <c r="I44" s="404">
        <f>SUM(G44)</f>
        <v>-3792.5</v>
      </c>
      <c r="J44" s="404">
        <v>-3474.43</v>
      </c>
      <c r="K44" s="404"/>
      <c r="L44" s="404">
        <f t="shared" si="1"/>
        <v>-3474.43</v>
      </c>
    </row>
    <row r="45" spans="1:12" s="37" customFormat="1" ht="12.75" customHeight="1">
      <c r="A45" s="17" t="s">
        <v>260</v>
      </c>
      <c r="B45" s="21"/>
      <c r="C45" s="23" t="s">
        <v>499</v>
      </c>
      <c r="D45" s="12"/>
      <c r="E45" s="12"/>
      <c r="F45" s="67"/>
      <c r="G45" s="404"/>
      <c r="H45" s="404"/>
      <c r="I45" s="404"/>
      <c r="J45" s="404"/>
      <c r="K45" s="404"/>
      <c r="L45" s="404">
        <f t="shared" si="1"/>
        <v>0</v>
      </c>
    </row>
    <row r="46" spans="1:12" s="37" customFormat="1" ht="12.75" customHeight="1">
      <c r="A46" s="17" t="s">
        <v>262</v>
      </c>
      <c r="B46" s="21"/>
      <c r="C46" s="23" t="s">
        <v>500</v>
      </c>
      <c r="D46" s="12"/>
      <c r="E46" s="12"/>
      <c r="F46" s="67"/>
      <c r="G46" s="404">
        <v>-1035.3</v>
      </c>
      <c r="H46" s="404"/>
      <c r="I46" s="404">
        <f>SUM(G46)</f>
        <v>-1035.3</v>
      </c>
      <c r="J46" s="404">
        <v>-1579.12</v>
      </c>
      <c r="K46" s="404"/>
      <c r="L46" s="404">
        <f t="shared" si="1"/>
        <v>-1579.12</v>
      </c>
    </row>
    <row r="47" spans="1:12" s="37" customFormat="1" ht="12.75" customHeight="1">
      <c r="A47" s="17" t="s">
        <v>264</v>
      </c>
      <c r="B47" s="21"/>
      <c r="C47" s="23" t="s">
        <v>501</v>
      </c>
      <c r="D47" s="12"/>
      <c r="E47" s="12"/>
      <c r="F47" s="14"/>
      <c r="G47" s="404">
        <v>-415.87</v>
      </c>
      <c r="H47" s="404"/>
      <c r="I47" s="404">
        <f>SUM(G47)</f>
        <v>-415.87</v>
      </c>
      <c r="J47" s="404">
        <v>-382.37</v>
      </c>
      <c r="K47" s="404"/>
      <c r="L47" s="404">
        <f t="shared" si="1"/>
        <v>-382.37</v>
      </c>
    </row>
    <row r="48" spans="1:12" s="37" customFormat="1" ht="12.75" customHeight="1">
      <c r="A48" s="17" t="s">
        <v>266</v>
      </c>
      <c r="B48" s="21"/>
      <c r="C48" s="13" t="s">
        <v>519</v>
      </c>
      <c r="D48" s="98"/>
      <c r="E48" s="98"/>
      <c r="F48" s="14"/>
      <c r="G48" s="404">
        <v>-7.5</v>
      </c>
      <c r="H48" s="404"/>
      <c r="I48" s="404">
        <f>SUM(G48)</f>
        <v>-7.5</v>
      </c>
      <c r="J48" s="404">
        <v>-51.52</v>
      </c>
      <c r="K48" s="404"/>
      <c r="L48" s="404">
        <f t="shared" si="1"/>
        <v>-51.52</v>
      </c>
    </row>
    <row r="49" spans="1:12" s="37" customFormat="1" ht="12.75" customHeight="1">
      <c r="A49" s="17" t="s">
        <v>502</v>
      </c>
      <c r="B49" s="21"/>
      <c r="C49" s="111" t="s">
        <v>503</v>
      </c>
      <c r="D49" s="22"/>
      <c r="E49" s="22"/>
      <c r="F49" s="14"/>
      <c r="G49" s="404">
        <v>-6064.54</v>
      </c>
      <c r="H49" s="404"/>
      <c r="I49" s="404">
        <v>-6064.54</v>
      </c>
      <c r="J49" s="404">
        <v>-5967.56</v>
      </c>
      <c r="K49" s="404"/>
      <c r="L49" s="404">
        <f t="shared" si="1"/>
        <v>-5967.56</v>
      </c>
    </row>
    <row r="50" spans="1:12" s="37" customFormat="1" ht="12.75" customHeight="1">
      <c r="A50" s="17" t="s">
        <v>504</v>
      </c>
      <c r="B50" s="21"/>
      <c r="C50" s="111" t="s">
        <v>471</v>
      </c>
      <c r="D50" s="22"/>
      <c r="E50" s="22"/>
      <c r="F50" s="14"/>
      <c r="G50" s="404"/>
      <c r="H50" s="404"/>
      <c r="I50" s="404"/>
      <c r="J50" s="404"/>
      <c r="K50" s="404"/>
      <c r="L50" s="404">
        <f t="shared" si="1"/>
        <v>0</v>
      </c>
    </row>
    <row r="51" spans="1:12" s="37" customFormat="1" ht="12.75" customHeight="1">
      <c r="A51" s="17" t="s">
        <v>505</v>
      </c>
      <c r="B51" s="21"/>
      <c r="C51" s="111" t="s">
        <v>506</v>
      </c>
      <c r="D51" s="22"/>
      <c r="E51" s="22"/>
      <c r="F51" s="14"/>
      <c r="G51" s="404"/>
      <c r="H51" s="404"/>
      <c r="I51" s="404"/>
      <c r="J51" s="404"/>
      <c r="K51" s="404"/>
      <c r="L51" s="404">
        <f t="shared" si="1"/>
        <v>0</v>
      </c>
    </row>
    <row r="52" spans="1:12" s="37" customFormat="1" ht="12.75" customHeight="1">
      <c r="A52" s="17" t="s">
        <v>507</v>
      </c>
      <c r="B52" s="21"/>
      <c r="C52" s="111" t="s">
        <v>472</v>
      </c>
      <c r="D52" s="22"/>
      <c r="E52" s="22"/>
      <c r="F52" s="14"/>
      <c r="G52" s="404">
        <v>-8595.8799999999992</v>
      </c>
      <c r="H52" s="404"/>
      <c r="I52" s="404">
        <f>SUM(G52)</f>
        <v>-8595.8799999999992</v>
      </c>
      <c r="J52" s="404">
        <v>-5817.93</v>
      </c>
      <c r="K52" s="404"/>
      <c r="L52" s="404">
        <f t="shared" si="1"/>
        <v>-5817.93</v>
      </c>
    </row>
    <row r="53" spans="1:12" s="37" customFormat="1" ht="12.75" customHeight="1">
      <c r="A53" s="17" t="s">
        <v>508</v>
      </c>
      <c r="B53" s="21"/>
      <c r="C53" s="111" t="s">
        <v>520</v>
      </c>
      <c r="D53" s="22"/>
      <c r="E53" s="22"/>
      <c r="F53" s="14"/>
      <c r="G53" s="404"/>
      <c r="H53" s="404"/>
      <c r="I53" s="404"/>
      <c r="J53" s="404"/>
      <c r="K53" s="404"/>
      <c r="L53" s="404">
        <f t="shared" si="1"/>
        <v>0</v>
      </c>
    </row>
    <row r="54" spans="1:12" s="37" customFormat="1" ht="12.75" customHeight="1">
      <c r="A54" s="17" t="s">
        <v>509</v>
      </c>
      <c r="B54" s="21"/>
      <c r="C54" s="111" t="s">
        <v>474</v>
      </c>
      <c r="D54" s="22"/>
      <c r="E54" s="22"/>
      <c r="F54" s="14"/>
      <c r="G54" s="404">
        <v>-131.63999999999999</v>
      </c>
      <c r="H54" s="404"/>
      <c r="I54" s="404">
        <f>SUM(G54)</f>
        <v>-131.63999999999999</v>
      </c>
      <c r="J54" s="404">
        <v>-139.71</v>
      </c>
      <c r="K54" s="404"/>
      <c r="L54" s="404">
        <f t="shared" si="1"/>
        <v>-139.71</v>
      </c>
    </row>
    <row r="55" spans="1:12" s="37" customFormat="1" ht="24.95" customHeight="1">
      <c r="A55" s="42" t="s">
        <v>247</v>
      </c>
      <c r="B55" s="611" t="s">
        <v>475</v>
      </c>
      <c r="C55" s="612"/>
      <c r="D55" s="613"/>
      <c r="E55" s="614"/>
      <c r="F55" s="53"/>
      <c r="G55" s="403">
        <f>SUM(G56)</f>
        <v>-619.24</v>
      </c>
      <c r="H55" s="404"/>
      <c r="I55" s="403">
        <f>SUM(I56)</f>
        <v>-619.24</v>
      </c>
      <c r="J55" s="403">
        <f>SUM(J56:J58:J61)</f>
        <v>0</v>
      </c>
      <c r="K55" s="404"/>
      <c r="L55" s="403">
        <f>SUM(L56:L58:L61)</f>
        <v>0</v>
      </c>
    </row>
    <row r="56" spans="1:12" s="37" customFormat="1" ht="24.95" customHeight="1">
      <c r="A56" s="47" t="s">
        <v>240</v>
      </c>
      <c r="B56" s="517" t="s">
        <v>476</v>
      </c>
      <c r="C56" s="615"/>
      <c r="D56" s="615"/>
      <c r="E56" s="616"/>
      <c r="F56" s="14"/>
      <c r="G56" s="404">
        <v>-619.24</v>
      </c>
      <c r="H56" s="404"/>
      <c r="I56" s="404">
        <v>-619.24</v>
      </c>
      <c r="J56" s="404"/>
      <c r="K56" s="404"/>
      <c r="L56" s="404">
        <f>SUM(J56)</f>
        <v>0</v>
      </c>
    </row>
    <row r="57" spans="1:12" s="37" customFormat="1" ht="24.95" customHeight="1">
      <c r="A57" s="47" t="s">
        <v>242</v>
      </c>
      <c r="B57" s="625" t="s">
        <v>477</v>
      </c>
      <c r="C57" s="626"/>
      <c r="D57" s="626"/>
      <c r="E57" s="627"/>
      <c r="F57" s="14"/>
      <c r="G57" s="404"/>
      <c r="H57" s="404"/>
      <c r="I57" s="404"/>
      <c r="J57" s="404"/>
      <c r="K57" s="404"/>
      <c r="L57" s="404"/>
    </row>
    <row r="58" spans="1:12" s="37" customFormat="1" ht="12.75" customHeight="1">
      <c r="A58" s="47" t="s">
        <v>244</v>
      </c>
      <c r="B58" s="625" t="s">
        <v>478</v>
      </c>
      <c r="C58" s="626"/>
      <c r="D58" s="613"/>
      <c r="E58" s="614"/>
      <c r="F58" s="14"/>
      <c r="G58" s="404"/>
      <c r="H58" s="404"/>
      <c r="I58" s="404"/>
      <c r="J58" s="404"/>
      <c r="K58" s="404"/>
      <c r="L58" s="404"/>
    </row>
    <row r="59" spans="1:12" s="2" customFormat="1" ht="12.75" customHeight="1">
      <c r="A59" s="7" t="s">
        <v>246</v>
      </c>
      <c r="B59" s="26" t="s">
        <v>661</v>
      </c>
      <c r="C59" s="74"/>
      <c r="D59" s="74"/>
      <c r="E59" s="27"/>
      <c r="F59" s="353"/>
      <c r="G59" s="405"/>
      <c r="H59" s="405"/>
      <c r="I59" s="405"/>
      <c r="J59" s="405"/>
      <c r="K59" s="405"/>
      <c r="L59" s="405"/>
    </row>
    <row r="60" spans="1:12" s="2" customFormat="1" ht="24.95" customHeight="1">
      <c r="A60" s="7" t="s">
        <v>662</v>
      </c>
      <c r="B60" s="617" t="s">
        <v>663</v>
      </c>
      <c r="C60" s="523"/>
      <c r="D60" s="619"/>
      <c r="E60" s="620"/>
      <c r="F60" s="353"/>
      <c r="G60" s="405"/>
      <c r="H60" s="405"/>
      <c r="I60" s="405"/>
      <c r="J60" s="405"/>
      <c r="K60" s="405"/>
      <c r="L60" s="405"/>
    </row>
    <row r="61" spans="1:12" s="2" customFormat="1" ht="18.75" customHeight="1">
      <c r="A61" s="7" t="s">
        <v>664</v>
      </c>
      <c r="B61" s="617" t="s">
        <v>665</v>
      </c>
      <c r="C61" s="523"/>
      <c r="D61" s="624"/>
      <c r="E61" s="524"/>
      <c r="F61" s="353"/>
      <c r="G61" s="405"/>
      <c r="H61" s="405"/>
      <c r="I61" s="405"/>
      <c r="J61" s="405"/>
      <c r="K61" s="405"/>
      <c r="L61" s="405"/>
    </row>
    <row r="62" spans="1:12" s="2" customFormat="1" ht="24.95" customHeight="1">
      <c r="A62" s="3" t="s">
        <v>249</v>
      </c>
      <c r="B62" s="520" t="s">
        <v>479</v>
      </c>
      <c r="C62" s="636"/>
      <c r="D62" s="637"/>
      <c r="E62" s="638"/>
      <c r="F62" s="20"/>
      <c r="G62" s="405"/>
      <c r="H62" s="405"/>
      <c r="I62" s="405"/>
      <c r="J62" s="405"/>
      <c r="K62" s="405"/>
      <c r="L62" s="405"/>
    </row>
    <row r="63" spans="1:12" s="2" customFormat="1" ht="12.75" customHeight="1">
      <c r="A63" s="7" t="s">
        <v>240</v>
      </c>
      <c r="B63" s="8" t="s">
        <v>480</v>
      </c>
      <c r="C63" s="21"/>
      <c r="D63" s="21"/>
      <c r="E63" s="20"/>
      <c r="F63" s="20"/>
      <c r="G63" s="405"/>
      <c r="H63" s="405"/>
      <c r="I63" s="405"/>
      <c r="J63" s="405"/>
      <c r="K63" s="405"/>
      <c r="L63" s="405"/>
    </row>
    <row r="64" spans="1:12" s="2" customFormat="1" ht="12.75" customHeight="1">
      <c r="A64" s="7" t="s">
        <v>242</v>
      </c>
      <c r="B64" s="26" t="s">
        <v>485</v>
      </c>
      <c r="C64" s="354"/>
      <c r="D64" s="74"/>
      <c r="E64" s="27"/>
      <c r="F64" s="20"/>
      <c r="G64" s="405"/>
      <c r="H64" s="405"/>
      <c r="I64" s="405"/>
      <c r="J64" s="405"/>
      <c r="K64" s="405"/>
      <c r="L64" s="405"/>
    </row>
    <row r="65" spans="1:12" s="2" customFormat="1" ht="24.75" customHeight="1">
      <c r="A65" s="7" t="s">
        <v>244</v>
      </c>
      <c r="B65" s="617" t="s">
        <v>511</v>
      </c>
      <c r="C65" s="523"/>
      <c r="D65" s="637"/>
      <c r="E65" s="638"/>
      <c r="F65" s="20"/>
      <c r="G65" s="405"/>
      <c r="H65" s="405"/>
      <c r="I65" s="405"/>
      <c r="J65" s="405"/>
      <c r="K65" s="405"/>
      <c r="L65" s="405"/>
    </row>
    <row r="66" spans="1:12" s="2" customFormat="1" ht="30" customHeight="1">
      <c r="A66" s="7" t="s">
        <v>277</v>
      </c>
      <c r="B66" s="617" t="s">
        <v>521</v>
      </c>
      <c r="C66" s="618"/>
      <c r="D66" s="619"/>
      <c r="E66" s="620"/>
      <c r="F66" s="20"/>
      <c r="G66" s="405"/>
      <c r="H66" s="405"/>
      <c r="I66" s="405"/>
      <c r="J66" s="405"/>
      <c r="K66" s="405"/>
      <c r="L66" s="405"/>
    </row>
    <row r="67" spans="1:12" s="2" customFormat="1">
      <c r="A67" s="17" t="s">
        <v>131</v>
      </c>
      <c r="B67" s="82"/>
      <c r="C67" s="355"/>
      <c r="D67" s="23" t="s">
        <v>457</v>
      </c>
      <c r="E67" s="12"/>
      <c r="F67" s="353"/>
      <c r="G67" s="405"/>
      <c r="H67" s="405"/>
      <c r="I67" s="405"/>
      <c r="J67" s="405"/>
      <c r="K67" s="405"/>
      <c r="L67" s="405"/>
    </row>
    <row r="68" spans="1:12" s="2" customFormat="1" ht="12.75" customHeight="1">
      <c r="A68" s="17" t="s">
        <v>132</v>
      </c>
      <c r="B68" s="21"/>
      <c r="C68" s="356"/>
      <c r="D68" s="23" t="s">
        <v>275</v>
      </c>
      <c r="E68" s="12"/>
      <c r="F68" s="20"/>
      <c r="G68" s="405"/>
      <c r="H68" s="405"/>
      <c r="I68" s="405"/>
      <c r="J68" s="405"/>
      <c r="K68" s="405"/>
      <c r="L68" s="405"/>
    </row>
    <row r="69" spans="1:12" s="2" customFormat="1" ht="24.95" customHeight="1">
      <c r="A69" s="17" t="s">
        <v>510</v>
      </c>
      <c r="B69" s="21"/>
      <c r="C69" s="13"/>
      <c r="D69" s="523" t="s">
        <v>522</v>
      </c>
      <c r="E69" s="620"/>
      <c r="F69" s="309"/>
      <c r="G69" s="405"/>
      <c r="H69" s="405"/>
      <c r="I69" s="405"/>
      <c r="J69" s="405"/>
      <c r="K69" s="405"/>
      <c r="L69" s="405"/>
    </row>
    <row r="70" spans="1:12" s="2" customFormat="1" ht="12.75" customHeight="1">
      <c r="A70" s="17" t="s">
        <v>512</v>
      </c>
      <c r="B70" s="21"/>
      <c r="C70" s="13"/>
      <c r="D70" s="23" t="s">
        <v>523</v>
      </c>
      <c r="E70" s="22"/>
      <c r="F70" s="20"/>
      <c r="G70" s="405"/>
      <c r="H70" s="405"/>
      <c r="I70" s="405"/>
      <c r="J70" s="405"/>
      <c r="K70" s="405"/>
      <c r="L70" s="405"/>
    </row>
    <row r="71" spans="1:12" s="37" customFormat="1" ht="36" customHeight="1">
      <c r="A71" s="10" t="s">
        <v>269</v>
      </c>
      <c r="B71" s="617" t="s">
        <v>666</v>
      </c>
      <c r="C71" s="618"/>
      <c r="D71" s="619"/>
      <c r="E71" s="620"/>
      <c r="F71" s="67"/>
      <c r="G71" s="404"/>
      <c r="H71" s="404"/>
      <c r="I71" s="404"/>
      <c r="J71" s="404"/>
      <c r="K71" s="404"/>
      <c r="L71" s="404"/>
    </row>
    <row r="72" spans="1:12" s="37" customFormat="1">
      <c r="A72" s="10" t="s">
        <v>187</v>
      </c>
      <c r="B72" s="101" t="s">
        <v>513</v>
      </c>
      <c r="C72" s="100"/>
      <c r="D72" s="113"/>
      <c r="E72" s="96"/>
      <c r="F72" s="67"/>
      <c r="G72" s="404"/>
      <c r="H72" s="404"/>
      <c r="I72" s="404"/>
      <c r="J72" s="404"/>
      <c r="K72" s="404"/>
      <c r="L72" s="404"/>
    </row>
    <row r="73" spans="1:12" s="37" customFormat="1">
      <c r="A73" s="10" t="s">
        <v>190</v>
      </c>
      <c r="B73" s="101" t="s">
        <v>481</v>
      </c>
      <c r="C73" s="100"/>
      <c r="D73" s="102"/>
      <c r="E73" s="103"/>
      <c r="F73" s="67"/>
      <c r="G73" s="404"/>
      <c r="H73" s="404"/>
      <c r="I73" s="404"/>
      <c r="J73" s="404"/>
      <c r="K73" s="404"/>
      <c r="L73" s="404"/>
    </row>
    <row r="74" spans="1:12" s="37" customFormat="1" ht="39" customHeight="1">
      <c r="A74" s="42" t="s">
        <v>272</v>
      </c>
      <c r="B74" s="608" t="s">
        <v>514</v>
      </c>
      <c r="C74" s="609"/>
      <c r="D74" s="609"/>
      <c r="E74" s="610"/>
      <c r="F74" s="61"/>
      <c r="G74" s="404"/>
      <c r="H74" s="404"/>
      <c r="I74" s="404"/>
      <c r="J74" s="404"/>
      <c r="K74" s="404"/>
      <c r="L74" s="404"/>
    </row>
    <row r="75" spans="1:12" s="37" customFormat="1" ht="24.95" customHeight="1">
      <c r="A75" s="42"/>
      <c r="B75" s="611" t="s">
        <v>482</v>
      </c>
      <c r="C75" s="639"/>
      <c r="D75" s="613"/>
      <c r="E75" s="614"/>
      <c r="F75" s="61"/>
      <c r="G75" s="404">
        <f>SUM(G77-G76)</f>
        <v>-1773.6800000000003</v>
      </c>
      <c r="H75" s="404"/>
      <c r="I75" s="404">
        <f>SUM(G75)</f>
        <v>-1773.6800000000003</v>
      </c>
      <c r="J75" s="404">
        <f>SUM(J77-J76)</f>
        <v>488.11999999999898</v>
      </c>
      <c r="K75" s="404"/>
      <c r="L75" s="404">
        <f>SUM(J75)</f>
        <v>488.11999999999898</v>
      </c>
    </row>
    <row r="76" spans="1:12" s="37" customFormat="1" ht="24.95" customHeight="1">
      <c r="A76" s="114"/>
      <c r="B76" s="611" t="s">
        <v>483</v>
      </c>
      <c r="C76" s="612"/>
      <c r="D76" s="613"/>
      <c r="E76" s="614"/>
      <c r="F76" s="14"/>
      <c r="G76" s="404">
        <v>26518.66</v>
      </c>
      <c r="H76" s="404"/>
      <c r="I76" s="404">
        <f>SUM(G76)</f>
        <v>26518.66</v>
      </c>
      <c r="J76" s="404">
        <v>26030.54</v>
      </c>
      <c r="K76" s="404"/>
      <c r="L76" s="404">
        <f>SUM(J76)</f>
        <v>26030.54</v>
      </c>
    </row>
    <row r="77" spans="1:12" s="37" customFormat="1" ht="24.95" customHeight="1">
      <c r="A77" s="115"/>
      <c r="B77" s="640" t="s">
        <v>484</v>
      </c>
      <c r="C77" s="641"/>
      <c r="D77" s="642"/>
      <c r="E77" s="643"/>
      <c r="F77" s="14"/>
      <c r="G77" s="404">
        <v>24744.98</v>
      </c>
      <c r="H77" s="404"/>
      <c r="I77" s="404">
        <f>SUM(G77)</f>
        <v>24744.98</v>
      </c>
      <c r="J77" s="404">
        <v>26518.66</v>
      </c>
      <c r="K77" s="404"/>
      <c r="L77" s="404">
        <f>SUM(J77)</f>
        <v>26518.66</v>
      </c>
    </row>
    <row r="78" spans="1:12" s="37" customFormat="1">
      <c r="A78" s="88"/>
      <c r="B78" s="89"/>
      <c r="C78" s="89"/>
      <c r="D78" s="89"/>
      <c r="E78" s="89"/>
      <c r="F78" s="89"/>
      <c r="G78" s="34"/>
      <c r="H78" s="34"/>
      <c r="I78" s="34"/>
      <c r="J78" s="34"/>
      <c r="K78" s="34"/>
    </row>
    <row r="79" spans="1:12" s="37" customFormat="1">
      <c r="A79" s="88"/>
      <c r="B79" s="89"/>
      <c r="C79" s="89"/>
      <c r="D79" s="89"/>
      <c r="E79" s="89"/>
      <c r="F79" s="89"/>
      <c r="G79" s="34"/>
      <c r="H79" s="34"/>
      <c r="I79" s="34"/>
      <c r="J79" s="34"/>
      <c r="K79" s="34"/>
    </row>
    <row r="80" spans="1:12" s="37" customFormat="1">
      <c r="A80" s="116" t="s">
        <v>671</v>
      </c>
      <c r="B80" s="391"/>
      <c r="C80" s="391"/>
      <c r="D80" s="391"/>
      <c r="E80" s="391"/>
      <c r="F80" s="391"/>
      <c r="G80" s="391"/>
      <c r="H80" s="392"/>
      <c r="I80" s="393"/>
      <c r="J80" s="647" t="s">
        <v>222</v>
      </c>
      <c r="K80" s="647"/>
    </row>
    <row r="81" spans="1:12" s="37" customFormat="1" ht="13.5" customHeight="1">
      <c r="A81" s="644" t="s">
        <v>667</v>
      </c>
      <c r="B81" s="644"/>
      <c r="C81" s="644"/>
      <c r="D81" s="644"/>
      <c r="E81" s="644"/>
      <c r="F81" s="644"/>
      <c r="G81" s="644"/>
      <c r="H81" s="69" t="s">
        <v>515</v>
      </c>
      <c r="I81" s="40"/>
      <c r="J81" s="596" t="s">
        <v>97</v>
      </c>
      <c r="K81" s="596"/>
    </row>
    <row r="82" spans="1:12" s="37" customFormat="1">
      <c r="A82" s="525" t="s">
        <v>668</v>
      </c>
      <c r="B82" s="525"/>
      <c r="C82" s="525"/>
      <c r="D82" s="525"/>
      <c r="E82" s="525"/>
    </row>
    <row r="83" spans="1:12" s="37" customFormat="1"/>
    <row r="84" spans="1:12" s="37" customFormat="1">
      <c r="A84" s="32" t="s">
        <v>672</v>
      </c>
      <c r="B84" s="394"/>
      <c r="C84" s="394"/>
      <c r="D84" s="394"/>
      <c r="E84" s="394"/>
      <c r="F84" s="394"/>
      <c r="G84" s="394"/>
      <c r="H84" s="395"/>
      <c r="I84" s="396"/>
      <c r="J84" s="646" t="s">
        <v>634</v>
      </c>
      <c r="K84" s="646"/>
      <c r="L84" s="2"/>
    </row>
    <row r="85" spans="1:12" s="37" customFormat="1">
      <c r="A85" s="645" t="s">
        <v>669</v>
      </c>
      <c r="B85" s="645"/>
      <c r="C85" s="645"/>
      <c r="D85" s="645"/>
      <c r="E85" s="645"/>
      <c r="F85" s="645"/>
      <c r="G85" s="645"/>
      <c r="H85" s="303" t="s">
        <v>515</v>
      </c>
      <c r="I85" s="302"/>
      <c r="J85" s="566" t="s">
        <v>97</v>
      </c>
      <c r="K85" s="566"/>
      <c r="L85" s="2"/>
    </row>
    <row r="86" spans="1:12" s="37" customFormat="1">
      <c r="F86" s="34"/>
    </row>
    <row r="87" spans="1:12" s="37" customFormat="1">
      <c r="F87" s="34"/>
    </row>
    <row r="88" spans="1:12" s="37" customFormat="1">
      <c r="F88" s="34"/>
    </row>
    <row r="89" spans="1:12" s="37" customFormat="1">
      <c r="F89" s="34"/>
    </row>
    <row r="90" spans="1:12" s="37" customFormat="1">
      <c r="F90" s="34"/>
    </row>
    <row r="91" spans="1:12" s="37" customFormat="1">
      <c r="F91" s="34"/>
    </row>
    <row r="92" spans="1:12" s="37" customFormat="1">
      <c r="F92" s="34"/>
    </row>
    <row r="93" spans="1:12" s="37" customFormat="1">
      <c r="F93" s="34"/>
    </row>
    <row r="94" spans="1:12" s="37" customFormat="1">
      <c r="F94" s="34"/>
    </row>
    <row r="95" spans="1:12" s="37" customFormat="1">
      <c r="F95" s="34"/>
    </row>
    <row r="96" spans="1:12" s="37" customFormat="1">
      <c r="F96" s="34"/>
    </row>
    <row r="97" spans="6:6" s="37" customFormat="1">
      <c r="F97" s="34"/>
    </row>
    <row r="98" spans="6:6" s="37" customFormat="1">
      <c r="F98" s="34"/>
    </row>
    <row r="99" spans="6:6" s="37" customFormat="1">
      <c r="F99" s="34"/>
    </row>
    <row r="100" spans="6:6" s="37" customFormat="1">
      <c r="F100" s="34"/>
    </row>
    <row r="101" spans="6:6" s="37" customFormat="1">
      <c r="F101" s="34"/>
    </row>
    <row r="102" spans="6:6" s="37" customFormat="1">
      <c r="F102" s="34"/>
    </row>
    <row r="103" spans="6:6" s="37" customFormat="1">
      <c r="F103" s="34"/>
    </row>
    <row r="104" spans="6:6" s="37" customFormat="1">
      <c r="F104" s="34"/>
    </row>
    <row r="105" spans="6:6" s="37" customFormat="1">
      <c r="F105" s="34"/>
    </row>
    <row r="106" spans="6:6" s="37" customFormat="1">
      <c r="F106" s="34"/>
    </row>
  </sheetData>
  <mergeCells count="44">
    <mergeCell ref="B77:E77"/>
    <mergeCell ref="A81:G81"/>
    <mergeCell ref="J81:K81"/>
    <mergeCell ref="A82:E82"/>
    <mergeCell ref="A85:G85"/>
    <mergeCell ref="J85:K85"/>
    <mergeCell ref="J84:K84"/>
    <mergeCell ref="J80:K80"/>
    <mergeCell ref="B62:E62"/>
    <mergeCell ref="B65:E65"/>
    <mergeCell ref="D69:E69"/>
    <mergeCell ref="B76:E76"/>
    <mergeCell ref="B75:E75"/>
    <mergeCell ref="B66:E66"/>
    <mergeCell ref="A16:L16"/>
    <mergeCell ref="C40:E40"/>
    <mergeCell ref="A5:L6"/>
    <mergeCell ref="F19:F20"/>
    <mergeCell ref="A7:L7"/>
    <mergeCell ref="A8:L8"/>
    <mergeCell ref="A9:L9"/>
    <mergeCell ref="A10:L11"/>
    <mergeCell ref="A13:L13"/>
    <mergeCell ref="A14:L14"/>
    <mergeCell ref="A12:F12"/>
    <mergeCell ref="B22:E22"/>
    <mergeCell ref="D27:E27"/>
    <mergeCell ref="B57:E57"/>
    <mergeCell ref="B58:E58"/>
    <mergeCell ref="C38:E38"/>
    <mergeCell ref="A17:L17"/>
    <mergeCell ref="F18:L18"/>
    <mergeCell ref="J19:L19"/>
    <mergeCell ref="A19:A20"/>
    <mergeCell ref="G19:I19"/>
    <mergeCell ref="B24:E24"/>
    <mergeCell ref="B19:E20"/>
    <mergeCell ref="B74:E74"/>
    <mergeCell ref="B55:E55"/>
    <mergeCell ref="B56:E56"/>
    <mergeCell ref="B71:E71"/>
    <mergeCell ref="B21:E21"/>
    <mergeCell ref="B60:E60"/>
    <mergeCell ref="B61:E61"/>
  </mergeCells>
  <phoneticPr fontId="2" type="noConversion"/>
  <printOptions horizontalCentered="1"/>
  <pageMargins left="0.62992125984251968" right="0.35433070866141736" top="0.59055118110236227" bottom="0.39370078740157483" header="0.31496062992125984" footer="0.31496062992125984"/>
  <pageSetup paperSize="9" scale="70" fitToHeight="2" orientation="portrait" r:id="rId1"/>
  <headerFooter alignWithMargins="0"/>
  <rowBreaks count="1" manualBreakCount="1">
    <brk id="6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75" zoomScaleNormal="100" zoomScaleSheetLayoutView="75" workbookViewId="0">
      <pane ySplit="11" topLeftCell="A12" activePane="bottomLeft" state="frozen"/>
      <selection pane="bottomLeft" activeCell="I22" sqref="I22"/>
    </sheetView>
  </sheetViews>
  <sheetFormatPr defaultRowHeight="12.75"/>
  <cols>
    <col min="1" max="1" width="5.42578125" style="167" customWidth="1"/>
    <col min="2" max="2" width="0.28515625" style="167" customWidth="1"/>
    <col min="3" max="3" width="2" style="167" customWidth="1"/>
    <col min="4" max="4" width="32.5703125" style="167" customWidth="1"/>
    <col min="5" max="5" width="6.7109375" style="167" bestFit="1" customWidth="1"/>
    <col min="6" max="8" width="12" style="167" customWidth="1"/>
    <col min="9" max="9" width="13.28515625" style="167" customWidth="1"/>
    <col min="10" max="11" width="12" style="167" customWidth="1"/>
    <col min="12" max="12" width="6.7109375" style="167" bestFit="1" customWidth="1"/>
    <col min="13" max="13" width="8.5703125" style="167" customWidth="1"/>
    <col min="14" max="14" width="8.7109375" style="167" customWidth="1"/>
    <col min="15" max="16384" width="9.140625" style="167"/>
  </cols>
  <sheetData>
    <row r="1" spans="1:13" ht="15.75">
      <c r="J1" s="165"/>
      <c r="K1" s="648" t="s">
        <v>702</v>
      </c>
      <c r="L1" s="648"/>
      <c r="M1" s="648"/>
    </row>
    <row r="2" spans="1:13">
      <c r="J2" s="116" t="s">
        <v>568</v>
      </c>
    </row>
    <row r="3" spans="1:13">
      <c r="J3" s="36" t="s">
        <v>229</v>
      </c>
    </row>
    <row r="5" spans="1:13" ht="30" customHeight="1">
      <c r="A5" s="649" t="s">
        <v>223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</row>
    <row r="6" spans="1:13">
      <c r="D6" s="650"/>
      <c r="E6" s="650"/>
      <c r="F6" s="650"/>
      <c r="G6" s="650"/>
      <c r="H6" s="650"/>
      <c r="I6" s="650"/>
      <c r="J6" s="650"/>
      <c r="K6" s="650"/>
      <c r="L6" s="650"/>
      <c r="M6" s="650"/>
    </row>
    <row r="7" spans="1:13" ht="12.75" customHeight="1">
      <c r="A7" s="653" t="s">
        <v>569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</row>
    <row r="9" spans="1:13" ht="27" customHeight="1">
      <c r="A9" s="651" t="s">
        <v>233</v>
      </c>
      <c r="B9" s="664" t="s">
        <v>234</v>
      </c>
      <c r="C9" s="665"/>
      <c r="D9" s="666"/>
      <c r="E9" s="651" t="s">
        <v>100</v>
      </c>
      <c r="F9" s="651" t="s">
        <v>101</v>
      </c>
      <c r="G9" s="651" t="s">
        <v>102</v>
      </c>
      <c r="H9" s="651"/>
      <c r="I9" s="651"/>
      <c r="J9" s="651" t="s">
        <v>570</v>
      </c>
      <c r="K9" s="651"/>
      <c r="L9" s="662" t="s">
        <v>106</v>
      </c>
      <c r="M9" s="651" t="s">
        <v>424</v>
      </c>
    </row>
    <row r="10" spans="1:13" ht="101.25" customHeight="1">
      <c r="A10" s="652"/>
      <c r="B10" s="667"/>
      <c r="C10" s="668"/>
      <c r="D10" s="669"/>
      <c r="E10" s="651"/>
      <c r="F10" s="651"/>
      <c r="G10" s="42" t="s">
        <v>589</v>
      </c>
      <c r="H10" s="42" t="s">
        <v>571</v>
      </c>
      <c r="I10" s="42" t="s">
        <v>572</v>
      </c>
      <c r="J10" s="42" t="s">
        <v>573</v>
      </c>
      <c r="K10" s="42" t="s">
        <v>574</v>
      </c>
      <c r="L10" s="663"/>
      <c r="M10" s="651"/>
    </row>
    <row r="11" spans="1:13">
      <c r="A11" s="184">
        <v>1</v>
      </c>
      <c r="B11" s="205"/>
      <c r="C11" s="206"/>
      <c r="D11" s="207">
        <v>2</v>
      </c>
      <c r="E11" s="208">
        <v>3</v>
      </c>
      <c r="F11" s="208">
        <v>4</v>
      </c>
      <c r="G11" s="208">
        <v>5</v>
      </c>
      <c r="H11" s="208">
        <v>6</v>
      </c>
      <c r="I11" s="208">
        <v>7</v>
      </c>
      <c r="J11" s="208">
        <v>8</v>
      </c>
      <c r="K11" s="208">
        <v>9</v>
      </c>
      <c r="L11" s="208">
        <v>10</v>
      </c>
      <c r="M11" s="47">
        <v>11</v>
      </c>
    </row>
    <row r="12" spans="1:13" ht="24.95" customHeight="1">
      <c r="A12" s="106" t="s">
        <v>427</v>
      </c>
      <c r="B12" s="654" t="s">
        <v>209</v>
      </c>
      <c r="C12" s="655"/>
      <c r="D12" s="656"/>
      <c r="E12" s="210"/>
      <c r="F12" s="366"/>
      <c r="G12" s="366">
        <v>370.71</v>
      </c>
      <c r="H12" s="365"/>
      <c r="I12" s="366">
        <v>1809.55</v>
      </c>
      <c r="J12" s="365"/>
      <c r="K12" s="365"/>
      <c r="L12" s="365"/>
      <c r="M12" s="365">
        <f>SUM(F12:I12)</f>
        <v>2180.2599999999998</v>
      </c>
    </row>
    <row r="13" spans="1:13">
      <c r="A13" s="91" t="s">
        <v>428</v>
      </c>
      <c r="B13" s="211"/>
      <c r="C13" s="212" t="s">
        <v>575</v>
      </c>
      <c r="D13" s="213"/>
      <c r="E13" s="210"/>
      <c r="F13" s="214"/>
      <c r="G13" s="210"/>
      <c r="H13" s="210"/>
      <c r="I13" s="210"/>
      <c r="J13" s="210"/>
      <c r="K13" s="215"/>
      <c r="L13" s="215"/>
      <c r="M13" s="210"/>
    </row>
    <row r="14" spans="1:13">
      <c r="A14" s="216" t="s">
        <v>594</v>
      </c>
      <c r="B14" s="217"/>
      <c r="C14" s="206"/>
      <c r="D14" s="218" t="s">
        <v>212</v>
      </c>
      <c r="E14" s="210"/>
      <c r="F14" s="214"/>
      <c r="G14" s="210"/>
      <c r="H14" s="210"/>
      <c r="I14" s="210"/>
      <c r="J14" s="210"/>
      <c r="K14" s="215"/>
      <c r="L14" s="215"/>
      <c r="M14" s="210"/>
    </row>
    <row r="15" spans="1:13" ht="25.5">
      <c r="A15" s="219" t="s">
        <v>595</v>
      </c>
      <c r="B15" s="206"/>
      <c r="C15" s="206"/>
      <c r="D15" s="218" t="s">
        <v>213</v>
      </c>
      <c r="E15" s="210"/>
      <c r="F15" s="214"/>
      <c r="G15" s="210"/>
      <c r="H15" s="210"/>
      <c r="I15" s="210"/>
      <c r="J15" s="210"/>
      <c r="K15" s="215"/>
      <c r="L15" s="215"/>
      <c r="M15" s="210"/>
    </row>
    <row r="16" spans="1:13" ht="28.5" customHeight="1">
      <c r="A16" s="220" t="s">
        <v>430</v>
      </c>
      <c r="B16" s="221"/>
      <c r="C16" s="657" t="s">
        <v>576</v>
      </c>
      <c r="D16" s="658"/>
      <c r="E16" s="210"/>
      <c r="F16" s="208"/>
      <c r="G16" s="210"/>
      <c r="H16" s="210"/>
      <c r="I16" s="210"/>
      <c r="J16" s="210"/>
      <c r="K16" s="210"/>
      <c r="L16" s="210"/>
      <c r="M16" s="185"/>
    </row>
    <row r="17" spans="1:13">
      <c r="A17" s="216" t="s">
        <v>596</v>
      </c>
      <c r="B17" s="222"/>
      <c r="C17" s="206"/>
      <c r="D17" s="218" t="s">
        <v>215</v>
      </c>
      <c r="E17" s="210"/>
      <c r="F17" s="208"/>
      <c r="G17" s="210"/>
      <c r="H17" s="210"/>
      <c r="I17" s="210"/>
      <c r="J17" s="210"/>
      <c r="K17" s="210"/>
      <c r="L17" s="210"/>
      <c r="M17" s="185"/>
    </row>
    <row r="18" spans="1:13">
      <c r="A18" s="216" t="s">
        <v>597</v>
      </c>
      <c r="B18" s="222"/>
      <c r="C18" s="206"/>
      <c r="D18" s="218" t="s">
        <v>216</v>
      </c>
      <c r="E18" s="210"/>
      <c r="F18" s="208"/>
      <c r="G18" s="210"/>
      <c r="H18" s="210"/>
      <c r="I18" s="210"/>
      <c r="J18" s="210"/>
      <c r="K18" s="210"/>
      <c r="L18" s="210"/>
      <c r="M18" s="185"/>
    </row>
    <row r="19" spans="1:13">
      <c r="A19" s="216" t="s">
        <v>29</v>
      </c>
      <c r="B19" s="222"/>
      <c r="C19" s="206"/>
      <c r="D19" s="218" t="s">
        <v>217</v>
      </c>
      <c r="E19" s="210"/>
      <c r="F19" s="208"/>
      <c r="G19" s="210"/>
      <c r="H19" s="210"/>
      <c r="I19" s="210"/>
      <c r="J19" s="210"/>
      <c r="K19" s="210"/>
      <c r="L19" s="210"/>
      <c r="M19" s="185"/>
    </row>
    <row r="20" spans="1:13">
      <c r="A20" s="91" t="s">
        <v>431</v>
      </c>
      <c r="B20" s="223"/>
      <c r="C20" s="224" t="s">
        <v>293</v>
      </c>
      <c r="D20" s="225"/>
      <c r="E20" s="210"/>
      <c r="F20" s="210"/>
      <c r="G20" s="210"/>
      <c r="H20" s="210"/>
      <c r="I20" s="210"/>
      <c r="J20" s="226"/>
      <c r="K20" s="215"/>
      <c r="L20" s="215"/>
      <c r="M20" s="210"/>
    </row>
    <row r="21" spans="1:13" ht="24.95" customHeight="1">
      <c r="A21" s="106" t="s">
        <v>432</v>
      </c>
      <c r="B21" s="659" t="s">
        <v>218</v>
      </c>
      <c r="C21" s="660"/>
      <c r="D21" s="661"/>
      <c r="E21" s="210"/>
      <c r="F21" s="368"/>
      <c r="G21" s="368">
        <v>370.71</v>
      </c>
      <c r="H21" s="364"/>
      <c r="I21" s="368">
        <v>1809.55</v>
      </c>
      <c r="J21" s="364"/>
      <c r="K21" s="364"/>
      <c r="L21" s="364"/>
      <c r="M21" s="366">
        <f>SUM(F21:I21)</f>
        <v>2180.2599999999998</v>
      </c>
    </row>
    <row r="22" spans="1:13" ht="24.95" customHeight="1">
      <c r="A22" s="106" t="s">
        <v>434</v>
      </c>
      <c r="B22" s="654" t="s">
        <v>577</v>
      </c>
      <c r="C22" s="655"/>
      <c r="D22" s="656"/>
      <c r="E22" s="47" t="s">
        <v>591</v>
      </c>
      <c r="F22" s="368"/>
      <c r="G22" s="368">
        <v>-370.71</v>
      </c>
      <c r="H22" s="357" t="s">
        <v>591</v>
      </c>
      <c r="I22" s="357">
        <v>-1809.26</v>
      </c>
      <c r="J22" s="357" t="s">
        <v>591</v>
      </c>
      <c r="K22" s="357" t="s">
        <v>591</v>
      </c>
      <c r="L22" s="357"/>
      <c r="M22" s="365">
        <f>SUM(F22:I22)</f>
        <v>-2179.9699999999998</v>
      </c>
    </row>
    <row r="23" spans="1:13" ht="30" customHeight="1">
      <c r="A23" s="91" t="s">
        <v>436</v>
      </c>
      <c r="B23" s="209"/>
      <c r="C23" s="641" t="s">
        <v>578</v>
      </c>
      <c r="D23" s="670"/>
      <c r="E23" s="47" t="s">
        <v>591</v>
      </c>
      <c r="F23" s="364"/>
      <c r="G23" s="364"/>
      <c r="H23" s="357" t="s">
        <v>591</v>
      </c>
      <c r="I23" s="357"/>
      <c r="J23" s="357" t="s">
        <v>591</v>
      </c>
      <c r="K23" s="357" t="s">
        <v>591</v>
      </c>
      <c r="L23" s="357"/>
      <c r="M23" s="364"/>
    </row>
    <row r="24" spans="1:13" ht="26.25" customHeight="1">
      <c r="A24" s="91" t="s">
        <v>438</v>
      </c>
      <c r="B24" s="211"/>
      <c r="C24" s="671" t="s">
        <v>579</v>
      </c>
      <c r="D24" s="674"/>
      <c r="E24" s="47" t="s">
        <v>591</v>
      </c>
      <c r="F24" s="364"/>
      <c r="G24" s="364"/>
      <c r="H24" s="357" t="s">
        <v>591</v>
      </c>
      <c r="I24" s="357"/>
      <c r="J24" s="357" t="s">
        <v>591</v>
      </c>
      <c r="K24" s="357" t="s">
        <v>591</v>
      </c>
      <c r="L24" s="357"/>
      <c r="M24" s="365">
        <f>SUM(I24:L24)</f>
        <v>0</v>
      </c>
    </row>
    <row r="25" spans="1:13" ht="24.95" customHeight="1">
      <c r="A25" s="91" t="s">
        <v>440</v>
      </c>
      <c r="B25" s="211"/>
      <c r="C25" s="671" t="s">
        <v>580</v>
      </c>
      <c r="D25" s="672"/>
      <c r="E25" s="47" t="s">
        <v>591</v>
      </c>
      <c r="F25" s="226"/>
      <c r="G25" s="226"/>
      <c r="H25" s="47" t="s">
        <v>591</v>
      </c>
      <c r="I25" s="227"/>
      <c r="J25" s="47" t="s">
        <v>591</v>
      </c>
      <c r="K25" s="47" t="s">
        <v>591</v>
      </c>
      <c r="L25" s="47"/>
      <c r="M25" s="185"/>
    </row>
    <row r="26" spans="1:13">
      <c r="A26" s="216" t="s">
        <v>534</v>
      </c>
      <c r="B26" s="217"/>
      <c r="C26" s="228"/>
      <c r="D26" s="187" t="s">
        <v>215</v>
      </c>
      <c r="E26" s="7" t="s">
        <v>591</v>
      </c>
      <c r="F26" s="229"/>
      <c r="G26" s="229"/>
      <c r="H26" s="7" t="s">
        <v>591</v>
      </c>
      <c r="I26" s="230"/>
      <c r="J26" s="7" t="s">
        <v>591</v>
      </c>
      <c r="K26" s="7" t="s">
        <v>591</v>
      </c>
      <c r="L26" s="7"/>
      <c r="M26" s="185"/>
    </row>
    <row r="27" spans="1:13">
      <c r="A27" s="216" t="s">
        <v>535</v>
      </c>
      <c r="B27" s="217"/>
      <c r="C27" s="228"/>
      <c r="D27" s="187" t="s">
        <v>216</v>
      </c>
      <c r="E27" s="7" t="s">
        <v>591</v>
      </c>
      <c r="F27" s="229"/>
      <c r="G27" s="229"/>
      <c r="H27" s="7" t="s">
        <v>591</v>
      </c>
      <c r="I27" s="230"/>
      <c r="J27" s="7" t="s">
        <v>591</v>
      </c>
      <c r="K27" s="7" t="s">
        <v>591</v>
      </c>
      <c r="L27" s="7"/>
      <c r="M27" s="185"/>
    </row>
    <row r="28" spans="1:13">
      <c r="A28" s="216" t="s">
        <v>536</v>
      </c>
      <c r="B28" s="217"/>
      <c r="C28" s="228"/>
      <c r="D28" s="187" t="s">
        <v>217</v>
      </c>
      <c r="E28" s="7" t="s">
        <v>591</v>
      </c>
      <c r="F28" s="490"/>
      <c r="G28" s="229"/>
      <c r="H28" s="7" t="s">
        <v>591</v>
      </c>
      <c r="I28" s="230"/>
      <c r="J28" s="7" t="s">
        <v>591</v>
      </c>
      <c r="K28" s="7" t="s">
        <v>591</v>
      </c>
      <c r="L28" s="7"/>
      <c r="M28" s="185"/>
    </row>
    <row r="29" spans="1:13">
      <c r="A29" s="184" t="s">
        <v>441</v>
      </c>
      <c r="B29" s="222"/>
      <c r="C29" s="231" t="s">
        <v>293</v>
      </c>
      <c r="D29" s="218"/>
      <c r="E29" s="47" t="s">
        <v>591</v>
      </c>
      <c r="F29" s="232"/>
      <c r="G29" s="232"/>
      <c r="H29" s="47" t="s">
        <v>591</v>
      </c>
      <c r="I29" s="233"/>
      <c r="J29" s="47" t="s">
        <v>591</v>
      </c>
      <c r="K29" s="47" t="s">
        <v>591</v>
      </c>
      <c r="L29" s="47"/>
      <c r="M29" s="185"/>
    </row>
    <row r="30" spans="1:13" ht="24.95" customHeight="1">
      <c r="A30" s="106" t="s">
        <v>442</v>
      </c>
      <c r="B30" s="673" t="s">
        <v>581</v>
      </c>
      <c r="C30" s="642"/>
      <c r="D30" s="643"/>
      <c r="E30" s="47" t="s">
        <v>591</v>
      </c>
      <c r="F30" s="366"/>
      <c r="G30" s="366">
        <v>-370.71</v>
      </c>
      <c r="H30" s="367" t="s">
        <v>591</v>
      </c>
      <c r="I30" s="366">
        <f>SUM(I22:I24)</f>
        <v>-1809.26</v>
      </c>
      <c r="J30" s="367" t="s">
        <v>591</v>
      </c>
      <c r="K30" s="367" t="s">
        <v>591</v>
      </c>
      <c r="L30" s="367"/>
      <c r="M30" s="366">
        <f>SUM(M22:M24)</f>
        <v>-2179.9699999999998</v>
      </c>
    </row>
    <row r="31" spans="1:13" ht="24.95" customHeight="1">
      <c r="A31" s="91" t="s">
        <v>443</v>
      </c>
      <c r="B31" s="654" t="s">
        <v>538</v>
      </c>
      <c r="C31" s="655"/>
      <c r="D31" s="656"/>
      <c r="E31" s="210"/>
      <c r="F31" s="210"/>
      <c r="G31" s="210"/>
      <c r="H31" s="210"/>
      <c r="I31" s="210"/>
      <c r="J31" s="210"/>
      <c r="K31" s="210"/>
      <c r="L31" s="210"/>
      <c r="M31" s="185"/>
    </row>
    <row r="32" spans="1:13" ht="24.95" customHeight="1">
      <c r="A32" s="91" t="s">
        <v>444</v>
      </c>
      <c r="B32" s="209"/>
      <c r="C32" s="641" t="s">
        <v>539</v>
      </c>
      <c r="D32" s="670"/>
      <c r="E32" s="210"/>
      <c r="F32" s="210"/>
      <c r="G32" s="210"/>
      <c r="H32" s="210"/>
      <c r="I32" s="210"/>
      <c r="J32" s="210"/>
      <c r="K32" s="210"/>
      <c r="L32" s="210"/>
      <c r="M32" s="185"/>
    </row>
    <row r="33" spans="1:13" ht="33" customHeight="1">
      <c r="A33" s="91" t="s">
        <v>445</v>
      </c>
      <c r="B33" s="211"/>
      <c r="C33" s="612" t="s">
        <v>582</v>
      </c>
      <c r="D33" s="678"/>
      <c r="E33" s="210"/>
      <c r="F33" s="210"/>
      <c r="G33" s="210"/>
      <c r="H33" s="210"/>
      <c r="I33" s="210"/>
      <c r="J33" s="210"/>
      <c r="K33" s="210"/>
      <c r="L33" s="210"/>
      <c r="M33" s="185"/>
    </row>
    <row r="34" spans="1:13" ht="29.25" customHeight="1">
      <c r="A34" s="91" t="s">
        <v>446</v>
      </c>
      <c r="B34" s="211"/>
      <c r="C34" s="671" t="s">
        <v>541</v>
      </c>
      <c r="D34" s="672"/>
      <c r="E34" s="210"/>
      <c r="F34" s="210"/>
      <c r="G34" s="210"/>
      <c r="H34" s="210"/>
      <c r="I34" s="210"/>
      <c r="J34" s="210"/>
      <c r="K34" s="210"/>
      <c r="L34" s="210"/>
      <c r="M34" s="185"/>
    </row>
    <row r="35" spans="1:13" ht="24.95" customHeight="1">
      <c r="A35" s="106" t="s">
        <v>447</v>
      </c>
      <c r="B35" s="211"/>
      <c r="C35" s="671" t="s">
        <v>583</v>
      </c>
      <c r="D35" s="672"/>
      <c r="E35" s="210"/>
      <c r="F35" s="210"/>
      <c r="G35" s="210"/>
      <c r="H35" s="210"/>
      <c r="I35" s="210"/>
      <c r="J35" s="210"/>
      <c r="K35" s="210"/>
      <c r="L35" s="210"/>
      <c r="M35" s="185"/>
    </row>
    <row r="36" spans="1:13">
      <c r="A36" s="216" t="s">
        <v>543</v>
      </c>
      <c r="B36" s="217"/>
      <c r="C36" s="228"/>
      <c r="D36" s="187" t="s">
        <v>215</v>
      </c>
      <c r="E36" s="210"/>
      <c r="F36" s="210"/>
      <c r="G36" s="210"/>
      <c r="H36" s="210"/>
      <c r="I36" s="210"/>
      <c r="J36" s="210"/>
      <c r="K36" s="210"/>
      <c r="L36" s="210"/>
      <c r="M36" s="185"/>
    </row>
    <row r="37" spans="1:13">
      <c r="A37" s="216" t="s">
        <v>544</v>
      </c>
      <c r="B37" s="217"/>
      <c r="C37" s="228"/>
      <c r="D37" s="187" t="s">
        <v>216</v>
      </c>
      <c r="E37" s="210"/>
      <c r="F37" s="210"/>
      <c r="G37" s="210"/>
      <c r="H37" s="210"/>
      <c r="I37" s="210"/>
      <c r="J37" s="210"/>
      <c r="K37" s="210"/>
      <c r="L37" s="210"/>
      <c r="M37" s="185"/>
    </row>
    <row r="38" spans="1:13">
      <c r="A38" s="216" t="s">
        <v>545</v>
      </c>
      <c r="B38" s="217"/>
      <c r="C38" s="228"/>
      <c r="D38" s="187" t="s">
        <v>217</v>
      </c>
      <c r="E38" s="210"/>
      <c r="F38" s="210"/>
      <c r="G38" s="210"/>
      <c r="H38" s="210"/>
      <c r="I38" s="210"/>
      <c r="J38" s="210"/>
      <c r="K38" s="210"/>
      <c r="L38" s="210"/>
      <c r="M38" s="185"/>
    </row>
    <row r="39" spans="1:13">
      <c r="A39" s="91" t="s">
        <v>448</v>
      </c>
      <c r="B39" s="211"/>
      <c r="C39" s="234" t="s">
        <v>293</v>
      </c>
      <c r="D39" s="213"/>
      <c r="E39" s="210"/>
      <c r="F39" s="210"/>
      <c r="G39" s="210"/>
      <c r="H39" s="210"/>
      <c r="I39" s="210"/>
      <c r="J39" s="210"/>
      <c r="K39" s="210"/>
      <c r="L39" s="210"/>
      <c r="M39" s="185"/>
    </row>
    <row r="40" spans="1:13" ht="26.25" customHeight="1">
      <c r="A40" s="106" t="s">
        <v>546</v>
      </c>
      <c r="B40" s="673" t="s">
        <v>584</v>
      </c>
      <c r="C40" s="642"/>
      <c r="D40" s="643"/>
      <c r="E40" s="210"/>
      <c r="F40" s="210"/>
      <c r="G40" s="210"/>
      <c r="H40" s="210"/>
      <c r="I40" s="210"/>
      <c r="J40" s="210"/>
      <c r="K40" s="210"/>
      <c r="L40" s="210"/>
      <c r="M40" s="185"/>
    </row>
    <row r="41" spans="1:13" ht="24.95" customHeight="1">
      <c r="A41" s="106" t="s">
        <v>547</v>
      </c>
      <c r="B41" s="675" t="s">
        <v>585</v>
      </c>
      <c r="C41" s="676"/>
      <c r="D41" s="677"/>
      <c r="E41" s="210"/>
      <c r="F41" s="364"/>
      <c r="G41" s="364">
        <v>0</v>
      </c>
      <c r="H41" s="364"/>
      <c r="I41" s="364">
        <v>0.28999999999999998</v>
      </c>
      <c r="J41" s="364"/>
      <c r="K41" s="364"/>
      <c r="L41" s="364"/>
      <c r="M41" s="365">
        <f>SUM(F41:I41)</f>
        <v>0.28999999999999998</v>
      </c>
    </row>
    <row r="42" spans="1:13" ht="24.95" customHeight="1">
      <c r="A42" s="106" t="s">
        <v>549</v>
      </c>
      <c r="B42" s="673" t="s">
        <v>586</v>
      </c>
      <c r="C42" s="642"/>
      <c r="D42" s="643"/>
      <c r="E42" s="210"/>
      <c r="F42" s="364"/>
      <c r="G42" s="364">
        <v>0</v>
      </c>
      <c r="H42" s="364"/>
      <c r="I42" s="364">
        <v>0.28999999999999998</v>
      </c>
      <c r="J42" s="364"/>
      <c r="K42" s="364"/>
      <c r="L42" s="364"/>
      <c r="M42" s="365">
        <f>SUM(F42:I42)</f>
        <v>0.28999999999999998</v>
      </c>
    </row>
    <row r="43" spans="1:13">
      <c r="A43" s="235" t="s">
        <v>587</v>
      </c>
      <c r="B43" s="235"/>
      <c r="C43" s="235"/>
      <c r="D43" s="235"/>
      <c r="E43" s="235"/>
      <c r="F43" s="235"/>
    </row>
    <row r="44" spans="1:13">
      <c r="A44" s="236" t="s">
        <v>588</v>
      </c>
    </row>
  </sheetData>
  <mergeCells count="28">
    <mergeCell ref="C24:D24"/>
    <mergeCell ref="B40:D40"/>
    <mergeCell ref="B42:D42"/>
    <mergeCell ref="B41:D41"/>
    <mergeCell ref="C32:D32"/>
    <mergeCell ref="C33:D33"/>
    <mergeCell ref="C34:D34"/>
    <mergeCell ref="C35:D35"/>
    <mergeCell ref="B12:D12"/>
    <mergeCell ref="C16:D16"/>
    <mergeCell ref="B21:D21"/>
    <mergeCell ref="L9:L10"/>
    <mergeCell ref="B9:D10"/>
    <mergeCell ref="B31:D31"/>
    <mergeCell ref="B22:D22"/>
    <mergeCell ref="C23:D23"/>
    <mergeCell ref="C25:D25"/>
    <mergeCell ref="B30:D30"/>
    <mergeCell ref="K1:M1"/>
    <mergeCell ref="A5:M5"/>
    <mergeCell ref="D6:M6"/>
    <mergeCell ref="A9:A10"/>
    <mergeCell ref="E9:E10"/>
    <mergeCell ref="F9:F10"/>
    <mergeCell ref="G9:I9"/>
    <mergeCell ref="J9:K9"/>
    <mergeCell ref="A7:M7"/>
    <mergeCell ref="M9:M10"/>
  </mergeCells>
  <phoneticPr fontId="2" type="noConversion"/>
  <pageMargins left="0.55118110236220474" right="0.55118110236220474" top="0.59055118110236227" bottom="0.59055118110236227" header="0.31496062992125984" footer="0.31496062992125984"/>
  <pageSetup paperSize="9" scale="85" orientation="landscape" r:id="rId1"/>
  <headerFooter alignWithMargins="0"/>
  <rowBreaks count="1" manualBreakCount="1">
    <brk id="2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view="pageBreakPreview" zoomScaleNormal="100" zoomScaleSheetLayoutView="100" workbookViewId="0">
      <pane ySplit="11" topLeftCell="A51" activePane="bottomLeft" state="frozen"/>
      <selection pane="bottomLeft" activeCell="M12" sqref="M12"/>
    </sheetView>
  </sheetViews>
  <sheetFormatPr defaultRowHeight="12.75"/>
  <cols>
    <col min="1" max="1" width="5.85546875" style="130" customWidth="1"/>
    <col min="2" max="2" width="0.28515625" style="39" customWidth="1"/>
    <col min="3" max="3" width="1.5703125" style="39" customWidth="1"/>
    <col min="4" max="4" width="23.42578125" style="39" customWidth="1"/>
    <col min="5" max="9" width="8.28515625" style="39" customWidth="1"/>
    <col min="10" max="10" width="9.42578125" style="39" bestFit="1" customWidth="1"/>
    <col min="11" max="11" width="9.42578125" style="39" customWidth="1"/>
    <col min="12" max="12" width="8.28515625" style="39" customWidth="1"/>
    <col min="13" max="13" width="9.28515625" style="39" customWidth="1"/>
    <col min="14" max="14" width="8.28515625" style="39" customWidth="1"/>
    <col min="15" max="15" width="10.85546875" style="39" customWidth="1"/>
    <col min="16" max="16" width="8.28515625" style="39" customWidth="1"/>
    <col min="17" max="17" width="7.28515625" style="39" customWidth="1"/>
    <col min="18" max="18" width="10.140625" style="39" customWidth="1"/>
    <col min="19" max="16384" width="9.140625" style="39"/>
  </cols>
  <sheetData>
    <row r="1" spans="1:18" ht="15.75">
      <c r="N1" s="119"/>
      <c r="P1" s="648" t="s">
        <v>703</v>
      </c>
      <c r="Q1" s="648"/>
      <c r="R1" s="648"/>
    </row>
    <row r="2" spans="1:18">
      <c r="A2" s="36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N2" s="116" t="s">
        <v>196</v>
      </c>
      <c r="O2" s="132"/>
      <c r="P2" s="132"/>
      <c r="Q2" s="132"/>
      <c r="R2" s="132"/>
    </row>
    <row r="3" spans="1:18" ht="14.25" customHeight="1">
      <c r="A3" s="3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36"/>
      <c r="N3" s="36" t="s">
        <v>229</v>
      </c>
      <c r="O3" s="36"/>
      <c r="P3" s="36"/>
      <c r="Q3" s="36"/>
    </row>
    <row r="4" spans="1:18" ht="4.5" customHeight="1">
      <c r="A4" s="3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36"/>
      <c r="N4" s="36"/>
      <c r="O4" s="36"/>
      <c r="P4" s="36"/>
      <c r="Q4" s="36"/>
      <c r="R4" s="36"/>
    </row>
    <row r="5" spans="1:18" ht="31.5" customHeight="1">
      <c r="A5" s="634" t="s">
        <v>223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</row>
    <row r="6" spans="1:18" ht="3" customHeight="1">
      <c r="A6" s="36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8" ht="22.5" customHeight="1">
      <c r="A7" s="634" t="s">
        <v>197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</row>
    <row r="8" spans="1:18" ht="4.5" customHeight="1">
      <c r="A8" s="36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8" ht="27" customHeight="1">
      <c r="A9" s="578" t="s">
        <v>198</v>
      </c>
      <c r="B9" s="694" t="s">
        <v>234</v>
      </c>
      <c r="C9" s="694"/>
      <c r="D9" s="694"/>
      <c r="E9" s="578" t="s">
        <v>107</v>
      </c>
      <c r="F9" s="578" t="s">
        <v>108</v>
      </c>
      <c r="G9" s="578"/>
      <c r="H9" s="578" t="s">
        <v>199</v>
      </c>
      <c r="I9" s="578" t="s">
        <v>200</v>
      </c>
      <c r="J9" s="578" t="s">
        <v>111</v>
      </c>
      <c r="K9" s="578" t="s">
        <v>201</v>
      </c>
      <c r="L9" s="578" t="s">
        <v>202</v>
      </c>
      <c r="M9" s="578" t="s">
        <v>114</v>
      </c>
      <c r="N9" s="578" t="s">
        <v>203</v>
      </c>
      <c r="O9" s="578"/>
      <c r="P9" s="578" t="s">
        <v>204</v>
      </c>
      <c r="Q9" s="578" t="s">
        <v>205</v>
      </c>
      <c r="R9" s="578" t="s">
        <v>424</v>
      </c>
    </row>
    <row r="10" spans="1:18" ht="51">
      <c r="A10" s="578"/>
      <c r="B10" s="694"/>
      <c r="C10" s="694"/>
      <c r="D10" s="694"/>
      <c r="E10" s="578"/>
      <c r="F10" s="124" t="s">
        <v>206</v>
      </c>
      <c r="G10" s="124" t="s">
        <v>207</v>
      </c>
      <c r="H10" s="578"/>
      <c r="I10" s="578"/>
      <c r="J10" s="578"/>
      <c r="K10" s="578"/>
      <c r="L10" s="578"/>
      <c r="M10" s="578"/>
      <c r="N10" s="124" t="s">
        <v>208</v>
      </c>
      <c r="O10" s="124" t="s">
        <v>203</v>
      </c>
      <c r="P10" s="578"/>
      <c r="Q10" s="578"/>
      <c r="R10" s="578"/>
    </row>
    <row r="11" spans="1:18">
      <c r="A11" s="191">
        <v>1</v>
      </c>
      <c r="B11" s="693">
        <v>2</v>
      </c>
      <c r="C11" s="693"/>
      <c r="D11" s="693"/>
      <c r="E11" s="191">
        <v>3</v>
      </c>
      <c r="F11" s="191">
        <v>4</v>
      </c>
      <c r="G11" s="191">
        <v>5</v>
      </c>
      <c r="H11" s="191">
        <v>6</v>
      </c>
      <c r="I11" s="191">
        <v>7</v>
      </c>
      <c r="J11" s="191">
        <v>8</v>
      </c>
      <c r="K11" s="191">
        <v>9</v>
      </c>
      <c r="L11" s="191">
        <v>10</v>
      </c>
      <c r="M11" s="191">
        <v>11</v>
      </c>
      <c r="N11" s="191">
        <v>12</v>
      </c>
      <c r="O11" s="191">
        <v>13</v>
      </c>
      <c r="P11" s="191">
        <v>14</v>
      </c>
      <c r="Q11" s="191">
        <v>15</v>
      </c>
      <c r="R11" s="191">
        <v>16</v>
      </c>
    </row>
    <row r="12" spans="1:18" ht="39.950000000000003" customHeight="1">
      <c r="A12" s="192" t="s">
        <v>427</v>
      </c>
      <c r="B12" s="688" t="s">
        <v>209</v>
      </c>
      <c r="C12" s="689"/>
      <c r="D12" s="690"/>
      <c r="E12" s="124"/>
      <c r="F12" s="124"/>
      <c r="G12" s="124"/>
      <c r="H12" s="124"/>
      <c r="I12" s="124"/>
      <c r="J12" s="419">
        <v>14237.91</v>
      </c>
      <c r="K12" s="419">
        <v>12507.82</v>
      </c>
      <c r="L12" s="419"/>
      <c r="M12" s="419">
        <v>595</v>
      </c>
      <c r="N12" s="419"/>
      <c r="O12" s="419">
        <v>5951.4</v>
      </c>
      <c r="P12" s="419"/>
      <c r="Q12" s="419"/>
      <c r="R12" s="419">
        <f>SUM(J12:O12)</f>
        <v>33292.129999999997</v>
      </c>
    </row>
    <row r="13" spans="1:18" ht="25.5" customHeight="1">
      <c r="A13" s="65" t="s">
        <v>428</v>
      </c>
      <c r="B13" s="193"/>
      <c r="C13" s="523" t="s">
        <v>210</v>
      </c>
      <c r="D13" s="679"/>
      <c r="E13" s="188"/>
      <c r="F13" s="126"/>
      <c r="G13" s="126"/>
      <c r="H13" s="126"/>
      <c r="I13" s="126"/>
      <c r="J13" s="429"/>
      <c r="K13" s="429"/>
      <c r="L13" s="429"/>
      <c r="M13" s="429">
        <v>619.24</v>
      </c>
      <c r="N13" s="429"/>
      <c r="O13" s="429"/>
      <c r="P13" s="429"/>
      <c r="Q13" s="429"/>
      <c r="R13" s="429">
        <v>619.24</v>
      </c>
    </row>
    <row r="14" spans="1:18" ht="25.5">
      <c r="A14" s="194" t="s">
        <v>594</v>
      </c>
      <c r="B14" s="195" t="s">
        <v>211</v>
      </c>
      <c r="C14" s="196"/>
      <c r="D14" s="22" t="s">
        <v>212</v>
      </c>
      <c r="E14" s="188"/>
      <c r="F14" s="126"/>
      <c r="G14" s="126"/>
      <c r="H14" s="126"/>
      <c r="I14" s="126"/>
      <c r="J14" s="429"/>
      <c r="K14" s="429"/>
      <c r="L14" s="429"/>
      <c r="M14" s="429">
        <v>619.24</v>
      </c>
      <c r="N14" s="429"/>
      <c r="O14" s="429"/>
      <c r="P14" s="429"/>
      <c r="Q14" s="429"/>
      <c r="R14" s="429">
        <v>619.24</v>
      </c>
    </row>
    <row r="15" spans="1:18" ht="25.5">
      <c r="A15" s="191" t="s">
        <v>595</v>
      </c>
      <c r="B15" s="196"/>
      <c r="C15" s="196"/>
      <c r="D15" s="92" t="s">
        <v>213</v>
      </c>
      <c r="E15" s="126"/>
      <c r="F15" s="126"/>
      <c r="G15" s="126"/>
      <c r="H15" s="126"/>
      <c r="I15" s="126"/>
      <c r="J15" s="429"/>
      <c r="K15" s="429"/>
      <c r="L15" s="429"/>
      <c r="M15" s="429"/>
      <c r="N15" s="429"/>
      <c r="O15" s="429"/>
      <c r="P15" s="419"/>
      <c r="Q15" s="419"/>
      <c r="R15" s="419"/>
    </row>
    <row r="16" spans="1:18" ht="51" customHeight="1">
      <c r="A16" s="65" t="s">
        <v>430</v>
      </c>
      <c r="B16" s="617" t="s">
        <v>214</v>
      </c>
      <c r="C16" s="618"/>
      <c r="D16" s="687"/>
      <c r="E16" s="188"/>
      <c r="F16" s="126"/>
      <c r="G16" s="126"/>
      <c r="H16" s="126"/>
      <c r="I16" s="126"/>
      <c r="J16" s="429"/>
      <c r="K16" s="429"/>
      <c r="L16" s="429"/>
      <c r="M16" s="429"/>
      <c r="N16" s="429"/>
      <c r="O16" s="429"/>
      <c r="P16" s="419"/>
      <c r="Q16" s="419"/>
      <c r="R16" s="419">
        <f>SUM(J16:Q16)</f>
        <v>0</v>
      </c>
    </row>
    <row r="17" spans="1:18">
      <c r="A17" s="197" t="s">
        <v>596</v>
      </c>
      <c r="B17" s="198"/>
      <c r="C17" s="196"/>
      <c r="D17" s="22" t="s">
        <v>215</v>
      </c>
      <c r="E17" s="126"/>
      <c r="F17" s="126"/>
      <c r="G17" s="126"/>
      <c r="H17" s="126"/>
      <c r="I17" s="126"/>
      <c r="J17" s="429"/>
      <c r="K17" s="429"/>
      <c r="L17" s="429"/>
      <c r="M17" s="429"/>
      <c r="N17" s="429"/>
      <c r="O17" s="429"/>
      <c r="P17" s="419"/>
      <c r="Q17" s="419"/>
      <c r="R17" s="419"/>
    </row>
    <row r="18" spans="1:18">
      <c r="A18" s="65" t="s">
        <v>597</v>
      </c>
      <c r="B18" s="198"/>
      <c r="C18" s="196"/>
      <c r="D18" s="22" t="s">
        <v>216</v>
      </c>
      <c r="E18" s="188"/>
      <c r="F18" s="126"/>
      <c r="G18" s="126"/>
      <c r="H18" s="126"/>
      <c r="I18" s="126"/>
      <c r="J18" s="429"/>
      <c r="K18" s="429"/>
      <c r="L18" s="429"/>
      <c r="M18" s="429"/>
      <c r="N18" s="429"/>
      <c r="O18" s="429"/>
      <c r="P18" s="419"/>
      <c r="Q18" s="419"/>
      <c r="R18" s="419"/>
    </row>
    <row r="19" spans="1:18">
      <c r="A19" s="65" t="s">
        <v>29</v>
      </c>
      <c r="B19" s="198"/>
      <c r="C19" s="196"/>
      <c r="D19" s="22" t="s">
        <v>217</v>
      </c>
      <c r="E19" s="188"/>
      <c r="F19" s="126"/>
      <c r="G19" s="126"/>
      <c r="H19" s="126"/>
      <c r="I19" s="126"/>
      <c r="J19" s="429"/>
      <c r="K19" s="429"/>
      <c r="L19" s="429"/>
      <c r="M19" s="429"/>
      <c r="N19" s="429"/>
      <c r="O19" s="429"/>
      <c r="P19" s="419"/>
      <c r="Q19" s="419"/>
      <c r="R19" s="419">
        <f>SUM(J19:Q19)</f>
        <v>0</v>
      </c>
    </row>
    <row r="20" spans="1:18" ht="15" customHeight="1">
      <c r="A20" s="65" t="s">
        <v>431</v>
      </c>
      <c r="B20" s="193"/>
      <c r="C20" s="523" t="s">
        <v>293</v>
      </c>
      <c r="D20" s="679"/>
      <c r="E20" s="188"/>
      <c r="F20" s="126"/>
      <c r="G20" s="126"/>
      <c r="H20" s="126"/>
      <c r="I20" s="126"/>
      <c r="J20" s="429"/>
      <c r="K20" s="429"/>
      <c r="L20" s="429"/>
      <c r="M20" s="429"/>
      <c r="N20" s="429"/>
      <c r="O20" s="429"/>
      <c r="P20" s="419"/>
      <c r="Q20" s="419"/>
      <c r="R20" s="419"/>
    </row>
    <row r="21" spans="1:18" ht="54.95" customHeight="1">
      <c r="A21" s="192" t="s">
        <v>432</v>
      </c>
      <c r="B21" s="686" t="s">
        <v>218</v>
      </c>
      <c r="C21" s="686"/>
      <c r="D21" s="686"/>
      <c r="E21" s="124"/>
      <c r="F21" s="124"/>
      <c r="G21" s="124"/>
      <c r="H21" s="124"/>
      <c r="I21" s="124"/>
      <c r="J21" s="419">
        <v>14237.91</v>
      </c>
      <c r="K21" s="419">
        <v>12507.82</v>
      </c>
      <c r="L21" s="419"/>
      <c r="M21" s="419">
        <v>1214.24</v>
      </c>
      <c r="N21" s="419"/>
      <c r="O21" s="419">
        <v>5951.4</v>
      </c>
      <c r="P21" s="419"/>
      <c r="Q21" s="419"/>
      <c r="R21" s="434">
        <f>SUM(J21:P21)</f>
        <v>33911.370000000003</v>
      </c>
    </row>
    <row r="22" spans="1:18" ht="39.950000000000003" customHeight="1">
      <c r="A22" s="192" t="s">
        <v>434</v>
      </c>
      <c r="B22" s="520" t="s">
        <v>219</v>
      </c>
      <c r="C22" s="636"/>
      <c r="D22" s="691"/>
      <c r="E22" s="124" t="s">
        <v>591</v>
      </c>
      <c r="F22" s="124"/>
      <c r="G22" s="124"/>
      <c r="H22" s="124"/>
      <c r="I22" s="124"/>
      <c r="J22" s="419">
        <v>-13215.54</v>
      </c>
      <c r="K22" s="419">
        <v>-12507.53</v>
      </c>
      <c r="L22" s="419"/>
      <c r="M22" s="419">
        <v>-173.32</v>
      </c>
      <c r="N22" s="435" t="s">
        <v>591</v>
      </c>
      <c r="O22" s="419">
        <v>-5949.37</v>
      </c>
      <c r="P22" s="419" t="s">
        <v>591</v>
      </c>
      <c r="Q22" s="419" t="s">
        <v>591</v>
      </c>
      <c r="R22" s="434">
        <f>SUM(J22:O22)</f>
        <v>-31845.759999999998</v>
      </c>
    </row>
    <row r="23" spans="1:18" ht="39.950000000000003" customHeight="1">
      <c r="A23" s="197" t="s">
        <v>436</v>
      </c>
      <c r="B23" s="198"/>
      <c r="C23" s="523" t="s">
        <v>220</v>
      </c>
      <c r="D23" s="679"/>
      <c r="E23" s="126" t="s">
        <v>591</v>
      </c>
      <c r="F23" s="126"/>
      <c r="G23" s="126"/>
      <c r="H23" s="126"/>
      <c r="I23" s="126"/>
      <c r="J23" s="429"/>
      <c r="K23" s="429"/>
      <c r="L23" s="429"/>
      <c r="M23" s="429"/>
      <c r="N23" s="435" t="s">
        <v>591</v>
      </c>
      <c r="O23" s="429"/>
      <c r="P23" s="429" t="s">
        <v>591</v>
      </c>
      <c r="Q23" s="429" t="s">
        <v>591</v>
      </c>
      <c r="R23" s="419"/>
    </row>
    <row r="24" spans="1:18" ht="38.25" customHeight="1">
      <c r="A24" s="197" t="s">
        <v>438</v>
      </c>
      <c r="B24" s="198"/>
      <c r="C24" s="523" t="s">
        <v>221</v>
      </c>
      <c r="D24" s="679"/>
      <c r="E24" s="126" t="s">
        <v>591</v>
      </c>
      <c r="F24" s="126"/>
      <c r="G24" s="126"/>
      <c r="H24" s="126"/>
      <c r="I24" s="126"/>
      <c r="J24" s="429">
        <v>-218.16</v>
      </c>
      <c r="K24" s="429"/>
      <c r="L24" s="429"/>
      <c r="M24" s="429">
        <v>-187.2</v>
      </c>
      <c r="N24" s="435" t="s">
        <v>591</v>
      </c>
      <c r="O24" s="429"/>
      <c r="P24" s="429" t="s">
        <v>591</v>
      </c>
      <c r="Q24" s="429" t="s">
        <v>591</v>
      </c>
      <c r="R24" s="419">
        <f>SUM(J24:M24)</f>
        <v>-405.36</v>
      </c>
    </row>
    <row r="25" spans="1:18" ht="51" customHeight="1">
      <c r="A25" s="197" t="s">
        <v>440</v>
      </c>
      <c r="B25" s="198"/>
      <c r="C25" s="523" t="s">
        <v>533</v>
      </c>
      <c r="D25" s="679"/>
      <c r="E25" s="126" t="s">
        <v>591</v>
      </c>
      <c r="F25" s="126"/>
      <c r="G25" s="126"/>
      <c r="H25" s="126"/>
      <c r="I25" s="126"/>
      <c r="J25" s="429"/>
      <c r="K25" s="429"/>
      <c r="L25" s="429"/>
      <c r="M25" s="429"/>
      <c r="N25" s="435" t="s">
        <v>591</v>
      </c>
      <c r="O25" s="429"/>
      <c r="P25" s="429" t="s">
        <v>591</v>
      </c>
      <c r="Q25" s="429" t="s">
        <v>591</v>
      </c>
      <c r="R25" s="419"/>
    </row>
    <row r="26" spans="1:18">
      <c r="A26" s="199" t="s">
        <v>534</v>
      </c>
      <c r="B26" s="200"/>
      <c r="C26" s="81"/>
      <c r="D26" s="201" t="s">
        <v>215</v>
      </c>
      <c r="E26" s="7" t="s">
        <v>591</v>
      </c>
      <c r="F26" s="126"/>
      <c r="G26" s="126"/>
      <c r="H26" s="126"/>
      <c r="I26" s="126"/>
      <c r="J26" s="429"/>
      <c r="K26" s="429"/>
      <c r="L26" s="429"/>
      <c r="M26" s="429"/>
      <c r="N26" s="435" t="s">
        <v>591</v>
      </c>
      <c r="O26" s="435"/>
      <c r="P26" s="435" t="s">
        <v>591</v>
      </c>
      <c r="Q26" s="435" t="s">
        <v>591</v>
      </c>
      <c r="R26" s="419"/>
    </row>
    <row r="27" spans="1:18">
      <c r="A27" s="199" t="s">
        <v>535</v>
      </c>
      <c r="B27" s="200"/>
      <c r="C27" s="81"/>
      <c r="D27" s="201" t="s">
        <v>216</v>
      </c>
      <c r="E27" s="7" t="s">
        <v>591</v>
      </c>
      <c r="F27" s="126"/>
      <c r="G27" s="126"/>
      <c r="H27" s="126"/>
      <c r="I27" s="126"/>
      <c r="J27" s="429"/>
      <c r="K27" s="429"/>
      <c r="L27" s="429"/>
      <c r="M27" s="429"/>
      <c r="N27" s="435" t="s">
        <v>591</v>
      </c>
      <c r="O27" s="435"/>
      <c r="P27" s="435" t="s">
        <v>591</v>
      </c>
      <c r="Q27" s="435" t="s">
        <v>591</v>
      </c>
      <c r="R27" s="419"/>
    </row>
    <row r="28" spans="1:18">
      <c r="A28" s="199" t="s">
        <v>536</v>
      </c>
      <c r="B28" s="200"/>
      <c r="C28" s="81"/>
      <c r="D28" s="201" t="s">
        <v>217</v>
      </c>
      <c r="E28" s="7" t="s">
        <v>591</v>
      </c>
      <c r="F28" s="126"/>
      <c r="G28" s="126"/>
      <c r="H28" s="126"/>
      <c r="I28" s="126"/>
      <c r="J28" s="429"/>
      <c r="K28" s="429"/>
      <c r="L28" s="429"/>
      <c r="M28" s="429"/>
      <c r="N28" s="435" t="s">
        <v>591</v>
      </c>
      <c r="O28" s="435"/>
      <c r="P28" s="435" t="s">
        <v>591</v>
      </c>
      <c r="Q28" s="435" t="s">
        <v>591</v>
      </c>
      <c r="R28" s="419"/>
    </row>
    <row r="29" spans="1:18" ht="15" customHeight="1">
      <c r="A29" s="197" t="s">
        <v>441</v>
      </c>
      <c r="B29" s="200"/>
      <c r="C29" s="569" t="s">
        <v>293</v>
      </c>
      <c r="D29" s="692"/>
      <c r="E29" s="7" t="s">
        <v>591</v>
      </c>
      <c r="F29" s="126"/>
      <c r="G29" s="126"/>
      <c r="H29" s="126"/>
      <c r="I29" s="126"/>
      <c r="J29" s="429"/>
      <c r="K29" s="429"/>
      <c r="L29" s="429"/>
      <c r="M29" s="429"/>
      <c r="N29" s="435" t="s">
        <v>591</v>
      </c>
      <c r="O29" s="429"/>
      <c r="P29" s="429" t="s">
        <v>591</v>
      </c>
      <c r="Q29" s="429" t="s">
        <v>591</v>
      </c>
      <c r="R29" s="419"/>
    </row>
    <row r="30" spans="1:18" ht="54.95" customHeight="1">
      <c r="A30" s="192" t="s">
        <v>442</v>
      </c>
      <c r="B30" s="520" t="s">
        <v>537</v>
      </c>
      <c r="C30" s="636"/>
      <c r="D30" s="691"/>
      <c r="E30" s="124" t="s">
        <v>591</v>
      </c>
      <c r="F30" s="124"/>
      <c r="G30" s="124"/>
      <c r="H30" s="124"/>
      <c r="I30" s="124"/>
      <c r="J30" s="419">
        <f>SUM(J22+J25+J24)</f>
        <v>-13433.7</v>
      </c>
      <c r="K30" s="419">
        <f>SUM(K22+K25)</f>
        <v>-12507.53</v>
      </c>
      <c r="L30" s="429"/>
      <c r="M30" s="419">
        <f>SUM(M22:M24)</f>
        <v>-360.52</v>
      </c>
      <c r="N30" s="435" t="s">
        <v>591</v>
      </c>
      <c r="O30" s="419">
        <v>-5949.37</v>
      </c>
      <c r="P30" s="429" t="s">
        <v>591</v>
      </c>
      <c r="Q30" s="429" t="s">
        <v>591</v>
      </c>
      <c r="R30" s="434">
        <f>SUM(J30:O30)</f>
        <v>-32251.120000000003</v>
      </c>
    </row>
    <row r="31" spans="1:18" ht="39.950000000000003" customHeight="1">
      <c r="A31" s="192" t="s">
        <v>443</v>
      </c>
      <c r="B31" s="682" t="s">
        <v>538</v>
      </c>
      <c r="C31" s="683"/>
      <c r="D31" s="691"/>
      <c r="E31" s="124" t="s">
        <v>591</v>
      </c>
      <c r="F31" s="124"/>
      <c r="G31" s="124"/>
      <c r="H31" s="124"/>
      <c r="I31" s="202"/>
      <c r="J31" s="419"/>
      <c r="K31" s="419"/>
      <c r="L31" s="436"/>
      <c r="M31" s="419"/>
      <c r="N31" s="435" t="s">
        <v>591</v>
      </c>
      <c r="O31" s="419"/>
      <c r="P31" s="419"/>
      <c r="Q31" s="419"/>
      <c r="R31" s="419"/>
    </row>
    <row r="32" spans="1:18" ht="39.950000000000003" customHeight="1">
      <c r="A32" s="197" t="s">
        <v>444</v>
      </c>
      <c r="B32" s="198"/>
      <c r="C32" s="523" t="s">
        <v>539</v>
      </c>
      <c r="D32" s="679"/>
      <c r="E32" s="126" t="s">
        <v>591</v>
      </c>
      <c r="F32" s="126"/>
      <c r="G32" s="126"/>
      <c r="H32" s="126"/>
      <c r="I32" s="203"/>
      <c r="J32" s="429"/>
      <c r="K32" s="429"/>
      <c r="L32" s="437"/>
      <c r="M32" s="429"/>
      <c r="N32" s="435" t="s">
        <v>591</v>
      </c>
      <c r="O32" s="429"/>
      <c r="P32" s="429"/>
      <c r="Q32" s="429"/>
      <c r="R32" s="429"/>
    </row>
    <row r="33" spans="1:18" ht="29.25" customHeight="1">
      <c r="A33" s="197" t="s">
        <v>445</v>
      </c>
      <c r="B33" s="198"/>
      <c r="C33" s="523" t="s">
        <v>540</v>
      </c>
      <c r="D33" s="679"/>
      <c r="E33" s="47" t="s">
        <v>591</v>
      </c>
      <c r="F33" s="47"/>
      <c r="G33" s="47"/>
      <c r="H33" s="47"/>
      <c r="I33" s="114"/>
      <c r="J33" s="438"/>
      <c r="K33" s="438"/>
      <c r="L33" s="439"/>
      <c r="M33" s="438"/>
      <c r="N33" s="435" t="s">
        <v>591</v>
      </c>
      <c r="O33" s="438"/>
      <c r="P33" s="438"/>
      <c r="Q33" s="438"/>
      <c r="R33" s="438"/>
    </row>
    <row r="34" spans="1:18" ht="39.75" customHeight="1">
      <c r="A34" s="197" t="s">
        <v>446</v>
      </c>
      <c r="B34" s="198"/>
      <c r="C34" s="523" t="s">
        <v>541</v>
      </c>
      <c r="D34" s="679"/>
      <c r="E34" s="126" t="s">
        <v>591</v>
      </c>
      <c r="F34" s="126"/>
      <c r="G34" s="126"/>
      <c r="H34" s="126"/>
      <c r="I34" s="203"/>
      <c r="J34" s="429"/>
      <c r="K34" s="429"/>
      <c r="L34" s="437"/>
      <c r="M34" s="429"/>
      <c r="N34" s="435" t="s">
        <v>591</v>
      </c>
      <c r="O34" s="429"/>
      <c r="P34" s="429"/>
      <c r="Q34" s="429"/>
      <c r="R34" s="429"/>
    </row>
    <row r="35" spans="1:18" ht="45.75" customHeight="1">
      <c r="A35" s="197" t="s">
        <v>447</v>
      </c>
      <c r="B35" s="198"/>
      <c r="C35" s="523" t="s">
        <v>542</v>
      </c>
      <c r="D35" s="679"/>
      <c r="E35" s="126" t="s">
        <v>591</v>
      </c>
      <c r="F35" s="126"/>
      <c r="G35" s="126"/>
      <c r="H35" s="126"/>
      <c r="I35" s="203"/>
      <c r="J35" s="429"/>
      <c r="K35" s="429"/>
      <c r="L35" s="437"/>
      <c r="M35" s="429"/>
      <c r="N35" s="435" t="s">
        <v>591</v>
      </c>
      <c r="O35" s="429"/>
      <c r="P35" s="429"/>
      <c r="Q35" s="429"/>
      <c r="R35" s="429"/>
    </row>
    <row r="36" spans="1:18">
      <c r="A36" s="199" t="s">
        <v>543</v>
      </c>
      <c r="B36" s="200"/>
      <c r="C36" s="81"/>
      <c r="D36" s="201" t="s">
        <v>215</v>
      </c>
      <c r="E36" s="7" t="s">
        <v>591</v>
      </c>
      <c r="F36" s="126"/>
      <c r="G36" s="126"/>
      <c r="H36" s="126"/>
      <c r="I36" s="203"/>
      <c r="J36" s="429"/>
      <c r="K36" s="429"/>
      <c r="L36" s="437"/>
      <c r="M36" s="429"/>
      <c r="N36" s="435" t="s">
        <v>591</v>
      </c>
      <c r="O36" s="429"/>
      <c r="P36" s="429"/>
      <c r="Q36" s="429"/>
      <c r="R36" s="429"/>
    </row>
    <row r="37" spans="1:18">
      <c r="A37" s="199" t="s">
        <v>544</v>
      </c>
      <c r="B37" s="200"/>
      <c r="C37" s="81"/>
      <c r="D37" s="201" t="s">
        <v>216</v>
      </c>
      <c r="E37" s="7" t="s">
        <v>591</v>
      </c>
      <c r="F37" s="126"/>
      <c r="G37" s="126"/>
      <c r="H37" s="126"/>
      <c r="I37" s="203"/>
      <c r="J37" s="429"/>
      <c r="K37" s="429"/>
      <c r="L37" s="437"/>
      <c r="M37" s="429"/>
      <c r="N37" s="435" t="s">
        <v>591</v>
      </c>
      <c r="O37" s="429"/>
      <c r="P37" s="429"/>
      <c r="Q37" s="429"/>
      <c r="R37" s="429"/>
    </row>
    <row r="38" spans="1:18">
      <c r="A38" s="199" t="s">
        <v>545</v>
      </c>
      <c r="B38" s="200"/>
      <c r="C38" s="81"/>
      <c r="D38" s="201" t="s">
        <v>217</v>
      </c>
      <c r="E38" s="7" t="s">
        <v>591</v>
      </c>
      <c r="F38" s="126"/>
      <c r="G38" s="126"/>
      <c r="H38" s="126"/>
      <c r="I38" s="203"/>
      <c r="J38" s="429"/>
      <c r="K38" s="429"/>
      <c r="L38" s="437"/>
      <c r="M38" s="429"/>
      <c r="N38" s="435" t="s">
        <v>591</v>
      </c>
      <c r="O38" s="429"/>
      <c r="P38" s="429"/>
      <c r="Q38" s="429"/>
      <c r="R38" s="429"/>
    </row>
    <row r="39" spans="1:18" ht="15" customHeight="1">
      <c r="A39" s="197" t="s">
        <v>448</v>
      </c>
      <c r="B39" s="200"/>
      <c r="C39" s="569" t="s">
        <v>293</v>
      </c>
      <c r="D39" s="692"/>
      <c r="E39" s="126" t="s">
        <v>591</v>
      </c>
      <c r="F39" s="126"/>
      <c r="G39" s="126"/>
      <c r="H39" s="126"/>
      <c r="I39" s="203"/>
      <c r="J39" s="437"/>
      <c r="K39" s="437"/>
      <c r="L39" s="437"/>
      <c r="M39" s="429"/>
      <c r="N39" s="435" t="s">
        <v>591</v>
      </c>
      <c r="O39" s="429"/>
      <c r="P39" s="429"/>
      <c r="Q39" s="429"/>
      <c r="R39" s="429"/>
    </row>
    <row r="40" spans="1:18" ht="54.95" customHeight="1">
      <c r="A40" s="192" t="s">
        <v>546</v>
      </c>
      <c r="B40" s="685" t="s">
        <v>564</v>
      </c>
      <c r="C40" s="685"/>
      <c r="D40" s="685"/>
      <c r="E40" s="124" t="s">
        <v>591</v>
      </c>
      <c r="F40" s="124"/>
      <c r="G40" s="124"/>
      <c r="H40" s="124"/>
      <c r="I40" s="124"/>
      <c r="J40" s="419"/>
      <c r="K40" s="419"/>
      <c r="L40" s="419"/>
      <c r="M40" s="419"/>
      <c r="N40" s="440" t="s">
        <v>591</v>
      </c>
      <c r="O40" s="419"/>
      <c r="P40" s="419"/>
      <c r="Q40" s="419"/>
      <c r="R40" s="419"/>
    </row>
    <row r="41" spans="1:18" ht="30.75" customHeight="1">
      <c r="A41" s="192" t="s">
        <v>547</v>
      </c>
      <c r="B41" s="682" t="s">
        <v>548</v>
      </c>
      <c r="C41" s="683"/>
      <c r="D41" s="684"/>
      <c r="E41" s="124"/>
      <c r="F41" s="124" t="s">
        <v>591</v>
      </c>
      <c r="G41" s="124" t="s">
        <v>591</v>
      </c>
      <c r="H41" s="124" t="s">
        <v>591</v>
      </c>
      <c r="I41" s="124"/>
      <c r="J41" s="419" t="s">
        <v>591</v>
      </c>
      <c r="K41" s="419" t="s">
        <v>591</v>
      </c>
      <c r="L41" s="419"/>
      <c r="M41" s="419" t="s">
        <v>591</v>
      </c>
      <c r="N41" s="419"/>
      <c r="O41" s="419" t="s">
        <v>591</v>
      </c>
      <c r="P41" s="419" t="s">
        <v>591</v>
      </c>
      <c r="Q41" s="419" t="s">
        <v>591</v>
      </c>
      <c r="R41" s="419"/>
    </row>
    <row r="42" spans="1:18" ht="45" customHeight="1">
      <c r="A42" s="197" t="s">
        <v>549</v>
      </c>
      <c r="B42" s="625" t="s">
        <v>550</v>
      </c>
      <c r="C42" s="680"/>
      <c r="D42" s="681"/>
      <c r="E42" s="124"/>
      <c r="F42" s="124"/>
      <c r="G42" s="124"/>
      <c r="H42" s="124"/>
      <c r="I42" s="124"/>
      <c r="J42" s="419"/>
      <c r="K42" s="419"/>
      <c r="L42" s="419"/>
      <c r="M42" s="419"/>
      <c r="N42" s="419"/>
      <c r="O42" s="419"/>
      <c r="P42" s="419"/>
      <c r="Q42" s="419"/>
      <c r="R42" s="419"/>
    </row>
    <row r="43" spans="1:18" ht="39.950000000000003" customHeight="1">
      <c r="A43" s="197" t="s">
        <v>551</v>
      </c>
      <c r="B43" s="198"/>
      <c r="C43" s="523" t="s">
        <v>552</v>
      </c>
      <c r="D43" s="679"/>
      <c r="E43" s="126"/>
      <c r="F43" s="126" t="s">
        <v>591</v>
      </c>
      <c r="G43" s="126" t="s">
        <v>591</v>
      </c>
      <c r="H43" s="126" t="s">
        <v>591</v>
      </c>
      <c r="I43" s="126"/>
      <c r="J43" s="429" t="s">
        <v>591</v>
      </c>
      <c r="K43" s="429" t="s">
        <v>591</v>
      </c>
      <c r="L43" s="429"/>
      <c r="M43" s="429" t="s">
        <v>591</v>
      </c>
      <c r="N43" s="429"/>
      <c r="O43" s="429" t="s">
        <v>591</v>
      </c>
      <c r="P43" s="429" t="s">
        <v>591</v>
      </c>
      <c r="Q43" s="429" t="s">
        <v>591</v>
      </c>
      <c r="R43" s="429"/>
    </row>
    <row r="44" spans="1:18" ht="45" customHeight="1">
      <c r="A44" s="197" t="s">
        <v>553</v>
      </c>
      <c r="B44" s="195"/>
      <c r="C44" s="523" t="s">
        <v>554</v>
      </c>
      <c r="D44" s="679"/>
      <c r="E44" s="7"/>
      <c r="F44" s="7" t="s">
        <v>591</v>
      </c>
      <c r="G44" s="7" t="s">
        <v>591</v>
      </c>
      <c r="H44" s="7" t="s">
        <v>591</v>
      </c>
      <c r="I44" s="7"/>
      <c r="J44" s="435" t="s">
        <v>591</v>
      </c>
      <c r="K44" s="435" t="s">
        <v>591</v>
      </c>
      <c r="L44" s="435"/>
      <c r="M44" s="435" t="s">
        <v>591</v>
      </c>
      <c r="N44" s="435"/>
      <c r="O44" s="435" t="s">
        <v>591</v>
      </c>
      <c r="P44" s="435" t="s">
        <v>591</v>
      </c>
      <c r="Q44" s="435" t="s">
        <v>591</v>
      </c>
      <c r="R44" s="435"/>
    </row>
    <row r="45" spans="1:18">
      <c r="A45" s="199" t="s">
        <v>555</v>
      </c>
      <c r="B45" s="204"/>
      <c r="C45" s="81"/>
      <c r="D45" s="201" t="s">
        <v>215</v>
      </c>
      <c r="E45" s="7"/>
      <c r="F45" s="7" t="s">
        <v>591</v>
      </c>
      <c r="G45" s="7" t="s">
        <v>591</v>
      </c>
      <c r="H45" s="7" t="s">
        <v>591</v>
      </c>
      <c r="I45" s="7"/>
      <c r="J45" s="435" t="s">
        <v>591</v>
      </c>
      <c r="K45" s="435" t="s">
        <v>591</v>
      </c>
      <c r="L45" s="435"/>
      <c r="M45" s="435" t="s">
        <v>591</v>
      </c>
      <c r="N45" s="435"/>
      <c r="O45" s="435" t="s">
        <v>591</v>
      </c>
      <c r="P45" s="435" t="s">
        <v>591</v>
      </c>
      <c r="Q45" s="435" t="s">
        <v>591</v>
      </c>
      <c r="R45" s="435"/>
    </row>
    <row r="46" spans="1:18">
      <c r="A46" s="199" t="s">
        <v>556</v>
      </c>
      <c r="B46" s="204"/>
      <c r="C46" s="81"/>
      <c r="D46" s="201" t="s">
        <v>216</v>
      </c>
      <c r="E46" s="7"/>
      <c r="F46" s="7" t="s">
        <v>591</v>
      </c>
      <c r="G46" s="7" t="s">
        <v>591</v>
      </c>
      <c r="H46" s="7" t="s">
        <v>591</v>
      </c>
      <c r="I46" s="7"/>
      <c r="J46" s="435" t="s">
        <v>591</v>
      </c>
      <c r="K46" s="435" t="s">
        <v>591</v>
      </c>
      <c r="L46" s="435"/>
      <c r="M46" s="435" t="s">
        <v>591</v>
      </c>
      <c r="N46" s="435"/>
      <c r="O46" s="435" t="s">
        <v>591</v>
      </c>
      <c r="P46" s="435" t="s">
        <v>591</v>
      </c>
      <c r="Q46" s="435" t="s">
        <v>591</v>
      </c>
      <c r="R46" s="435"/>
    </row>
    <row r="47" spans="1:18">
      <c r="A47" s="199" t="s">
        <v>557</v>
      </c>
      <c r="B47" s="204"/>
      <c r="C47" s="81"/>
      <c r="D47" s="201" t="s">
        <v>217</v>
      </c>
      <c r="E47" s="7"/>
      <c r="F47" s="7" t="s">
        <v>591</v>
      </c>
      <c r="G47" s="7" t="s">
        <v>591</v>
      </c>
      <c r="H47" s="7" t="s">
        <v>591</v>
      </c>
      <c r="I47" s="7"/>
      <c r="J47" s="435" t="s">
        <v>591</v>
      </c>
      <c r="K47" s="435" t="s">
        <v>591</v>
      </c>
      <c r="L47" s="435"/>
      <c r="M47" s="435" t="s">
        <v>591</v>
      </c>
      <c r="N47" s="435"/>
      <c r="O47" s="435" t="s">
        <v>591</v>
      </c>
      <c r="P47" s="435" t="s">
        <v>591</v>
      </c>
      <c r="Q47" s="435" t="s">
        <v>591</v>
      </c>
      <c r="R47" s="435"/>
    </row>
    <row r="48" spans="1:18" ht="15" customHeight="1">
      <c r="A48" s="197" t="s">
        <v>558</v>
      </c>
      <c r="B48" s="200"/>
      <c r="C48" s="569" t="s">
        <v>293</v>
      </c>
      <c r="D48" s="692"/>
      <c r="E48" s="126"/>
      <c r="F48" s="126" t="s">
        <v>591</v>
      </c>
      <c r="G48" s="126" t="s">
        <v>591</v>
      </c>
      <c r="H48" s="126" t="s">
        <v>591</v>
      </c>
      <c r="I48" s="126"/>
      <c r="J48" s="429" t="s">
        <v>591</v>
      </c>
      <c r="K48" s="429" t="s">
        <v>591</v>
      </c>
      <c r="L48" s="429"/>
      <c r="M48" s="429" t="s">
        <v>591</v>
      </c>
      <c r="N48" s="429"/>
      <c r="O48" s="429" t="s">
        <v>591</v>
      </c>
      <c r="P48" s="429" t="s">
        <v>591</v>
      </c>
      <c r="Q48" s="429" t="s">
        <v>591</v>
      </c>
      <c r="R48" s="429"/>
    </row>
    <row r="49" spans="1:18" ht="41.25" customHeight="1">
      <c r="A49" s="192" t="s">
        <v>559</v>
      </c>
      <c r="B49" s="520" t="s">
        <v>565</v>
      </c>
      <c r="C49" s="636"/>
      <c r="D49" s="691"/>
      <c r="E49" s="3"/>
      <c r="F49" s="3" t="s">
        <v>591</v>
      </c>
      <c r="G49" s="3" t="s">
        <v>591</v>
      </c>
      <c r="H49" s="3" t="s">
        <v>591</v>
      </c>
      <c r="I49" s="3"/>
      <c r="J49" s="440" t="s">
        <v>591</v>
      </c>
      <c r="K49" s="440" t="s">
        <v>591</v>
      </c>
      <c r="L49" s="440"/>
      <c r="M49" s="440" t="s">
        <v>591</v>
      </c>
      <c r="N49" s="440"/>
      <c r="O49" s="440" t="s">
        <v>591</v>
      </c>
      <c r="P49" s="440" t="s">
        <v>591</v>
      </c>
      <c r="Q49" s="440" t="s">
        <v>591</v>
      </c>
      <c r="R49" s="440"/>
    </row>
    <row r="50" spans="1:18" ht="54.95" customHeight="1">
      <c r="A50" s="192" t="s">
        <v>560</v>
      </c>
      <c r="B50" s="685" t="s">
        <v>566</v>
      </c>
      <c r="C50" s="685"/>
      <c r="D50" s="685"/>
      <c r="E50" s="124"/>
      <c r="F50" s="124"/>
      <c r="G50" s="124"/>
      <c r="H50" s="124"/>
      <c r="I50" s="124"/>
      <c r="J50" s="419">
        <v>804.21</v>
      </c>
      <c r="K50" s="419">
        <v>0.28999999999999998</v>
      </c>
      <c r="L50" s="419"/>
      <c r="M50" s="419">
        <v>853.72</v>
      </c>
      <c r="N50" s="419"/>
      <c r="O50" s="419">
        <v>2.0299999999999998</v>
      </c>
      <c r="P50" s="419"/>
      <c r="Q50" s="419"/>
      <c r="R50" s="419">
        <f>SUM(J50:P50)</f>
        <v>1660.25</v>
      </c>
    </row>
    <row r="51" spans="1:18" ht="54.95" customHeight="1">
      <c r="A51" s="192" t="s">
        <v>561</v>
      </c>
      <c r="B51" s="685" t="s">
        <v>567</v>
      </c>
      <c r="C51" s="685"/>
      <c r="D51" s="685"/>
      <c r="E51" s="124"/>
      <c r="F51" s="124"/>
      <c r="G51" s="124"/>
      <c r="H51" s="124"/>
      <c r="I51" s="124"/>
      <c r="J51" s="419">
        <v>1022.37</v>
      </c>
      <c r="K51" s="419">
        <v>0.28999999999999998</v>
      </c>
      <c r="L51" s="419"/>
      <c r="M51" s="419">
        <v>421.68</v>
      </c>
      <c r="N51" s="419"/>
      <c r="O51" s="419">
        <v>2.0299999999999998</v>
      </c>
      <c r="P51" s="419"/>
      <c r="Q51" s="419"/>
      <c r="R51" s="419">
        <f>SUM(J51:O51)</f>
        <v>1446.37</v>
      </c>
    </row>
    <row r="52" spans="1:18">
      <c r="A52" s="36" t="s">
        <v>562</v>
      </c>
      <c r="B52" s="36"/>
      <c r="C52" s="36"/>
      <c r="D52" s="36"/>
      <c r="E52" s="36"/>
      <c r="F52" s="36"/>
      <c r="G52" s="36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</row>
    <row r="53" spans="1:18">
      <c r="A53" s="36" t="s">
        <v>563</v>
      </c>
      <c r="B53" s="36"/>
      <c r="C53" s="36"/>
      <c r="D53" s="36"/>
      <c r="E53" s="36"/>
      <c r="F53" s="36"/>
      <c r="G53" s="36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</row>
    <row r="54" spans="1:18">
      <c r="A54" s="36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1:18">
      <c r="A55" s="36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1:18">
      <c r="A56" s="36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</row>
    <row r="57" spans="1:18">
      <c r="A57" s="36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1:18">
      <c r="A58" s="36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1:18">
      <c r="A59" s="36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1:18">
      <c r="A60" s="36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</row>
    <row r="61" spans="1:18">
      <c r="A61" s="36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</row>
    <row r="62" spans="1:18">
      <c r="A62" s="36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</row>
    <row r="63" spans="1:18">
      <c r="A63" s="36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</row>
    <row r="64" spans="1:18">
      <c r="A64" s="36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</row>
    <row r="65" spans="1:18">
      <c r="A65" s="36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</row>
    <row r="66" spans="1:18">
      <c r="A66" s="36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1:18">
      <c r="A67" s="36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1:18">
      <c r="A68" s="36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</sheetData>
  <mergeCells count="44">
    <mergeCell ref="P9:P10"/>
    <mergeCell ref="R9:R10"/>
    <mergeCell ref="B49:D49"/>
    <mergeCell ref="Q9:Q10"/>
    <mergeCell ref="C20:D20"/>
    <mergeCell ref="C23:D23"/>
    <mergeCell ref="C24:D24"/>
    <mergeCell ref="C29:D29"/>
    <mergeCell ref="B9:D10"/>
    <mergeCell ref="E9:E10"/>
    <mergeCell ref="K9:K10"/>
    <mergeCell ref="L9:L10"/>
    <mergeCell ref="C33:D33"/>
    <mergeCell ref="B11:D11"/>
    <mergeCell ref="C34:D34"/>
    <mergeCell ref="C35:D35"/>
    <mergeCell ref="B50:D50"/>
    <mergeCell ref="B51:D51"/>
    <mergeCell ref="B12:D12"/>
    <mergeCell ref="B22:D22"/>
    <mergeCell ref="B30:D30"/>
    <mergeCell ref="B31:D31"/>
    <mergeCell ref="C48:D48"/>
    <mergeCell ref="C39:D39"/>
    <mergeCell ref="P1:R1"/>
    <mergeCell ref="C44:D44"/>
    <mergeCell ref="B21:D21"/>
    <mergeCell ref="A5:R5"/>
    <mergeCell ref="C32:D32"/>
    <mergeCell ref="B16:D16"/>
    <mergeCell ref="F9:G9"/>
    <mergeCell ref="H9:H10"/>
    <mergeCell ref="C13:D13"/>
    <mergeCell ref="C25:D25"/>
    <mergeCell ref="M9:M10"/>
    <mergeCell ref="N9:O9"/>
    <mergeCell ref="A7:R7"/>
    <mergeCell ref="A9:A10"/>
    <mergeCell ref="C43:D43"/>
    <mergeCell ref="B42:D42"/>
    <mergeCell ref="B41:D41"/>
    <mergeCell ref="B40:D40"/>
    <mergeCell ref="I9:I10"/>
    <mergeCell ref="J9:J10"/>
  </mergeCells>
  <phoneticPr fontId="2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68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workbookViewId="0">
      <selection activeCell="J19" sqref="J19"/>
    </sheetView>
  </sheetViews>
  <sheetFormatPr defaultRowHeight="12.75"/>
  <cols>
    <col min="1" max="1" width="6.42578125" style="166" bestFit="1" customWidth="1"/>
    <col min="2" max="2" width="30.5703125" style="166" bestFit="1" customWidth="1"/>
    <col min="3" max="3" width="13.42578125" style="166" customWidth="1"/>
    <col min="4" max="4" width="10.42578125" style="166" customWidth="1"/>
    <col min="5" max="5" width="15.28515625" style="166" customWidth="1"/>
    <col min="6" max="6" width="15.42578125" style="166" customWidth="1"/>
    <col min="7" max="7" width="9.140625" style="166"/>
    <col min="8" max="8" width="12.140625" style="166" bestFit="1" customWidth="1"/>
    <col min="9" max="9" width="11.42578125" style="166" customWidth="1"/>
    <col min="10" max="16384" width="9.140625" style="166"/>
  </cols>
  <sheetData>
    <row r="1" spans="1:10" ht="15.75">
      <c r="A1" s="164"/>
      <c r="B1" s="164"/>
      <c r="C1" s="164"/>
      <c r="D1" s="164"/>
      <c r="E1" s="164"/>
      <c r="F1" s="164"/>
      <c r="G1" s="164"/>
      <c r="H1" s="165"/>
      <c r="I1" s="648" t="s">
        <v>704</v>
      </c>
      <c r="J1" s="648"/>
    </row>
    <row r="2" spans="1:10">
      <c r="A2" s="164"/>
      <c r="B2" s="164"/>
      <c r="C2" s="164"/>
      <c r="D2" s="164"/>
      <c r="E2" s="164"/>
      <c r="F2" s="164"/>
      <c r="G2" s="164"/>
      <c r="H2" s="167" t="s">
        <v>15</v>
      </c>
      <c r="I2" s="164"/>
      <c r="J2" s="164"/>
    </row>
    <row r="3" spans="1:10">
      <c r="A3" s="164"/>
      <c r="B3" s="164"/>
      <c r="C3" s="164"/>
      <c r="D3" s="164"/>
      <c r="E3" s="164"/>
      <c r="F3" s="164"/>
      <c r="G3" s="164"/>
      <c r="H3" s="167" t="s">
        <v>16</v>
      </c>
      <c r="I3" s="164"/>
      <c r="J3" s="164"/>
    </row>
    <row r="4" spans="1:10" ht="8.2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</row>
    <row r="5" spans="1:10" ht="17.25" customHeight="1">
      <c r="A5" s="653" t="s">
        <v>223</v>
      </c>
      <c r="B5" s="699"/>
      <c r="C5" s="699"/>
      <c r="D5" s="699"/>
      <c r="E5" s="699"/>
      <c r="F5" s="699"/>
      <c r="G5" s="699"/>
      <c r="H5" s="699"/>
      <c r="I5" s="699"/>
      <c r="J5" s="699"/>
    </row>
    <row r="6" spans="1:10">
      <c r="A6" s="164"/>
      <c r="B6" s="164"/>
      <c r="C6" s="164"/>
      <c r="D6" s="164"/>
      <c r="E6" s="164"/>
      <c r="F6" s="164"/>
      <c r="G6" s="164"/>
      <c r="H6" s="164"/>
      <c r="I6" s="164"/>
      <c r="J6" s="164"/>
    </row>
    <row r="7" spans="1:10" ht="15.75">
      <c r="A7" s="697" t="s">
        <v>17</v>
      </c>
      <c r="B7" s="698"/>
      <c r="C7" s="698"/>
      <c r="D7" s="698"/>
      <c r="E7" s="698"/>
      <c r="F7" s="698"/>
      <c r="G7" s="698"/>
      <c r="H7" s="698"/>
      <c r="I7" s="698"/>
      <c r="J7" s="698"/>
    </row>
    <row r="8" spans="1:10">
      <c r="A8" s="164"/>
      <c r="B8" s="164"/>
      <c r="C8" s="164"/>
      <c r="D8" s="164"/>
      <c r="E8" s="164"/>
      <c r="F8" s="164"/>
      <c r="G8" s="164"/>
      <c r="H8" s="164"/>
      <c r="I8" s="164"/>
      <c r="J8" s="164"/>
    </row>
    <row r="9" spans="1:10" ht="47.25" customHeight="1">
      <c r="A9" s="700" t="s">
        <v>233</v>
      </c>
      <c r="B9" s="695" t="s">
        <v>234</v>
      </c>
      <c r="C9" s="695" t="s">
        <v>117</v>
      </c>
      <c r="D9" s="695" t="s">
        <v>118</v>
      </c>
      <c r="E9" s="695" t="s">
        <v>119</v>
      </c>
      <c r="F9" s="695"/>
      <c r="G9" s="695" t="s">
        <v>18</v>
      </c>
      <c r="H9" s="695"/>
      <c r="I9" s="695" t="s">
        <v>254</v>
      </c>
      <c r="J9" s="695" t="s">
        <v>424</v>
      </c>
    </row>
    <row r="10" spans="1:10" ht="24">
      <c r="A10" s="701"/>
      <c r="B10" s="695"/>
      <c r="C10" s="695"/>
      <c r="D10" s="695"/>
      <c r="E10" s="169" t="s">
        <v>19</v>
      </c>
      <c r="F10" s="169" t="s">
        <v>20</v>
      </c>
      <c r="G10" s="169" t="s">
        <v>21</v>
      </c>
      <c r="H10" s="169" t="s">
        <v>22</v>
      </c>
      <c r="I10" s="695"/>
      <c r="J10" s="695"/>
    </row>
    <row r="11" spans="1:10">
      <c r="A11" s="170">
        <v>1</v>
      </c>
      <c r="B11" s="171">
        <v>2</v>
      </c>
      <c r="C11" s="171">
        <v>3</v>
      </c>
      <c r="D11" s="171">
        <v>4</v>
      </c>
      <c r="E11" s="171">
        <v>5</v>
      </c>
      <c r="F11" s="171">
        <v>6</v>
      </c>
      <c r="G11" s="171">
        <v>7</v>
      </c>
      <c r="H11" s="170">
        <v>8</v>
      </c>
      <c r="I11" s="171">
        <v>9</v>
      </c>
      <c r="J11" s="171">
        <v>10</v>
      </c>
    </row>
    <row r="12" spans="1:10" ht="24">
      <c r="A12" s="168" t="s">
        <v>427</v>
      </c>
      <c r="B12" s="172" t="s">
        <v>23</v>
      </c>
      <c r="C12" s="441"/>
      <c r="D12" s="434">
        <v>3228.75</v>
      </c>
      <c r="E12" s="442"/>
      <c r="F12" s="442"/>
      <c r="G12" s="442"/>
      <c r="H12" s="442"/>
      <c r="I12" s="442"/>
      <c r="J12" s="443">
        <f>SUM(C12:I12)</f>
        <v>3228.75</v>
      </c>
    </row>
    <row r="13" spans="1:10" ht="24">
      <c r="A13" s="169" t="s">
        <v>428</v>
      </c>
      <c r="B13" s="173" t="s">
        <v>306</v>
      </c>
      <c r="C13" s="441"/>
      <c r="D13" s="441">
        <f>SUM(D14+D15)</f>
        <v>10601.78</v>
      </c>
      <c r="E13" s="442"/>
      <c r="F13" s="442"/>
      <c r="G13" s="442"/>
      <c r="H13" s="442"/>
      <c r="I13" s="442"/>
      <c r="J13" s="444">
        <f>SUM(C13:I13)</f>
        <v>10601.78</v>
      </c>
    </row>
    <row r="14" spans="1:10">
      <c r="A14" s="169" t="s">
        <v>594</v>
      </c>
      <c r="B14" s="174" t="s">
        <v>24</v>
      </c>
      <c r="C14" s="445"/>
      <c r="D14" s="446">
        <v>6414.97</v>
      </c>
      <c r="E14" s="442"/>
      <c r="F14" s="442"/>
      <c r="G14" s="442"/>
      <c r="H14" s="442"/>
      <c r="I14" s="442"/>
      <c r="J14" s="447">
        <f>SUM(D14:I14)</f>
        <v>6414.97</v>
      </c>
    </row>
    <row r="15" spans="1:10" ht="24">
      <c r="A15" s="169" t="s">
        <v>595</v>
      </c>
      <c r="B15" s="174" t="s">
        <v>25</v>
      </c>
      <c r="C15" s="446"/>
      <c r="D15" s="446">
        <v>4186.8100000000004</v>
      </c>
      <c r="E15" s="442"/>
      <c r="F15" s="442"/>
      <c r="G15" s="442"/>
      <c r="H15" s="442"/>
      <c r="I15" s="442"/>
      <c r="J15" s="447">
        <f>SUM(C15:I15)</f>
        <v>4186.8100000000004</v>
      </c>
    </row>
    <row r="16" spans="1:10" ht="24">
      <c r="A16" s="169" t="s">
        <v>430</v>
      </c>
      <c r="B16" s="173" t="s">
        <v>26</v>
      </c>
      <c r="C16" s="441">
        <f>SUM(C17:C21)</f>
        <v>0</v>
      </c>
      <c r="D16" s="441">
        <f>SUM(D17:D21)</f>
        <v>-11849.88</v>
      </c>
      <c r="E16" s="442"/>
      <c r="F16" s="442"/>
      <c r="G16" s="442"/>
      <c r="H16" s="442"/>
      <c r="I16" s="442"/>
      <c r="J16" s="447">
        <f>SUM(C16:D16)</f>
        <v>-11849.88</v>
      </c>
    </row>
    <row r="17" spans="1:10">
      <c r="A17" s="169" t="s">
        <v>596</v>
      </c>
      <c r="B17" s="174" t="s">
        <v>27</v>
      </c>
      <c r="C17" s="448"/>
      <c r="D17" s="449"/>
      <c r="E17" s="450"/>
      <c r="F17" s="450"/>
      <c r="G17" s="450"/>
      <c r="H17" s="450"/>
      <c r="I17" s="450"/>
      <c r="J17" s="447"/>
    </row>
    <row r="18" spans="1:10">
      <c r="A18" s="169" t="s">
        <v>597</v>
      </c>
      <c r="B18" s="174" t="s">
        <v>28</v>
      </c>
      <c r="C18" s="448"/>
      <c r="D18" s="446">
        <v>-37.67</v>
      </c>
      <c r="E18" s="450"/>
      <c r="F18" s="450"/>
      <c r="G18" s="450"/>
      <c r="H18" s="450"/>
      <c r="I18" s="450"/>
      <c r="J18" s="447">
        <f>SUM(D18)</f>
        <v>-37.67</v>
      </c>
    </row>
    <row r="19" spans="1:10">
      <c r="A19" s="169" t="s">
        <v>29</v>
      </c>
      <c r="B19" s="174" t="s">
        <v>30</v>
      </c>
      <c r="C19" s="445"/>
      <c r="D19" s="446">
        <v>-11812.21</v>
      </c>
      <c r="E19" s="450"/>
      <c r="F19" s="450"/>
      <c r="G19" s="450"/>
      <c r="H19" s="450"/>
      <c r="I19" s="450"/>
      <c r="J19" s="447">
        <f>SUM(C19:I19)</f>
        <v>-11812.21</v>
      </c>
    </row>
    <row r="20" spans="1:10">
      <c r="A20" s="169" t="s">
        <v>31</v>
      </c>
      <c r="B20" s="174" t="s">
        <v>32</v>
      </c>
      <c r="C20" s="448"/>
      <c r="D20" s="449"/>
      <c r="E20" s="450"/>
      <c r="F20" s="450"/>
      <c r="G20" s="450"/>
      <c r="H20" s="450"/>
      <c r="I20" s="450"/>
      <c r="J20" s="447"/>
    </row>
    <row r="21" spans="1:10">
      <c r="A21" s="169" t="s">
        <v>431</v>
      </c>
      <c r="B21" s="173" t="s">
        <v>293</v>
      </c>
      <c r="C21" s="448"/>
      <c r="D21" s="448"/>
      <c r="E21" s="451"/>
      <c r="F21" s="451"/>
      <c r="G21" s="451"/>
      <c r="H21" s="451"/>
      <c r="I21" s="451"/>
      <c r="J21" s="447"/>
    </row>
    <row r="22" spans="1:10" ht="24" customHeight="1">
      <c r="A22" s="168" t="s">
        <v>432</v>
      </c>
      <c r="B22" s="175" t="s">
        <v>294</v>
      </c>
      <c r="C22" s="448">
        <f>SUM(C12+C13+C16)</f>
        <v>0</v>
      </c>
      <c r="D22" s="448">
        <f>SUM(D12+D13+D19+D18)</f>
        <v>1980.6500000000015</v>
      </c>
      <c r="E22" s="451"/>
      <c r="F22" s="451"/>
      <c r="G22" s="451"/>
      <c r="H22" s="451"/>
      <c r="I22" s="451"/>
      <c r="J22" s="450">
        <f>SUM(C22:I22)</f>
        <v>1980.6500000000015</v>
      </c>
    </row>
    <row r="23" spans="1:10" ht="24">
      <c r="A23" s="169" t="s">
        <v>434</v>
      </c>
      <c r="B23" s="176" t="s">
        <v>295</v>
      </c>
      <c r="C23" s="451"/>
      <c r="D23" s="451"/>
      <c r="E23" s="451"/>
      <c r="F23" s="451"/>
      <c r="G23" s="451"/>
      <c r="H23" s="451"/>
      <c r="I23" s="451"/>
      <c r="J23" s="451"/>
    </row>
    <row r="24" spans="1:10" ht="36">
      <c r="A24" s="169" t="s">
        <v>436</v>
      </c>
      <c r="B24" s="176" t="s">
        <v>296</v>
      </c>
      <c r="C24" s="451"/>
      <c r="D24" s="451"/>
      <c r="E24" s="451"/>
      <c r="F24" s="451"/>
      <c r="G24" s="451"/>
      <c r="H24" s="451"/>
      <c r="I24" s="451"/>
      <c r="J24" s="451"/>
    </row>
    <row r="25" spans="1:10" ht="24">
      <c r="A25" s="169" t="s">
        <v>438</v>
      </c>
      <c r="B25" s="177" t="s">
        <v>307</v>
      </c>
      <c r="C25" s="451"/>
      <c r="D25" s="451"/>
      <c r="E25" s="451"/>
      <c r="F25" s="451"/>
      <c r="G25" s="451"/>
      <c r="H25" s="451"/>
      <c r="I25" s="451"/>
      <c r="J25" s="451"/>
    </row>
    <row r="26" spans="1:10" ht="24">
      <c r="A26" s="169" t="s">
        <v>440</v>
      </c>
      <c r="B26" s="177" t="s">
        <v>308</v>
      </c>
      <c r="C26" s="451"/>
      <c r="D26" s="451"/>
      <c r="E26" s="451"/>
      <c r="F26" s="451"/>
      <c r="G26" s="451"/>
      <c r="H26" s="451"/>
      <c r="I26" s="451"/>
      <c r="J26" s="451"/>
    </row>
    <row r="27" spans="1:10" ht="48">
      <c r="A27" s="169" t="s">
        <v>441</v>
      </c>
      <c r="B27" s="177" t="s">
        <v>297</v>
      </c>
      <c r="C27" s="451"/>
      <c r="D27" s="451"/>
      <c r="E27" s="451"/>
      <c r="F27" s="451"/>
      <c r="G27" s="451"/>
      <c r="H27" s="451"/>
      <c r="I27" s="451"/>
      <c r="J27" s="451"/>
    </row>
    <row r="28" spans="1:10">
      <c r="A28" s="169" t="s">
        <v>298</v>
      </c>
      <c r="B28" s="178" t="s">
        <v>27</v>
      </c>
      <c r="C28" s="451"/>
      <c r="D28" s="451"/>
      <c r="E28" s="451"/>
      <c r="F28" s="451"/>
      <c r="G28" s="451"/>
      <c r="H28" s="451"/>
      <c r="I28" s="451"/>
      <c r="J28" s="451"/>
    </row>
    <row r="29" spans="1:10">
      <c r="A29" s="169" t="s">
        <v>299</v>
      </c>
      <c r="B29" s="178" t="s">
        <v>28</v>
      </c>
      <c r="C29" s="451"/>
      <c r="D29" s="451"/>
      <c r="E29" s="451"/>
      <c r="F29" s="451"/>
      <c r="G29" s="451"/>
      <c r="H29" s="451"/>
      <c r="I29" s="451"/>
      <c r="J29" s="451"/>
    </row>
    <row r="30" spans="1:10">
      <c r="A30" s="169" t="s">
        <v>300</v>
      </c>
      <c r="B30" s="178" t="s">
        <v>30</v>
      </c>
      <c r="C30" s="451"/>
      <c r="D30" s="451"/>
      <c r="E30" s="451"/>
      <c r="F30" s="451"/>
      <c r="G30" s="451"/>
      <c r="H30" s="451"/>
      <c r="I30" s="451"/>
      <c r="J30" s="451"/>
    </row>
    <row r="31" spans="1:10">
      <c r="A31" s="169" t="s">
        <v>301</v>
      </c>
      <c r="B31" s="178" t="s">
        <v>32</v>
      </c>
      <c r="C31" s="451"/>
      <c r="D31" s="451"/>
      <c r="E31" s="451"/>
      <c r="F31" s="451"/>
      <c r="G31" s="451"/>
      <c r="H31" s="451"/>
      <c r="I31" s="451"/>
      <c r="J31" s="451"/>
    </row>
    <row r="32" spans="1:10">
      <c r="A32" s="169" t="s">
        <v>442</v>
      </c>
      <c r="B32" s="177" t="s">
        <v>302</v>
      </c>
      <c r="C32" s="451"/>
      <c r="D32" s="451"/>
      <c r="E32" s="451"/>
      <c r="F32" s="451"/>
      <c r="G32" s="451"/>
      <c r="H32" s="451"/>
      <c r="I32" s="451"/>
      <c r="J32" s="451"/>
    </row>
    <row r="33" spans="1:10" ht="27.75" customHeight="1">
      <c r="A33" s="168" t="s">
        <v>443</v>
      </c>
      <c r="B33" s="179" t="s">
        <v>309</v>
      </c>
      <c r="C33" s="451"/>
      <c r="D33" s="451"/>
      <c r="E33" s="451"/>
      <c r="F33" s="451"/>
      <c r="G33" s="451"/>
      <c r="H33" s="451"/>
      <c r="I33" s="451"/>
      <c r="J33" s="451"/>
    </row>
    <row r="34" spans="1:10" ht="24">
      <c r="A34" s="168" t="s">
        <v>444</v>
      </c>
      <c r="B34" s="179" t="s">
        <v>310</v>
      </c>
      <c r="C34" s="434">
        <v>0</v>
      </c>
      <c r="D34" s="434">
        <f>SUM(D22-D33)</f>
        <v>1980.6500000000015</v>
      </c>
      <c r="E34" s="451"/>
      <c r="F34" s="451"/>
      <c r="G34" s="451"/>
      <c r="H34" s="451"/>
      <c r="I34" s="451"/>
      <c r="J34" s="434">
        <f>SUM(C34:I34)</f>
        <v>1980.6500000000015</v>
      </c>
    </row>
    <row r="35" spans="1:10" ht="24">
      <c r="A35" s="168" t="s">
        <v>445</v>
      </c>
      <c r="B35" s="179" t="s">
        <v>303</v>
      </c>
      <c r="C35" s="434">
        <v>0</v>
      </c>
      <c r="D35" s="434">
        <v>3228.75</v>
      </c>
      <c r="E35" s="451"/>
      <c r="F35" s="451"/>
      <c r="G35" s="451"/>
      <c r="H35" s="451"/>
      <c r="I35" s="451"/>
      <c r="J35" s="434">
        <f>SUM(C35:I35)</f>
        <v>3228.75</v>
      </c>
    </row>
    <row r="36" spans="1:10" ht="15" customHeight="1">
      <c r="A36" s="180"/>
      <c r="B36" s="180"/>
      <c r="C36" s="164"/>
      <c r="D36" s="164"/>
      <c r="E36" s="181" t="s">
        <v>304</v>
      </c>
      <c r="F36" s="164"/>
      <c r="G36" s="164"/>
      <c r="H36" s="164"/>
      <c r="I36" s="164"/>
      <c r="J36" s="164"/>
    </row>
    <row r="37" spans="1:10" ht="12.75" customHeight="1">
      <c r="A37" s="696" t="s">
        <v>305</v>
      </c>
      <c r="B37" s="696"/>
      <c r="C37" s="696"/>
      <c r="D37" s="696"/>
      <c r="E37" s="696"/>
      <c r="F37" s="696"/>
      <c r="G37" s="696"/>
      <c r="H37" s="164"/>
      <c r="I37" s="164"/>
      <c r="J37" s="164"/>
    </row>
    <row r="38" spans="1:10">
      <c r="A38" s="164"/>
      <c r="B38" s="164"/>
      <c r="C38" s="164"/>
      <c r="D38" s="164"/>
      <c r="E38" s="164"/>
      <c r="F38" s="164"/>
      <c r="G38" s="164"/>
      <c r="H38" s="164"/>
      <c r="I38" s="164"/>
      <c r="J38" s="164"/>
    </row>
  </sheetData>
  <mergeCells count="12">
    <mergeCell ref="G9:H9"/>
    <mergeCell ref="I9:I10"/>
    <mergeCell ref="J9:J10"/>
    <mergeCell ref="I1:J1"/>
    <mergeCell ref="A37:G37"/>
    <mergeCell ref="A7:J7"/>
    <mergeCell ref="A5:J5"/>
    <mergeCell ref="A9:A10"/>
    <mergeCell ref="B9:B10"/>
    <mergeCell ref="C9:C10"/>
    <mergeCell ref="D9:D10"/>
    <mergeCell ref="E9:F9"/>
  </mergeCells>
  <phoneticPr fontId="2" type="noConversion"/>
  <pageMargins left="0.74803149606299213" right="0.7480314960629921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H16" sqref="H16"/>
    </sheetView>
  </sheetViews>
  <sheetFormatPr defaultRowHeight="12.75"/>
  <cols>
    <col min="3" max="3" width="59.7109375" customWidth="1"/>
    <col min="4" max="4" width="17.140625" customWidth="1"/>
    <col min="5" max="5" width="17.28515625" customWidth="1"/>
  </cols>
  <sheetData>
    <row r="1" spans="1:5" ht="15.75">
      <c r="A1" s="145"/>
      <c r="B1" s="145"/>
      <c r="C1" s="238"/>
      <c r="D1" s="238"/>
      <c r="E1" s="389" t="s">
        <v>705</v>
      </c>
    </row>
    <row r="2" spans="1:5" ht="14.25">
      <c r="A2" s="375"/>
      <c r="B2" s="375"/>
      <c r="C2" s="116" t="s">
        <v>683</v>
      </c>
      <c r="D2" s="376"/>
      <c r="E2" s="376"/>
    </row>
    <row r="3" spans="1:5" ht="14.25">
      <c r="A3" s="375"/>
      <c r="B3" s="377"/>
      <c r="C3" s="36" t="s">
        <v>684</v>
      </c>
      <c r="D3" s="378"/>
      <c r="E3" s="378"/>
    </row>
    <row r="4" spans="1:5" ht="14.25">
      <c r="A4" s="375"/>
      <c r="B4" s="375"/>
      <c r="C4" s="375"/>
      <c r="D4" s="375"/>
      <c r="E4" s="375"/>
    </row>
    <row r="5" spans="1:5" ht="14.25" customHeight="1">
      <c r="A5" s="702" t="s">
        <v>685</v>
      </c>
      <c r="B5" s="702"/>
      <c r="C5" s="702"/>
      <c r="D5" s="702"/>
      <c r="E5" s="702"/>
    </row>
    <row r="6" spans="1:5" ht="14.25">
      <c r="A6" s="369"/>
      <c r="B6" s="369"/>
      <c r="C6" s="369"/>
      <c r="D6" s="369"/>
      <c r="E6" s="369"/>
    </row>
    <row r="7" spans="1:5" ht="14.25">
      <c r="A7" s="703" t="s">
        <v>686</v>
      </c>
      <c r="B7" s="703"/>
      <c r="C7" s="703"/>
      <c r="D7" s="703"/>
      <c r="E7" s="703"/>
    </row>
    <row r="8" spans="1:5" ht="14.25">
      <c r="A8" s="375"/>
      <c r="B8" s="375"/>
      <c r="C8" s="375"/>
      <c r="D8" s="375"/>
      <c r="E8" s="375"/>
    </row>
    <row r="9" spans="1:5" ht="60" customHeight="1">
      <c r="A9" s="159" t="s">
        <v>233</v>
      </c>
      <c r="B9" s="709" t="s">
        <v>0</v>
      </c>
      <c r="C9" s="710"/>
      <c r="D9" s="159" t="s">
        <v>236</v>
      </c>
      <c r="E9" s="159" t="s">
        <v>237</v>
      </c>
    </row>
    <row r="10" spans="1:5" ht="15">
      <c r="A10" s="160">
        <v>1</v>
      </c>
      <c r="B10" s="707">
        <v>2</v>
      </c>
      <c r="C10" s="708"/>
      <c r="D10" s="160">
        <v>3</v>
      </c>
      <c r="E10" s="379">
        <v>4</v>
      </c>
    </row>
    <row r="11" spans="1:5" ht="14.25" customHeight="1">
      <c r="A11" s="159" t="s">
        <v>427</v>
      </c>
      <c r="B11" s="704" t="s">
        <v>687</v>
      </c>
      <c r="C11" s="705"/>
      <c r="D11" s="385">
        <v>190.17</v>
      </c>
      <c r="E11" s="385">
        <v>182</v>
      </c>
    </row>
    <row r="12" spans="1:5" ht="15" customHeight="1">
      <c r="A12" s="160" t="s">
        <v>592</v>
      </c>
      <c r="B12" s="380"/>
      <c r="C12" s="381" t="s">
        <v>688</v>
      </c>
      <c r="D12" s="163"/>
      <c r="E12" s="163"/>
    </row>
    <row r="13" spans="1:5" ht="30.75" customHeight="1">
      <c r="A13" s="160" t="s">
        <v>593</v>
      </c>
      <c r="B13" s="380"/>
      <c r="C13" s="381" t="s">
        <v>689</v>
      </c>
      <c r="D13" s="163"/>
      <c r="E13" s="163"/>
    </row>
    <row r="14" spans="1:5" ht="13.5" customHeight="1">
      <c r="A14" s="382" t="s">
        <v>490</v>
      </c>
      <c r="B14" s="380"/>
      <c r="C14" s="381" t="s">
        <v>690</v>
      </c>
      <c r="D14" s="163"/>
      <c r="E14" s="163"/>
    </row>
    <row r="15" spans="1:5" ht="17.25" customHeight="1">
      <c r="A15" s="382" t="s">
        <v>611</v>
      </c>
      <c r="B15" s="383"/>
      <c r="C15" s="384" t="s">
        <v>691</v>
      </c>
      <c r="D15" s="163"/>
      <c r="E15" s="163"/>
    </row>
    <row r="16" spans="1:5" ht="15.75" customHeight="1">
      <c r="A16" s="382" t="s">
        <v>613</v>
      </c>
      <c r="B16" s="380"/>
      <c r="C16" s="381" t="s">
        <v>692</v>
      </c>
      <c r="D16" s="163"/>
      <c r="E16" s="163"/>
    </row>
    <row r="17" spans="1:5" ht="15.75" customHeight="1">
      <c r="A17" s="382" t="s">
        <v>614</v>
      </c>
      <c r="B17" s="380"/>
      <c r="C17" s="381" t="s">
        <v>693</v>
      </c>
      <c r="D17" s="163"/>
      <c r="E17" s="163"/>
    </row>
    <row r="18" spans="1:5" ht="29.25" customHeight="1">
      <c r="A18" s="160" t="s">
        <v>14</v>
      </c>
      <c r="B18" s="380"/>
      <c r="C18" s="381" t="s">
        <v>694</v>
      </c>
      <c r="D18" s="163"/>
      <c r="E18" s="163"/>
    </row>
    <row r="19" spans="1:5" ht="17.25" customHeight="1">
      <c r="A19" s="382" t="s">
        <v>50</v>
      </c>
      <c r="B19" s="380"/>
      <c r="C19" s="381" t="s">
        <v>695</v>
      </c>
      <c r="D19" s="386">
        <v>190.17</v>
      </c>
      <c r="E19" s="386">
        <v>182</v>
      </c>
    </row>
    <row r="20" spans="1:5" ht="14.25" customHeight="1">
      <c r="A20" s="159" t="s">
        <v>428</v>
      </c>
      <c r="B20" s="704" t="s">
        <v>696</v>
      </c>
      <c r="C20" s="705"/>
      <c r="D20" s="162"/>
      <c r="E20" s="162"/>
    </row>
    <row r="21" spans="1:5" ht="14.25" customHeight="1">
      <c r="A21" s="159" t="s">
        <v>430</v>
      </c>
      <c r="B21" s="704" t="s">
        <v>697</v>
      </c>
      <c r="C21" s="705"/>
      <c r="D21" s="385">
        <v>190.17</v>
      </c>
      <c r="E21" s="385">
        <v>182</v>
      </c>
    </row>
    <row r="22" spans="1:5">
      <c r="A22" s="145"/>
      <c r="B22" s="145"/>
      <c r="C22" s="706" t="s">
        <v>600</v>
      </c>
      <c r="D22" s="706"/>
      <c r="E22" s="706"/>
    </row>
    <row r="23" spans="1:5">
      <c r="A23" s="145"/>
      <c r="B23" s="145"/>
      <c r="C23" s="145"/>
      <c r="D23" s="145"/>
      <c r="E23" s="145"/>
    </row>
  </sheetData>
  <mergeCells count="8">
    <mergeCell ref="A5:E5"/>
    <mergeCell ref="A7:E7"/>
    <mergeCell ref="B20:C20"/>
    <mergeCell ref="B21:C21"/>
    <mergeCell ref="C22:E22"/>
    <mergeCell ref="B11:C11"/>
    <mergeCell ref="B10:C10"/>
    <mergeCell ref="B9:C9"/>
  </mergeCells>
  <pageMargins left="0.70866141732283472" right="0.16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1"/>
  <sheetViews>
    <sheetView showGridLines="0" view="pageBreakPreview" zoomScale="90" zoomScaleNormal="100" zoomScaleSheetLayoutView="90" workbookViewId="0">
      <selection activeCell="D27" sqref="D27"/>
    </sheetView>
  </sheetViews>
  <sheetFormatPr defaultRowHeight="12.75"/>
  <cols>
    <col min="1" max="1" width="11.85546875" style="1" customWidth="1"/>
    <col min="2" max="2" width="1.85546875" style="1" customWidth="1"/>
    <col min="3" max="3" width="34.85546875" style="1" customWidth="1"/>
    <col min="4" max="4" width="10.28515625" style="1" customWidth="1"/>
    <col min="5" max="5" width="8.85546875" style="1" customWidth="1"/>
    <col min="6" max="6" width="12.85546875" style="1" customWidth="1"/>
    <col min="7" max="7" width="9" style="1" customWidth="1"/>
    <col min="8" max="8" width="8.85546875" style="1" customWidth="1"/>
    <col min="9" max="9" width="12.85546875" style="1" customWidth="1"/>
    <col min="10" max="16384" width="9.140625" style="1"/>
  </cols>
  <sheetData>
    <row r="1" spans="1:9" ht="20.25" customHeight="1">
      <c r="F1" s="238"/>
      <c r="G1" s="711" t="s">
        <v>706</v>
      </c>
      <c r="H1" s="711"/>
      <c r="I1" s="711"/>
    </row>
    <row r="2" spans="1:9">
      <c r="F2" s="715" t="s">
        <v>292</v>
      </c>
      <c r="G2" s="715"/>
      <c r="H2" s="715"/>
      <c r="I2" s="715"/>
    </row>
    <row r="3" spans="1:9">
      <c r="B3" s="32"/>
      <c r="F3" s="1" t="s">
        <v>338</v>
      </c>
    </row>
    <row r="5" spans="1:9" ht="32.25" customHeight="1">
      <c r="A5" s="716" t="s">
        <v>223</v>
      </c>
      <c r="B5" s="716"/>
      <c r="C5" s="716"/>
      <c r="D5" s="716"/>
      <c r="E5" s="716"/>
      <c r="F5" s="716"/>
      <c r="G5" s="716"/>
      <c r="H5" s="716"/>
      <c r="I5" s="716"/>
    </row>
    <row r="6" spans="1:9" ht="12.75" customHeight="1">
      <c r="A6" s="122"/>
      <c r="B6" s="122"/>
      <c r="C6" s="122"/>
      <c r="D6" s="122"/>
      <c r="E6" s="122"/>
      <c r="F6" s="122"/>
      <c r="G6" s="122"/>
      <c r="H6" s="122"/>
      <c r="I6" s="122"/>
    </row>
    <row r="7" spans="1:9" ht="31.5" customHeight="1">
      <c r="A7" s="716" t="s">
        <v>366</v>
      </c>
      <c r="B7" s="716"/>
      <c r="C7" s="716"/>
      <c r="D7" s="716"/>
      <c r="E7" s="716"/>
      <c r="F7" s="716"/>
      <c r="G7" s="716"/>
      <c r="H7" s="716"/>
      <c r="I7" s="716"/>
    </row>
    <row r="9" spans="1:9" ht="25.5" customHeight="1">
      <c r="A9" s="717" t="s">
        <v>233</v>
      </c>
      <c r="B9" s="718" t="s">
        <v>0</v>
      </c>
      <c r="C9" s="719"/>
      <c r="D9" s="717" t="s">
        <v>236</v>
      </c>
      <c r="E9" s="717"/>
      <c r="F9" s="717"/>
      <c r="G9" s="717" t="s">
        <v>237</v>
      </c>
      <c r="H9" s="717"/>
      <c r="I9" s="717"/>
    </row>
    <row r="10" spans="1:9" ht="76.5">
      <c r="A10" s="717"/>
      <c r="B10" s="720"/>
      <c r="C10" s="721"/>
      <c r="D10" s="7" t="s">
        <v>339</v>
      </c>
      <c r="E10" s="7" t="s">
        <v>340</v>
      </c>
      <c r="F10" s="7" t="s">
        <v>341</v>
      </c>
      <c r="G10" s="7" t="s">
        <v>339</v>
      </c>
      <c r="H10" s="7" t="s">
        <v>340</v>
      </c>
      <c r="I10" s="7" t="s">
        <v>341</v>
      </c>
    </row>
    <row r="11" spans="1:9">
      <c r="A11" s="7">
        <v>1</v>
      </c>
      <c r="B11" s="713">
        <v>2</v>
      </c>
      <c r="C11" s="714"/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</row>
    <row r="12" spans="1:9" ht="25.5" customHeight="1">
      <c r="A12" s="3" t="s">
        <v>427</v>
      </c>
      <c r="B12" s="520" t="s">
        <v>342</v>
      </c>
      <c r="C12" s="712"/>
      <c r="D12" s="440">
        <v>11578.2</v>
      </c>
      <c r="E12" s="440">
        <v>11578.2</v>
      </c>
      <c r="F12" s="435"/>
      <c r="G12" s="440">
        <v>9066.67</v>
      </c>
      <c r="H12" s="440">
        <v>9066.67</v>
      </c>
      <c r="I12" s="3"/>
    </row>
    <row r="13" spans="1:9" ht="15" customHeight="1">
      <c r="A13" s="7" t="s">
        <v>343</v>
      </c>
      <c r="B13" s="722" t="s">
        <v>344</v>
      </c>
      <c r="C13" s="723"/>
      <c r="D13" s="435"/>
      <c r="E13" s="435"/>
      <c r="F13" s="435"/>
      <c r="G13" s="435"/>
      <c r="H13" s="435"/>
      <c r="I13" s="7"/>
    </row>
    <row r="14" spans="1:9" ht="12.95" customHeight="1">
      <c r="A14" s="7" t="s">
        <v>593</v>
      </c>
      <c r="B14" s="617" t="s">
        <v>345</v>
      </c>
      <c r="C14" s="679"/>
      <c r="D14" s="452"/>
      <c r="E14" s="452"/>
      <c r="F14" s="452"/>
      <c r="G14" s="452"/>
      <c r="H14" s="452"/>
      <c r="I14" s="3"/>
    </row>
    <row r="15" spans="1:9" ht="12.95" customHeight="1">
      <c r="A15" s="7" t="s">
        <v>346</v>
      </c>
      <c r="B15" s="17"/>
      <c r="C15" s="239" t="s">
        <v>347</v>
      </c>
      <c r="D15" s="405"/>
      <c r="E15" s="405"/>
      <c r="F15" s="405"/>
      <c r="G15" s="405"/>
      <c r="H15" s="405"/>
      <c r="I15" s="7"/>
    </row>
    <row r="16" spans="1:9" ht="12.95" customHeight="1">
      <c r="A16" s="7" t="s">
        <v>348</v>
      </c>
      <c r="B16" s="17"/>
      <c r="C16" s="239" t="s">
        <v>349</v>
      </c>
      <c r="D16" s="405"/>
      <c r="E16" s="405"/>
      <c r="F16" s="405"/>
      <c r="G16" s="405"/>
      <c r="H16" s="405"/>
      <c r="I16" s="7"/>
    </row>
    <row r="17" spans="1:9" ht="25.5" customHeight="1">
      <c r="A17" s="7" t="s">
        <v>490</v>
      </c>
      <c r="B17" s="617" t="s">
        <v>350</v>
      </c>
      <c r="C17" s="679"/>
      <c r="D17" s="452">
        <v>11578.2</v>
      </c>
      <c r="E17" s="452">
        <v>11578.2</v>
      </c>
      <c r="F17" s="452"/>
      <c r="G17" s="452">
        <v>9066.67</v>
      </c>
      <c r="H17" s="452">
        <v>9066.67</v>
      </c>
      <c r="I17" s="3"/>
    </row>
    <row r="18" spans="1:9" ht="12.95" customHeight="1">
      <c r="A18" s="7" t="s">
        <v>351</v>
      </c>
      <c r="B18" s="17"/>
      <c r="C18" s="239" t="s">
        <v>352</v>
      </c>
      <c r="D18" s="405"/>
      <c r="E18" s="405"/>
      <c r="F18" s="405"/>
      <c r="G18" s="405"/>
      <c r="H18" s="405"/>
      <c r="I18" s="7"/>
    </row>
    <row r="19" spans="1:9" ht="12.95" customHeight="1">
      <c r="A19" s="7" t="s">
        <v>353</v>
      </c>
      <c r="B19" s="17"/>
      <c r="C19" s="239" t="s">
        <v>354</v>
      </c>
      <c r="D19" s="405"/>
      <c r="E19" s="405"/>
      <c r="F19" s="405"/>
      <c r="G19" s="405"/>
      <c r="H19" s="405"/>
      <c r="I19" s="7"/>
    </row>
    <row r="20" spans="1:9" ht="12.95" customHeight="1">
      <c r="A20" s="7" t="s">
        <v>355</v>
      </c>
      <c r="B20" s="17"/>
      <c r="C20" s="239" t="s">
        <v>356</v>
      </c>
      <c r="D20" s="405">
        <v>11578.2</v>
      </c>
      <c r="E20" s="405">
        <v>11578.2</v>
      </c>
      <c r="F20" s="405"/>
      <c r="G20" s="405">
        <v>9066.67</v>
      </c>
      <c r="H20" s="405">
        <v>9066.67</v>
      </c>
      <c r="I20" s="7"/>
    </row>
    <row r="21" spans="1:9" ht="12.95" customHeight="1">
      <c r="A21" s="7" t="s">
        <v>357</v>
      </c>
      <c r="B21" s="17"/>
      <c r="C21" s="239" t="s">
        <v>358</v>
      </c>
      <c r="D21" s="405"/>
      <c r="E21" s="405"/>
      <c r="F21" s="405"/>
      <c r="G21" s="405"/>
      <c r="H21" s="405"/>
      <c r="I21" s="7"/>
    </row>
    <row r="22" spans="1:9" ht="12.95" customHeight="1">
      <c r="A22" s="7" t="s">
        <v>359</v>
      </c>
      <c r="B22" s="17"/>
      <c r="C22" s="239" t="s">
        <v>193</v>
      </c>
      <c r="D22" s="405"/>
      <c r="E22" s="405"/>
      <c r="F22" s="405"/>
      <c r="G22" s="405"/>
      <c r="H22" s="405"/>
      <c r="I22" s="7"/>
    </row>
    <row r="23" spans="1:9" ht="25.5" customHeight="1">
      <c r="A23" s="7" t="s">
        <v>611</v>
      </c>
      <c r="B23" s="617" t="s">
        <v>360</v>
      </c>
      <c r="C23" s="679"/>
      <c r="D23" s="452"/>
      <c r="E23" s="452"/>
      <c r="F23" s="452"/>
      <c r="G23" s="452"/>
      <c r="H23" s="452"/>
      <c r="I23" s="3"/>
    </row>
    <row r="24" spans="1:9" ht="12.95" customHeight="1">
      <c r="A24" s="7" t="s">
        <v>613</v>
      </c>
      <c r="B24" s="617" t="s">
        <v>265</v>
      </c>
      <c r="C24" s="679"/>
      <c r="D24" s="452"/>
      <c r="E24" s="452"/>
      <c r="F24" s="452"/>
      <c r="G24" s="452"/>
      <c r="H24" s="452"/>
      <c r="I24" s="3"/>
    </row>
    <row r="25" spans="1:9" ht="12.95" customHeight="1">
      <c r="A25" s="7" t="s">
        <v>361</v>
      </c>
      <c r="B25" s="17"/>
      <c r="C25" s="239" t="s">
        <v>362</v>
      </c>
      <c r="D25" s="405"/>
      <c r="E25" s="405"/>
      <c r="F25" s="405"/>
      <c r="G25" s="405"/>
      <c r="H25" s="405"/>
      <c r="I25" s="7"/>
    </row>
    <row r="26" spans="1:9" ht="12.95" customHeight="1">
      <c r="A26" s="7" t="s">
        <v>363</v>
      </c>
      <c r="B26" s="17"/>
      <c r="C26" s="239" t="s">
        <v>193</v>
      </c>
      <c r="D26" s="405"/>
      <c r="E26" s="405"/>
      <c r="F26" s="405"/>
      <c r="G26" s="405"/>
      <c r="H26" s="405"/>
      <c r="I26" s="7"/>
    </row>
    <row r="27" spans="1:9" ht="12.95" customHeight="1">
      <c r="A27" s="7" t="s">
        <v>614</v>
      </c>
      <c r="B27" s="617" t="s">
        <v>267</v>
      </c>
      <c r="C27" s="679"/>
      <c r="D27" s="452"/>
      <c r="E27" s="452"/>
      <c r="F27" s="452"/>
      <c r="G27" s="452"/>
      <c r="H27" s="452"/>
      <c r="I27" s="3"/>
    </row>
    <row r="28" spans="1:9" ht="38.25" customHeight="1">
      <c r="A28" s="3" t="s">
        <v>428</v>
      </c>
      <c r="B28" s="520" t="s">
        <v>364</v>
      </c>
      <c r="C28" s="725"/>
      <c r="D28" s="452"/>
      <c r="E28" s="452"/>
      <c r="F28" s="452"/>
      <c r="G28" s="452"/>
      <c r="H28" s="452"/>
      <c r="I28" s="3"/>
    </row>
    <row r="29" spans="1:9" ht="25.5" customHeight="1">
      <c r="A29" s="3" t="s">
        <v>430</v>
      </c>
      <c r="B29" s="685" t="s">
        <v>365</v>
      </c>
      <c r="C29" s="685"/>
      <c r="D29" s="452">
        <v>11578.2</v>
      </c>
      <c r="E29" s="452">
        <v>11578.2</v>
      </c>
      <c r="F29" s="452"/>
      <c r="G29" s="452">
        <v>9066.67</v>
      </c>
      <c r="H29" s="452">
        <v>9066.67</v>
      </c>
      <c r="I29" s="3"/>
    </row>
    <row r="30" spans="1:9" ht="12.75" customHeight="1">
      <c r="A30" s="240"/>
      <c r="B30" s="30"/>
      <c r="C30" s="30"/>
      <c r="D30" s="241"/>
      <c r="E30" s="241"/>
      <c r="F30" s="241"/>
      <c r="G30" s="241"/>
      <c r="H30" s="241"/>
      <c r="I30" s="241"/>
    </row>
    <row r="31" spans="1:9">
      <c r="C31" s="724" t="s">
        <v>600</v>
      </c>
      <c r="D31" s="724"/>
      <c r="E31" s="724"/>
      <c r="F31" s="724"/>
      <c r="G31" s="724"/>
      <c r="H31" s="724"/>
    </row>
  </sheetData>
  <mergeCells count="19">
    <mergeCell ref="B23:C23"/>
    <mergeCell ref="B13:C13"/>
    <mergeCell ref="B17:C17"/>
    <mergeCell ref="B14:C14"/>
    <mergeCell ref="C31:H31"/>
    <mergeCell ref="B28:C28"/>
    <mergeCell ref="B29:C29"/>
    <mergeCell ref="B27:C27"/>
    <mergeCell ref="B24:C24"/>
    <mergeCell ref="G1:I1"/>
    <mergeCell ref="B12:C12"/>
    <mergeCell ref="B11:C11"/>
    <mergeCell ref="F2:I2"/>
    <mergeCell ref="A5:I5"/>
    <mergeCell ref="A7:I7"/>
    <mergeCell ref="A9:A10"/>
    <mergeCell ref="D9:F9"/>
    <mergeCell ref="G9:I9"/>
    <mergeCell ref="B9:C10"/>
  </mergeCells>
  <phoneticPr fontId="35" type="noConversion"/>
  <printOptions horizontalCentered="1"/>
  <pageMargins left="0.74803149606299213" right="0.74803149606299213" top="0.5" bottom="0.51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17</vt:i4>
      </vt:variant>
      <vt:variant>
        <vt:lpstr>Įvardytieji diapazonai</vt:lpstr>
      </vt:variant>
      <vt:variant>
        <vt:i4>21</vt:i4>
      </vt:variant>
    </vt:vector>
  </HeadingPairs>
  <TitlesOfParts>
    <vt:vector size="38" baseType="lpstr">
      <vt:lpstr>2_VSAFAS_2p</vt:lpstr>
      <vt:lpstr>3_VSAFAS_2p</vt:lpstr>
      <vt:lpstr>4_VSAFAS_1p</vt:lpstr>
      <vt:lpstr>5_VSAFAS_2p</vt:lpstr>
      <vt:lpstr>13_VSAFAS_1p</vt:lpstr>
      <vt:lpstr>12_VSAFAS_1p</vt:lpstr>
      <vt:lpstr>8_VSAFAS_1p</vt:lpstr>
      <vt:lpstr>6_VSAFAS_6p</vt:lpstr>
      <vt:lpstr>17_VSAFAS_7p</vt:lpstr>
      <vt:lpstr>17_VSAFAS_13p</vt:lpstr>
      <vt:lpstr>17_VSAFAS_8p</vt:lpstr>
      <vt:lpstr>20_VSAFAS_4p</vt:lpstr>
      <vt:lpstr>20_VSAFAS_5p</vt:lpstr>
      <vt:lpstr>17_VSAFAS_12p</vt:lpstr>
      <vt:lpstr>10_VSAFAS_1p</vt:lpstr>
      <vt:lpstr>25_VSAFAS_1_PRIEDAS</vt:lpstr>
      <vt:lpstr>6_VSAFAS_4p</vt:lpstr>
      <vt:lpstr>'4_VSAFAS_1p'!_ftn1</vt:lpstr>
      <vt:lpstr>'4_VSAFAS_1p'!_ftnref1</vt:lpstr>
      <vt:lpstr>'12_VSAFAS_1p'!Print_Area</vt:lpstr>
      <vt:lpstr>'13_VSAFAS_1p'!Print_Area</vt:lpstr>
      <vt:lpstr>'17_VSAFAS_12p'!Print_Area</vt:lpstr>
      <vt:lpstr>'17_VSAFAS_7p'!Print_Area</vt:lpstr>
      <vt:lpstr>'17_VSAFAS_8p'!Print_Area</vt:lpstr>
      <vt:lpstr>'2_VSAFAS_2p'!Print_Area</vt:lpstr>
      <vt:lpstr>'20_VSAFAS_4p'!Print_Area</vt:lpstr>
      <vt:lpstr>'20_VSAFAS_5p'!Print_Area</vt:lpstr>
      <vt:lpstr>'3_VSAFAS_2p'!Print_Area</vt:lpstr>
      <vt:lpstr>'4_VSAFAS_1p'!Print_Area</vt:lpstr>
      <vt:lpstr>'5_VSAFAS_2p'!Print_Area</vt:lpstr>
      <vt:lpstr>'6_VSAFAS_4p'!Print_Area</vt:lpstr>
      <vt:lpstr>'8_VSAFAS_1p'!Print_Area</vt:lpstr>
      <vt:lpstr>'12_VSAFAS_1p'!Print_Titles</vt:lpstr>
      <vt:lpstr>'13_VSAFAS_1p'!Print_Titles</vt:lpstr>
      <vt:lpstr>'2_VSAFAS_2p'!Print_Titles</vt:lpstr>
      <vt:lpstr>'20_VSAFAS_4p'!Print_Titles</vt:lpstr>
      <vt:lpstr>'3_VSAFAS_2p'!Print_Titles</vt:lpstr>
      <vt:lpstr>'5_VSAFAS_2p'!Print_Titles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</dc:creator>
  <cp:lastModifiedBy>A.Prismontiene</cp:lastModifiedBy>
  <cp:lastPrinted>2020-03-31T05:29:24Z</cp:lastPrinted>
  <dcterms:created xsi:type="dcterms:W3CDTF">2011-02-01T11:56:27Z</dcterms:created>
  <dcterms:modified xsi:type="dcterms:W3CDTF">2020-04-24T05:46:09Z</dcterms:modified>
</cp:coreProperties>
</file>