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laivsl\Desktop\"/>
    </mc:Choice>
  </mc:AlternateContent>
  <xr:revisionPtr revIDLastSave="0" documentId="8_{8E4B7B3A-B51D-4A6F-AD53-B3FB65B244D5}" xr6:coauthVersionLast="43" xr6:coauthVersionMax="43" xr10:uidLastSave="{00000000-0000-0000-0000-000000000000}"/>
  <bookViews>
    <workbookView xWindow="1005" yWindow="1830" windowWidth="27795" windowHeight="13770"/>
  </bookViews>
  <sheets>
    <sheet name="Lapas1" sheetId="1" r:id="rId1"/>
  </sheets>
  <definedNames>
    <definedName name="_xlnm.Print_Area" localSheetId="0">Lapas1!$A$2:$O$62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6" i="1" l="1"/>
  <c r="M21" i="1"/>
  <c r="J45" i="1"/>
  <c r="M26" i="1"/>
  <c r="M24" i="1"/>
  <c r="M14" i="1"/>
  <c r="J44" i="1"/>
  <c r="J43" i="1"/>
  <c r="J53" i="1"/>
  <c r="M12" i="1"/>
  <c r="M38" i="1"/>
</calcChain>
</file>

<file path=xl/sharedStrings.xml><?xml version="1.0" encoding="utf-8"?>
<sst xmlns="http://schemas.openxmlformats.org/spreadsheetml/2006/main" count="223" uniqueCount="128">
  <si>
    <t>Uždavinio kodas</t>
  </si>
  <si>
    <t>Priemonės kodas</t>
  </si>
  <si>
    <t>Priemonės pavadinimas</t>
  </si>
  <si>
    <t>Finansavimo šaltinis</t>
  </si>
  <si>
    <t>Veiksmo numeris</t>
  </si>
  <si>
    <t>Programos tikslo kodas</t>
  </si>
  <si>
    <t>Produkto vertinimo kriterijai, matavimo vienetai</t>
  </si>
  <si>
    <t>Finansavimo šaltiniai</t>
  </si>
  <si>
    <r>
      <t xml:space="preserve">Biudžetinių įstaigų pajamos </t>
    </r>
    <r>
      <rPr>
        <b/>
        <sz val="12"/>
        <rFont val="Times New Roman"/>
        <family val="1"/>
        <charset val="186"/>
      </rPr>
      <t>BIP</t>
    </r>
  </si>
  <si>
    <r>
      <t xml:space="preserve">Valstybės biudžeto specialiosios tikslinės dotacijos lėšos </t>
    </r>
    <r>
      <rPr>
        <b/>
        <sz val="12"/>
        <rFont val="Times New Roman"/>
        <family val="1"/>
      </rPr>
      <t>SB(VB)</t>
    </r>
  </si>
  <si>
    <r>
      <t xml:space="preserve"> Valstybės biudžeto kitos dotacijos </t>
    </r>
    <r>
      <rPr>
        <b/>
        <sz val="12"/>
        <rFont val="Times New Roman"/>
        <family val="1"/>
        <charset val="186"/>
      </rPr>
      <t>SB(VBK)</t>
    </r>
  </si>
  <si>
    <r>
      <t xml:space="preserve">Europos Sąjungos paramos lėšos </t>
    </r>
    <r>
      <rPr>
        <b/>
        <sz val="12"/>
        <rFont val="Times New Roman"/>
        <family val="1"/>
      </rPr>
      <t>ES</t>
    </r>
  </si>
  <si>
    <r>
      <t xml:space="preserve">Valstybės biudžeto lėšos </t>
    </r>
    <r>
      <rPr>
        <b/>
        <sz val="12"/>
        <rFont val="Times New Roman"/>
        <family val="1"/>
      </rPr>
      <t>LRVB</t>
    </r>
  </si>
  <si>
    <r>
      <t xml:space="preserve">Kiti finansavimo šaltiniai </t>
    </r>
    <r>
      <rPr>
        <b/>
        <sz val="12"/>
        <rFont val="Times New Roman"/>
        <family val="1"/>
      </rPr>
      <t>Kt</t>
    </r>
  </si>
  <si>
    <t>FINANSAVIMO ŠALTINIŲ SUVESTINĖ</t>
  </si>
  <si>
    <t xml:space="preserve">Matavimo vieneto planuojama reikšmė </t>
  </si>
  <si>
    <t>SAVIVALDYBĖS  LĖŠOS IŠ VISO</t>
  </si>
  <si>
    <r>
      <t>Savivaldybės paskolos lėšos</t>
    </r>
    <r>
      <rPr>
        <b/>
        <sz val="12"/>
        <rFont val="Times New Roman"/>
        <family val="1"/>
        <charset val="186"/>
      </rPr>
      <t xml:space="preserve"> SB</t>
    </r>
    <r>
      <rPr>
        <sz val="12"/>
        <rFont val="Times New Roman"/>
        <family val="1"/>
      </rPr>
      <t>(</t>
    </r>
    <r>
      <rPr>
        <b/>
        <sz val="12"/>
        <rFont val="Times New Roman"/>
        <family val="1"/>
      </rPr>
      <t>P)</t>
    </r>
  </si>
  <si>
    <t>KITI ŠALTINIAI IŠ VISO</t>
  </si>
  <si>
    <t>IŠ VISO</t>
  </si>
  <si>
    <t>Suma tūkst. Eur</t>
  </si>
  <si>
    <t>Suma iš viso tūkst. Eur</t>
  </si>
  <si>
    <t xml:space="preserve">Vydyti  seniūnijai pavestas funkcijas </t>
  </si>
  <si>
    <t>Sudaryti sąlygas seniūnijos funkcijoms įgyvendonti</t>
  </si>
  <si>
    <t>Seniūnijų kultūros ir sporto veiklos programų rėmimas</t>
  </si>
  <si>
    <t>I ketv.</t>
  </si>
  <si>
    <t>05 Seniūnijos veiklos užtikrinimas</t>
  </si>
  <si>
    <t>SB</t>
  </si>
  <si>
    <t xml:space="preserve">Prisidėti prie kultūros ir sporto renginių organizavimo </t>
  </si>
  <si>
    <t>Ryšių paslaugos</t>
  </si>
  <si>
    <t>Transporto išlaikymas</t>
  </si>
  <si>
    <t>Užtikrinti gyvenamosios aplinkos viešųjų erdvių priežiūrą</t>
  </si>
  <si>
    <t>Seniūnijos gatvių apšvietimo priežiūra ir remontas</t>
  </si>
  <si>
    <t>Vaikų žaidimo aikštelių priežiūra</t>
  </si>
  <si>
    <t>Viešųjų erdvių šienavimas</t>
  </si>
  <si>
    <t>Želdinių ir gėlynų priežiūra</t>
  </si>
  <si>
    <t>01</t>
  </si>
  <si>
    <t>05</t>
  </si>
  <si>
    <t>06</t>
  </si>
  <si>
    <t>Žemės ūkio funkcijų vykdymas</t>
  </si>
  <si>
    <t>02</t>
  </si>
  <si>
    <t>Veikiančių kapinių priežiūra</t>
  </si>
  <si>
    <t>3</t>
  </si>
  <si>
    <t>4</t>
  </si>
  <si>
    <t>03</t>
  </si>
  <si>
    <t>08</t>
  </si>
  <si>
    <t>Seniūnijų vietinių iniciatyvų įgyvendinimas</t>
  </si>
  <si>
    <t>Komunalinės paslaugos</t>
  </si>
  <si>
    <t>296,82</t>
  </si>
  <si>
    <t>1</t>
  </si>
  <si>
    <t>Kitos paslaugos</t>
  </si>
  <si>
    <t>Darbo užmokestis ir socialinio draudimo įmokos</t>
  </si>
  <si>
    <t xml:space="preserve">Seniūnijos veiklos užtikrinimas                </t>
  </si>
  <si>
    <t>Gatvių apšvietimas</t>
  </si>
  <si>
    <t>Viešųjų erdvių tvarkymas ir priežiūra seniūnijos teritorijoje. Poilsio zonų ir parkų priežiūra</t>
  </si>
  <si>
    <t>Šaligatvių ir gatvių priežiūra</t>
  </si>
  <si>
    <t>Parkų priežiūra ir šienavimas</t>
  </si>
  <si>
    <t>Kapinių priežiūra ir šienavimas</t>
  </si>
  <si>
    <t>Dažymo ir remonto darbai</t>
  </si>
  <si>
    <t>Savivaldybės butų remontas</t>
  </si>
  <si>
    <t>Mokestis už eksploataciją</t>
  </si>
  <si>
    <t>BIP</t>
  </si>
  <si>
    <t>Kitos prekės (kanceliarinės)</t>
  </si>
  <si>
    <t>Prekių skaičius</t>
  </si>
  <si>
    <t>Pagal poreikį</t>
  </si>
  <si>
    <t>8</t>
  </si>
  <si>
    <t>10</t>
  </si>
  <si>
    <t>5</t>
  </si>
  <si>
    <t>Butų remontas</t>
  </si>
  <si>
    <t>II ketv.</t>
  </si>
  <si>
    <t>Reprezentacinės išlaidos</t>
  </si>
  <si>
    <t>Bariūnų vaikų žaidimų aikštelės atnaujinimas</t>
  </si>
  <si>
    <t>2.2</t>
  </si>
  <si>
    <t>Prisidėjimas prie Pošupių kaimo bendruomenės projekto užbaigimo</t>
  </si>
  <si>
    <t>13</t>
  </si>
  <si>
    <t>14</t>
  </si>
  <si>
    <t>110</t>
  </si>
  <si>
    <t>9,74</t>
  </si>
  <si>
    <t xml:space="preserve">2019 metų asignavimai </t>
  </si>
  <si>
    <t>Organizuoti Vaikų gynimo dienai skirtą šventę</t>
  </si>
  <si>
    <t>Seniūnė E. Nakvosienė</t>
  </si>
  <si>
    <t>Buhalterė V. Jonkutė</t>
  </si>
  <si>
    <t>Buhalterė I. Rudytė-Vaišvilė</t>
  </si>
  <si>
    <t>Ūkio sk. vedėja D. Danasienė</t>
  </si>
  <si>
    <t>Vyr. spec. S. Lipštienė</t>
  </si>
  <si>
    <t xml:space="preserve">Žemės ūkio specialistė R. Kelpšienė </t>
  </si>
  <si>
    <t xml:space="preserve">Ūkvedys K. Beinoravičius </t>
  </si>
  <si>
    <t>Gatvių apšvietimo tinklų remonto, šviestuvų keitimo darbų organizavimas</t>
  </si>
  <si>
    <t>Buhalterė A. Petrauskaitė</t>
  </si>
  <si>
    <t>___________________________</t>
  </si>
  <si>
    <r>
      <t xml:space="preserve">Savivaldybės biudžeto lėšos </t>
    </r>
    <r>
      <rPr>
        <b/>
        <sz val="12"/>
        <color indexed="8"/>
        <rFont val="Times New Roman"/>
        <family val="1"/>
        <charset val="186"/>
      </rPr>
      <t>SB</t>
    </r>
  </si>
  <si>
    <t>Darbuotojų skaičius</t>
  </si>
  <si>
    <t>Žemės ūkio naudmenų ir pasėlių deklaravimas, valdų registravimas ir atnaujinimas, kaimo plėtros priemones įgyvendinančių pareiškėjų konsultavimas, ūkinių gyvūnų registravimas, nuimto derliaus, parduotų ir sandėliuose laikomų grūdų kiekių ataskaitų pildymas</t>
  </si>
  <si>
    <t>280</t>
  </si>
  <si>
    <t>SB(VB)</t>
  </si>
  <si>
    <t>Veiksmas (priemonę detalizuojanti aiškiai apibrėžta veikla)</t>
  </si>
  <si>
    <t>Veiklos vykdytojas (skyriaus,  įstaigos sutrumpinimas,  seniūnijos darbuotojo vardas, pavardė)</t>
  </si>
  <si>
    <t>Veiksmo įvykdymo terminas (ketvirtis)</t>
  </si>
  <si>
    <t>Renginių skaičius</t>
  </si>
  <si>
    <t xml:space="preserve">Darbuotojų skaičius </t>
  </si>
  <si>
    <t xml:space="preserve">Šildomas plotas m² </t>
  </si>
  <si>
    <t>Automobilių skaičius</t>
  </si>
  <si>
    <t>Paslaugų skaičius</t>
  </si>
  <si>
    <t>Telefonų ir informacinių  įrenginių skaičius</t>
  </si>
  <si>
    <t xml:space="preserve">Aptarnaujamų pareiškėjų skaičius </t>
  </si>
  <si>
    <t>Apšvietimo linijų ilgis km</t>
  </si>
  <si>
    <t>Šviestuvų skaičius</t>
  </si>
  <si>
    <t>Šaligatvių ir gatvių ilgis km</t>
  </si>
  <si>
    <t>Želdinių plotas ha</t>
  </si>
  <si>
    <t>Šienaujamas plotas ha</t>
  </si>
  <si>
    <t>Tvarkomas plotas ha</t>
  </si>
  <si>
    <t>Aikštelių skaičius</t>
  </si>
  <si>
    <t>Kapinių skaičius</t>
  </si>
  <si>
    <t>Objektų skaičius</t>
  </si>
  <si>
    <t>II–III ketv.</t>
  </si>
  <si>
    <t>I–IV ketv.</t>
  </si>
  <si>
    <t>I–III ketv,</t>
  </si>
  <si>
    <t>I–III ketv.</t>
  </si>
  <si>
    <t>II–III  ketv.</t>
  </si>
  <si>
    <t>II–IV ketv.</t>
  </si>
  <si>
    <t xml:space="preserve">            II SKYRIUS</t>
  </si>
  <si>
    <t xml:space="preserve"> 2019 METŲ SAUGĖLAUKIO SENIŪNIJOS VEIKLOS TURINYS
 </t>
  </si>
  <si>
    <t>Seniūnijos remiamų projektų kofinansavimas</t>
  </si>
  <si>
    <t>Bendruomenių projektų kofinansavimo</t>
  </si>
  <si>
    <t>Kofinansuojamų projektų skaičius</t>
  </si>
  <si>
    <t>Iš viso  programai</t>
  </si>
  <si>
    <t>Butų skaičius</t>
  </si>
  <si>
    <t xml:space="preserve">Seniūnė E. Nakvosienė, ūkvedys K. Beinoravičius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</si>
</sst>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_-* #,##0.00\ &quot;Lt&quot;_-;\-* #,##0.00\ &quot;Lt&quot;_-;_-* &quot;-&quot;??\ &quot;Lt&quot;_-;_-@_-"/>
    <numFmt numFmtId="182" formatCode="0.0"/>
    <numFmt numFmtId="186" formatCode="#,##0.0"/>
  </numFmts>
  <fonts count="19" x14ac:knownFonts="1">
    <font>
      <sz val="10"/>
      <name val="Arial"/>
      <charset val="186"/>
    </font>
    <font>
      <sz val="10"/>
      <name val="Arial"/>
      <charset val="186"/>
    </font>
    <font>
      <sz val="7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</font>
    <font>
      <sz val="12"/>
      <name val="Arial"/>
      <family val="2"/>
      <charset val="186"/>
    </font>
    <font>
      <sz val="12"/>
      <name val="Times New Roman"/>
      <family val="1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7" fillId="5" borderId="0" applyNumberFormat="0" applyBorder="0" applyAlignment="0" applyProtection="0"/>
    <xf numFmtId="0" fontId="6" fillId="0" borderId="0"/>
    <xf numFmtId="3" fontId="8" fillId="0" borderId="1" applyBorder="0">
      <alignment horizontal="center" vertical="center" wrapText="1"/>
    </xf>
    <xf numFmtId="172" fontId="1" fillId="0" borderId="0" applyFont="0" applyFill="0" applyBorder="0" applyAlignment="0" applyProtection="0"/>
  </cellStyleXfs>
  <cellXfs count="201">
    <xf numFmtId="0" fontId="0" fillId="0" borderId="0" xfId="0"/>
    <xf numFmtId="0" fontId="3" fillId="0" borderId="0" xfId="0" applyFont="1"/>
    <xf numFmtId="0" fontId="2" fillId="0" borderId="0" xfId="0" applyFont="1"/>
    <xf numFmtId="3" fontId="2" fillId="0" borderId="0" xfId="0" applyNumberFormat="1" applyFont="1"/>
    <xf numFmtId="0" fontId="6" fillId="0" borderId="0" xfId="0" applyFont="1"/>
    <xf numFmtId="3" fontId="8" fillId="0" borderId="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8" fillId="6" borderId="0" xfId="0" applyFont="1" applyFill="1" applyAlignment="1">
      <alignment horizontal="left" vertical="center" shrinkToFit="1"/>
    </xf>
    <xf numFmtId="3" fontId="8" fillId="6" borderId="0" xfId="0" applyNumberFormat="1" applyFont="1" applyFill="1" applyAlignment="1">
      <alignment horizontal="center" vertical="center" shrinkToFit="1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49" fontId="8" fillId="7" borderId="3" xfId="0" applyNumberFormat="1" applyFont="1" applyFill="1" applyBorder="1" applyAlignment="1">
      <alignment horizontal="center" vertical="center" wrapText="1"/>
    </xf>
    <xf numFmtId="49" fontId="8" fillId="8" borderId="3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82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5" xfId="4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7" borderId="13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 wrapText="1"/>
    </xf>
    <xf numFmtId="3" fontId="8" fillId="6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indent="14"/>
    </xf>
    <xf numFmtId="0" fontId="13" fillId="0" borderId="0" xfId="0" applyFont="1"/>
    <xf numFmtId="182" fontId="9" fillId="9" borderId="14" xfId="0" applyNumberFormat="1" applyFont="1" applyFill="1" applyBorder="1" applyAlignment="1">
      <alignment horizontal="center" vertical="center" wrapText="1"/>
    </xf>
    <xf numFmtId="49" fontId="8" fillId="7" borderId="6" xfId="0" applyNumberFormat="1" applyFont="1" applyFill="1" applyBorder="1" applyAlignment="1">
      <alignment horizontal="center" vertical="center" wrapText="1"/>
    </xf>
    <xf numFmtId="49" fontId="8" fillId="7" borderId="2" xfId="0" applyNumberFormat="1" applyFont="1" applyFill="1" applyBorder="1" applyAlignment="1">
      <alignment horizontal="center" vertical="center" wrapText="1"/>
    </xf>
    <xf numFmtId="49" fontId="8" fillId="8" borderId="6" xfId="0" applyNumberFormat="1" applyFont="1" applyFill="1" applyBorder="1" applyAlignment="1">
      <alignment horizontal="center" vertical="center" wrapText="1"/>
    </xf>
    <xf numFmtId="49" fontId="8" fillId="8" borderId="1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18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14" fillId="0" borderId="0" xfId="0" applyNumberFormat="1" applyFont="1" applyAlignment="1">
      <alignment vertical="top"/>
    </xf>
    <xf numFmtId="49" fontId="14" fillId="0" borderId="0" xfId="0" applyNumberFormat="1" applyFont="1" applyAlignment="1">
      <alignment horizontal="right" vertical="top"/>
    </xf>
    <xf numFmtId="49" fontId="7" fillId="0" borderId="0" xfId="0" applyNumberFormat="1" applyFont="1" applyAlignment="1">
      <alignment horizontal="center" vertical="top" wrapText="1"/>
    </xf>
    <xf numFmtId="49" fontId="16" fillId="0" borderId="0" xfId="0" applyNumberFormat="1" applyFont="1" applyAlignment="1">
      <alignment horizontal="right" vertical="top"/>
    </xf>
    <xf numFmtId="182" fontId="16" fillId="0" borderId="0" xfId="0" applyNumberFormat="1" applyFont="1" applyAlignment="1">
      <alignment horizontal="center" vertical="top"/>
    </xf>
    <xf numFmtId="182" fontId="16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center" vertical="top"/>
    </xf>
    <xf numFmtId="0" fontId="6" fillId="6" borderId="0" xfId="0" applyFont="1" applyFill="1" applyAlignment="1">
      <alignment horizontal="left" vertical="center" shrinkToFit="1"/>
    </xf>
    <xf numFmtId="0" fontId="6" fillId="6" borderId="0" xfId="0" applyFont="1" applyFill="1" applyAlignment="1">
      <alignment horizontal="left" vertical="center" wrapText="1"/>
    </xf>
    <xf numFmtId="0" fontId="6" fillId="0" borderId="0" xfId="2" applyFont="1"/>
    <xf numFmtId="0" fontId="6" fillId="0" borderId="0" xfId="0" applyFont="1" applyBorder="1"/>
    <xf numFmtId="0" fontId="3" fillId="0" borderId="0" xfId="0" applyFont="1" applyBorder="1" applyAlignment="1">
      <alignment horizontal="center" vertical="top"/>
    </xf>
    <xf numFmtId="0" fontId="6" fillId="0" borderId="0" xfId="0" applyFont="1" applyBorder="1" applyAlignme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186" fontId="6" fillId="0" borderId="0" xfId="2" applyNumberFormat="1" applyFont="1"/>
    <xf numFmtId="3" fontId="8" fillId="0" borderId="19" xfId="2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7" borderId="6" xfId="0" applyNumberFormat="1" applyFont="1" applyFill="1" applyBorder="1" applyAlignment="1">
      <alignment horizontal="center" vertical="center" wrapText="1"/>
    </xf>
    <xf numFmtId="49" fontId="8" fillId="7" borderId="12" xfId="0" applyNumberFormat="1" applyFont="1" applyFill="1" applyBorder="1" applyAlignment="1">
      <alignment horizontal="center" vertical="center" wrapText="1"/>
    </xf>
    <xf numFmtId="49" fontId="8" fillId="7" borderId="7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8" fillId="8" borderId="7" xfId="0" applyNumberFormat="1" applyFont="1" applyFill="1" applyBorder="1" applyAlignment="1">
      <alignment horizontal="center" vertical="center" wrapText="1"/>
    </xf>
    <xf numFmtId="49" fontId="8" fillId="6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8" fillId="8" borderId="1" xfId="0" applyNumberFormat="1" applyFont="1" applyFill="1" applyBorder="1" applyAlignment="1">
      <alignment horizontal="center" vertical="center" wrapText="1"/>
    </xf>
    <xf numFmtId="49" fontId="8" fillId="8" borderId="2" xfId="0" applyNumberFormat="1" applyFont="1" applyFill="1" applyBorder="1" applyAlignment="1">
      <alignment horizontal="center" vertical="center" wrapText="1"/>
    </xf>
    <xf numFmtId="49" fontId="8" fillId="8" borderId="5" xfId="0" applyNumberFormat="1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wrapText="1"/>
    </xf>
    <xf numFmtId="49" fontId="8" fillId="7" borderId="2" xfId="0" applyNumberFormat="1" applyFont="1" applyFill="1" applyBorder="1" applyAlignment="1">
      <alignment horizontal="center" vertical="center" wrapText="1"/>
    </xf>
    <xf numFmtId="49" fontId="8" fillId="7" borderId="5" xfId="0" applyNumberFormat="1" applyFont="1" applyFill="1" applyBorder="1" applyAlignment="1">
      <alignment horizontal="center" vertical="center" wrapText="1"/>
    </xf>
    <xf numFmtId="49" fontId="8" fillId="8" borderId="6" xfId="0" applyNumberFormat="1" applyFont="1" applyFill="1" applyBorder="1" applyAlignment="1">
      <alignment horizontal="center" vertical="center" wrapText="1"/>
    </xf>
    <xf numFmtId="49" fontId="8" fillId="8" borderId="12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left" vertical="center" wrapText="1"/>
    </xf>
    <xf numFmtId="182" fontId="13" fillId="0" borderId="36" xfId="0" applyNumberFormat="1" applyFont="1" applyBorder="1" applyAlignment="1">
      <alignment horizontal="center" vertical="top"/>
    </xf>
    <xf numFmtId="182" fontId="13" fillId="0" borderId="24" xfId="0" applyNumberFormat="1" applyFont="1" applyBorder="1" applyAlignment="1">
      <alignment horizontal="center" vertical="top"/>
    </xf>
    <xf numFmtId="182" fontId="13" fillId="0" borderId="25" xfId="0" applyNumberFormat="1" applyFont="1" applyBorder="1" applyAlignment="1">
      <alignment horizontal="center" vertical="top"/>
    </xf>
    <xf numFmtId="49" fontId="8" fillId="8" borderId="6" xfId="0" applyNumberFormat="1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left" vertical="top" wrapText="1"/>
    </xf>
    <xf numFmtId="0" fontId="13" fillId="2" borderId="24" xfId="0" applyFont="1" applyFill="1" applyBorder="1" applyAlignment="1">
      <alignment horizontal="left" vertical="top" wrapText="1"/>
    </xf>
    <xf numFmtId="0" fontId="13" fillId="2" borderId="25" xfId="0" applyFont="1" applyFill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9" borderId="2" xfId="0" applyFont="1" applyFill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left" vertical="top" wrapText="1"/>
    </xf>
    <xf numFmtId="0" fontId="13" fillId="0" borderId="40" xfId="0" applyFont="1" applyBorder="1" applyAlignment="1">
      <alignment horizontal="left" vertical="top" wrapText="1"/>
    </xf>
    <xf numFmtId="0" fontId="13" fillId="0" borderId="41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182" fontId="13" fillId="0" borderId="39" xfId="0" applyNumberFormat="1" applyFont="1" applyBorder="1" applyAlignment="1">
      <alignment horizontal="center" vertical="top" wrapText="1"/>
    </xf>
    <xf numFmtId="182" fontId="13" fillId="0" borderId="40" xfId="0" applyNumberFormat="1" applyFont="1" applyBorder="1" applyAlignment="1">
      <alignment horizontal="center" vertical="top" wrapText="1"/>
    </xf>
    <xf numFmtId="182" fontId="13" fillId="0" borderId="41" xfId="0" applyNumberFormat="1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textRotation="90" wrapText="1"/>
    </xf>
    <xf numFmtId="3" fontId="8" fillId="0" borderId="4" xfId="0" applyNumberFormat="1" applyFont="1" applyBorder="1" applyAlignment="1">
      <alignment horizontal="center" vertical="center" textRotation="90" wrapText="1"/>
    </xf>
    <xf numFmtId="182" fontId="7" fillId="3" borderId="26" xfId="0" applyNumberFormat="1" applyFont="1" applyFill="1" applyBorder="1" applyAlignment="1">
      <alignment horizontal="center" vertical="top" wrapText="1"/>
    </xf>
    <xf numFmtId="182" fontId="7" fillId="3" borderId="27" xfId="0" applyNumberFormat="1" applyFont="1" applyFill="1" applyBorder="1" applyAlignment="1">
      <alignment horizontal="center" vertical="top" wrapText="1"/>
    </xf>
    <xf numFmtId="182" fontId="7" fillId="3" borderId="28" xfId="0" applyNumberFormat="1" applyFont="1" applyFill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top" wrapText="1"/>
    </xf>
    <xf numFmtId="0" fontId="7" fillId="4" borderId="34" xfId="0" applyFont="1" applyFill="1" applyBorder="1" applyAlignment="1">
      <alignment horizontal="center" vertical="top" wrapText="1"/>
    </xf>
    <xf numFmtId="0" fontId="7" fillId="4" borderId="35" xfId="0" applyFont="1" applyFill="1" applyBorder="1" applyAlignment="1">
      <alignment horizontal="center" vertical="top" wrapText="1"/>
    </xf>
    <xf numFmtId="182" fontId="13" fillId="0" borderId="36" xfId="0" applyNumberFormat="1" applyFont="1" applyBorder="1" applyAlignment="1">
      <alignment horizontal="center" vertical="top" wrapText="1"/>
    </xf>
    <xf numFmtId="182" fontId="13" fillId="0" borderId="24" xfId="0" applyNumberFormat="1" applyFont="1" applyBorder="1" applyAlignment="1">
      <alignment horizontal="center" vertical="top" wrapText="1"/>
    </xf>
    <xf numFmtId="182" fontId="13" fillId="0" borderId="25" xfId="0" applyNumberFormat="1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textRotation="90" wrapText="1"/>
    </xf>
    <xf numFmtId="0" fontId="6" fillId="0" borderId="6" xfId="0" applyFont="1" applyBorder="1"/>
    <xf numFmtId="0" fontId="6" fillId="0" borderId="10" xfId="0" applyFont="1" applyBorder="1"/>
    <xf numFmtId="49" fontId="8" fillId="8" borderId="3" xfId="0" applyNumberFormat="1" applyFont="1" applyFill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7" borderId="8" xfId="0" applyNumberFormat="1" applyFont="1" applyFill="1" applyBorder="1" applyAlignment="1">
      <alignment horizontal="left" vertical="center" wrapText="1"/>
    </xf>
    <xf numFmtId="49" fontId="8" fillId="7" borderId="24" xfId="0" applyNumberFormat="1" applyFont="1" applyFill="1" applyBorder="1" applyAlignment="1">
      <alignment horizontal="left" vertical="center" wrapText="1"/>
    </xf>
    <xf numFmtId="49" fontId="8" fillId="7" borderId="16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182" fontId="8" fillId="0" borderId="1" xfId="0" applyNumberFormat="1" applyFont="1" applyBorder="1" applyAlignment="1">
      <alignment horizontal="center" vertical="center" wrapText="1"/>
    </xf>
    <xf numFmtId="182" fontId="6" fillId="0" borderId="2" xfId="0" applyNumberFormat="1" applyFont="1" applyBorder="1"/>
    <xf numFmtId="182" fontId="6" fillId="0" borderId="5" xfId="0" applyNumberFormat="1" applyFont="1" applyBorder="1"/>
    <xf numFmtId="49" fontId="8" fillId="8" borderId="10" xfId="0" applyNumberFormat="1" applyFont="1" applyFill="1" applyBorder="1" applyAlignment="1">
      <alignment horizontal="center" vertical="center" wrapText="1"/>
    </xf>
    <xf numFmtId="182" fontId="8" fillId="0" borderId="7" xfId="0" applyNumberFormat="1" applyFont="1" applyBorder="1" applyAlignment="1">
      <alignment horizontal="center" vertical="center" wrapText="1"/>
    </xf>
    <xf numFmtId="182" fontId="8" fillId="0" borderId="10" xfId="0" applyNumberFormat="1" applyFont="1" applyBorder="1" applyAlignment="1">
      <alignment horizontal="center" vertical="center" wrapText="1"/>
    </xf>
    <xf numFmtId="182" fontId="7" fillId="4" borderId="33" xfId="0" applyNumberFormat="1" applyFont="1" applyFill="1" applyBorder="1" applyAlignment="1">
      <alignment horizontal="center" vertical="top" wrapText="1"/>
    </xf>
    <xf numFmtId="182" fontId="7" fillId="4" borderId="34" xfId="0" applyNumberFormat="1" applyFont="1" applyFill="1" applyBorder="1" applyAlignment="1">
      <alignment horizontal="center" vertical="top" wrapText="1"/>
    </xf>
    <xf numFmtId="182" fontId="7" fillId="4" borderId="35" xfId="0" applyNumberFormat="1" applyFont="1" applyFill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7" fillId="3" borderId="29" xfId="0" applyFont="1" applyFill="1" applyBorder="1" applyAlignment="1">
      <alignment horizontal="center" vertical="top" wrapText="1"/>
    </xf>
    <xf numFmtId="0" fontId="7" fillId="3" borderId="27" xfId="0" applyFont="1" applyFill="1" applyBorder="1" applyAlignment="1">
      <alignment horizontal="center" vertical="top" wrapText="1"/>
    </xf>
    <xf numFmtId="0" fontId="7" fillId="3" borderId="28" xfId="0" applyFont="1" applyFill="1" applyBorder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49" fontId="8" fillId="7" borderId="10" xfId="0" applyNumberFormat="1" applyFont="1" applyFill="1" applyBorder="1" applyAlignment="1">
      <alignment horizontal="center" vertical="center" wrapText="1"/>
    </xf>
    <xf numFmtId="182" fontId="13" fillId="0" borderId="37" xfId="0" applyNumberFormat="1" applyFont="1" applyBorder="1" applyAlignment="1">
      <alignment horizontal="center" vertical="top" wrapText="1"/>
    </xf>
    <xf numFmtId="182" fontId="13" fillId="0" borderId="31" xfId="0" applyNumberFormat="1" applyFont="1" applyBorder="1" applyAlignment="1">
      <alignment horizontal="center" vertical="top" wrapText="1"/>
    </xf>
    <xf numFmtId="182" fontId="13" fillId="0" borderId="32" xfId="0" applyNumberFormat="1" applyFont="1" applyBorder="1" applyAlignment="1">
      <alignment horizontal="center" vertical="top" wrapText="1"/>
    </xf>
    <xf numFmtId="0" fontId="7" fillId="0" borderId="0" xfId="2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9" fillId="9" borderId="20" xfId="0" applyFont="1" applyFill="1" applyBorder="1" applyAlignment="1">
      <alignment horizontal="left" vertical="center" wrapText="1"/>
    </xf>
    <xf numFmtId="0" fontId="9" fillId="9" borderId="21" xfId="0" applyFont="1" applyFill="1" applyBorder="1" applyAlignment="1">
      <alignment horizontal="left" vertical="center" wrapText="1"/>
    </xf>
    <xf numFmtId="0" fontId="9" fillId="9" borderId="22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182" fontId="8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8" fillId="0" borderId="30" xfId="1" applyFont="1" applyFill="1" applyBorder="1" applyAlignment="1">
      <alignment horizontal="left" vertical="top" wrapText="1"/>
    </xf>
    <xf numFmtId="0" fontId="18" fillId="0" borderId="31" xfId="1" applyFont="1" applyFill="1" applyBorder="1" applyAlignment="1">
      <alignment horizontal="left" vertical="top" wrapText="1"/>
    </xf>
    <xf numFmtId="0" fontId="18" fillId="0" borderId="32" xfId="1" applyFont="1" applyFill="1" applyBorder="1" applyAlignment="1">
      <alignment horizontal="left" vertical="top" wrapText="1"/>
    </xf>
  </cellXfs>
  <cellStyles count="5">
    <cellStyle name="40% – paryškinimas 1" xfId="1" builtinId="31"/>
    <cellStyle name="Excel Built-in Normal" xfId="2"/>
    <cellStyle name="Įprastas" xfId="0" builtinId="0"/>
    <cellStyle name="Style 1" xfId="3"/>
    <cellStyle name="Valiuta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64"/>
  <sheetViews>
    <sheetView tabSelected="1" topLeftCell="A4" zoomScaleNormal="100" zoomScaleSheetLayoutView="115" workbookViewId="0">
      <selection activeCell="G24" sqref="G24"/>
    </sheetView>
  </sheetViews>
  <sheetFormatPr defaultRowHeight="12.75" x14ac:dyDescent="0.2"/>
  <cols>
    <col min="1" max="2" width="3.5703125" style="4" customWidth="1"/>
    <col min="3" max="3" width="3.28515625" style="4" customWidth="1"/>
    <col min="4" max="4" width="19.7109375" style="4" customWidth="1"/>
    <col min="5" max="5" width="4.42578125" style="4" customWidth="1"/>
    <col min="6" max="6" width="28" style="4" customWidth="1"/>
    <col min="7" max="7" width="18.28515625" style="4" customWidth="1"/>
    <col min="8" max="8" width="10.85546875" style="4" customWidth="1"/>
    <col min="9" max="9" width="17.7109375" style="4" customWidth="1"/>
    <col min="10" max="10" width="13.85546875" style="4" customWidth="1"/>
    <col min="11" max="11" width="11.7109375" style="4" customWidth="1"/>
    <col min="12" max="12" width="12.7109375" style="4" customWidth="1"/>
    <col min="13" max="13" width="14.28515625" style="4" customWidth="1"/>
    <col min="14" max="16384" width="9.140625" style="4"/>
  </cols>
  <sheetData>
    <row r="2" spans="1:14" ht="15.75" x14ac:dyDescent="0.25">
      <c r="A2" s="78"/>
      <c r="B2" s="78"/>
      <c r="C2" s="78"/>
      <c r="D2" s="78"/>
      <c r="E2" s="78"/>
      <c r="F2" s="78"/>
      <c r="G2" s="188" t="s">
        <v>120</v>
      </c>
      <c r="H2" s="188"/>
      <c r="I2" s="78"/>
      <c r="J2" s="78"/>
      <c r="K2" s="78"/>
      <c r="L2" s="84"/>
      <c r="M2" s="84"/>
    </row>
    <row r="3" spans="1:14" ht="17.25" customHeight="1" x14ac:dyDescent="0.2">
      <c r="A3" s="189" t="s">
        <v>121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4" ht="18.75" customHeight="1" x14ac:dyDescent="0.2"/>
    <row r="5" spans="1:14" ht="24.75" customHeight="1" x14ac:dyDescent="0.2">
      <c r="A5" s="116" t="s">
        <v>5</v>
      </c>
      <c r="B5" s="116" t="s">
        <v>0</v>
      </c>
      <c r="C5" s="116" t="s">
        <v>1</v>
      </c>
      <c r="D5" s="115" t="s">
        <v>2</v>
      </c>
      <c r="E5" s="149" t="s">
        <v>4</v>
      </c>
      <c r="F5" s="131" t="s">
        <v>95</v>
      </c>
      <c r="G5" s="137" t="s">
        <v>96</v>
      </c>
      <c r="H5" s="131" t="s">
        <v>97</v>
      </c>
      <c r="I5" s="131" t="s">
        <v>6</v>
      </c>
      <c r="J5" s="131" t="s">
        <v>15</v>
      </c>
      <c r="K5" s="131" t="s">
        <v>78</v>
      </c>
      <c r="L5" s="131"/>
      <c r="M5" s="131"/>
      <c r="N5" s="1"/>
    </row>
    <row r="6" spans="1:14" s="1" customFormat="1" ht="18.75" customHeight="1" x14ac:dyDescent="0.2">
      <c r="A6" s="116"/>
      <c r="B6" s="116"/>
      <c r="C6" s="116"/>
      <c r="D6" s="115"/>
      <c r="E6" s="149"/>
      <c r="F6" s="131"/>
      <c r="G6" s="138"/>
      <c r="H6" s="131"/>
      <c r="I6" s="131"/>
      <c r="J6" s="131"/>
      <c r="K6" s="131"/>
      <c r="L6" s="131"/>
      <c r="M6" s="131"/>
    </row>
    <row r="7" spans="1:14" s="1" customFormat="1" ht="24" customHeight="1" x14ac:dyDescent="0.2">
      <c r="A7" s="116"/>
      <c r="B7" s="116"/>
      <c r="C7" s="116"/>
      <c r="D7" s="115"/>
      <c r="E7" s="149"/>
      <c r="F7" s="131"/>
      <c r="G7" s="138"/>
      <c r="H7" s="131"/>
      <c r="I7" s="131"/>
      <c r="J7" s="131"/>
      <c r="K7" s="132" t="s">
        <v>3</v>
      </c>
      <c r="L7" s="149" t="s">
        <v>20</v>
      </c>
      <c r="M7" s="149" t="s">
        <v>21</v>
      </c>
    </row>
    <row r="8" spans="1:14" s="1" customFormat="1" ht="53.25" customHeight="1" x14ac:dyDescent="0.2">
      <c r="A8" s="116"/>
      <c r="B8" s="116"/>
      <c r="C8" s="116"/>
      <c r="D8" s="115"/>
      <c r="E8" s="149"/>
      <c r="F8" s="131"/>
      <c r="G8" s="139"/>
      <c r="H8" s="131"/>
      <c r="I8" s="131"/>
      <c r="J8" s="131"/>
      <c r="K8" s="133"/>
      <c r="L8" s="149"/>
      <c r="M8" s="149"/>
    </row>
    <row r="9" spans="1:14" s="1" customFormat="1" ht="16.5" customHeight="1" x14ac:dyDescent="0.2">
      <c r="A9" s="117" t="s">
        <v>26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2"/>
    </row>
    <row r="10" spans="1:14" s="2" customFormat="1" ht="14.25" customHeight="1" x14ac:dyDescent="0.2">
      <c r="A10" s="52" t="s">
        <v>36</v>
      </c>
      <c r="B10" s="156" t="s">
        <v>22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8"/>
    </row>
    <row r="11" spans="1:14" s="2" customFormat="1" ht="17.25" customHeight="1" thickBot="1" x14ac:dyDescent="0.25">
      <c r="A11" s="22" t="s">
        <v>36</v>
      </c>
      <c r="B11" s="23" t="s">
        <v>36</v>
      </c>
      <c r="C11" s="152" t="s">
        <v>23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</row>
    <row r="12" spans="1:14" s="2" customFormat="1" ht="30" x14ac:dyDescent="0.2">
      <c r="A12" s="100" t="s">
        <v>36</v>
      </c>
      <c r="B12" s="97" t="s">
        <v>36</v>
      </c>
      <c r="C12" s="86" t="s">
        <v>36</v>
      </c>
      <c r="D12" s="162" t="s">
        <v>24</v>
      </c>
      <c r="E12" s="27">
        <v>1</v>
      </c>
      <c r="F12" s="41" t="s">
        <v>28</v>
      </c>
      <c r="G12" s="27" t="s">
        <v>80</v>
      </c>
      <c r="H12" s="28" t="s">
        <v>114</v>
      </c>
      <c r="I12" s="27" t="s">
        <v>98</v>
      </c>
      <c r="J12" s="27" t="s">
        <v>43</v>
      </c>
      <c r="K12" s="27" t="s">
        <v>27</v>
      </c>
      <c r="L12" s="29">
        <v>0.2</v>
      </c>
      <c r="M12" s="161">
        <f>SUM(L12,L13)</f>
        <v>0.30000000000000004</v>
      </c>
    </row>
    <row r="13" spans="1:14" s="2" customFormat="1" ht="30.75" thickBot="1" x14ac:dyDescent="0.25">
      <c r="A13" s="102"/>
      <c r="B13" s="99"/>
      <c r="C13" s="88"/>
      <c r="D13" s="163"/>
      <c r="E13" s="15">
        <v>2</v>
      </c>
      <c r="F13" s="55" t="s">
        <v>79</v>
      </c>
      <c r="G13" s="15" t="s">
        <v>80</v>
      </c>
      <c r="H13" s="15" t="s">
        <v>69</v>
      </c>
      <c r="I13" s="15" t="s">
        <v>98</v>
      </c>
      <c r="J13" s="15" t="s">
        <v>49</v>
      </c>
      <c r="K13" s="15" t="s">
        <v>27</v>
      </c>
      <c r="L13" s="30">
        <v>0.1</v>
      </c>
      <c r="M13" s="154"/>
    </row>
    <row r="14" spans="1:14" s="2" customFormat="1" ht="32.25" customHeight="1" x14ac:dyDescent="0.2">
      <c r="A14" s="91" t="s">
        <v>36</v>
      </c>
      <c r="B14" s="93" t="s">
        <v>36</v>
      </c>
      <c r="C14" s="94" t="s">
        <v>37</v>
      </c>
      <c r="D14" s="95" t="s">
        <v>52</v>
      </c>
      <c r="E14" s="56">
        <v>1</v>
      </c>
      <c r="F14" s="41" t="s">
        <v>51</v>
      </c>
      <c r="G14" s="27" t="s">
        <v>81</v>
      </c>
      <c r="H14" s="27" t="s">
        <v>115</v>
      </c>
      <c r="I14" s="27" t="s">
        <v>99</v>
      </c>
      <c r="J14" s="27" t="s">
        <v>67</v>
      </c>
      <c r="K14" s="27" t="s">
        <v>27</v>
      </c>
      <c r="L14" s="33">
        <v>51.7</v>
      </c>
      <c r="M14" s="168">
        <f>SUM(L14,L15,L16,L17,L18,L19,L20)</f>
        <v>58.2</v>
      </c>
    </row>
    <row r="15" spans="1:14" s="2" customFormat="1" ht="30" customHeight="1" x14ac:dyDescent="0.2">
      <c r="A15" s="150"/>
      <c r="B15" s="150"/>
      <c r="C15" s="150"/>
      <c r="D15" s="105"/>
      <c r="E15" s="57">
        <v>2</v>
      </c>
      <c r="F15" s="58" t="s">
        <v>47</v>
      </c>
      <c r="G15" s="12" t="s">
        <v>82</v>
      </c>
      <c r="H15" s="12" t="s">
        <v>115</v>
      </c>
      <c r="I15" s="12" t="s">
        <v>100</v>
      </c>
      <c r="J15" s="12" t="s">
        <v>48</v>
      </c>
      <c r="K15" s="12" t="s">
        <v>27</v>
      </c>
      <c r="L15" s="24">
        <v>2.9</v>
      </c>
      <c r="M15" s="169"/>
      <c r="N15" s="3"/>
    </row>
    <row r="16" spans="1:14" s="2" customFormat="1" ht="33" customHeight="1" x14ac:dyDescent="0.2">
      <c r="A16" s="150"/>
      <c r="B16" s="150"/>
      <c r="C16" s="150"/>
      <c r="D16" s="105"/>
      <c r="E16" s="57">
        <v>3</v>
      </c>
      <c r="F16" s="58" t="s">
        <v>30</v>
      </c>
      <c r="G16" s="12" t="s">
        <v>83</v>
      </c>
      <c r="H16" s="12" t="s">
        <v>115</v>
      </c>
      <c r="I16" s="12" t="s">
        <v>101</v>
      </c>
      <c r="J16" s="12" t="s">
        <v>49</v>
      </c>
      <c r="K16" s="12" t="s">
        <v>27</v>
      </c>
      <c r="L16" s="24">
        <v>1.1000000000000001</v>
      </c>
      <c r="M16" s="169"/>
      <c r="N16" s="3"/>
    </row>
    <row r="17" spans="1:14" s="2" customFormat="1" ht="28.5" customHeight="1" x14ac:dyDescent="0.2">
      <c r="A17" s="150"/>
      <c r="B17" s="150"/>
      <c r="C17" s="150"/>
      <c r="D17" s="105"/>
      <c r="E17" s="57">
        <v>4</v>
      </c>
      <c r="F17" s="58" t="s">
        <v>62</v>
      </c>
      <c r="G17" s="12" t="s">
        <v>80</v>
      </c>
      <c r="H17" s="12" t="s">
        <v>25</v>
      </c>
      <c r="I17" s="12" t="s">
        <v>63</v>
      </c>
      <c r="J17" s="12" t="s">
        <v>64</v>
      </c>
      <c r="K17" s="12" t="s">
        <v>27</v>
      </c>
      <c r="L17" s="24">
        <v>0.5</v>
      </c>
      <c r="M17" s="169"/>
      <c r="N17" s="3"/>
    </row>
    <row r="18" spans="1:14" s="2" customFormat="1" ht="28.5" customHeight="1" x14ac:dyDescent="0.2">
      <c r="A18" s="150"/>
      <c r="B18" s="150"/>
      <c r="C18" s="150"/>
      <c r="D18" s="105"/>
      <c r="E18" s="57">
        <v>5</v>
      </c>
      <c r="F18" s="58" t="s">
        <v>50</v>
      </c>
      <c r="G18" s="12" t="s">
        <v>80</v>
      </c>
      <c r="H18" s="12" t="s">
        <v>115</v>
      </c>
      <c r="I18" s="12" t="s">
        <v>102</v>
      </c>
      <c r="J18" s="12" t="s">
        <v>64</v>
      </c>
      <c r="K18" s="13" t="s">
        <v>27</v>
      </c>
      <c r="L18" s="26">
        <v>0.5</v>
      </c>
      <c r="M18" s="169"/>
      <c r="N18" s="3"/>
    </row>
    <row r="19" spans="1:14" s="2" customFormat="1" ht="59.25" customHeight="1" x14ac:dyDescent="0.2">
      <c r="A19" s="150"/>
      <c r="B19" s="150"/>
      <c r="C19" s="150"/>
      <c r="D19" s="105"/>
      <c r="E19" s="57">
        <v>6</v>
      </c>
      <c r="F19" s="58" t="s">
        <v>29</v>
      </c>
      <c r="G19" s="12" t="s">
        <v>84</v>
      </c>
      <c r="H19" s="12" t="s">
        <v>115</v>
      </c>
      <c r="I19" s="12" t="s">
        <v>103</v>
      </c>
      <c r="J19" s="12" t="s">
        <v>65</v>
      </c>
      <c r="K19" s="12" t="s">
        <v>27</v>
      </c>
      <c r="L19" s="24">
        <v>1</v>
      </c>
      <c r="M19" s="169"/>
      <c r="N19" s="3"/>
    </row>
    <row r="20" spans="1:14" s="2" customFormat="1" ht="36" customHeight="1" thickBot="1" x14ac:dyDescent="0.25">
      <c r="A20" s="151"/>
      <c r="B20" s="151"/>
      <c r="C20" s="151"/>
      <c r="D20" s="155"/>
      <c r="E20" s="59">
        <v>7</v>
      </c>
      <c r="F20" s="60" t="s">
        <v>70</v>
      </c>
      <c r="G20" s="15" t="s">
        <v>80</v>
      </c>
      <c r="H20" s="31" t="s">
        <v>115</v>
      </c>
      <c r="I20" s="15" t="s">
        <v>63</v>
      </c>
      <c r="J20" s="15" t="s">
        <v>64</v>
      </c>
      <c r="K20" s="15" t="s">
        <v>27</v>
      </c>
      <c r="L20" s="30">
        <v>0.5</v>
      </c>
      <c r="M20" s="170"/>
      <c r="N20" s="3"/>
    </row>
    <row r="21" spans="1:14" s="2" customFormat="1" ht="30" x14ac:dyDescent="0.2">
      <c r="A21" s="91" t="s">
        <v>36</v>
      </c>
      <c r="B21" s="93" t="s">
        <v>36</v>
      </c>
      <c r="C21" s="94" t="s">
        <v>38</v>
      </c>
      <c r="D21" s="95" t="s">
        <v>39</v>
      </c>
      <c r="E21" s="27">
        <v>1</v>
      </c>
      <c r="F21" s="41" t="s">
        <v>51</v>
      </c>
      <c r="G21" s="27" t="s">
        <v>81</v>
      </c>
      <c r="H21" s="27" t="s">
        <v>115</v>
      </c>
      <c r="I21" s="27" t="s">
        <v>91</v>
      </c>
      <c r="J21" s="27" t="s">
        <v>49</v>
      </c>
      <c r="K21" s="27" t="s">
        <v>94</v>
      </c>
      <c r="L21" s="29">
        <v>3.8</v>
      </c>
      <c r="M21" s="172">
        <f>SUM(L21+L22)</f>
        <v>5</v>
      </c>
      <c r="N21" s="3"/>
    </row>
    <row r="22" spans="1:14" s="2" customFormat="1" ht="135.75" thickBot="1" x14ac:dyDescent="0.25">
      <c r="A22" s="92"/>
      <c r="B22" s="92"/>
      <c r="C22" s="92"/>
      <c r="D22" s="96"/>
      <c r="E22" s="15">
        <v>2</v>
      </c>
      <c r="F22" s="55" t="s">
        <v>92</v>
      </c>
      <c r="G22" s="15" t="s">
        <v>85</v>
      </c>
      <c r="H22" s="15" t="s">
        <v>115</v>
      </c>
      <c r="I22" s="15" t="s">
        <v>104</v>
      </c>
      <c r="J22" s="15" t="s">
        <v>93</v>
      </c>
      <c r="K22" s="15" t="s">
        <v>94</v>
      </c>
      <c r="L22" s="30">
        <v>1.2</v>
      </c>
      <c r="M22" s="173"/>
      <c r="N22" s="3"/>
    </row>
    <row r="23" spans="1:14" s="16" customFormat="1" ht="17.25" customHeight="1" thickBot="1" x14ac:dyDescent="0.25">
      <c r="A23" s="51" t="s">
        <v>36</v>
      </c>
      <c r="B23" s="53" t="s">
        <v>40</v>
      </c>
      <c r="C23" s="109" t="s">
        <v>31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  <row r="24" spans="1:14" s="2" customFormat="1" ht="60" x14ac:dyDescent="0.2">
      <c r="A24" s="91" t="s">
        <v>36</v>
      </c>
      <c r="B24" s="93" t="s">
        <v>40</v>
      </c>
      <c r="C24" s="164" t="s">
        <v>36</v>
      </c>
      <c r="D24" s="95" t="s">
        <v>32</v>
      </c>
      <c r="E24" s="29">
        <v>1</v>
      </c>
      <c r="F24" s="41" t="s">
        <v>87</v>
      </c>
      <c r="G24" s="27" t="s">
        <v>127</v>
      </c>
      <c r="H24" s="27" t="s">
        <v>115</v>
      </c>
      <c r="I24" s="27" t="s">
        <v>105</v>
      </c>
      <c r="J24" s="27" t="s">
        <v>77</v>
      </c>
      <c r="K24" s="27" t="s">
        <v>27</v>
      </c>
      <c r="L24" s="29">
        <v>2.2000000000000002</v>
      </c>
      <c r="M24" s="161">
        <f>SUM(L24,L25)</f>
        <v>6.2</v>
      </c>
    </row>
    <row r="25" spans="1:14" s="2" customFormat="1" ht="30.75" thickBot="1" x14ac:dyDescent="0.25">
      <c r="A25" s="89"/>
      <c r="B25" s="103"/>
      <c r="C25" s="165"/>
      <c r="D25" s="105"/>
      <c r="E25" s="38">
        <v>2</v>
      </c>
      <c r="F25" s="61" t="s">
        <v>53</v>
      </c>
      <c r="G25" s="13" t="s">
        <v>86</v>
      </c>
      <c r="H25" s="21" t="s">
        <v>115</v>
      </c>
      <c r="I25" s="13" t="s">
        <v>106</v>
      </c>
      <c r="J25" s="13" t="s">
        <v>76</v>
      </c>
      <c r="K25" s="21" t="s">
        <v>27</v>
      </c>
      <c r="L25" s="38">
        <v>4</v>
      </c>
      <c r="M25" s="113"/>
    </row>
    <row r="26" spans="1:14" s="2" customFormat="1" ht="30" x14ac:dyDescent="0.2">
      <c r="A26" s="100" t="s">
        <v>36</v>
      </c>
      <c r="B26" s="97" t="s">
        <v>40</v>
      </c>
      <c r="C26" s="86" t="s">
        <v>40</v>
      </c>
      <c r="D26" s="159" t="s">
        <v>54</v>
      </c>
      <c r="E26" s="35">
        <v>1</v>
      </c>
      <c r="F26" s="62" t="s">
        <v>55</v>
      </c>
      <c r="G26" s="20" t="s">
        <v>86</v>
      </c>
      <c r="H26" s="35" t="s">
        <v>115</v>
      </c>
      <c r="I26" s="35" t="s">
        <v>107</v>
      </c>
      <c r="J26" s="35">
        <v>15</v>
      </c>
      <c r="K26" s="35" t="s">
        <v>27</v>
      </c>
      <c r="L26" s="34">
        <v>0.3</v>
      </c>
      <c r="M26" s="195">
        <f>SUM(L26,L27,L28,L29,L30)</f>
        <v>3</v>
      </c>
      <c r="N26" s="4"/>
    </row>
    <row r="27" spans="1:14" s="2" customFormat="1" ht="30" x14ac:dyDescent="0.2">
      <c r="A27" s="101"/>
      <c r="B27" s="98"/>
      <c r="C27" s="87"/>
      <c r="D27" s="115"/>
      <c r="E27" s="5">
        <v>2</v>
      </c>
      <c r="F27" s="63" t="s">
        <v>35</v>
      </c>
      <c r="G27" s="12" t="s">
        <v>86</v>
      </c>
      <c r="H27" s="5" t="s">
        <v>116</v>
      </c>
      <c r="I27" s="5" t="s">
        <v>108</v>
      </c>
      <c r="J27" s="5">
        <v>1</v>
      </c>
      <c r="K27" s="5" t="s">
        <v>27</v>
      </c>
      <c r="L27" s="25">
        <v>0.5</v>
      </c>
      <c r="M27" s="196"/>
      <c r="N27" s="4"/>
    </row>
    <row r="28" spans="1:14" s="2" customFormat="1" ht="30" x14ac:dyDescent="0.2">
      <c r="A28" s="101"/>
      <c r="B28" s="98"/>
      <c r="C28" s="87"/>
      <c r="D28" s="115"/>
      <c r="E28" s="5">
        <v>3</v>
      </c>
      <c r="F28" s="63" t="s">
        <v>34</v>
      </c>
      <c r="G28" s="12" t="s">
        <v>86</v>
      </c>
      <c r="H28" s="5" t="s">
        <v>117</v>
      </c>
      <c r="I28" s="5" t="s">
        <v>109</v>
      </c>
      <c r="J28" s="5">
        <v>1.6</v>
      </c>
      <c r="K28" s="5" t="s">
        <v>27</v>
      </c>
      <c r="L28" s="25">
        <v>0.9</v>
      </c>
      <c r="M28" s="196"/>
      <c r="N28" s="4"/>
    </row>
    <row r="29" spans="1:14" s="2" customFormat="1" ht="30" x14ac:dyDescent="0.2">
      <c r="A29" s="101"/>
      <c r="B29" s="98"/>
      <c r="C29" s="87"/>
      <c r="D29" s="115"/>
      <c r="E29" s="5">
        <v>4</v>
      </c>
      <c r="F29" s="63" t="s">
        <v>56</v>
      </c>
      <c r="G29" s="12" t="s">
        <v>86</v>
      </c>
      <c r="H29" s="5" t="s">
        <v>118</v>
      </c>
      <c r="I29" s="5" t="s">
        <v>110</v>
      </c>
      <c r="J29" s="5">
        <v>4.4000000000000004</v>
      </c>
      <c r="K29" s="5" t="s">
        <v>27</v>
      </c>
      <c r="L29" s="12">
        <v>0.9</v>
      </c>
      <c r="M29" s="196"/>
      <c r="N29" s="3"/>
    </row>
    <row r="30" spans="1:14" s="2" customFormat="1" ht="30.75" thickBot="1" x14ac:dyDescent="0.25">
      <c r="A30" s="102"/>
      <c r="B30" s="99"/>
      <c r="C30" s="88"/>
      <c r="D30" s="160"/>
      <c r="E30" s="36">
        <v>5</v>
      </c>
      <c r="F30" s="64" t="s">
        <v>33</v>
      </c>
      <c r="G30" s="15" t="s">
        <v>86</v>
      </c>
      <c r="H30" s="36" t="s">
        <v>114</v>
      </c>
      <c r="I30" s="36" t="s">
        <v>111</v>
      </c>
      <c r="J30" s="36">
        <v>6</v>
      </c>
      <c r="K30" s="36" t="s">
        <v>27</v>
      </c>
      <c r="L30" s="37">
        <v>0.4</v>
      </c>
      <c r="M30" s="197"/>
      <c r="N30" s="3"/>
    </row>
    <row r="31" spans="1:14" s="2" customFormat="1" ht="27.75" customHeight="1" thickBot="1" x14ac:dyDescent="0.25">
      <c r="A31" s="89" t="s">
        <v>36</v>
      </c>
      <c r="B31" s="103" t="s">
        <v>40</v>
      </c>
      <c r="C31" s="113" t="s">
        <v>44</v>
      </c>
      <c r="D31" s="105" t="s">
        <v>41</v>
      </c>
      <c r="E31" s="32">
        <v>1</v>
      </c>
      <c r="F31" s="65" t="s">
        <v>57</v>
      </c>
      <c r="G31" s="14" t="s">
        <v>86</v>
      </c>
      <c r="H31" s="14" t="s">
        <v>114</v>
      </c>
      <c r="I31" s="14" t="s">
        <v>112</v>
      </c>
      <c r="J31" s="14" t="s">
        <v>66</v>
      </c>
      <c r="K31" s="14" t="s">
        <v>27</v>
      </c>
      <c r="L31" s="32">
        <v>1.5</v>
      </c>
      <c r="M31" s="194">
        <v>1.8</v>
      </c>
      <c r="N31" s="3"/>
    </row>
    <row r="32" spans="1:14" s="2" customFormat="1" ht="30.75" thickBot="1" x14ac:dyDescent="0.25">
      <c r="A32" s="90"/>
      <c r="B32" s="104"/>
      <c r="C32" s="114"/>
      <c r="D32" s="118"/>
      <c r="E32" s="30">
        <v>2</v>
      </c>
      <c r="F32" s="55" t="s">
        <v>58</v>
      </c>
      <c r="G32" s="15" t="s">
        <v>86</v>
      </c>
      <c r="H32" s="15" t="s">
        <v>114</v>
      </c>
      <c r="I32" s="15" t="s">
        <v>113</v>
      </c>
      <c r="J32" s="15" t="s">
        <v>42</v>
      </c>
      <c r="K32" s="15" t="s">
        <v>27</v>
      </c>
      <c r="L32" s="30">
        <v>0.3</v>
      </c>
      <c r="M32" s="114"/>
      <c r="N32" s="3"/>
    </row>
    <row r="33" spans="1:25" s="18" customFormat="1" ht="30" x14ac:dyDescent="0.2">
      <c r="A33" s="91" t="s">
        <v>36</v>
      </c>
      <c r="B33" s="93" t="s">
        <v>40</v>
      </c>
      <c r="C33" s="153" t="s">
        <v>45</v>
      </c>
      <c r="D33" s="95" t="s">
        <v>59</v>
      </c>
      <c r="E33" s="32">
        <v>1</v>
      </c>
      <c r="F33" s="41" t="s">
        <v>60</v>
      </c>
      <c r="G33" s="40" t="s">
        <v>88</v>
      </c>
      <c r="H33" s="27" t="s">
        <v>115</v>
      </c>
      <c r="I33" s="27" t="s">
        <v>113</v>
      </c>
      <c r="J33" s="27" t="s">
        <v>43</v>
      </c>
      <c r="K33" s="27" t="s">
        <v>61</v>
      </c>
      <c r="L33" s="29">
        <v>0.1</v>
      </c>
      <c r="M33" s="161">
        <v>0.2</v>
      </c>
      <c r="N33" s="17"/>
    </row>
    <row r="34" spans="1:25" s="2" customFormat="1" ht="30.75" thickBot="1" x14ac:dyDescent="0.25">
      <c r="A34" s="184"/>
      <c r="B34" s="171"/>
      <c r="C34" s="154"/>
      <c r="D34" s="155"/>
      <c r="E34" s="30">
        <v>2</v>
      </c>
      <c r="F34" s="55" t="s">
        <v>68</v>
      </c>
      <c r="G34" s="15" t="s">
        <v>86</v>
      </c>
      <c r="H34" s="15" t="s">
        <v>114</v>
      </c>
      <c r="I34" s="15" t="s">
        <v>126</v>
      </c>
      <c r="J34" s="15" t="s">
        <v>49</v>
      </c>
      <c r="K34" s="15" t="s">
        <v>61</v>
      </c>
      <c r="L34" s="30">
        <v>0.1</v>
      </c>
      <c r="M34" s="154"/>
      <c r="N34" s="3"/>
    </row>
    <row r="35" spans="1:25" s="2" customFormat="1" ht="31.5" customHeight="1" x14ac:dyDescent="0.2">
      <c r="A35" s="89" t="s">
        <v>36</v>
      </c>
      <c r="B35" s="103" t="s">
        <v>40</v>
      </c>
      <c r="C35" s="113" t="s">
        <v>74</v>
      </c>
      <c r="D35" s="166" t="s">
        <v>46</v>
      </c>
      <c r="E35" s="32">
        <v>1</v>
      </c>
      <c r="F35" s="67" t="s">
        <v>71</v>
      </c>
      <c r="G35" s="19" t="s">
        <v>86</v>
      </c>
      <c r="H35" s="19" t="s">
        <v>119</v>
      </c>
      <c r="I35" s="19" t="s">
        <v>113</v>
      </c>
      <c r="J35" s="19" t="s">
        <v>64</v>
      </c>
      <c r="K35" s="19" t="s">
        <v>27</v>
      </c>
      <c r="L35" s="19" t="s">
        <v>72</v>
      </c>
      <c r="M35" s="194">
        <v>2.5</v>
      </c>
      <c r="N35" s="3"/>
    </row>
    <row r="36" spans="1:25" s="2" customFormat="1" ht="49.5" customHeight="1" thickBot="1" x14ac:dyDescent="0.25">
      <c r="A36" s="89"/>
      <c r="B36" s="103"/>
      <c r="C36" s="113"/>
      <c r="D36" s="167"/>
      <c r="E36" s="30">
        <v>2</v>
      </c>
      <c r="F36" s="68" t="s">
        <v>73</v>
      </c>
      <c r="G36" s="13" t="s">
        <v>80</v>
      </c>
      <c r="H36" s="21" t="s">
        <v>119</v>
      </c>
      <c r="I36" s="21" t="s">
        <v>63</v>
      </c>
      <c r="J36" s="21" t="s">
        <v>64</v>
      </c>
      <c r="K36" s="21" t="s">
        <v>27</v>
      </c>
      <c r="L36" s="38">
        <v>0.3</v>
      </c>
      <c r="M36" s="113"/>
      <c r="N36" s="3"/>
    </row>
    <row r="37" spans="1:25" s="2" customFormat="1" ht="49.5" customHeight="1" thickBot="1" x14ac:dyDescent="0.25">
      <c r="A37" s="42" t="s">
        <v>36</v>
      </c>
      <c r="B37" s="54" t="s">
        <v>40</v>
      </c>
      <c r="C37" s="39" t="s">
        <v>75</v>
      </c>
      <c r="D37" s="66" t="s">
        <v>122</v>
      </c>
      <c r="E37" s="44">
        <v>1</v>
      </c>
      <c r="F37" s="43" t="s">
        <v>123</v>
      </c>
      <c r="G37" s="39" t="s">
        <v>80</v>
      </c>
      <c r="H37" s="39" t="s">
        <v>119</v>
      </c>
      <c r="I37" s="85" t="s">
        <v>124</v>
      </c>
      <c r="J37" s="39" t="s">
        <v>49</v>
      </c>
      <c r="K37" s="39" t="s">
        <v>27</v>
      </c>
      <c r="L37" s="44">
        <v>1.1000000000000001</v>
      </c>
      <c r="M37" s="44">
        <v>1.1000000000000001</v>
      </c>
      <c r="N37" s="3"/>
    </row>
    <row r="38" spans="1:25" s="2" customFormat="1" ht="15" thickBot="1" x14ac:dyDescent="0.25">
      <c r="A38" s="191" t="s">
        <v>125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3"/>
      <c r="M38" s="50">
        <f>SUM(M12,M14,M21,M24,M26,M31,M33,M35,M37)</f>
        <v>78.3</v>
      </c>
      <c r="N38" s="3"/>
    </row>
    <row r="39" spans="1:25" s="2" customFormat="1" ht="13.5" customHeight="1" x14ac:dyDescent="0.2">
      <c r="A39" s="147"/>
      <c r="B39" s="148"/>
      <c r="C39" s="148"/>
      <c r="D39" s="148"/>
      <c r="E39" s="11"/>
      <c r="F39" s="11"/>
      <c r="G39" s="11"/>
      <c r="H39" s="11"/>
      <c r="I39" s="11"/>
      <c r="J39" s="11"/>
      <c r="K39" s="6"/>
      <c r="L39" s="6"/>
      <c r="M39" s="6"/>
      <c r="N39" s="3"/>
    </row>
    <row r="40" spans="1:25" s="2" customFormat="1" ht="13.5" customHeight="1" x14ac:dyDescent="0.2">
      <c r="A40" s="69"/>
      <c r="B40" s="70"/>
      <c r="C40" s="70"/>
      <c r="D40" s="70"/>
      <c r="E40" s="70"/>
      <c r="F40" s="70"/>
      <c r="G40" s="183" t="s">
        <v>14</v>
      </c>
      <c r="H40" s="183"/>
      <c r="I40" s="183"/>
      <c r="J40" s="183"/>
      <c r="K40" s="10"/>
      <c r="L40" s="10"/>
      <c r="M40" s="10"/>
      <c r="N40" s="10"/>
    </row>
    <row r="41" spans="1:25" s="2" customFormat="1" ht="17.25" customHeight="1" thickBot="1" x14ac:dyDescent="0.25">
      <c r="A41" s="69"/>
      <c r="B41" s="70"/>
      <c r="C41" s="70"/>
      <c r="D41" s="70"/>
      <c r="E41" s="70"/>
      <c r="F41" s="70"/>
      <c r="G41" s="72"/>
      <c r="H41" s="71"/>
      <c r="I41" s="7"/>
      <c r="J41" s="7"/>
      <c r="K41" s="7"/>
      <c r="L41" s="7"/>
      <c r="M41" s="7"/>
      <c r="N41" s="7"/>
      <c r="O41" s="10"/>
      <c r="P41" s="10"/>
      <c r="Q41" s="73"/>
      <c r="R41" s="73"/>
      <c r="S41" s="73"/>
      <c r="T41" s="73"/>
      <c r="U41" s="73"/>
      <c r="V41" s="73"/>
      <c r="W41" s="74"/>
      <c r="X41" s="73"/>
      <c r="Y41" s="75"/>
    </row>
    <row r="42" spans="1:25" s="2" customFormat="1" ht="13.5" customHeight="1" thickTop="1" thickBot="1" x14ac:dyDescent="0.25">
      <c r="A42" s="140" t="s">
        <v>7</v>
      </c>
      <c r="B42" s="120"/>
      <c r="C42" s="120"/>
      <c r="D42" s="120"/>
      <c r="E42" s="120"/>
      <c r="F42" s="120"/>
      <c r="G42" s="120"/>
      <c r="H42" s="120"/>
      <c r="I42" s="121"/>
      <c r="J42" s="119" t="s">
        <v>20</v>
      </c>
      <c r="K42" s="120"/>
      <c r="L42" s="120"/>
      <c r="M42" s="121"/>
      <c r="O42" s="7"/>
      <c r="P42" s="7"/>
      <c r="Q42" s="73"/>
      <c r="R42" s="73"/>
      <c r="S42" s="73"/>
      <c r="T42" s="73"/>
      <c r="U42" s="73"/>
      <c r="V42" s="73"/>
      <c r="W42" s="74"/>
      <c r="X42" s="73"/>
      <c r="Y42" s="75"/>
    </row>
    <row r="43" spans="1:25" s="2" customFormat="1" ht="18.75" customHeight="1" thickBot="1" x14ac:dyDescent="0.25">
      <c r="A43" s="180" t="s">
        <v>16</v>
      </c>
      <c r="B43" s="181"/>
      <c r="C43" s="181"/>
      <c r="D43" s="181"/>
      <c r="E43" s="181"/>
      <c r="F43" s="181"/>
      <c r="G43" s="181"/>
      <c r="H43" s="181"/>
      <c r="I43" s="182"/>
      <c r="J43" s="134">
        <f>SUM(J44:M48)</f>
        <v>78.3</v>
      </c>
      <c r="K43" s="135"/>
      <c r="L43" s="135"/>
      <c r="M43" s="136"/>
    </row>
    <row r="44" spans="1:25" s="2" customFormat="1" ht="16.5" customHeight="1" x14ac:dyDescent="0.2">
      <c r="A44" s="198" t="s">
        <v>90</v>
      </c>
      <c r="B44" s="199"/>
      <c r="C44" s="199"/>
      <c r="D44" s="199"/>
      <c r="E44" s="199"/>
      <c r="F44" s="199"/>
      <c r="G44" s="199"/>
      <c r="H44" s="199"/>
      <c r="I44" s="200"/>
      <c r="J44" s="185">
        <f>SUM(M12+M14+M24+M26+M31+M35+M37)</f>
        <v>73.099999999999994</v>
      </c>
      <c r="K44" s="186"/>
      <c r="L44" s="186"/>
      <c r="M44" s="187"/>
    </row>
    <row r="45" spans="1:25" s="2" customFormat="1" ht="18" customHeight="1" x14ac:dyDescent="0.2">
      <c r="A45" s="125" t="s">
        <v>8</v>
      </c>
      <c r="B45" s="126"/>
      <c r="C45" s="126"/>
      <c r="D45" s="126"/>
      <c r="E45" s="126"/>
      <c r="F45" s="126"/>
      <c r="G45" s="126"/>
      <c r="H45" s="126"/>
      <c r="I45" s="127"/>
      <c r="J45" s="144">
        <f>SUM(M33)</f>
        <v>0.2</v>
      </c>
      <c r="K45" s="145"/>
      <c r="L45" s="145"/>
      <c r="M45" s="146"/>
    </row>
    <row r="46" spans="1:25" s="2" customFormat="1" ht="15" customHeight="1" x14ac:dyDescent="0.2">
      <c r="A46" s="125" t="s">
        <v>9</v>
      </c>
      <c r="B46" s="126"/>
      <c r="C46" s="126"/>
      <c r="D46" s="126"/>
      <c r="E46" s="126"/>
      <c r="F46" s="126"/>
      <c r="G46" s="126"/>
      <c r="H46" s="126"/>
      <c r="I46" s="127"/>
      <c r="J46" s="144">
        <f>SUM(M21)</f>
        <v>5</v>
      </c>
      <c r="K46" s="145"/>
      <c r="L46" s="145"/>
      <c r="M46" s="146"/>
    </row>
    <row r="47" spans="1:25" s="2" customFormat="1" ht="17.25" customHeight="1" x14ac:dyDescent="0.2">
      <c r="A47" s="125" t="s">
        <v>10</v>
      </c>
      <c r="B47" s="126"/>
      <c r="C47" s="126"/>
      <c r="D47" s="126"/>
      <c r="E47" s="126"/>
      <c r="F47" s="126"/>
      <c r="G47" s="126"/>
      <c r="H47" s="126"/>
      <c r="I47" s="127"/>
      <c r="J47" s="144"/>
      <c r="K47" s="145"/>
      <c r="L47" s="145"/>
      <c r="M47" s="146"/>
    </row>
    <row r="48" spans="1:25" s="2" customFormat="1" ht="16.5" customHeight="1" thickBot="1" x14ac:dyDescent="0.25">
      <c r="A48" s="122" t="s">
        <v>17</v>
      </c>
      <c r="B48" s="123"/>
      <c r="C48" s="123"/>
      <c r="D48" s="123"/>
      <c r="E48" s="123"/>
      <c r="F48" s="123"/>
      <c r="G48" s="123"/>
      <c r="H48" s="123"/>
      <c r="I48" s="124"/>
      <c r="J48" s="128"/>
      <c r="K48" s="129"/>
      <c r="L48" s="129"/>
      <c r="M48" s="130"/>
    </row>
    <row r="49" spans="1:14" s="2" customFormat="1" ht="13.5" customHeight="1" thickBot="1" x14ac:dyDescent="0.25">
      <c r="A49" s="180" t="s">
        <v>18</v>
      </c>
      <c r="B49" s="181"/>
      <c r="C49" s="181"/>
      <c r="D49" s="181"/>
      <c r="E49" s="181"/>
      <c r="F49" s="181"/>
      <c r="G49" s="181"/>
      <c r="H49" s="181"/>
      <c r="I49" s="182"/>
      <c r="J49" s="134"/>
      <c r="K49" s="135"/>
      <c r="L49" s="135"/>
      <c r="M49" s="136"/>
    </row>
    <row r="50" spans="1:14" s="2" customFormat="1" ht="18.75" customHeight="1" x14ac:dyDescent="0.2">
      <c r="A50" s="110" t="s">
        <v>11</v>
      </c>
      <c r="B50" s="111"/>
      <c r="C50" s="111"/>
      <c r="D50" s="111"/>
      <c r="E50" s="111"/>
      <c r="F50" s="111"/>
      <c r="G50" s="111"/>
      <c r="H50" s="111"/>
      <c r="I50" s="112"/>
      <c r="J50" s="177"/>
      <c r="K50" s="178"/>
      <c r="L50" s="178"/>
      <c r="M50" s="179"/>
    </row>
    <row r="51" spans="1:14" s="2" customFormat="1" ht="17.25" customHeight="1" x14ac:dyDescent="0.2">
      <c r="A51" s="125" t="s">
        <v>12</v>
      </c>
      <c r="B51" s="126"/>
      <c r="C51" s="126"/>
      <c r="D51" s="126"/>
      <c r="E51" s="126"/>
      <c r="F51" s="126"/>
      <c r="G51" s="126"/>
      <c r="H51" s="126"/>
      <c r="I51" s="127"/>
      <c r="J51" s="106"/>
      <c r="K51" s="107"/>
      <c r="L51" s="107"/>
      <c r="M51" s="108"/>
    </row>
    <row r="52" spans="1:14" s="2" customFormat="1" ht="13.5" customHeight="1" thickBot="1" x14ac:dyDescent="0.25">
      <c r="A52" s="122" t="s">
        <v>13</v>
      </c>
      <c r="B52" s="123"/>
      <c r="C52" s="123"/>
      <c r="D52" s="123"/>
      <c r="E52" s="123"/>
      <c r="F52" s="123"/>
      <c r="G52" s="123"/>
      <c r="H52" s="123"/>
      <c r="I52" s="124"/>
      <c r="J52" s="128"/>
      <c r="K52" s="129"/>
      <c r="L52" s="129"/>
      <c r="M52" s="130"/>
    </row>
    <row r="53" spans="1:14" s="2" customFormat="1" ht="18" customHeight="1" thickBot="1" x14ac:dyDescent="0.25">
      <c r="A53" s="141" t="s">
        <v>19</v>
      </c>
      <c r="B53" s="142"/>
      <c r="C53" s="142"/>
      <c r="D53" s="142"/>
      <c r="E53" s="142"/>
      <c r="F53" s="142"/>
      <c r="G53" s="142"/>
      <c r="H53" s="142"/>
      <c r="I53" s="143"/>
      <c r="J53" s="174">
        <f>SUM(J43+J49)</f>
        <v>78.3</v>
      </c>
      <c r="K53" s="175"/>
      <c r="L53" s="175"/>
      <c r="M53" s="176"/>
    </row>
    <row r="54" spans="1:14" s="2" customFormat="1" ht="13.5" customHeight="1" thickTop="1" x14ac:dyDescent="0.2">
      <c r="A54" s="8"/>
      <c r="B54" s="76"/>
      <c r="C54" s="76"/>
      <c r="D54" s="76"/>
      <c r="E54" s="76"/>
      <c r="F54" s="76"/>
      <c r="G54" s="76"/>
      <c r="H54" s="76"/>
      <c r="I54" s="76"/>
      <c r="J54" s="76"/>
      <c r="K54" s="9"/>
      <c r="L54" s="9"/>
      <c r="M54" s="9"/>
      <c r="N54" s="3"/>
    </row>
    <row r="55" spans="1:14" s="2" customFormat="1" ht="13.5" customHeight="1" x14ac:dyDescent="0.2">
      <c r="A55" s="45"/>
      <c r="B55" s="77"/>
      <c r="C55" s="77"/>
      <c r="D55" s="77"/>
      <c r="E55" s="77"/>
      <c r="F55" s="77"/>
      <c r="G55" s="77"/>
      <c r="H55" s="77"/>
      <c r="I55" s="77"/>
      <c r="J55" s="77"/>
      <c r="K55" s="46"/>
      <c r="L55" s="46"/>
      <c r="M55" s="46"/>
      <c r="N55" s="3"/>
    </row>
    <row r="56" spans="1:14" s="2" customFormat="1" ht="13.5" customHeight="1" x14ac:dyDescent="0.2">
      <c r="A56" s="47"/>
      <c r="B56" s="47"/>
      <c r="C56" s="47"/>
      <c r="D56" s="47"/>
      <c r="E56" s="47"/>
      <c r="F56" s="48" t="s">
        <v>89</v>
      </c>
      <c r="G56" s="47"/>
      <c r="H56" s="47"/>
      <c r="I56" s="47"/>
      <c r="J56" s="47"/>
      <c r="K56" s="47"/>
      <c r="L56" s="47"/>
      <c r="M56" s="47"/>
      <c r="N56" s="3"/>
    </row>
    <row r="58" spans="1:14" x14ac:dyDescent="0.2">
      <c r="A58" s="81"/>
      <c r="B58" s="81"/>
      <c r="C58" s="81"/>
      <c r="D58" s="81"/>
      <c r="E58" s="81"/>
      <c r="F58" s="79"/>
      <c r="G58" s="79"/>
      <c r="H58" s="79"/>
      <c r="I58" s="81"/>
      <c r="J58" s="81"/>
    </row>
    <row r="59" spans="1:14" ht="12.75" customHeight="1" x14ac:dyDescent="0.2">
      <c r="A59" s="82"/>
      <c r="B59" s="82"/>
      <c r="C59" s="82"/>
      <c r="D59" s="82"/>
      <c r="E59" s="82"/>
      <c r="F59" s="80"/>
      <c r="G59" s="80"/>
      <c r="H59" s="80"/>
      <c r="I59" s="83"/>
      <c r="J59" s="83"/>
      <c r="L59" s="1"/>
      <c r="M59" s="1"/>
    </row>
    <row r="62" spans="1:14" ht="15.75" x14ac:dyDescent="0.25">
      <c r="B62" s="49"/>
      <c r="G62" s="78"/>
    </row>
    <row r="63" spans="1:14" ht="15.75" x14ac:dyDescent="0.25">
      <c r="B63" s="49"/>
      <c r="G63" s="78"/>
    </row>
    <row r="64" spans="1:14" ht="15.75" x14ac:dyDescent="0.25">
      <c r="B64" s="49"/>
      <c r="G64" s="78"/>
    </row>
  </sheetData>
  <mergeCells count="87">
    <mergeCell ref="G2:H2"/>
    <mergeCell ref="A3:M3"/>
    <mergeCell ref="A38:L38"/>
    <mergeCell ref="M31:M32"/>
    <mergeCell ref="A47:I47"/>
    <mergeCell ref="M26:M30"/>
    <mergeCell ref="J43:M43"/>
    <mergeCell ref="A43:I43"/>
    <mergeCell ref="A44:I44"/>
    <mergeCell ref="M35:M36"/>
    <mergeCell ref="J53:M53"/>
    <mergeCell ref="J50:M50"/>
    <mergeCell ref="A49:I49"/>
    <mergeCell ref="G40:J40"/>
    <mergeCell ref="A33:A34"/>
    <mergeCell ref="J46:M46"/>
    <mergeCell ref="A46:I46"/>
    <mergeCell ref="J45:M45"/>
    <mergeCell ref="A45:I45"/>
    <mergeCell ref="J44:M44"/>
    <mergeCell ref="A35:A36"/>
    <mergeCell ref="B35:B36"/>
    <mergeCell ref="C35:C36"/>
    <mergeCell ref="D35:D36"/>
    <mergeCell ref="M33:M34"/>
    <mergeCell ref="M14:M20"/>
    <mergeCell ref="B24:B25"/>
    <mergeCell ref="B33:B34"/>
    <mergeCell ref="A24:A25"/>
    <mergeCell ref="M21:M22"/>
    <mergeCell ref="A12:A13"/>
    <mergeCell ref="C33:C34"/>
    <mergeCell ref="D33:D34"/>
    <mergeCell ref="B10:M10"/>
    <mergeCell ref="D14:D20"/>
    <mergeCell ref="D26:D30"/>
    <mergeCell ref="M12:M13"/>
    <mergeCell ref="D12:D13"/>
    <mergeCell ref="M24:M25"/>
    <mergeCell ref="C24:C25"/>
    <mergeCell ref="K5:M6"/>
    <mergeCell ref="J5:J8"/>
    <mergeCell ref="C11:M11"/>
    <mergeCell ref="I5:I8"/>
    <mergeCell ref="C5:C8"/>
    <mergeCell ref="E5:E8"/>
    <mergeCell ref="M7:M8"/>
    <mergeCell ref="A53:I53"/>
    <mergeCell ref="J48:M48"/>
    <mergeCell ref="J47:M47"/>
    <mergeCell ref="A39:D39"/>
    <mergeCell ref="L7:L8"/>
    <mergeCell ref="A5:A8"/>
    <mergeCell ref="A14:A20"/>
    <mergeCell ref="B14:B20"/>
    <mergeCell ref="C14:C20"/>
    <mergeCell ref="H5:H8"/>
    <mergeCell ref="J42:M42"/>
    <mergeCell ref="A48:I48"/>
    <mergeCell ref="A51:I51"/>
    <mergeCell ref="J52:M52"/>
    <mergeCell ref="F5:F8"/>
    <mergeCell ref="K7:K8"/>
    <mergeCell ref="A52:I52"/>
    <mergeCell ref="J49:M49"/>
    <mergeCell ref="G5:G8"/>
    <mergeCell ref="A42:I42"/>
    <mergeCell ref="J51:M51"/>
    <mergeCell ref="C23:M23"/>
    <mergeCell ref="A50:I50"/>
    <mergeCell ref="C31:C32"/>
    <mergeCell ref="D5:D8"/>
    <mergeCell ref="B5:B8"/>
    <mergeCell ref="A9:M9"/>
    <mergeCell ref="B12:B13"/>
    <mergeCell ref="C12:C13"/>
    <mergeCell ref="D31:D32"/>
    <mergeCell ref="C26:C30"/>
    <mergeCell ref="A31:A32"/>
    <mergeCell ref="A21:A22"/>
    <mergeCell ref="B21:B22"/>
    <mergeCell ref="C21:C22"/>
    <mergeCell ref="D21:D22"/>
    <mergeCell ref="B26:B30"/>
    <mergeCell ref="A26:A30"/>
    <mergeCell ref="B31:B32"/>
    <mergeCell ref="D24:D25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Lapas1</vt:lpstr>
      <vt:lpstr>Lapas1!Print_Area</vt:lpstr>
    </vt:vector>
  </TitlesOfParts>
  <Company>KRS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mindaugas.satkus</dc:creator>
  <cp:lastModifiedBy>Laimutė Vasiliauskienė</cp:lastModifiedBy>
  <cp:lastPrinted>2019-03-25T08:27:37Z</cp:lastPrinted>
  <dcterms:created xsi:type="dcterms:W3CDTF">2015-02-26T11:37:11Z</dcterms:created>
  <dcterms:modified xsi:type="dcterms:W3CDTF">2019-05-07T06:31:16Z</dcterms:modified>
</cp:coreProperties>
</file>