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Z:\S_2022_TARYBOS SPRENDIMAI\"/>
    </mc:Choice>
  </mc:AlternateContent>
  <xr:revisionPtr revIDLastSave="0" documentId="8_{C3DEB2F4-281C-4D6D-9365-C3E7EE469A3E}" xr6:coauthVersionLast="47" xr6:coauthVersionMax="47" xr10:uidLastSave="{00000000-0000-0000-0000-000000000000}"/>
  <bookViews>
    <workbookView xWindow="-120" yWindow="-120" windowWidth="29040" windowHeight="15840" tabRatio="778" activeTab="4" xr2:uid="{00000000-000D-0000-FFFF-FFFF00000000}"/>
  </bookViews>
  <sheets>
    <sheet name="1 priedas_pajamos" sheetId="11" r:id="rId1"/>
    <sheet name="2 priedas_pajamų įmokos" sheetId="18" r:id="rId2"/>
    <sheet name="3 priedas_asignavimai" sheetId="14" r:id="rId3"/>
    <sheet name="4 priedas_ nepanaudotos lėšos" sheetId="16" r:id="rId4"/>
    <sheet name="5 piedas_suvestinė pagal progr" sheetId="17" r:id="rId5"/>
    <sheet name="tikrinimui" sheetId="19" state="hidden" r:id="rId6"/>
  </sheets>
  <definedNames>
    <definedName name="_xlnm.Print_Titles" localSheetId="0">'1 priedas_pajamos'!$14:$14</definedName>
    <definedName name="_xlnm.Print_Titles" localSheetId="1">'2 priedas_pajamų įmokos'!$12:$14</definedName>
    <definedName name="_xlnm.Print_Titles" localSheetId="2">'3 priedas_asignavimai'!$15:$16</definedName>
    <definedName name="_xlnm.Print_Titles" localSheetId="3">'4 priedas_ nepanaudotos lėšos'!$14:$16</definedName>
    <definedName name="_xlnm.Print_Titles" localSheetId="4">'5 piedas_suvestinė pagal progr'!$15:$16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H158" i="14" l="1"/>
  <c r="AG158" i="14"/>
  <c r="V158" i="14"/>
  <c r="R158" i="14"/>
  <c r="AE50" i="16"/>
  <c r="AH50" i="16"/>
  <c r="AJ50" i="16"/>
  <c r="AK50" i="16"/>
  <c r="AL50" i="16"/>
  <c r="AL51" i="16"/>
  <c r="AK51" i="16"/>
  <c r="AJ51" i="16"/>
  <c r="AI51" i="16"/>
  <c r="AI50" i="16" s="1"/>
  <c r="AH51" i="16"/>
  <c r="AG51" i="16"/>
  <c r="AG50" i="16" s="1"/>
  <c r="AF51" i="16"/>
  <c r="AF50" i="16" s="1"/>
  <c r="AB50" i="16" s="1"/>
  <c r="AE51" i="16"/>
  <c r="AD51" i="16"/>
  <c r="AC51" i="16"/>
  <c r="AC50" i="16" s="1"/>
  <c r="AB51" i="16"/>
  <c r="P51" i="16"/>
  <c r="O51" i="16"/>
  <c r="D51" i="16"/>
  <c r="C51" i="16"/>
  <c r="Q158" i="14" s="1"/>
  <c r="AW158" i="14" s="1"/>
  <c r="AD50" i="16"/>
  <c r="Z50" i="16"/>
  <c r="Y50" i="16"/>
  <c r="X50" i="16"/>
  <c r="W50" i="16"/>
  <c r="V50" i="16"/>
  <c r="U50" i="16"/>
  <c r="T50" i="16"/>
  <c r="S50" i="16"/>
  <c r="R50" i="16"/>
  <c r="P50" i="16" s="1"/>
  <c r="Q50" i="16"/>
  <c r="N50" i="16"/>
  <c r="M50" i="16"/>
  <c r="L50" i="16"/>
  <c r="K50" i="16"/>
  <c r="J50" i="16"/>
  <c r="D50" i="16" s="1"/>
  <c r="I50" i="16"/>
  <c r="H50" i="16"/>
  <c r="G50" i="16"/>
  <c r="F50" i="16"/>
  <c r="E50" i="16"/>
  <c r="G18" i="18"/>
  <c r="G93" i="18"/>
  <c r="G95" i="18"/>
  <c r="Z297" i="14"/>
  <c r="Y297" i="14"/>
  <c r="AO297" i="14" s="1"/>
  <c r="J297" i="14"/>
  <c r="I297" i="14"/>
  <c r="D45" i="19"/>
  <c r="AO300" i="14"/>
  <c r="AI300" i="14" s="1"/>
  <c r="AP300" i="14"/>
  <c r="AJ300" i="14" s="1"/>
  <c r="S299" i="14"/>
  <c r="T299" i="14"/>
  <c r="S300" i="14"/>
  <c r="T300" i="14"/>
  <c r="S301" i="14"/>
  <c r="T301" i="14"/>
  <c r="C300" i="14"/>
  <c r="D300" i="14"/>
  <c r="AO71" i="14"/>
  <c r="AI71" i="14" s="1"/>
  <c r="S71" i="14"/>
  <c r="T71" i="14"/>
  <c r="C71" i="14"/>
  <c r="C75" i="11"/>
  <c r="E104" i="11"/>
  <c r="B45" i="19" s="1"/>
  <c r="D55" i="19"/>
  <c r="S70" i="14"/>
  <c r="T70" i="14"/>
  <c r="C70" i="14"/>
  <c r="AO70" i="14"/>
  <c r="BE70" i="14" s="1"/>
  <c r="C76" i="11"/>
  <c r="E103" i="11"/>
  <c r="B55" i="19" s="1"/>
  <c r="G89" i="19"/>
  <c r="G95" i="19" s="1"/>
  <c r="O51" i="19"/>
  <c r="O50" i="19"/>
  <c r="O50" i="16" l="1"/>
  <c r="C45" i="19"/>
  <c r="E45" i="19" s="1"/>
  <c r="C50" i="16"/>
  <c r="AA50" i="16"/>
  <c r="AA51" i="16"/>
  <c r="C55" i="19"/>
  <c r="E55" i="19" s="1"/>
  <c r="AI70" i="14"/>
  <c r="D16" i="11"/>
  <c r="D19" i="11"/>
  <c r="D23" i="11"/>
  <c r="D26" i="11"/>
  <c r="D31" i="11"/>
  <c r="D43" i="11"/>
  <c r="D42" i="11" s="1"/>
  <c r="D50" i="11"/>
  <c r="D76" i="11"/>
  <c r="D75" i="11" s="1"/>
  <c r="D110" i="11"/>
  <c r="D114" i="11"/>
  <c r="D123" i="11"/>
  <c r="D112" i="11" s="1"/>
  <c r="C16" i="11"/>
  <c r="C19" i="11"/>
  <c r="O75" i="19"/>
  <c r="Q90" i="19"/>
  <c r="J89" i="19"/>
  <c r="J95" i="19" s="1"/>
  <c r="I89" i="19"/>
  <c r="H89" i="19"/>
  <c r="C69" i="14"/>
  <c r="D69" i="14"/>
  <c r="AO69" i="14"/>
  <c r="AI69" i="14" s="1"/>
  <c r="AP69" i="14"/>
  <c r="AJ69" i="14" s="1"/>
  <c r="S69" i="14"/>
  <c r="T69" i="14"/>
  <c r="E109" i="11"/>
  <c r="B56" i="19" s="1"/>
  <c r="Z227" i="14"/>
  <c r="D15" i="11" l="1"/>
  <c r="H95" i="19"/>
  <c r="K89" i="19"/>
  <c r="K95" i="19"/>
  <c r="I95" i="19"/>
  <c r="O89" i="19"/>
  <c r="D56" i="19"/>
  <c r="BE69" i="14"/>
  <c r="C56" i="19"/>
  <c r="E56" i="19" s="1"/>
  <c r="D25" i="11"/>
  <c r="D49" i="11"/>
  <c r="K75" i="19"/>
  <c r="G113" i="18"/>
  <c r="G101" i="18"/>
  <c r="G97" i="18"/>
  <c r="S204" i="14"/>
  <c r="T204" i="14"/>
  <c r="S205" i="14"/>
  <c r="T205" i="14"/>
  <c r="C204" i="14"/>
  <c r="D204" i="14"/>
  <c r="J202" i="14"/>
  <c r="I202" i="14"/>
  <c r="AO204" i="14"/>
  <c r="BE204" i="14" s="1"/>
  <c r="AP204" i="14"/>
  <c r="BF204" i="14" s="1"/>
  <c r="Z202" i="14"/>
  <c r="Y202" i="14"/>
  <c r="Y20" i="14"/>
  <c r="I20" i="14"/>
  <c r="C40" i="14"/>
  <c r="D40" i="14"/>
  <c r="AO40" i="14"/>
  <c r="AI40" i="14" s="1"/>
  <c r="AP40" i="14"/>
  <c r="AJ40" i="14" s="1"/>
  <c r="Q92" i="16"/>
  <c r="O95" i="19" l="1"/>
  <c r="Q95" i="19" s="1"/>
  <c r="L95" i="19"/>
  <c r="AO202" i="14"/>
  <c r="AI204" i="14"/>
  <c r="AJ204" i="14"/>
  <c r="V175" i="14"/>
  <c r="Z256" i="14"/>
  <c r="Y256" i="14"/>
  <c r="J256" i="14"/>
  <c r="I256" i="14"/>
  <c r="AX259" i="14"/>
  <c r="BN259" i="14" s="1"/>
  <c r="AW259" i="14"/>
  <c r="BM259" i="14" s="1"/>
  <c r="AV259" i="14"/>
  <c r="BL259" i="14" s="1"/>
  <c r="AU259" i="14"/>
  <c r="BK259" i="14" s="1"/>
  <c r="AT259" i="14"/>
  <c r="BJ259" i="14" s="1"/>
  <c r="AS259" i="14"/>
  <c r="BI259" i="14" s="1"/>
  <c r="AR259" i="14"/>
  <c r="BH259" i="14" s="1"/>
  <c r="AQ259" i="14"/>
  <c r="BG259" i="14" s="1"/>
  <c r="AP259" i="14"/>
  <c r="BF259" i="14" s="1"/>
  <c r="AO259" i="14"/>
  <c r="BE259" i="14" s="1"/>
  <c r="AN259" i="14"/>
  <c r="BD259" i="14" s="1"/>
  <c r="AM259" i="14"/>
  <c r="BC259" i="14" s="1"/>
  <c r="AL259" i="14"/>
  <c r="BB259" i="14" s="1"/>
  <c r="AK259" i="14"/>
  <c r="BA259" i="14" s="1"/>
  <c r="T259" i="14"/>
  <c r="S259" i="14"/>
  <c r="D259" i="14"/>
  <c r="C259" i="14"/>
  <c r="AO224" i="14"/>
  <c r="AP224" i="14"/>
  <c r="S224" i="14"/>
  <c r="T224" i="14"/>
  <c r="Z222" i="14"/>
  <c r="Y222" i="14"/>
  <c r="I222" i="14"/>
  <c r="J222" i="14"/>
  <c r="C224" i="14"/>
  <c r="D224" i="14"/>
  <c r="Z188" i="14"/>
  <c r="Y188" i="14"/>
  <c r="J188" i="14"/>
  <c r="I188" i="14"/>
  <c r="AX189" i="14"/>
  <c r="BN189" i="14" s="1"/>
  <c r="AW189" i="14"/>
  <c r="BM189" i="14" s="1"/>
  <c r="AV189" i="14"/>
  <c r="BL189" i="14" s="1"/>
  <c r="AU189" i="14"/>
  <c r="BK189" i="14" s="1"/>
  <c r="AT189" i="14"/>
  <c r="BJ189" i="14" s="1"/>
  <c r="AS189" i="14"/>
  <c r="BI189" i="14" s="1"/>
  <c r="AR189" i="14"/>
  <c r="BH189" i="14" s="1"/>
  <c r="AQ189" i="14"/>
  <c r="BG189" i="14" s="1"/>
  <c r="AP189" i="14"/>
  <c r="BF189" i="14" s="1"/>
  <c r="AO189" i="14"/>
  <c r="BE189" i="14" s="1"/>
  <c r="AN189" i="14"/>
  <c r="BD189" i="14" s="1"/>
  <c r="AM189" i="14"/>
  <c r="BC189" i="14" s="1"/>
  <c r="AL189" i="14"/>
  <c r="BB189" i="14" s="1"/>
  <c r="AK189" i="14"/>
  <c r="T189" i="14"/>
  <c r="S189" i="14"/>
  <c r="D189" i="14"/>
  <c r="C189" i="14"/>
  <c r="AJ224" i="14" l="1"/>
  <c r="AZ224" i="14" s="1"/>
  <c r="BF224" i="14"/>
  <c r="AI224" i="14"/>
  <c r="AY224" i="14" s="1"/>
  <c r="BE224" i="14"/>
  <c r="AI259" i="14"/>
  <c r="AY259" i="14" s="1"/>
  <c r="BO259" i="14" s="1"/>
  <c r="AJ259" i="14"/>
  <c r="AZ259" i="14" s="1"/>
  <c r="AI189" i="14"/>
  <c r="AY189" i="14" s="1"/>
  <c r="BO189" i="14" s="1"/>
  <c r="AJ189" i="14"/>
  <c r="AZ189" i="14" s="1"/>
  <c r="BA189" i="14"/>
  <c r="Z161" i="14"/>
  <c r="Y161" i="14"/>
  <c r="G161" i="14"/>
  <c r="J161" i="14"/>
  <c r="I161" i="14"/>
  <c r="AX163" i="14"/>
  <c r="BN163" i="14" s="1"/>
  <c r="AW163" i="14"/>
  <c r="BM163" i="14" s="1"/>
  <c r="AV163" i="14"/>
  <c r="BL163" i="14" s="1"/>
  <c r="AU163" i="14"/>
  <c r="BK163" i="14" s="1"/>
  <c r="AT163" i="14"/>
  <c r="BJ163" i="14" s="1"/>
  <c r="AS163" i="14"/>
  <c r="BI163" i="14" s="1"/>
  <c r="AR163" i="14"/>
  <c r="BH163" i="14" s="1"/>
  <c r="AQ163" i="14"/>
  <c r="BG163" i="14" s="1"/>
  <c r="AP163" i="14"/>
  <c r="BF163" i="14" s="1"/>
  <c r="AO163" i="14"/>
  <c r="BE163" i="14" s="1"/>
  <c r="AN163" i="14"/>
  <c r="BD163" i="14" s="1"/>
  <c r="AM163" i="14"/>
  <c r="BC163" i="14" s="1"/>
  <c r="AL163" i="14"/>
  <c r="BB163" i="14" s="1"/>
  <c r="AK163" i="14"/>
  <c r="BA163" i="14" s="1"/>
  <c r="T163" i="14"/>
  <c r="S163" i="14"/>
  <c r="D163" i="14"/>
  <c r="C163" i="14"/>
  <c r="E107" i="11"/>
  <c r="B52" i="19" s="1"/>
  <c r="D52" i="19" l="1"/>
  <c r="C52" i="19"/>
  <c r="E52" i="19" s="1"/>
  <c r="AJ163" i="14"/>
  <c r="AZ163" i="14" s="1"/>
  <c r="AI163" i="14"/>
  <c r="AY163" i="14" s="1"/>
  <c r="BO163" i="14" s="1"/>
  <c r="Z61" i="14"/>
  <c r="Y61" i="14"/>
  <c r="J61" i="14"/>
  <c r="I61" i="14"/>
  <c r="AO68" i="14"/>
  <c r="AP68" i="14"/>
  <c r="D50" i="19" s="1"/>
  <c r="S68" i="14"/>
  <c r="T68" i="14"/>
  <c r="C68" i="14"/>
  <c r="D68" i="14"/>
  <c r="E102" i="11"/>
  <c r="B50" i="19" s="1"/>
  <c r="Z20" i="14"/>
  <c r="J20" i="14"/>
  <c r="AO39" i="14"/>
  <c r="AI39" i="14" s="1"/>
  <c r="AP39" i="14"/>
  <c r="AJ39" i="14" s="1"/>
  <c r="S39" i="14"/>
  <c r="T39" i="14"/>
  <c r="S38" i="14"/>
  <c r="T38" i="14"/>
  <c r="C39" i="14"/>
  <c r="D39" i="14"/>
  <c r="E106" i="11"/>
  <c r="AO61" i="14" l="1"/>
  <c r="C50" i="19"/>
  <c r="BE68" i="14"/>
  <c r="AI68" i="14"/>
  <c r="B51" i="19"/>
  <c r="E50" i="19"/>
  <c r="AJ68" i="14"/>
  <c r="C51" i="19"/>
  <c r="D51" i="19"/>
  <c r="AO268" i="14"/>
  <c r="AI268" i="14" s="1"/>
  <c r="C49" i="19" s="1"/>
  <c r="AP268" i="14"/>
  <c r="AJ268" i="14" s="1"/>
  <c r="D49" i="19" s="1"/>
  <c r="Z267" i="14"/>
  <c r="Y267" i="14"/>
  <c r="S268" i="14"/>
  <c r="T268" i="14"/>
  <c r="C268" i="14"/>
  <c r="D268" i="14"/>
  <c r="J267" i="14"/>
  <c r="I267" i="14"/>
  <c r="E101" i="11"/>
  <c r="B49" i="19" s="1"/>
  <c r="D37" i="19"/>
  <c r="C37" i="19"/>
  <c r="Y227" i="14"/>
  <c r="J227" i="14"/>
  <c r="I227" i="14"/>
  <c r="AX229" i="14"/>
  <c r="BN229" i="14" s="1"/>
  <c r="AW229" i="14"/>
  <c r="BM229" i="14" s="1"/>
  <c r="AV229" i="14"/>
  <c r="BL229" i="14" s="1"/>
  <c r="AU229" i="14"/>
  <c r="BK229" i="14" s="1"/>
  <c r="AT229" i="14"/>
  <c r="BJ229" i="14" s="1"/>
  <c r="AS229" i="14"/>
  <c r="BI229" i="14" s="1"/>
  <c r="AR229" i="14"/>
  <c r="BH229" i="14" s="1"/>
  <c r="AQ229" i="14"/>
  <c r="BG229" i="14" s="1"/>
  <c r="AP229" i="14"/>
  <c r="BF229" i="14" s="1"/>
  <c r="AO229" i="14"/>
  <c r="BE229" i="14" s="1"/>
  <c r="AN229" i="14"/>
  <c r="BD229" i="14" s="1"/>
  <c r="AM229" i="14"/>
  <c r="AL229" i="14"/>
  <c r="AK229" i="14"/>
  <c r="BA229" i="14" s="1"/>
  <c r="T229" i="14"/>
  <c r="S229" i="14"/>
  <c r="D229" i="14"/>
  <c r="C229" i="14"/>
  <c r="AX185" i="14"/>
  <c r="BN185" i="14" s="1"/>
  <c r="AW185" i="14"/>
  <c r="BM185" i="14" s="1"/>
  <c r="AV185" i="14"/>
  <c r="BL185" i="14" s="1"/>
  <c r="AU185" i="14"/>
  <c r="BK185" i="14" s="1"/>
  <c r="AT185" i="14"/>
  <c r="BJ185" i="14" s="1"/>
  <c r="AS185" i="14"/>
  <c r="BI185" i="14" s="1"/>
  <c r="AR185" i="14"/>
  <c r="BH185" i="14" s="1"/>
  <c r="AQ185" i="14"/>
  <c r="BG185" i="14" s="1"/>
  <c r="AP185" i="14"/>
  <c r="BF185" i="14" s="1"/>
  <c r="AO185" i="14"/>
  <c r="BE185" i="14" s="1"/>
  <c r="AN185" i="14"/>
  <c r="BD185" i="14" s="1"/>
  <c r="AM185" i="14"/>
  <c r="BC185" i="14" s="1"/>
  <c r="AL185" i="14"/>
  <c r="AK185" i="14"/>
  <c r="BA185" i="14" s="1"/>
  <c r="T185" i="14"/>
  <c r="S185" i="14"/>
  <c r="D185" i="14"/>
  <c r="C185" i="14"/>
  <c r="L75" i="19"/>
  <c r="E51" i="19" l="1"/>
  <c r="E49" i="19"/>
  <c r="AJ229" i="14"/>
  <c r="AZ229" i="14" s="1"/>
  <c r="AI229" i="14"/>
  <c r="AY229" i="14" s="1"/>
  <c r="BO229" i="14" s="1"/>
  <c r="AJ185" i="14"/>
  <c r="AZ185" i="14" s="1"/>
  <c r="BC229" i="14"/>
  <c r="BB229" i="14"/>
  <c r="L89" i="19"/>
  <c r="AI185" i="14"/>
  <c r="AY185" i="14" s="1"/>
  <c r="BO185" i="14" s="1"/>
  <c r="BB185" i="14"/>
  <c r="E105" i="11"/>
  <c r="B53" i="19" s="1"/>
  <c r="R124" i="16" l="1"/>
  <c r="Q124" i="16"/>
  <c r="P124" i="16"/>
  <c r="O124" i="16"/>
  <c r="D52" i="14"/>
  <c r="D53" i="14"/>
  <c r="D54" i="14"/>
  <c r="C253" i="14"/>
  <c r="D253" i="14"/>
  <c r="C248" i="14"/>
  <c r="D248" i="14"/>
  <c r="D215" i="14"/>
  <c r="C215" i="14"/>
  <c r="D199" i="14"/>
  <c r="C199" i="14"/>
  <c r="C193" i="14"/>
  <c r="D193" i="14"/>
  <c r="D184" i="14"/>
  <c r="C184" i="14"/>
  <c r="D177" i="14"/>
  <c r="C177" i="14"/>
  <c r="S177" i="14"/>
  <c r="D167" i="14"/>
  <c r="C167" i="14"/>
  <c r="D173" i="14"/>
  <c r="C173" i="14"/>
  <c r="D59" i="14"/>
  <c r="C59" i="14"/>
  <c r="C54" i="14"/>
  <c r="C53" i="14"/>
  <c r="E40" i="11" l="1"/>
  <c r="G66" i="19"/>
  <c r="J66" i="19" s="1"/>
  <c r="AZ63" i="14"/>
  <c r="BA63" i="14"/>
  <c r="BB63" i="14"/>
  <c r="BC63" i="14"/>
  <c r="BD63" i="14"/>
  <c r="BG63" i="14"/>
  <c r="BH63" i="14"/>
  <c r="BI63" i="14"/>
  <c r="BJ63" i="14"/>
  <c r="BK63" i="14"/>
  <c r="BL63" i="14"/>
  <c r="BM63" i="14"/>
  <c r="BN63" i="14"/>
  <c r="AZ76" i="14"/>
  <c r="BA76" i="14"/>
  <c r="BB76" i="14"/>
  <c r="BC76" i="14"/>
  <c r="BD76" i="14"/>
  <c r="BE76" i="14"/>
  <c r="BF76" i="14"/>
  <c r="BG76" i="14"/>
  <c r="BH76" i="14"/>
  <c r="BI76" i="14"/>
  <c r="BJ76" i="14"/>
  <c r="BK76" i="14"/>
  <c r="BL76" i="14"/>
  <c r="BM76" i="14"/>
  <c r="BN76" i="14"/>
  <c r="BA291" i="14"/>
  <c r="BB291" i="14"/>
  <c r="BC291" i="14"/>
  <c r="BD291" i="14"/>
  <c r="BG291" i="14"/>
  <c r="BH291" i="14"/>
  <c r="BI291" i="14"/>
  <c r="BJ291" i="14"/>
  <c r="BK291" i="14"/>
  <c r="BL291" i="14"/>
  <c r="BM291" i="14"/>
  <c r="BN291" i="14"/>
  <c r="BA295" i="14"/>
  <c r="BB295" i="14"/>
  <c r="BC295" i="14"/>
  <c r="BD295" i="14"/>
  <c r="BG295" i="14"/>
  <c r="BH295" i="14"/>
  <c r="BI295" i="14"/>
  <c r="BJ295" i="14"/>
  <c r="BK295" i="14"/>
  <c r="BL295" i="14"/>
  <c r="BM295" i="14"/>
  <c r="BN295" i="14"/>
  <c r="BA299" i="14"/>
  <c r="BB299" i="14"/>
  <c r="BG299" i="14"/>
  <c r="BH299" i="14"/>
  <c r="BI299" i="14"/>
  <c r="BJ299" i="14"/>
  <c r="BK299" i="14"/>
  <c r="BL299" i="14"/>
  <c r="BM299" i="14"/>
  <c r="BN299" i="14"/>
  <c r="BA304" i="14"/>
  <c r="BB304" i="14"/>
  <c r="BC304" i="14"/>
  <c r="BD304" i="14"/>
  <c r="BG304" i="14"/>
  <c r="BH304" i="14"/>
  <c r="BI304" i="14"/>
  <c r="BJ304" i="14"/>
  <c r="BK304" i="14"/>
  <c r="BL304" i="14"/>
  <c r="BM304" i="14"/>
  <c r="BN304" i="14"/>
  <c r="AI76" i="14"/>
  <c r="T59" i="14"/>
  <c r="S59" i="14"/>
  <c r="S199" i="14"/>
  <c r="T199" i="14"/>
  <c r="S253" i="14"/>
  <c r="T253" i="14"/>
  <c r="S248" i="14"/>
  <c r="T248" i="14"/>
  <c r="S215" i="14"/>
  <c r="T215" i="14"/>
  <c r="S193" i="14"/>
  <c r="T193" i="14"/>
  <c r="S184" i="14"/>
  <c r="T184" i="14"/>
  <c r="T177" i="14"/>
  <c r="S173" i="14"/>
  <c r="T173" i="14"/>
  <c r="S168" i="14"/>
  <c r="T168" i="14"/>
  <c r="AX59" i="14"/>
  <c r="BN59" i="14" s="1"/>
  <c r="AW59" i="14"/>
  <c r="BM59" i="14" s="1"/>
  <c r="AV59" i="14"/>
  <c r="BL59" i="14" s="1"/>
  <c r="AU59" i="14"/>
  <c r="BK59" i="14" s="1"/>
  <c r="AT59" i="14"/>
  <c r="BJ59" i="14" s="1"/>
  <c r="AS59" i="14"/>
  <c r="BI59" i="14" s="1"/>
  <c r="AR59" i="14"/>
  <c r="BH59" i="14" s="1"/>
  <c r="AQ59" i="14"/>
  <c r="BG59" i="14" s="1"/>
  <c r="AP59" i="14"/>
  <c r="BF59" i="14" s="1"/>
  <c r="AO59" i="14"/>
  <c r="C47" i="19" s="1"/>
  <c r="AN59" i="14"/>
  <c r="BD59" i="14" s="1"/>
  <c r="AM59" i="14"/>
  <c r="BC59" i="14" s="1"/>
  <c r="AL59" i="14"/>
  <c r="AK59" i="14"/>
  <c r="BA59" i="14" s="1"/>
  <c r="J58" i="14"/>
  <c r="I58" i="14"/>
  <c r="Z58" i="14"/>
  <c r="Y58" i="14"/>
  <c r="AK253" i="14"/>
  <c r="BA253" i="14" s="1"/>
  <c r="AL253" i="14"/>
  <c r="BB253" i="14" s="1"/>
  <c r="AM253" i="14"/>
  <c r="BC253" i="14" s="1"/>
  <c r="AN253" i="14"/>
  <c r="BD253" i="14" s="1"/>
  <c r="AO253" i="14"/>
  <c r="AP253" i="14"/>
  <c r="AQ253" i="14"/>
  <c r="BG253" i="14" s="1"/>
  <c r="AR253" i="14"/>
  <c r="BH253" i="14" s="1"/>
  <c r="AS253" i="14"/>
  <c r="BI253" i="14" s="1"/>
  <c r="AT253" i="14"/>
  <c r="BJ253" i="14" s="1"/>
  <c r="AU253" i="14"/>
  <c r="BK253" i="14" s="1"/>
  <c r="AV253" i="14"/>
  <c r="BL253" i="14" s="1"/>
  <c r="AW253" i="14"/>
  <c r="BM253" i="14" s="1"/>
  <c r="AX253" i="14"/>
  <c r="BN253" i="14" s="1"/>
  <c r="AK248" i="14"/>
  <c r="BA248" i="14" s="1"/>
  <c r="AL248" i="14"/>
  <c r="BB248" i="14" s="1"/>
  <c r="AM248" i="14"/>
  <c r="BC248" i="14" s="1"/>
  <c r="AN248" i="14"/>
  <c r="BD248" i="14" s="1"/>
  <c r="AO248" i="14"/>
  <c r="BE248" i="14" s="1"/>
  <c r="AP248" i="14"/>
  <c r="BF248" i="14" s="1"/>
  <c r="AQ248" i="14"/>
  <c r="BG248" i="14" s="1"/>
  <c r="AR248" i="14"/>
  <c r="BH248" i="14" s="1"/>
  <c r="AS248" i="14"/>
  <c r="BI248" i="14" s="1"/>
  <c r="AT248" i="14"/>
  <c r="BJ248" i="14" s="1"/>
  <c r="AU248" i="14"/>
  <c r="BK248" i="14" s="1"/>
  <c r="AV248" i="14"/>
  <c r="BL248" i="14" s="1"/>
  <c r="AW248" i="14"/>
  <c r="BM248" i="14" s="1"/>
  <c r="AX248" i="14"/>
  <c r="BN248" i="14" s="1"/>
  <c r="AK215" i="14"/>
  <c r="BA215" i="14" s="1"/>
  <c r="AL215" i="14"/>
  <c r="BB215" i="14" s="1"/>
  <c r="AM215" i="14"/>
  <c r="BC215" i="14" s="1"/>
  <c r="AN215" i="14"/>
  <c r="BD215" i="14" s="1"/>
  <c r="AO215" i="14"/>
  <c r="BE215" i="14" s="1"/>
  <c r="AP215" i="14"/>
  <c r="BF215" i="14" s="1"/>
  <c r="AQ215" i="14"/>
  <c r="BG215" i="14" s="1"/>
  <c r="AR215" i="14"/>
  <c r="BH215" i="14" s="1"/>
  <c r="AS215" i="14"/>
  <c r="BI215" i="14" s="1"/>
  <c r="AT215" i="14"/>
  <c r="BJ215" i="14" s="1"/>
  <c r="AU215" i="14"/>
  <c r="BK215" i="14" s="1"/>
  <c r="AV215" i="14"/>
  <c r="BL215" i="14" s="1"/>
  <c r="AW215" i="14"/>
  <c r="BM215" i="14" s="1"/>
  <c r="AX215" i="14"/>
  <c r="BN215" i="14" s="1"/>
  <c r="AK199" i="14"/>
  <c r="BA199" i="14" s="1"/>
  <c r="AL199" i="14"/>
  <c r="BB199" i="14" s="1"/>
  <c r="AM199" i="14"/>
  <c r="BC199" i="14" s="1"/>
  <c r="AN199" i="14"/>
  <c r="BD199" i="14" s="1"/>
  <c r="AO199" i="14"/>
  <c r="BE199" i="14" s="1"/>
  <c r="AP199" i="14"/>
  <c r="BF199" i="14" s="1"/>
  <c r="AQ199" i="14"/>
  <c r="BG199" i="14" s="1"/>
  <c r="AR199" i="14"/>
  <c r="BH199" i="14" s="1"/>
  <c r="AS199" i="14"/>
  <c r="BI199" i="14" s="1"/>
  <c r="AT199" i="14"/>
  <c r="BJ199" i="14" s="1"/>
  <c r="AU199" i="14"/>
  <c r="BK199" i="14" s="1"/>
  <c r="AV199" i="14"/>
  <c r="BL199" i="14" s="1"/>
  <c r="AW199" i="14"/>
  <c r="BM199" i="14" s="1"/>
  <c r="AX199" i="14"/>
  <c r="BN199" i="14" s="1"/>
  <c r="AK193" i="14"/>
  <c r="BA193" i="14" s="1"/>
  <c r="AL193" i="14"/>
  <c r="BB193" i="14" s="1"/>
  <c r="AM193" i="14"/>
  <c r="BC193" i="14" s="1"/>
  <c r="AN193" i="14"/>
  <c r="BD193" i="14" s="1"/>
  <c r="AO193" i="14"/>
  <c r="BE193" i="14" s="1"/>
  <c r="AP193" i="14"/>
  <c r="BF193" i="14" s="1"/>
  <c r="AQ193" i="14"/>
  <c r="BG193" i="14" s="1"/>
  <c r="AR193" i="14"/>
  <c r="BH193" i="14" s="1"/>
  <c r="AS193" i="14"/>
  <c r="BI193" i="14" s="1"/>
  <c r="AT193" i="14"/>
  <c r="BJ193" i="14" s="1"/>
  <c r="AU193" i="14"/>
  <c r="BK193" i="14" s="1"/>
  <c r="AV193" i="14"/>
  <c r="BL193" i="14" s="1"/>
  <c r="AW193" i="14"/>
  <c r="BM193" i="14" s="1"/>
  <c r="AX193" i="14"/>
  <c r="BN193" i="14" s="1"/>
  <c r="AK184" i="14"/>
  <c r="BA184" i="14" s="1"/>
  <c r="AL184" i="14"/>
  <c r="BB184" i="14" s="1"/>
  <c r="AM184" i="14"/>
  <c r="BC184" i="14" s="1"/>
  <c r="AN184" i="14"/>
  <c r="BD184" i="14" s="1"/>
  <c r="AO184" i="14"/>
  <c r="BE184" i="14" s="1"/>
  <c r="AP184" i="14"/>
  <c r="BF184" i="14" s="1"/>
  <c r="AQ184" i="14"/>
  <c r="BG184" i="14" s="1"/>
  <c r="AR184" i="14"/>
  <c r="BH184" i="14" s="1"/>
  <c r="AS184" i="14"/>
  <c r="BI184" i="14" s="1"/>
  <c r="AT184" i="14"/>
  <c r="BJ184" i="14" s="1"/>
  <c r="AU184" i="14"/>
  <c r="BK184" i="14" s="1"/>
  <c r="AV184" i="14"/>
  <c r="BL184" i="14" s="1"/>
  <c r="AW184" i="14"/>
  <c r="BM184" i="14" s="1"/>
  <c r="AX184" i="14"/>
  <c r="BN184" i="14" s="1"/>
  <c r="AX177" i="14"/>
  <c r="BN177" i="14" s="1"/>
  <c r="AW177" i="14"/>
  <c r="BM177" i="14" s="1"/>
  <c r="AV177" i="14"/>
  <c r="BL177" i="14" s="1"/>
  <c r="AU177" i="14"/>
  <c r="BK177" i="14" s="1"/>
  <c r="AT177" i="14"/>
  <c r="BJ177" i="14" s="1"/>
  <c r="AS177" i="14"/>
  <c r="BI177" i="14" s="1"/>
  <c r="AR177" i="14"/>
  <c r="BH177" i="14" s="1"/>
  <c r="AQ177" i="14"/>
  <c r="BG177" i="14" s="1"/>
  <c r="AP177" i="14"/>
  <c r="BF177" i="14" s="1"/>
  <c r="AO177" i="14"/>
  <c r="BE177" i="14" s="1"/>
  <c r="AN177" i="14"/>
  <c r="BD177" i="14" s="1"/>
  <c r="AM177" i="14"/>
  <c r="BC177" i="14" s="1"/>
  <c r="AL177" i="14"/>
  <c r="BB177" i="14" s="1"/>
  <c r="AK177" i="14"/>
  <c r="BA177" i="14" s="1"/>
  <c r="J251" i="14"/>
  <c r="I251" i="14"/>
  <c r="Z251" i="14"/>
  <c r="Y251" i="14"/>
  <c r="J245" i="14"/>
  <c r="I245" i="14"/>
  <c r="Z245" i="14"/>
  <c r="Y245" i="14"/>
  <c r="J212" i="14"/>
  <c r="I212" i="14"/>
  <c r="Z212" i="14"/>
  <c r="Y212" i="14"/>
  <c r="J196" i="14"/>
  <c r="I196" i="14"/>
  <c r="Z196" i="14"/>
  <c r="Y196" i="14"/>
  <c r="J191" i="14"/>
  <c r="I191" i="14"/>
  <c r="Z191" i="14"/>
  <c r="Y191" i="14"/>
  <c r="J180" i="14"/>
  <c r="I180" i="14"/>
  <c r="Z180" i="14"/>
  <c r="Y180" i="14"/>
  <c r="J176" i="14"/>
  <c r="I176" i="14"/>
  <c r="Z176" i="14"/>
  <c r="Y176" i="14"/>
  <c r="AK54" i="14"/>
  <c r="BA54" i="14" s="1"/>
  <c r="AL54" i="14"/>
  <c r="BB54" i="14" s="1"/>
  <c r="AM54" i="14"/>
  <c r="BC54" i="14" s="1"/>
  <c r="AN54" i="14"/>
  <c r="BD54" i="14" s="1"/>
  <c r="AO54" i="14"/>
  <c r="AP54" i="14"/>
  <c r="AQ54" i="14"/>
  <c r="BG54" i="14" s="1"/>
  <c r="AR54" i="14"/>
  <c r="BH54" i="14" s="1"/>
  <c r="AS54" i="14"/>
  <c r="BI54" i="14" s="1"/>
  <c r="AT54" i="14"/>
  <c r="BJ54" i="14" s="1"/>
  <c r="AU54" i="14"/>
  <c r="BK54" i="14" s="1"/>
  <c r="AV54" i="14"/>
  <c r="BL54" i="14" s="1"/>
  <c r="AW54" i="14"/>
  <c r="BM54" i="14" s="1"/>
  <c r="AX54" i="14"/>
  <c r="BN54" i="14" s="1"/>
  <c r="AK173" i="14"/>
  <c r="BA173" i="14" s="1"/>
  <c r="AL173" i="14"/>
  <c r="BB173" i="14" s="1"/>
  <c r="AM173" i="14"/>
  <c r="BC173" i="14" s="1"/>
  <c r="AN173" i="14"/>
  <c r="BD173" i="14" s="1"/>
  <c r="AO173" i="14"/>
  <c r="BE173" i="14" s="1"/>
  <c r="AP173" i="14"/>
  <c r="BF173" i="14" s="1"/>
  <c r="AQ173" i="14"/>
  <c r="BG173" i="14" s="1"/>
  <c r="AR173" i="14"/>
  <c r="BH173" i="14" s="1"/>
  <c r="AS173" i="14"/>
  <c r="BI173" i="14" s="1"/>
  <c r="AT173" i="14"/>
  <c r="BJ173" i="14" s="1"/>
  <c r="AU173" i="14"/>
  <c r="BK173" i="14" s="1"/>
  <c r="AV173" i="14"/>
  <c r="BL173" i="14" s="1"/>
  <c r="AW173" i="14"/>
  <c r="BM173" i="14" s="1"/>
  <c r="AX173" i="14"/>
  <c r="BN173" i="14" s="1"/>
  <c r="Z170" i="14"/>
  <c r="Y170" i="14"/>
  <c r="J170" i="14"/>
  <c r="I170" i="14"/>
  <c r="J166" i="14"/>
  <c r="I166" i="14"/>
  <c r="Z166" i="14"/>
  <c r="Y166" i="14"/>
  <c r="J42" i="14"/>
  <c r="I42" i="14"/>
  <c r="Y42" i="14"/>
  <c r="Z48" i="14"/>
  <c r="Y48" i="14"/>
  <c r="W48" i="14"/>
  <c r="S54" i="14"/>
  <c r="T54" i="14"/>
  <c r="AX167" i="14"/>
  <c r="BN167" i="14" s="1"/>
  <c r="AW167" i="14"/>
  <c r="BM167" i="14" s="1"/>
  <c r="AV167" i="14"/>
  <c r="BL167" i="14" s="1"/>
  <c r="AU167" i="14"/>
  <c r="BK167" i="14" s="1"/>
  <c r="AT167" i="14"/>
  <c r="BJ167" i="14" s="1"/>
  <c r="AS167" i="14"/>
  <c r="BI167" i="14" s="1"/>
  <c r="AR167" i="14"/>
  <c r="BH167" i="14" s="1"/>
  <c r="AQ167" i="14"/>
  <c r="BG167" i="14" s="1"/>
  <c r="AP167" i="14"/>
  <c r="BF167" i="14" s="1"/>
  <c r="AO167" i="14"/>
  <c r="BE167" i="14" s="1"/>
  <c r="AN167" i="14"/>
  <c r="BD167" i="14" s="1"/>
  <c r="AM167" i="14"/>
  <c r="BC167" i="14" s="1"/>
  <c r="AL167" i="14"/>
  <c r="BB167" i="14" s="1"/>
  <c r="AK167" i="14"/>
  <c r="BA167" i="14" s="1"/>
  <c r="T167" i="14"/>
  <c r="S167" i="14"/>
  <c r="AK53" i="14"/>
  <c r="BA53" i="14" s="1"/>
  <c r="AL53" i="14"/>
  <c r="BB53" i="14" s="1"/>
  <c r="AM53" i="14"/>
  <c r="BC53" i="14" s="1"/>
  <c r="AN53" i="14"/>
  <c r="BD53" i="14" s="1"/>
  <c r="AO53" i="14"/>
  <c r="BE53" i="14" s="1"/>
  <c r="AP53" i="14"/>
  <c r="BF53" i="14" s="1"/>
  <c r="AQ53" i="14"/>
  <c r="BG53" i="14" s="1"/>
  <c r="AR53" i="14"/>
  <c r="BH53" i="14" s="1"/>
  <c r="AS53" i="14"/>
  <c r="BI53" i="14" s="1"/>
  <c r="AT53" i="14"/>
  <c r="BJ53" i="14" s="1"/>
  <c r="AU53" i="14"/>
  <c r="BK53" i="14" s="1"/>
  <c r="AV53" i="14"/>
  <c r="BL53" i="14" s="1"/>
  <c r="AW53" i="14"/>
  <c r="BM53" i="14" s="1"/>
  <c r="AX53" i="14"/>
  <c r="BN53" i="14" s="1"/>
  <c r="T53" i="14"/>
  <c r="S53" i="14"/>
  <c r="E100" i="11"/>
  <c r="B47" i="19" s="1"/>
  <c r="E99" i="11"/>
  <c r="E98" i="11"/>
  <c r="B44" i="19" s="1"/>
  <c r="AF148" i="14"/>
  <c r="AE148" i="14"/>
  <c r="AD148" i="14"/>
  <c r="AC148" i="14"/>
  <c r="AB148" i="14"/>
  <c r="AA148" i="14"/>
  <c r="Z148" i="14"/>
  <c r="Y148" i="14"/>
  <c r="V148" i="14"/>
  <c r="U148" i="14"/>
  <c r="C151" i="14"/>
  <c r="C150" i="14"/>
  <c r="F148" i="14"/>
  <c r="E148" i="14"/>
  <c r="G149" i="14"/>
  <c r="AO291" i="14"/>
  <c r="BE291" i="14" s="1"/>
  <c r="AP291" i="14"/>
  <c r="BF291" i="14" s="1"/>
  <c r="AO295" i="14"/>
  <c r="AI295" i="14" s="1"/>
  <c r="AP295" i="14"/>
  <c r="AJ295" i="14" s="1"/>
  <c r="AO304" i="14"/>
  <c r="BE304" i="14" s="1"/>
  <c r="AP304" i="14"/>
  <c r="AJ304" i="14" s="1"/>
  <c r="AM299" i="14"/>
  <c r="BC299" i="14" s="1"/>
  <c r="AN299" i="14"/>
  <c r="BD299" i="14" s="1"/>
  <c r="AO299" i="14"/>
  <c r="BE299" i="14" s="1"/>
  <c r="AP299" i="14"/>
  <c r="BF299" i="14" s="1"/>
  <c r="AO298" i="14"/>
  <c r="BE298" i="14" s="1"/>
  <c r="AP298" i="14"/>
  <c r="BF298" i="14" s="1"/>
  <c r="C299" i="14"/>
  <c r="D299" i="14"/>
  <c r="D43" i="19"/>
  <c r="C43" i="19"/>
  <c r="J290" i="14"/>
  <c r="I290" i="14"/>
  <c r="C291" i="14"/>
  <c r="D291" i="14"/>
  <c r="J294" i="14"/>
  <c r="I294" i="14"/>
  <c r="C295" i="14"/>
  <c r="AY295" i="14" s="1"/>
  <c r="BO295" i="14" s="1"/>
  <c r="D295" i="14"/>
  <c r="AZ295" i="14" s="1"/>
  <c r="J303" i="14"/>
  <c r="I303" i="14"/>
  <c r="C304" i="14"/>
  <c r="D304" i="14"/>
  <c r="D46" i="19" l="1"/>
  <c r="C46" i="19"/>
  <c r="BF253" i="14"/>
  <c r="BE253" i="14"/>
  <c r="B46" i="19"/>
  <c r="D47" i="19"/>
  <c r="AZ304" i="14"/>
  <c r="AJ59" i="14"/>
  <c r="AZ59" i="14" s="1"/>
  <c r="BB59" i="14"/>
  <c r="BF304" i="14"/>
  <c r="BF295" i="14"/>
  <c r="C149" i="14"/>
  <c r="D44" i="19"/>
  <c r="BE295" i="14"/>
  <c r="AJ215" i="14"/>
  <c r="AZ215" i="14" s="1"/>
  <c r="AJ184" i="14"/>
  <c r="AZ184" i="14" s="1"/>
  <c r="AJ177" i="14"/>
  <c r="AZ177" i="14" s="1"/>
  <c r="AJ173" i="14"/>
  <c r="AZ173" i="14" s="1"/>
  <c r="AJ167" i="14"/>
  <c r="AZ167" i="14" s="1"/>
  <c r="BE59" i="14"/>
  <c r="AI59" i="14"/>
  <c r="AY59" i="14" s="1"/>
  <c r="BO59" i="14" s="1"/>
  <c r="E47" i="19"/>
  <c r="BF54" i="14"/>
  <c r="BE54" i="14"/>
  <c r="C44" i="19"/>
  <c r="E44" i="19" s="1"/>
  <c r="AJ199" i="14"/>
  <c r="AZ199" i="14" s="1"/>
  <c r="AJ253" i="14"/>
  <c r="AZ253" i="14" s="1"/>
  <c r="AI173" i="14"/>
  <c r="AY173" i="14" s="1"/>
  <c r="BO173" i="14" s="1"/>
  <c r="AI199" i="14"/>
  <c r="AY199" i="14" s="1"/>
  <c r="BO199" i="14" s="1"/>
  <c r="AI215" i="14"/>
  <c r="AY215" i="14" s="1"/>
  <c r="BO215" i="14" s="1"/>
  <c r="AI253" i="14"/>
  <c r="AY253" i="14" s="1"/>
  <c r="BO253" i="14" s="1"/>
  <c r="AI167" i="14"/>
  <c r="AY167" i="14" s="1"/>
  <c r="BO167" i="14" s="1"/>
  <c r="AJ54" i="14"/>
  <c r="AZ54" i="14" s="1"/>
  <c r="AI177" i="14"/>
  <c r="AY177" i="14" s="1"/>
  <c r="BO177" i="14" s="1"/>
  <c r="AJ193" i="14"/>
  <c r="AZ193" i="14" s="1"/>
  <c r="AJ248" i="14"/>
  <c r="AZ248" i="14" s="1"/>
  <c r="AI54" i="14"/>
  <c r="AY54" i="14" s="1"/>
  <c r="BO54" i="14" s="1"/>
  <c r="AI184" i="14"/>
  <c r="AY184" i="14" s="1"/>
  <c r="BO184" i="14" s="1"/>
  <c r="AI193" i="14"/>
  <c r="AY193" i="14" s="1"/>
  <c r="BO193" i="14" s="1"/>
  <c r="AI248" i="14"/>
  <c r="AY248" i="14" s="1"/>
  <c r="BO248" i="14" s="1"/>
  <c r="AI291" i="14"/>
  <c r="AY291" i="14" s="1"/>
  <c r="BO291" i="14" s="1"/>
  <c r="AJ299" i="14"/>
  <c r="AZ299" i="14" s="1"/>
  <c r="AI299" i="14"/>
  <c r="AY299" i="14" s="1"/>
  <c r="BO299" i="14" s="1"/>
  <c r="AJ53" i="14"/>
  <c r="AZ53" i="14" s="1"/>
  <c r="AJ291" i="14"/>
  <c r="AZ291" i="14" s="1"/>
  <c r="AI53" i="14"/>
  <c r="AY53" i="14" s="1"/>
  <c r="BO53" i="14" s="1"/>
  <c r="AI304" i="14"/>
  <c r="AY304" i="14" s="1"/>
  <c r="BO304" i="14" s="1"/>
  <c r="E97" i="11"/>
  <c r="B43" i="19" s="1"/>
  <c r="E43" i="19" s="1"/>
  <c r="M16" i="18"/>
  <c r="AO63" i="14"/>
  <c r="BE63" i="14" s="1"/>
  <c r="AP63" i="14"/>
  <c r="BF63" i="14" s="1"/>
  <c r="AP62" i="14"/>
  <c r="BF62" i="14" s="1"/>
  <c r="E46" i="19" l="1"/>
  <c r="D58" i="19"/>
  <c r="C58" i="19"/>
  <c r="K296" i="14"/>
  <c r="AN298" i="14"/>
  <c r="BD298" i="14" s="1"/>
  <c r="AM298" i="14"/>
  <c r="BC298" i="14" s="1"/>
  <c r="C76" i="14"/>
  <c r="AY76" i="14" s="1"/>
  <c r="BO76" i="14" s="1"/>
  <c r="AK65" i="14"/>
  <c r="BA65" i="14" s="1"/>
  <c r="AL65" i="14"/>
  <c r="BB65" i="14" s="1"/>
  <c r="AM65" i="14"/>
  <c r="BC65" i="14" s="1"/>
  <c r="AN65" i="14"/>
  <c r="BD65" i="14" s="1"/>
  <c r="AO65" i="14"/>
  <c r="BE65" i="14" s="1"/>
  <c r="AP65" i="14"/>
  <c r="BF65" i="14" s="1"/>
  <c r="AQ65" i="14"/>
  <c r="BG65" i="14" s="1"/>
  <c r="AR65" i="14"/>
  <c r="BH65" i="14" s="1"/>
  <c r="AS65" i="14"/>
  <c r="BI65" i="14" s="1"/>
  <c r="AT65" i="14"/>
  <c r="BJ65" i="14" s="1"/>
  <c r="AU65" i="14"/>
  <c r="BK65" i="14" s="1"/>
  <c r="AV65" i="14"/>
  <c r="BL65" i="14" s="1"/>
  <c r="AW65" i="14"/>
  <c r="BM65" i="14" s="1"/>
  <c r="AX65" i="14"/>
  <c r="BN65" i="14" s="1"/>
  <c r="AK66" i="14"/>
  <c r="BA66" i="14" s="1"/>
  <c r="AL66" i="14"/>
  <c r="BB66" i="14" s="1"/>
  <c r="AM66" i="14"/>
  <c r="BC66" i="14" s="1"/>
  <c r="AN66" i="14"/>
  <c r="BD66" i="14" s="1"/>
  <c r="AO66" i="14"/>
  <c r="BE66" i="14" s="1"/>
  <c r="AP66" i="14"/>
  <c r="BF66" i="14" s="1"/>
  <c r="AQ66" i="14"/>
  <c r="BG66" i="14" s="1"/>
  <c r="AR66" i="14"/>
  <c r="BH66" i="14" s="1"/>
  <c r="AS66" i="14"/>
  <c r="BI66" i="14" s="1"/>
  <c r="AT66" i="14"/>
  <c r="BJ66" i="14" s="1"/>
  <c r="AU66" i="14"/>
  <c r="BK66" i="14" s="1"/>
  <c r="AV66" i="14"/>
  <c r="BL66" i="14" s="1"/>
  <c r="AW66" i="14"/>
  <c r="BM66" i="14" s="1"/>
  <c r="AX66" i="14"/>
  <c r="BN66" i="14" s="1"/>
  <c r="AK67" i="14"/>
  <c r="BA67" i="14" s="1"/>
  <c r="AL67" i="14"/>
  <c r="BB67" i="14" s="1"/>
  <c r="AM67" i="14"/>
  <c r="BC67" i="14" s="1"/>
  <c r="AN67" i="14"/>
  <c r="BD67" i="14" s="1"/>
  <c r="AO67" i="14"/>
  <c r="BE67" i="14" s="1"/>
  <c r="AP67" i="14"/>
  <c r="BF67" i="14" s="1"/>
  <c r="AQ67" i="14"/>
  <c r="BG67" i="14" s="1"/>
  <c r="AR67" i="14"/>
  <c r="BH67" i="14" s="1"/>
  <c r="AS67" i="14"/>
  <c r="BI67" i="14" s="1"/>
  <c r="AT67" i="14"/>
  <c r="BJ67" i="14" s="1"/>
  <c r="AU67" i="14"/>
  <c r="BK67" i="14" s="1"/>
  <c r="AV67" i="14"/>
  <c r="BL67" i="14" s="1"/>
  <c r="AW67" i="14"/>
  <c r="BM67" i="14" s="1"/>
  <c r="AX67" i="14"/>
  <c r="BN67" i="14" s="1"/>
  <c r="S65" i="14"/>
  <c r="T65" i="14"/>
  <c r="S66" i="14"/>
  <c r="T66" i="14"/>
  <c r="S67" i="14"/>
  <c r="T67" i="14"/>
  <c r="S72" i="14"/>
  <c r="T72" i="14"/>
  <c r="S73" i="14"/>
  <c r="T73" i="14"/>
  <c r="S74" i="14"/>
  <c r="T74" i="14"/>
  <c r="C42" i="19" l="1"/>
  <c r="D41" i="19"/>
  <c r="C41" i="19"/>
  <c r="AI65" i="14"/>
  <c r="D42" i="19"/>
  <c r="D54" i="19"/>
  <c r="C54" i="19"/>
  <c r="AI67" i="14"/>
  <c r="AI66" i="14"/>
  <c r="AJ67" i="14"/>
  <c r="AJ66" i="14"/>
  <c r="AJ65" i="14"/>
  <c r="C65" i="14"/>
  <c r="D65" i="14"/>
  <c r="C66" i="14"/>
  <c r="D66" i="14"/>
  <c r="C67" i="14"/>
  <c r="D67" i="14"/>
  <c r="AZ67" i="14" s="1"/>
  <c r="E95" i="11"/>
  <c r="B42" i="19" s="1"/>
  <c r="E94" i="11"/>
  <c r="E93" i="11"/>
  <c r="B40" i="19" s="1"/>
  <c r="D12" i="19"/>
  <c r="AM60" i="14"/>
  <c r="BC60" i="14" s="1"/>
  <c r="C63" i="14"/>
  <c r="AM88" i="14"/>
  <c r="BC88" i="14" s="1"/>
  <c r="AX156" i="14"/>
  <c r="BN156" i="14" s="1"/>
  <c r="AW156" i="14"/>
  <c r="BM156" i="14" s="1"/>
  <c r="AV156" i="14"/>
  <c r="BL156" i="14" s="1"/>
  <c r="AU156" i="14"/>
  <c r="BK156" i="14" s="1"/>
  <c r="AT156" i="14"/>
  <c r="BJ156" i="14" s="1"/>
  <c r="AS156" i="14"/>
  <c r="BI156" i="14" s="1"/>
  <c r="AR156" i="14"/>
  <c r="BH156" i="14" s="1"/>
  <c r="AQ156" i="14"/>
  <c r="BG156" i="14" s="1"/>
  <c r="AP156" i="14"/>
  <c r="BF156" i="14" s="1"/>
  <c r="AO156" i="14"/>
  <c r="BE156" i="14" s="1"/>
  <c r="AN156" i="14"/>
  <c r="BD156" i="14" s="1"/>
  <c r="AM156" i="14"/>
  <c r="BC156" i="14" s="1"/>
  <c r="AL156" i="14"/>
  <c r="BB156" i="14" s="1"/>
  <c r="AK156" i="14"/>
  <c r="BA156" i="14" s="1"/>
  <c r="E302" i="14"/>
  <c r="E287" i="14"/>
  <c r="E226" i="14"/>
  <c r="E155" i="14"/>
  <c r="B41" i="19" l="1"/>
  <c r="E41" i="19" s="1"/>
  <c r="AZ66" i="14"/>
  <c r="AY67" i="14"/>
  <c r="BO67" i="14" s="1"/>
  <c r="AY65" i="14"/>
  <c r="BO65" i="14" s="1"/>
  <c r="AY66" i="14"/>
  <c r="BO66" i="14" s="1"/>
  <c r="AZ65" i="14"/>
  <c r="E42" i="19"/>
  <c r="I179" i="14"/>
  <c r="AI63" i="14"/>
  <c r="AY63" i="14" s="1"/>
  <c r="BO63" i="14" s="1"/>
  <c r="M47" i="14"/>
  <c r="E17" i="16"/>
  <c r="E76" i="16"/>
  <c r="D59" i="19"/>
  <c r="C59" i="19"/>
  <c r="D57" i="19"/>
  <c r="C57" i="19"/>
  <c r="C38" i="19"/>
  <c r="D40" i="19"/>
  <c r="D31" i="19"/>
  <c r="D32" i="19"/>
  <c r="D33" i="19"/>
  <c r="D34" i="19"/>
  <c r="D35" i="19"/>
  <c r="D36" i="19"/>
  <c r="D39" i="19"/>
  <c r="D5" i="19"/>
  <c r="D6" i="19"/>
  <c r="D7" i="19"/>
  <c r="D11" i="19"/>
  <c r="D13" i="19"/>
  <c r="D14" i="19"/>
  <c r="D15" i="19"/>
  <c r="D16" i="19"/>
  <c r="D17" i="19"/>
  <c r="D18" i="19"/>
  <c r="D19" i="19"/>
  <c r="D20" i="19"/>
  <c r="D21" i="19"/>
  <c r="D22" i="19"/>
  <c r="D23" i="19"/>
  <c r="D24" i="19"/>
  <c r="D26" i="19"/>
  <c r="D27" i="19"/>
  <c r="C40" i="19"/>
  <c r="C34" i="19"/>
  <c r="C36" i="19"/>
  <c r="C35" i="19"/>
  <c r="AS42" i="14" l="1"/>
  <c r="C33" i="19"/>
  <c r="C32" i="19"/>
  <c r="C31" i="19"/>
  <c r="T49" i="14"/>
  <c r="S49" i="14"/>
  <c r="D49" i="14"/>
  <c r="C49" i="14"/>
  <c r="BI42" i="14" l="1"/>
  <c r="C27" i="19"/>
  <c r="C26" i="19"/>
  <c r="C24" i="19"/>
  <c r="C23" i="19"/>
  <c r="C22" i="19"/>
  <c r="C21" i="19"/>
  <c r="X149" i="14"/>
  <c r="W149" i="14"/>
  <c r="H149" i="14"/>
  <c r="C20" i="19"/>
  <c r="C19" i="19"/>
  <c r="C16" i="19"/>
  <c r="C17" i="19"/>
  <c r="C18" i="19"/>
  <c r="C15" i="19"/>
  <c r="H161" i="14"/>
  <c r="C14" i="19"/>
  <c r="C13" i="19"/>
  <c r="C12" i="19"/>
  <c r="C6" i="19"/>
  <c r="C7" i="19"/>
  <c r="C11" i="19"/>
  <c r="C5" i="19"/>
  <c r="C39" i="19"/>
  <c r="U20" i="17"/>
  <c r="V20" i="17"/>
  <c r="W20" i="17"/>
  <c r="X20" i="17"/>
  <c r="AA20" i="17"/>
  <c r="AB20" i="17"/>
  <c r="AC20" i="17"/>
  <c r="AD20" i="17"/>
  <c r="AE20" i="17"/>
  <c r="AF20" i="17"/>
  <c r="F20" i="17"/>
  <c r="G20" i="17"/>
  <c r="H20" i="17"/>
  <c r="K20" i="17"/>
  <c r="L20" i="17"/>
  <c r="M20" i="17"/>
  <c r="N20" i="17"/>
  <c r="O20" i="17"/>
  <c r="P20" i="17"/>
  <c r="E20" i="17"/>
  <c r="AV188" i="14"/>
  <c r="BL188" i="14" s="1"/>
  <c r="AU188" i="14"/>
  <c r="BK188" i="14" s="1"/>
  <c r="AT188" i="14"/>
  <c r="BJ188" i="14" s="1"/>
  <c r="AS188" i="14"/>
  <c r="BI188" i="14" s="1"/>
  <c r="AR188" i="14"/>
  <c r="BH188" i="14" s="1"/>
  <c r="AQ188" i="14"/>
  <c r="BG188" i="14" s="1"/>
  <c r="AP188" i="14"/>
  <c r="BF188" i="14" s="1"/>
  <c r="AO188" i="14"/>
  <c r="BE188" i="14" s="1"/>
  <c r="AN188" i="14"/>
  <c r="BD188" i="14" s="1"/>
  <c r="AM188" i="14"/>
  <c r="BC188" i="14" s="1"/>
  <c r="AL188" i="14"/>
  <c r="BB188" i="14" s="1"/>
  <c r="AK188" i="14"/>
  <c r="BA188" i="14" s="1"/>
  <c r="D56" i="18"/>
  <c r="N110" i="18"/>
  <c r="N104" i="18"/>
  <c r="AF23" i="17"/>
  <c r="AE23" i="17"/>
  <c r="AD23" i="17"/>
  <c r="AC23" i="17"/>
  <c r="AB23" i="17"/>
  <c r="AA23" i="17"/>
  <c r="V23" i="17"/>
  <c r="U23" i="17"/>
  <c r="F23" i="17"/>
  <c r="K23" i="17"/>
  <c r="L23" i="17"/>
  <c r="M23" i="17"/>
  <c r="N23" i="17"/>
  <c r="O23" i="17"/>
  <c r="AU23" i="17" s="1"/>
  <c r="P23" i="17"/>
  <c r="E23" i="17"/>
  <c r="AF22" i="17"/>
  <c r="AE22" i="17"/>
  <c r="AD22" i="17"/>
  <c r="AC22" i="17"/>
  <c r="AB22" i="17"/>
  <c r="AA22" i="17"/>
  <c r="X22" i="17"/>
  <c r="W22" i="17"/>
  <c r="V22" i="17"/>
  <c r="U22" i="17"/>
  <c r="F22" i="17"/>
  <c r="G22" i="17"/>
  <c r="H22" i="17"/>
  <c r="K22" i="17"/>
  <c r="L22" i="17"/>
  <c r="M22" i="17"/>
  <c r="N22" i="17"/>
  <c r="O22" i="17"/>
  <c r="P22" i="17"/>
  <c r="E22" i="17"/>
  <c r="AH21" i="17"/>
  <c r="AG21" i="17"/>
  <c r="AF21" i="17"/>
  <c r="AE21" i="17"/>
  <c r="AD21" i="17"/>
  <c r="AC21" i="17"/>
  <c r="AB21" i="17"/>
  <c r="AA21" i="17"/>
  <c r="Z21" i="17"/>
  <c r="Y21" i="17"/>
  <c r="V21" i="17"/>
  <c r="U21" i="17"/>
  <c r="F21" i="17"/>
  <c r="I21" i="17"/>
  <c r="J21" i="17"/>
  <c r="K21" i="17"/>
  <c r="L21" i="17"/>
  <c r="M21" i="17"/>
  <c r="N21" i="17"/>
  <c r="O21" i="17"/>
  <c r="P21" i="17"/>
  <c r="Q21" i="17"/>
  <c r="AW21" i="17" s="1"/>
  <c r="R21" i="17"/>
  <c r="E21" i="17"/>
  <c r="AK21" i="17" s="1"/>
  <c r="AF19" i="17"/>
  <c r="AE19" i="17"/>
  <c r="AD19" i="17"/>
  <c r="AC19" i="17"/>
  <c r="AB19" i="17"/>
  <c r="AA19" i="17"/>
  <c r="Z19" i="17"/>
  <c r="Y19" i="17"/>
  <c r="V19" i="17"/>
  <c r="U19" i="17"/>
  <c r="F19" i="17"/>
  <c r="I19" i="17"/>
  <c r="AO19" i="17" s="1"/>
  <c r="J19" i="17"/>
  <c r="K19" i="17"/>
  <c r="L19" i="17"/>
  <c r="M19" i="17"/>
  <c r="AS19" i="17" s="1"/>
  <c r="N19" i="17"/>
  <c r="O19" i="17"/>
  <c r="P19" i="17"/>
  <c r="E19" i="17"/>
  <c r="AF18" i="17"/>
  <c r="AE18" i="17"/>
  <c r="AD18" i="17"/>
  <c r="AC18" i="17"/>
  <c r="AB18" i="17"/>
  <c r="AA18" i="17"/>
  <c r="X18" i="17"/>
  <c r="W18" i="17"/>
  <c r="V18" i="17"/>
  <c r="U18" i="17"/>
  <c r="F18" i="17"/>
  <c r="G18" i="17"/>
  <c r="H18" i="17"/>
  <c r="K18" i="17"/>
  <c r="AQ18" i="17" s="1"/>
  <c r="L18" i="17"/>
  <c r="M18" i="17"/>
  <c r="AS18" i="17" s="1"/>
  <c r="N18" i="17"/>
  <c r="O18" i="17"/>
  <c r="P18" i="17"/>
  <c r="E18" i="17"/>
  <c r="AF17" i="17"/>
  <c r="AE17" i="17"/>
  <c r="AD17" i="17"/>
  <c r="AC17" i="17"/>
  <c r="AB17" i="17"/>
  <c r="AA17" i="17"/>
  <c r="V17" i="17"/>
  <c r="U17" i="17"/>
  <c r="F17" i="17"/>
  <c r="K17" i="17"/>
  <c r="L17" i="17"/>
  <c r="M17" i="17"/>
  <c r="N17" i="17"/>
  <c r="O17" i="17"/>
  <c r="P17" i="17"/>
  <c r="E17" i="17"/>
  <c r="AV303" i="14"/>
  <c r="BL303" i="14" s="1"/>
  <c r="AU303" i="14"/>
  <c r="BK303" i="14" s="1"/>
  <c r="AT303" i="14"/>
  <c r="BJ303" i="14" s="1"/>
  <c r="AS303" i="14"/>
  <c r="BI303" i="14" s="1"/>
  <c r="AR303" i="14"/>
  <c r="BH303" i="14" s="1"/>
  <c r="AQ303" i="14"/>
  <c r="BG303" i="14" s="1"/>
  <c r="AP303" i="14"/>
  <c r="BF303" i="14" s="1"/>
  <c r="AO303" i="14"/>
  <c r="BE303" i="14" s="1"/>
  <c r="AN303" i="14"/>
  <c r="BD303" i="14" s="1"/>
  <c r="AM303" i="14"/>
  <c r="BC303" i="14" s="1"/>
  <c r="AL303" i="14"/>
  <c r="BB303" i="14" s="1"/>
  <c r="AK303" i="14"/>
  <c r="BA303" i="14" s="1"/>
  <c r="AV294" i="14"/>
  <c r="BL294" i="14" s="1"/>
  <c r="AU294" i="14"/>
  <c r="BK294" i="14" s="1"/>
  <c r="AT294" i="14"/>
  <c r="BJ294" i="14" s="1"/>
  <c r="AS294" i="14"/>
  <c r="BI294" i="14" s="1"/>
  <c r="AR294" i="14"/>
  <c r="BH294" i="14" s="1"/>
  <c r="AQ294" i="14"/>
  <c r="BG294" i="14" s="1"/>
  <c r="AP294" i="14"/>
  <c r="BF294" i="14" s="1"/>
  <c r="AO294" i="14"/>
  <c r="BE294" i="14" s="1"/>
  <c r="AN294" i="14"/>
  <c r="BD294" i="14" s="1"/>
  <c r="AM294" i="14"/>
  <c r="BC294" i="14" s="1"/>
  <c r="AL294" i="14"/>
  <c r="BB294" i="14" s="1"/>
  <c r="AK294" i="14"/>
  <c r="BA294" i="14" s="1"/>
  <c r="AV288" i="14"/>
  <c r="BL288" i="14" s="1"/>
  <c r="AU288" i="14"/>
  <c r="BK288" i="14" s="1"/>
  <c r="AT288" i="14"/>
  <c r="BJ288" i="14" s="1"/>
  <c r="AS288" i="14"/>
  <c r="BI288" i="14" s="1"/>
  <c r="AR288" i="14"/>
  <c r="BH288" i="14" s="1"/>
  <c r="AQ288" i="14"/>
  <c r="BG288" i="14" s="1"/>
  <c r="AP288" i="14"/>
  <c r="BF288" i="14" s="1"/>
  <c r="AO288" i="14"/>
  <c r="BE288" i="14" s="1"/>
  <c r="AN288" i="14"/>
  <c r="BD288" i="14" s="1"/>
  <c r="AM288" i="14"/>
  <c r="BC288" i="14" s="1"/>
  <c r="AL288" i="14"/>
  <c r="BB288" i="14" s="1"/>
  <c r="AK288" i="14"/>
  <c r="BA288" i="14" s="1"/>
  <c r="AX286" i="14"/>
  <c r="BN286" i="14" s="1"/>
  <c r="AW286" i="14"/>
  <c r="BM286" i="14" s="1"/>
  <c r="AV286" i="14"/>
  <c r="BL286" i="14" s="1"/>
  <c r="AU286" i="14"/>
  <c r="BK286" i="14" s="1"/>
  <c r="AT286" i="14"/>
  <c r="BJ286" i="14" s="1"/>
  <c r="AS286" i="14"/>
  <c r="BI286" i="14" s="1"/>
  <c r="AR286" i="14"/>
  <c r="BH286" i="14" s="1"/>
  <c r="AQ286" i="14"/>
  <c r="BG286" i="14" s="1"/>
  <c r="AP286" i="14"/>
  <c r="BF286" i="14" s="1"/>
  <c r="AO286" i="14"/>
  <c r="BE286" i="14" s="1"/>
  <c r="AN286" i="14"/>
  <c r="BD286" i="14" s="1"/>
  <c r="AM286" i="14"/>
  <c r="BC286" i="14" s="1"/>
  <c r="AL286" i="14"/>
  <c r="BB286" i="14" s="1"/>
  <c r="AK286" i="14"/>
  <c r="BA286" i="14" s="1"/>
  <c r="AV285" i="14"/>
  <c r="BL285" i="14" s="1"/>
  <c r="AU285" i="14"/>
  <c r="BK285" i="14" s="1"/>
  <c r="AT285" i="14"/>
  <c r="BJ285" i="14" s="1"/>
  <c r="AS285" i="14"/>
  <c r="BI285" i="14" s="1"/>
  <c r="AR285" i="14"/>
  <c r="BH285" i="14" s="1"/>
  <c r="AQ285" i="14"/>
  <c r="BG285" i="14" s="1"/>
  <c r="AN285" i="14"/>
  <c r="BD285" i="14" s="1"/>
  <c r="AM285" i="14"/>
  <c r="BC285" i="14" s="1"/>
  <c r="AL285" i="14"/>
  <c r="BB285" i="14" s="1"/>
  <c r="AK285" i="14"/>
  <c r="BA285" i="14" s="1"/>
  <c r="AV283" i="14"/>
  <c r="BL283" i="14" s="1"/>
  <c r="AU283" i="14"/>
  <c r="BK283" i="14" s="1"/>
  <c r="AT283" i="14"/>
  <c r="BJ283" i="14" s="1"/>
  <c r="AS283" i="14"/>
  <c r="BI283" i="14" s="1"/>
  <c r="AR283" i="14"/>
  <c r="BH283" i="14" s="1"/>
  <c r="AQ283" i="14"/>
  <c r="BG283" i="14" s="1"/>
  <c r="AP283" i="14"/>
  <c r="BF283" i="14" s="1"/>
  <c r="AO283" i="14"/>
  <c r="BE283" i="14" s="1"/>
  <c r="AN283" i="14"/>
  <c r="BD283" i="14" s="1"/>
  <c r="AM283" i="14"/>
  <c r="BC283" i="14" s="1"/>
  <c r="AL283" i="14"/>
  <c r="BB283" i="14" s="1"/>
  <c r="AK283" i="14"/>
  <c r="BA283" i="14" s="1"/>
  <c r="AX281" i="14"/>
  <c r="BN281" i="14" s="1"/>
  <c r="AW281" i="14"/>
  <c r="BM281" i="14" s="1"/>
  <c r="AV281" i="14"/>
  <c r="BL281" i="14" s="1"/>
  <c r="AU281" i="14"/>
  <c r="BK281" i="14" s="1"/>
  <c r="AT281" i="14"/>
  <c r="BJ281" i="14" s="1"/>
  <c r="AS281" i="14"/>
  <c r="BI281" i="14" s="1"/>
  <c r="AR281" i="14"/>
  <c r="BH281" i="14" s="1"/>
  <c r="AQ281" i="14"/>
  <c r="BG281" i="14" s="1"/>
  <c r="AP281" i="14"/>
  <c r="BF281" i="14" s="1"/>
  <c r="AO281" i="14"/>
  <c r="BE281" i="14" s="1"/>
  <c r="AN281" i="14"/>
  <c r="BD281" i="14" s="1"/>
  <c r="AM281" i="14"/>
  <c r="BC281" i="14" s="1"/>
  <c r="AL281" i="14"/>
  <c r="BB281" i="14" s="1"/>
  <c r="AK281" i="14"/>
  <c r="BA281" i="14" s="1"/>
  <c r="AX279" i="14"/>
  <c r="BN279" i="14" s="1"/>
  <c r="AW279" i="14"/>
  <c r="BM279" i="14" s="1"/>
  <c r="AV279" i="14"/>
  <c r="BL279" i="14" s="1"/>
  <c r="AU279" i="14"/>
  <c r="BK279" i="14" s="1"/>
  <c r="AT279" i="14"/>
  <c r="BJ279" i="14" s="1"/>
  <c r="AS279" i="14"/>
  <c r="BI279" i="14" s="1"/>
  <c r="AR279" i="14"/>
  <c r="BH279" i="14" s="1"/>
  <c r="AQ279" i="14"/>
  <c r="BG279" i="14" s="1"/>
  <c r="AP279" i="14"/>
  <c r="BF279" i="14" s="1"/>
  <c r="AO279" i="14"/>
  <c r="BE279" i="14" s="1"/>
  <c r="AN279" i="14"/>
  <c r="BD279" i="14" s="1"/>
  <c r="AM279" i="14"/>
  <c r="BC279" i="14" s="1"/>
  <c r="AL279" i="14"/>
  <c r="BB279" i="14" s="1"/>
  <c r="AK279" i="14"/>
  <c r="BA279" i="14" s="1"/>
  <c r="AV277" i="14"/>
  <c r="BL277" i="14" s="1"/>
  <c r="AU277" i="14"/>
  <c r="BK277" i="14" s="1"/>
  <c r="AT277" i="14"/>
  <c r="BJ277" i="14" s="1"/>
  <c r="AS277" i="14"/>
  <c r="BI277" i="14" s="1"/>
  <c r="AR277" i="14"/>
  <c r="BH277" i="14" s="1"/>
  <c r="AQ277" i="14"/>
  <c r="BG277" i="14" s="1"/>
  <c r="AP277" i="14"/>
  <c r="BF277" i="14" s="1"/>
  <c r="AO277" i="14"/>
  <c r="BE277" i="14" s="1"/>
  <c r="AN277" i="14"/>
  <c r="BD277" i="14" s="1"/>
  <c r="AM277" i="14"/>
  <c r="BC277" i="14" s="1"/>
  <c r="AL277" i="14"/>
  <c r="BB277" i="14" s="1"/>
  <c r="AK277" i="14"/>
  <c r="BA277" i="14" s="1"/>
  <c r="AV275" i="14"/>
  <c r="BL275" i="14" s="1"/>
  <c r="AU275" i="14"/>
  <c r="BK275" i="14" s="1"/>
  <c r="AT275" i="14"/>
  <c r="BJ275" i="14" s="1"/>
  <c r="AS275" i="14"/>
  <c r="BI275" i="14" s="1"/>
  <c r="AR275" i="14"/>
  <c r="BH275" i="14" s="1"/>
  <c r="AQ275" i="14"/>
  <c r="BG275" i="14" s="1"/>
  <c r="AP275" i="14"/>
  <c r="BF275" i="14" s="1"/>
  <c r="AO275" i="14"/>
  <c r="BE275" i="14" s="1"/>
  <c r="AN275" i="14"/>
  <c r="BD275" i="14" s="1"/>
  <c r="AM275" i="14"/>
  <c r="BC275" i="14" s="1"/>
  <c r="AL275" i="14"/>
  <c r="BB275" i="14" s="1"/>
  <c r="AK275" i="14"/>
  <c r="BA275" i="14" s="1"/>
  <c r="AX273" i="14"/>
  <c r="BN273" i="14" s="1"/>
  <c r="AW273" i="14"/>
  <c r="BM273" i="14" s="1"/>
  <c r="AV273" i="14"/>
  <c r="BL273" i="14" s="1"/>
  <c r="AU273" i="14"/>
  <c r="BK273" i="14" s="1"/>
  <c r="AT273" i="14"/>
  <c r="BJ273" i="14" s="1"/>
  <c r="AS273" i="14"/>
  <c r="BI273" i="14" s="1"/>
  <c r="AR273" i="14"/>
  <c r="BH273" i="14" s="1"/>
  <c r="AQ273" i="14"/>
  <c r="BG273" i="14" s="1"/>
  <c r="AP273" i="14"/>
  <c r="BF273" i="14" s="1"/>
  <c r="AO273" i="14"/>
  <c r="BE273" i="14" s="1"/>
  <c r="AN273" i="14"/>
  <c r="BD273" i="14" s="1"/>
  <c r="AM273" i="14"/>
  <c r="BC273" i="14" s="1"/>
  <c r="AL273" i="14"/>
  <c r="BB273" i="14" s="1"/>
  <c r="AK273" i="14"/>
  <c r="BA273" i="14" s="1"/>
  <c r="AV271" i="14"/>
  <c r="BL271" i="14" s="1"/>
  <c r="AU271" i="14"/>
  <c r="BK271" i="14" s="1"/>
  <c r="AT271" i="14"/>
  <c r="BJ271" i="14" s="1"/>
  <c r="AS271" i="14"/>
  <c r="BI271" i="14" s="1"/>
  <c r="AR271" i="14"/>
  <c r="BH271" i="14" s="1"/>
  <c r="AQ271" i="14"/>
  <c r="BG271" i="14" s="1"/>
  <c r="AP271" i="14"/>
  <c r="BF271" i="14" s="1"/>
  <c r="AO271" i="14"/>
  <c r="BE271" i="14" s="1"/>
  <c r="AN271" i="14"/>
  <c r="BD271" i="14" s="1"/>
  <c r="AM271" i="14"/>
  <c r="BC271" i="14" s="1"/>
  <c r="AL271" i="14"/>
  <c r="BB271" i="14" s="1"/>
  <c r="AK271" i="14"/>
  <c r="BA271" i="14" s="1"/>
  <c r="AV265" i="14"/>
  <c r="BL265" i="14" s="1"/>
  <c r="AU265" i="14"/>
  <c r="BK265" i="14" s="1"/>
  <c r="AT265" i="14"/>
  <c r="BJ265" i="14" s="1"/>
  <c r="AS265" i="14"/>
  <c r="BI265" i="14" s="1"/>
  <c r="AR265" i="14"/>
  <c r="BH265" i="14" s="1"/>
  <c r="AQ265" i="14"/>
  <c r="BG265" i="14" s="1"/>
  <c r="AP265" i="14"/>
  <c r="BF265" i="14" s="1"/>
  <c r="AO265" i="14"/>
  <c r="BE265" i="14" s="1"/>
  <c r="AN265" i="14"/>
  <c r="BD265" i="14" s="1"/>
  <c r="AM265" i="14"/>
  <c r="BC265" i="14" s="1"/>
  <c r="AL265" i="14"/>
  <c r="BB265" i="14" s="1"/>
  <c r="AK265" i="14"/>
  <c r="BA265" i="14" s="1"/>
  <c r="AK258" i="14"/>
  <c r="BA258" i="14" s="1"/>
  <c r="AL258" i="14"/>
  <c r="BB258" i="14" s="1"/>
  <c r="AM258" i="14"/>
  <c r="BC258" i="14" s="1"/>
  <c r="AN258" i="14"/>
  <c r="BD258" i="14" s="1"/>
  <c r="AO258" i="14"/>
  <c r="BE258" i="14" s="1"/>
  <c r="AP258" i="14"/>
  <c r="BF258" i="14" s="1"/>
  <c r="AQ258" i="14"/>
  <c r="BG258" i="14" s="1"/>
  <c r="AR258" i="14"/>
  <c r="BH258" i="14" s="1"/>
  <c r="AS258" i="14"/>
  <c r="BI258" i="14" s="1"/>
  <c r="AT258" i="14"/>
  <c r="BJ258" i="14" s="1"/>
  <c r="AU258" i="14"/>
  <c r="BK258" i="14" s="1"/>
  <c r="AV258" i="14"/>
  <c r="BL258" i="14" s="1"/>
  <c r="AW258" i="14"/>
  <c r="BM258" i="14" s="1"/>
  <c r="AX258" i="14"/>
  <c r="BN258" i="14" s="1"/>
  <c r="AK260" i="14"/>
  <c r="BA260" i="14" s="1"/>
  <c r="AL260" i="14"/>
  <c r="BB260" i="14" s="1"/>
  <c r="AM260" i="14"/>
  <c r="BC260" i="14" s="1"/>
  <c r="AN260" i="14"/>
  <c r="BD260" i="14" s="1"/>
  <c r="AO260" i="14"/>
  <c r="BE260" i="14" s="1"/>
  <c r="AP260" i="14"/>
  <c r="BF260" i="14" s="1"/>
  <c r="AQ260" i="14"/>
  <c r="BG260" i="14" s="1"/>
  <c r="AR260" i="14"/>
  <c r="BH260" i="14" s="1"/>
  <c r="AS260" i="14"/>
  <c r="BI260" i="14" s="1"/>
  <c r="AT260" i="14"/>
  <c r="BJ260" i="14" s="1"/>
  <c r="AU260" i="14"/>
  <c r="BK260" i="14" s="1"/>
  <c r="AV260" i="14"/>
  <c r="BL260" i="14" s="1"/>
  <c r="AW260" i="14"/>
  <c r="BM260" i="14" s="1"/>
  <c r="AX260" i="14"/>
  <c r="BN260" i="14" s="1"/>
  <c r="AK254" i="14"/>
  <c r="BA254" i="14" s="1"/>
  <c r="AL254" i="14"/>
  <c r="BB254" i="14" s="1"/>
  <c r="AM254" i="14"/>
  <c r="BC254" i="14" s="1"/>
  <c r="AN254" i="14"/>
  <c r="BD254" i="14" s="1"/>
  <c r="AO254" i="14"/>
  <c r="BE254" i="14" s="1"/>
  <c r="AP254" i="14"/>
  <c r="BF254" i="14" s="1"/>
  <c r="AQ254" i="14"/>
  <c r="BG254" i="14" s="1"/>
  <c r="AR254" i="14"/>
  <c r="BH254" i="14" s="1"/>
  <c r="AS254" i="14"/>
  <c r="BI254" i="14" s="1"/>
  <c r="AT254" i="14"/>
  <c r="BJ254" i="14" s="1"/>
  <c r="AU254" i="14"/>
  <c r="BK254" i="14" s="1"/>
  <c r="AV254" i="14"/>
  <c r="BL254" i="14" s="1"/>
  <c r="AW254" i="14"/>
  <c r="BM254" i="14" s="1"/>
  <c r="AX254" i="14"/>
  <c r="BN254" i="14" s="1"/>
  <c r="AK247" i="14"/>
  <c r="BA247" i="14" s="1"/>
  <c r="AL247" i="14"/>
  <c r="BB247" i="14" s="1"/>
  <c r="AM247" i="14"/>
  <c r="BC247" i="14" s="1"/>
  <c r="AN247" i="14"/>
  <c r="BD247" i="14" s="1"/>
  <c r="AO247" i="14"/>
  <c r="BE247" i="14" s="1"/>
  <c r="AP247" i="14"/>
  <c r="BF247" i="14" s="1"/>
  <c r="AQ247" i="14"/>
  <c r="BG247" i="14" s="1"/>
  <c r="AR247" i="14"/>
  <c r="BH247" i="14" s="1"/>
  <c r="AS247" i="14"/>
  <c r="BI247" i="14" s="1"/>
  <c r="AT247" i="14"/>
  <c r="BJ247" i="14" s="1"/>
  <c r="AU247" i="14"/>
  <c r="BK247" i="14" s="1"/>
  <c r="AV247" i="14"/>
  <c r="BL247" i="14" s="1"/>
  <c r="AW247" i="14"/>
  <c r="BM247" i="14" s="1"/>
  <c r="AX247" i="14"/>
  <c r="BN247" i="14" s="1"/>
  <c r="AK249" i="14"/>
  <c r="BA249" i="14" s="1"/>
  <c r="AL249" i="14"/>
  <c r="BB249" i="14" s="1"/>
  <c r="AM249" i="14"/>
  <c r="BC249" i="14" s="1"/>
  <c r="AN249" i="14"/>
  <c r="BD249" i="14" s="1"/>
  <c r="AO249" i="14"/>
  <c r="BE249" i="14" s="1"/>
  <c r="AP249" i="14"/>
  <c r="BF249" i="14" s="1"/>
  <c r="AQ249" i="14"/>
  <c r="BG249" i="14" s="1"/>
  <c r="AR249" i="14"/>
  <c r="BH249" i="14" s="1"/>
  <c r="AS249" i="14"/>
  <c r="BI249" i="14" s="1"/>
  <c r="AT249" i="14"/>
  <c r="BJ249" i="14" s="1"/>
  <c r="AU249" i="14"/>
  <c r="BK249" i="14" s="1"/>
  <c r="AV249" i="14"/>
  <c r="BL249" i="14" s="1"/>
  <c r="AW249" i="14"/>
  <c r="BM249" i="14" s="1"/>
  <c r="AX249" i="14"/>
  <c r="BN249" i="14" s="1"/>
  <c r="AK243" i="14"/>
  <c r="BA243" i="14" s="1"/>
  <c r="AL243" i="14"/>
  <c r="BB243" i="14" s="1"/>
  <c r="AM243" i="14"/>
  <c r="BC243" i="14" s="1"/>
  <c r="AN243" i="14"/>
  <c r="BD243" i="14" s="1"/>
  <c r="AO243" i="14"/>
  <c r="BE243" i="14" s="1"/>
  <c r="AP243" i="14"/>
  <c r="BF243" i="14" s="1"/>
  <c r="AQ243" i="14"/>
  <c r="BG243" i="14" s="1"/>
  <c r="AR243" i="14"/>
  <c r="BH243" i="14" s="1"/>
  <c r="AS243" i="14"/>
  <c r="BI243" i="14" s="1"/>
  <c r="AT243" i="14"/>
  <c r="BJ243" i="14" s="1"/>
  <c r="AU243" i="14"/>
  <c r="BK243" i="14" s="1"/>
  <c r="AV243" i="14"/>
  <c r="BL243" i="14" s="1"/>
  <c r="AW243" i="14"/>
  <c r="BM243" i="14" s="1"/>
  <c r="AX243" i="14"/>
  <c r="BN243" i="14" s="1"/>
  <c r="AK239" i="14"/>
  <c r="BA239" i="14" s="1"/>
  <c r="AL239" i="14"/>
  <c r="BB239" i="14" s="1"/>
  <c r="AM239" i="14"/>
  <c r="BC239" i="14" s="1"/>
  <c r="AN239" i="14"/>
  <c r="BD239" i="14" s="1"/>
  <c r="AO239" i="14"/>
  <c r="BE239" i="14" s="1"/>
  <c r="AP239" i="14"/>
  <c r="BF239" i="14" s="1"/>
  <c r="AQ239" i="14"/>
  <c r="BG239" i="14" s="1"/>
  <c r="AR239" i="14"/>
  <c r="BH239" i="14" s="1"/>
  <c r="AS239" i="14"/>
  <c r="BI239" i="14" s="1"/>
  <c r="AT239" i="14"/>
  <c r="BJ239" i="14" s="1"/>
  <c r="AU239" i="14"/>
  <c r="BK239" i="14" s="1"/>
  <c r="AV239" i="14"/>
  <c r="BL239" i="14" s="1"/>
  <c r="AW239" i="14"/>
  <c r="BM239" i="14" s="1"/>
  <c r="AX239" i="14"/>
  <c r="BN239" i="14" s="1"/>
  <c r="AK234" i="14"/>
  <c r="BA234" i="14" s="1"/>
  <c r="AL234" i="14"/>
  <c r="BB234" i="14" s="1"/>
  <c r="AM234" i="14"/>
  <c r="BC234" i="14" s="1"/>
  <c r="AN234" i="14"/>
  <c r="BD234" i="14" s="1"/>
  <c r="AO234" i="14"/>
  <c r="BE234" i="14" s="1"/>
  <c r="AP234" i="14"/>
  <c r="BF234" i="14" s="1"/>
  <c r="AQ234" i="14"/>
  <c r="BG234" i="14" s="1"/>
  <c r="AR234" i="14"/>
  <c r="BH234" i="14" s="1"/>
  <c r="AS234" i="14"/>
  <c r="BI234" i="14" s="1"/>
  <c r="AT234" i="14"/>
  <c r="BJ234" i="14" s="1"/>
  <c r="AU234" i="14"/>
  <c r="BK234" i="14" s="1"/>
  <c r="AV234" i="14"/>
  <c r="BL234" i="14" s="1"/>
  <c r="AW234" i="14"/>
  <c r="BM234" i="14" s="1"/>
  <c r="AX234" i="14"/>
  <c r="BN234" i="14" s="1"/>
  <c r="AK235" i="14"/>
  <c r="BA235" i="14" s="1"/>
  <c r="AL235" i="14"/>
  <c r="BB235" i="14" s="1"/>
  <c r="AM235" i="14"/>
  <c r="BC235" i="14" s="1"/>
  <c r="AN235" i="14"/>
  <c r="BD235" i="14" s="1"/>
  <c r="AO235" i="14"/>
  <c r="BE235" i="14" s="1"/>
  <c r="AP235" i="14"/>
  <c r="BF235" i="14" s="1"/>
  <c r="AQ235" i="14"/>
  <c r="BG235" i="14" s="1"/>
  <c r="AR235" i="14"/>
  <c r="BH235" i="14" s="1"/>
  <c r="AS235" i="14"/>
  <c r="BI235" i="14" s="1"/>
  <c r="AT235" i="14"/>
  <c r="BJ235" i="14" s="1"/>
  <c r="AU235" i="14"/>
  <c r="BK235" i="14" s="1"/>
  <c r="AV235" i="14"/>
  <c r="BL235" i="14" s="1"/>
  <c r="AW235" i="14"/>
  <c r="BM235" i="14" s="1"/>
  <c r="AX235" i="14"/>
  <c r="BN235" i="14" s="1"/>
  <c r="AK230" i="14"/>
  <c r="BA230" i="14" s="1"/>
  <c r="AL230" i="14"/>
  <c r="BB230" i="14" s="1"/>
  <c r="AM230" i="14"/>
  <c r="BC230" i="14" s="1"/>
  <c r="AN230" i="14"/>
  <c r="BD230" i="14" s="1"/>
  <c r="AO230" i="14"/>
  <c r="BE230" i="14" s="1"/>
  <c r="AP230" i="14"/>
  <c r="BF230" i="14" s="1"/>
  <c r="AQ230" i="14"/>
  <c r="BG230" i="14" s="1"/>
  <c r="AR230" i="14"/>
  <c r="BH230" i="14" s="1"/>
  <c r="AS230" i="14"/>
  <c r="BI230" i="14" s="1"/>
  <c r="AT230" i="14"/>
  <c r="BJ230" i="14" s="1"/>
  <c r="AU230" i="14"/>
  <c r="BK230" i="14" s="1"/>
  <c r="AV230" i="14"/>
  <c r="BL230" i="14" s="1"/>
  <c r="AW230" i="14"/>
  <c r="BM230" i="14" s="1"/>
  <c r="AX230" i="14"/>
  <c r="BN230" i="14" s="1"/>
  <c r="AK225" i="14"/>
  <c r="BA225" i="14" s="1"/>
  <c r="AL225" i="14"/>
  <c r="BB225" i="14" s="1"/>
  <c r="AM225" i="14"/>
  <c r="BC225" i="14" s="1"/>
  <c r="AN225" i="14"/>
  <c r="BD225" i="14" s="1"/>
  <c r="AO225" i="14"/>
  <c r="BE225" i="14" s="1"/>
  <c r="AP225" i="14"/>
  <c r="BF225" i="14" s="1"/>
  <c r="AQ225" i="14"/>
  <c r="BG225" i="14" s="1"/>
  <c r="AR225" i="14"/>
  <c r="BH225" i="14" s="1"/>
  <c r="AS225" i="14"/>
  <c r="BI225" i="14" s="1"/>
  <c r="AT225" i="14"/>
  <c r="BJ225" i="14" s="1"/>
  <c r="AU225" i="14"/>
  <c r="BK225" i="14" s="1"/>
  <c r="AV225" i="14"/>
  <c r="BL225" i="14" s="1"/>
  <c r="AW225" i="14"/>
  <c r="BM225" i="14" s="1"/>
  <c r="AX225" i="14"/>
  <c r="BN225" i="14" s="1"/>
  <c r="AK220" i="14"/>
  <c r="BA220" i="14" s="1"/>
  <c r="AL220" i="14"/>
  <c r="BB220" i="14" s="1"/>
  <c r="AM220" i="14"/>
  <c r="BC220" i="14" s="1"/>
  <c r="AN220" i="14"/>
  <c r="BD220" i="14" s="1"/>
  <c r="AO220" i="14"/>
  <c r="BE220" i="14" s="1"/>
  <c r="AP220" i="14"/>
  <c r="BF220" i="14" s="1"/>
  <c r="AQ220" i="14"/>
  <c r="BG220" i="14" s="1"/>
  <c r="AR220" i="14"/>
  <c r="BH220" i="14" s="1"/>
  <c r="AS220" i="14"/>
  <c r="BI220" i="14" s="1"/>
  <c r="AT220" i="14"/>
  <c r="BJ220" i="14" s="1"/>
  <c r="AU220" i="14"/>
  <c r="BK220" i="14" s="1"/>
  <c r="AV220" i="14"/>
  <c r="BL220" i="14" s="1"/>
  <c r="AW220" i="14"/>
  <c r="BM220" i="14" s="1"/>
  <c r="AX220" i="14"/>
  <c r="BN220" i="14" s="1"/>
  <c r="AK214" i="14"/>
  <c r="BA214" i="14" s="1"/>
  <c r="AL214" i="14"/>
  <c r="BB214" i="14" s="1"/>
  <c r="AM214" i="14"/>
  <c r="BC214" i="14" s="1"/>
  <c r="AN214" i="14"/>
  <c r="BD214" i="14" s="1"/>
  <c r="AO214" i="14"/>
  <c r="BE214" i="14" s="1"/>
  <c r="AP214" i="14"/>
  <c r="BF214" i="14" s="1"/>
  <c r="AQ214" i="14"/>
  <c r="BG214" i="14" s="1"/>
  <c r="AR214" i="14"/>
  <c r="BH214" i="14" s="1"/>
  <c r="AS214" i="14"/>
  <c r="BI214" i="14" s="1"/>
  <c r="AT214" i="14"/>
  <c r="BJ214" i="14" s="1"/>
  <c r="AU214" i="14"/>
  <c r="BK214" i="14" s="1"/>
  <c r="AV214" i="14"/>
  <c r="BL214" i="14" s="1"/>
  <c r="AW214" i="14"/>
  <c r="BM214" i="14" s="1"/>
  <c r="AX214" i="14"/>
  <c r="BN214" i="14" s="1"/>
  <c r="AK216" i="14"/>
  <c r="BA216" i="14" s="1"/>
  <c r="AL216" i="14"/>
  <c r="BB216" i="14" s="1"/>
  <c r="AM216" i="14"/>
  <c r="BC216" i="14" s="1"/>
  <c r="AN216" i="14"/>
  <c r="BD216" i="14" s="1"/>
  <c r="AO216" i="14"/>
  <c r="BE216" i="14" s="1"/>
  <c r="AP216" i="14"/>
  <c r="BF216" i="14" s="1"/>
  <c r="AQ216" i="14"/>
  <c r="BG216" i="14" s="1"/>
  <c r="AR216" i="14"/>
  <c r="BH216" i="14" s="1"/>
  <c r="AS216" i="14"/>
  <c r="BI216" i="14" s="1"/>
  <c r="AT216" i="14"/>
  <c r="BJ216" i="14" s="1"/>
  <c r="AU216" i="14"/>
  <c r="BK216" i="14" s="1"/>
  <c r="AV216" i="14"/>
  <c r="BL216" i="14" s="1"/>
  <c r="AW216" i="14"/>
  <c r="BM216" i="14" s="1"/>
  <c r="AX216" i="14"/>
  <c r="BN216" i="14" s="1"/>
  <c r="AK209" i="14"/>
  <c r="BA209" i="14" s="1"/>
  <c r="AL209" i="14"/>
  <c r="BB209" i="14" s="1"/>
  <c r="AM209" i="14"/>
  <c r="BC209" i="14" s="1"/>
  <c r="AN209" i="14"/>
  <c r="BD209" i="14" s="1"/>
  <c r="AO209" i="14"/>
  <c r="BE209" i="14" s="1"/>
  <c r="AP209" i="14"/>
  <c r="BF209" i="14" s="1"/>
  <c r="AQ209" i="14"/>
  <c r="BG209" i="14" s="1"/>
  <c r="AR209" i="14"/>
  <c r="BH209" i="14" s="1"/>
  <c r="AS209" i="14"/>
  <c r="BI209" i="14" s="1"/>
  <c r="AT209" i="14"/>
  <c r="BJ209" i="14" s="1"/>
  <c r="AU209" i="14"/>
  <c r="BK209" i="14" s="1"/>
  <c r="AV209" i="14"/>
  <c r="BL209" i="14" s="1"/>
  <c r="AW209" i="14"/>
  <c r="BM209" i="14" s="1"/>
  <c r="AX209" i="14"/>
  <c r="BN209" i="14" s="1"/>
  <c r="AK210" i="14"/>
  <c r="BA210" i="14" s="1"/>
  <c r="AL210" i="14"/>
  <c r="BB210" i="14" s="1"/>
  <c r="AM210" i="14"/>
  <c r="BC210" i="14" s="1"/>
  <c r="AN210" i="14"/>
  <c r="BD210" i="14" s="1"/>
  <c r="AO210" i="14"/>
  <c r="BE210" i="14" s="1"/>
  <c r="AP210" i="14"/>
  <c r="BF210" i="14" s="1"/>
  <c r="AQ210" i="14"/>
  <c r="BG210" i="14" s="1"/>
  <c r="AR210" i="14"/>
  <c r="BH210" i="14" s="1"/>
  <c r="AS210" i="14"/>
  <c r="BI210" i="14" s="1"/>
  <c r="AT210" i="14"/>
  <c r="BJ210" i="14" s="1"/>
  <c r="AU210" i="14"/>
  <c r="BK210" i="14" s="1"/>
  <c r="AV210" i="14"/>
  <c r="BL210" i="14" s="1"/>
  <c r="AW210" i="14"/>
  <c r="BM210" i="14" s="1"/>
  <c r="AX210" i="14"/>
  <c r="BN210" i="14" s="1"/>
  <c r="AK205" i="14"/>
  <c r="BA205" i="14" s="1"/>
  <c r="AL205" i="14"/>
  <c r="BB205" i="14" s="1"/>
  <c r="AM205" i="14"/>
  <c r="BC205" i="14" s="1"/>
  <c r="AN205" i="14"/>
  <c r="BD205" i="14" s="1"/>
  <c r="AO205" i="14"/>
  <c r="BE205" i="14" s="1"/>
  <c r="AP205" i="14"/>
  <c r="BF205" i="14" s="1"/>
  <c r="AQ205" i="14"/>
  <c r="BG205" i="14" s="1"/>
  <c r="AR205" i="14"/>
  <c r="BH205" i="14" s="1"/>
  <c r="AS205" i="14"/>
  <c r="BI205" i="14" s="1"/>
  <c r="AT205" i="14"/>
  <c r="BJ205" i="14" s="1"/>
  <c r="AU205" i="14"/>
  <c r="BK205" i="14" s="1"/>
  <c r="AV205" i="14"/>
  <c r="BL205" i="14" s="1"/>
  <c r="AW205" i="14"/>
  <c r="BM205" i="14" s="1"/>
  <c r="AX205" i="14"/>
  <c r="BN205" i="14" s="1"/>
  <c r="AK198" i="14"/>
  <c r="BA198" i="14" s="1"/>
  <c r="AL198" i="14"/>
  <c r="BB198" i="14" s="1"/>
  <c r="AM198" i="14"/>
  <c r="BC198" i="14" s="1"/>
  <c r="AN198" i="14"/>
  <c r="BD198" i="14" s="1"/>
  <c r="AO198" i="14"/>
  <c r="BE198" i="14" s="1"/>
  <c r="AP198" i="14"/>
  <c r="BF198" i="14" s="1"/>
  <c r="AQ198" i="14"/>
  <c r="BG198" i="14" s="1"/>
  <c r="AR198" i="14"/>
  <c r="BH198" i="14" s="1"/>
  <c r="AS198" i="14"/>
  <c r="BI198" i="14" s="1"/>
  <c r="AT198" i="14"/>
  <c r="BJ198" i="14" s="1"/>
  <c r="AU198" i="14"/>
  <c r="BK198" i="14" s="1"/>
  <c r="AV198" i="14"/>
  <c r="BL198" i="14" s="1"/>
  <c r="AW198" i="14"/>
  <c r="BM198" i="14" s="1"/>
  <c r="AX198" i="14"/>
  <c r="BN198" i="14" s="1"/>
  <c r="AK200" i="14"/>
  <c r="BA200" i="14" s="1"/>
  <c r="AL200" i="14"/>
  <c r="BB200" i="14" s="1"/>
  <c r="AM200" i="14"/>
  <c r="BC200" i="14" s="1"/>
  <c r="AN200" i="14"/>
  <c r="BD200" i="14" s="1"/>
  <c r="AO200" i="14"/>
  <c r="BE200" i="14" s="1"/>
  <c r="AP200" i="14"/>
  <c r="BF200" i="14" s="1"/>
  <c r="AQ200" i="14"/>
  <c r="BG200" i="14" s="1"/>
  <c r="AR200" i="14"/>
  <c r="BH200" i="14" s="1"/>
  <c r="AS200" i="14"/>
  <c r="BI200" i="14" s="1"/>
  <c r="AT200" i="14"/>
  <c r="BJ200" i="14" s="1"/>
  <c r="AU200" i="14"/>
  <c r="BK200" i="14" s="1"/>
  <c r="AV200" i="14"/>
  <c r="BL200" i="14" s="1"/>
  <c r="AW200" i="14"/>
  <c r="BM200" i="14" s="1"/>
  <c r="AX200" i="14"/>
  <c r="BN200" i="14" s="1"/>
  <c r="AK194" i="14"/>
  <c r="BA194" i="14" s="1"/>
  <c r="AL194" i="14"/>
  <c r="BB194" i="14" s="1"/>
  <c r="AM194" i="14"/>
  <c r="BC194" i="14" s="1"/>
  <c r="AN194" i="14"/>
  <c r="BD194" i="14" s="1"/>
  <c r="AO194" i="14"/>
  <c r="BE194" i="14" s="1"/>
  <c r="AP194" i="14"/>
  <c r="BF194" i="14" s="1"/>
  <c r="AQ194" i="14"/>
  <c r="BG194" i="14" s="1"/>
  <c r="AR194" i="14"/>
  <c r="BH194" i="14" s="1"/>
  <c r="AS194" i="14"/>
  <c r="BI194" i="14" s="1"/>
  <c r="AT194" i="14"/>
  <c r="BJ194" i="14" s="1"/>
  <c r="AU194" i="14"/>
  <c r="BK194" i="14" s="1"/>
  <c r="AV194" i="14"/>
  <c r="BL194" i="14" s="1"/>
  <c r="AW194" i="14"/>
  <c r="BM194" i="14" s="1"/>
  <c r="AX194" i="14"/>
  <c r="BN194" i="14" s="1"/>
  <c r="AK182" i="14"/>
  <c r="BA182" i="14" s="1"/>
  <c r="AL182" i="14"/>
  <c r="BB182" i="14" s="1"/>
  <c r="AM182" i="14"/>
  <c r="BC182" i="14" s="1"/>
  <c r="AN182" i="14"/>
  <c r="BD182" i="14" s="1"/>
  <c r="AO182" i="14"/>
  <c r="BE182" i="14" s="1"/>
  <c r="AP182" i="14"/>
  <c r="BF182" i="14" s="1"/>
  <c r="AQ182" i="14"/>
  <c r="BG182" i="14" s="1"/>
  <c r="AR182" i="14"/>
  <c r="BH182" i="14" s="1"/>
  <c r="AS182" i="14"/>
  <c r="BI182" i="14" s="1"/>
  <c r="AT182" i="14"/>
  <c r="BJ182" i="14" s="1"/>
  <c r="AU182" i="14"/>
  <c r="BK182" i="14" s="1"/>
  <c r="AV182" i="14"/>
  <c r="BL182" i="14" s="1"/>
  <c r="AW182" i="14"/>
  <c r="BM182" i="14" s="1"/>
  <c r="AX182" i="14"/>
  <c r="BN182" i="14" s="1"/>
  <c r="AK183" i="14"/>
  <c r="BA183" i="14" s="1"/>
  <c r="AL183" i="14"/>
  <c r="BB183" i="14" s="1"/>
  <c r="AM183" i="14"/>
  <c r="BC183" i="14" s="1"/>
  <c r="AN183" i="14"/>
  <c r="BD183" i="14" s="1"/>
  <c r="AO183" i="14"/>
  <c r="BE183" i="14" s="1"/>
  <c r="AP183" i="14"/>
  <c r="BF183" i="14" s="1"/>
  <c r="AQ183" i="14"/>
  <c r="BG183" i="14" s="1"/>
  <c r="AR183" i="14"/>
  <c r="BH183" i="14" s="1"/>
  <c r="AS183" i="14"/>
  <c r="BI183" i="14" s="1"/>
  <c r="AT183" i="14"/>
  <c r="BJ183" i="14" s="1"/>
  <c r="AU183" i="14"/>
  <c r="BK183" i="14" s="1"/>
  <c r="AV183" i="14"/>
  <c r="BL183" i="14" s="1"/>
  <c r="AW183" i="14"/>
  <c r="BM183" i="14" s="1"/>
  <c r="AX183" i="14"/>
  <c r="BN183" i="14" s="1"/>
  <c r="AK186" i="14"/>
  <c r="BA186" i="14" s="1"/>
  <c r="AL186" i="14"/>
  <c r="BB186" i="14" s="1"/>
  <c r="AM186" i="14"/>
  <c r="BC186" i="14" s="1"/>
  <c r="AN186" i="14"/>
  <c r="BD186" i="14" s="1"/>
  <c r="AO186" i="14"/>
  <c r="AP186" i="14"/>
  <c r="AQ186" i="14"/>
  <c r="BG186" i="14" s="1"/>
  <c r="AR186" i="14"/>
  <c r="BH186" i="14" s="1"/>
  <c r="AS186" i="14"/>
  <c r="BI186" i="14" s="1"/>
  <c r="AT186" i="14"/>
  <c r="BJ186" i="14" s="1"/>
  <c r="AU186" i="14"/>
  <c r="BK186" i="14" s="1"/>
  <c r="AV186" i="14"/>
  <c r="BL186" i="14" s="1"/>
  <c r="AW186" i="14"/>
  <c r="BM186" i="14" s="1"/>
  <c r="AX186" i="14"/>
  <c r="BN186" i="14" s="1"/>
  <c r="AK172" i="14"/>
  <c r="BA172" i="14" s="1"/>
  <c r="AL172" i="14"/>
  <c r="BB172" i="14" s="1"/>
  <c r="AM172" i="14"/>
  <c r="BC172" i="14" s="1"/>
  <c r="AN172" i="14"/>
  <c r="BD172" i="14" s="1"/>
  <c r="AO172" i="14"/>
  <c r="BE172" i="14" s="1"/>
  <c r="AP172" i="14"/>
  <c r="BF172" i="14" s="1"/>
  <c r="AQ172" i="14"/>
  <c r="BG172" i="14" s="1"/>
  <c r="AR172" i="14"/>
  <c r="BH172" i="14" s="1"/>
  <c r="AS172" i="14"/>
  <c r="BI172" i="14" s="1"/>
  <c r="AT172" i="14"/>
  <c r="BJ172" i="14" s="1"/>
  <c r="AU172" i="14"/>
  <c r="BK172" i="14" s="1"/>
  <c r="AV172" i="14"/>
  <c r="BL172" i="14" s="1"/>
  <c r="AW172" i="14"/>
  <c r="BM172" i="14" s="1"/>
  <c r="AX172" i="14"/>
  <c r="BN172" i="14" s="1"/>
  <c r="AK174" i="14"/>
  <c r="BA174" i="14" s="1"/>
  <c r="AL174" i="14"/>
  <c r="BB174" i="14" s="1"/>
  <c r="AM174" i="14"/>
  <c r="BC174" i="14" s="1"/>
  <c r="AN174" i="14"/>
  <c r="BD174" i="14" s="1"/>
  <c r="AO174" i="14"/>
  <c r="BE174" i="14" s="1"/>
  <c r="AP174" i="14"/>
  <c r="BF174" i="14" s="1"/>
  <c r="AQ174" i="14"/>
  <c r="BG174" i="14" s="1"/>
  <c r="AR174" i="14"/>
  <c r="BH174" i="14" s="1"/>
  <c r="AS174" i="14"/>
  <c r="BI174" i="14" s="1"/>
  <c r="AT174" i="14"/>
  <c r="BJ174" i="14" s="1"/>
  <c r="AU174" i="14"/>
  <c r="BK174" i="14" s="1"/>
  <c r="AV174" i="14"/>
  <c r="BL174" i="14" s="1"/>
  <c r="AW174" i="14"/>
  <c r="BM174" i="14" s="1"/>
  <c r="AX174" i="14"/>
  <c r="BN174" i="14" s="1"/>
  <c r="AK301" i="14"/>
  <c r="BA301" i="14" s="1"/>
  <c r="AL301" i="14"/>
  <c r="BB301" i="14" s="1"/>
  <c r="AM301" i="14"/>
  <c r="BC301" i="14" s="1"/>
  <c r="AN301" i="14"/>
  <c r="BD301" i="14" s="1"/>
  <c r="AO301" i="14"/>
  <c r="BE301" i="14" s="1"/>
  <c r="AP301" i="14"/>
  <c r="BF301" i="14" s="1"/>
  <c r="AQ301" i="14"/>
  <c r="BG301" i="14" s="1"/>
  <c r="AR301" i="14"/>
  <c r="BH301" i="14" s="1"/>
  <c r="AS301" i="14"/>
  <c r="BI301" i="14" s="1"/>
  <c r="AT301" i="14"/>
  <c r="BJ301" i="14" s="1"/>
  <c r="AU301" i="14"/>
  <c r="BK301" i="14" s="1"/>
  <c r="AV301" i="14"/>
  <c r="BL301" i="14" s="1"/>
  <c r="AW301" i="14"/>
  <c r="BM301" i="14" s="1"/>
  <c r="AX301" i="14"/>
  <c r="BN301" i="14" s="1"/>
  <c r="AX292" i="14"/>
  <c r="BN292" i="14" s="1"/>
  <c r="AW292" i="14"/>
  <c r="BM292" i="14" s="1"/>
  <c r="AV292" i="14"/>
  <c r="BL292" i="14" s="1"/>
  <c r="AU292" i="14"/>
  <c r="BK292" i="14" s="1"/>
  <c r="AT292" i="14"/>
  <c r="BJ292" i="14" s="1"/>
  <c r="AS292" i="14"/>
  <c r="BI292" i="14" s="1"/>
  <c r="AR292" i="14"/>
  <c r="BH292" i="14" s="1"/>
  <c r="AQ292" i="14"/>
  <c r="BG292" i="14" s="1"/>
  <c r="AP292" i="14"/>
  <c r="BF292" i="14" s="1"/>
  <c r="AO292" i="14"/>
  <c r="BE292" i="14" s="1"/>
  <c r="AN292" i="14"/>
  <c r="BD292" i="14" s="1"/>
  <c r="AM292" i="14"/>
  <c r="BC292" i="14" s="1"/>
  <c r="AL292" i="14"/>
  <c r="BB292" i="14" s="1"/>
  <c r="AK292" i="14"/>
  <c r="BA292" i="14" s="1"/>
  <c r="AV290" i="14"/>
  <c r="BL290" i="14" s="1"/>
  <c r="AU290" i="14"/>
  <c r="BK290" i="14" s="1"/>
  <c r="AT290" i="14"/>
  <c r="BJ290" i="14" s="1"/>
  <c r="AS290" i="14"/>
  <c r="BI290" i="14" s="1"/>
  <c r="AR290" i="14"/>
  <c r="BH290" i="14" s="1"/>
  <c r="AQ290" i="14"/>
  <c r="BG290" i="14" s="1"/>
  <c r="AN290" i="14"/>
  <c r="BD290" i="14" s="1"/>
  <c r="AM290" i="14"/>
  <c r="BC290" i="14" s="1"/>
  <c r="AL290" i="14"/>
  <c r="BB290" i="14" s="1"/>
  <c r="AK290" i="14"/>
  <c r="BA290" i="14" s="1"/>
  <c r="AX298" i="14"/>
  <c r="BN298" i="14" s="1"/>
  <c r="AW298" i="14"/>
  <c r="BM298" i="14" s="1"/>
  <c r="AV298" i="14"/>
  <c r="BL298" i="14" s="1"/>
  <c r="AU298" i="14"/>
  <c r="BK298" i="14" s="1"/>
  <c r="AT298" i="14"/>
  <c r="BJ298" i="14" s="1"/>
  <c r="AS298" i="14"/>
  <c r="BI298" i="14" s="1"/>
  <c r="AR298" i="14"/>
  <c r="BH298" i="14" s="1"/>
  <c r="AQ298" i="14"/>
  <c r="BG298" i="14" s="1"/>
  <c r="AL298" i="14"/>
  <c r="BB298" i="14" s="1"/>
  <c r="AK298" i="14"/>
  <c r="BA298" i="14" s="1"/>
  <c r="AV297" i="14"/>
  <c r="BL297" i="14" s="1"/>
  <c r="AU297" i="14"/>
  <c r="BK297" i="14" s="1"/>
  <c r="AT297" i="14"/>
  <c r="BJ297" i="14" s="1"/>
  <c r="AS297" i="14"/>
  <c r="BI297" i="14" s="1"/>
  <c r="AR297" i="14"/>
  <c r="BH297" i="14" s="1"/>
  <c r="AQ297" i="14"/>
  <c r="BG297" i="14" s="1"/>
  <c r="AL297" i="14"/>
  <c r="BB297" i="14" s="1"/>
  <c r="AK297" i="14"/>
  <c r="BA297" i="14" s="1"/>
  <c r="AX269" i="14"/>
  <c r="BN269" i="14" s="1"/>
  <c r="AW269" i="14"/>
  <c r="BM269" i="14" s="1"/>
  <c r="AV269" i="14"/>
  <c r="BL269" i="14" s="1"/>
  <c r="AU269" i="14"/>
  <c r="BK269" i="14" s="1"/>
  <c r="AT269" i="14"/>
  <c r="BJ269" i="14" s="1"/>
  <c r="AS269" i="14"/>
  <c r="BI269" i="14" s="1"/>
  <c r="AR269" i="14"/>
  <c r="BH269" i="14" s="1"/>
  <c r="AQ269" i="14"/>
  <c r="BG269" i="14" s="1"/>
  <c r="AP269" i="14"/>
  <c r="BF269" i="14" s="1"/>
  <c r="AO269" i="14"/>
  <c r="BE269" i="14" s="1"/>
  <c r="AN269" i="14"/>
  <c r="BD269" i="14" s="1"/>
  <c r="AM269" i="14"/>
  <c r="BC269" i="14" s="1"/>
  <c r="AL269" i="14"/>
  <c r="BB269" i="14" s="1"/>
  <c r="AK269" i="14"/>
  <c r="BA269" i="14" s="1"/>
  <c r="AV267" i="14"/>
  <c r="BL267" i="14" s="1"/>
  <c r="AU267" i="14"/>
  <c r="BK267" i="14" s="1"/>
  <c r="AT267" i="14"/>
  <c r="BJ267" i="14" s="1"/>
  <c r="AS267" i="14"/>
  <c r="BI267" i="14" s="1"/>
  <c r="AR267" i="14"/>
  <c r="BH267" i="14" s="1"/>
  <c r="AQ267" i="14"/>
  <c r="BG267" i="14" s="1"/>
  <c r="AN267" i="14"/>
  <c r="BD267" i="14" s="1"/>
  <c r="AM267" i="14"/>
  <c r="BC267" i="14" s="1"/>
  <c r="AL267" i="14"/>
  <c r="BB267" i="14" s="1"/>
  <c r="AK267" i="14"/>
  <c r="BA267" i="14" s="1"/>
  <c r="AX263" i="14"/>
  <c r="BN263" i="14" s="1"/>
  <c r="AW263" i="14"/>
  <c r="BM263" i="14" s="1"/>
  <c r="AV263" i="14"/>
  <c r="BL263" i="14" s="1"/>
  <c r="AU263" i="14"/>
  <c r="BK263" i="14" s="1"/>
  <c r="AT263" i="14"/>
  <c r="BJ263" i="14" s="1"/>
  <c r="AS263" i="14"/>
  <c r="BI263" i="14" s="1"/>
  <c r="AR263" i="14"/>
  <c r="BH263" i="14" s="1"/>
  <c r="AQ263" i="14"/>
  <c r="BG263" i="14" s="1"/>
  <c r="AP263" i="14"/>
  <c r="BF263" i="14" s="1"/>
  <c r="AO263" i="14"/>
  <c r="BE263" i="14" s="1"/>
  <c r="AN263" i="14"/>
  <c r="BD263" i="14" s="1"/>
  <c r="AM263" i="14"/>
  <c r="BC263" i="14" s="1"/>
  <c r="AL263" i="14"/>
  <c r="BB263" i="14" s="1"/>
  <c r="AK263" i="14"/>
  <c r="BA263" i="14" s="1"/>
  <c r="AV262" i="14"/>
  <c r="BL262" i="14" s="1"/>
  <c r="AU262" i="14"/>
  <c r="BK262" i="14" s="1"/>
  <c r="AT262" i="14"/>
  <c r="BJ262" i="14" s="1"/>
  <c r="AS262" i="14"/>
  <c r="BI262" i="14" s="1"/>
  <c r="AR262" i="14"/>
  <c r="BH262" i="14" s="1"/>
  <c r="AQ262" i="14"/>
  <c r="BG262" i="14" s="1"/>
  <c r="AN262" i="14"/>
  <c r="BD262" i="14" s="1"/>
  <c r="AM262" i="14"/>
  <c r="BC262" i="14" s="1"/>
  <c r="AL262" i="14"/>
  <c r="BB262" i="14" s="1"/>
  <c r="AK262" i="14"/>
  <c r="BA262" i="14" s="1"/>
  <c r="AX257" i="14"/>
  <c r="BN257" i="14" s="1"/>
  <c r="AW257" i="14"/>
  <c r="BM257" i="14" s="1"/>
  <c r="AV257" i="14"/>
  <c r="BL257" i="14" s="1"/>
  <c r="AU257" i="14"/>
  <c r="BK257" i="14" s="1"/>
  <c r="AT257" i="14"/>
  <c r="BJ257" i="14" s="1"/>
  <c r="AS257" i="14"/>
  <c r="BI257" i="14" s="1"/>
  <c r="AR257" i="14"/>
  <c r="BH257" i="14" s="1"/>
  <c r="AQ257" i="14"/>
  <c r="BG257" i="14" s="1"/>
  <c r="AP257" i="14"/>
  <c r="BF257" i="14" s="1"/>
  <c r="AO257" i="14"/>
  <c r="BE257" i="14" s="1"/>
  <c r="AN257" i="14"/>
  <c r="BD257" i="14" s="1"/>
  <c r="AM257" i="14"/>
  <c r="BC257" i="14" s="1"/>
  <c r="AL257" i="14"/>
  <c r="BB257" i="14" s="1"/>
  <c r="AK257" i="14"/>
  <c r="BA257" i="14" s="1"/>
  <c r="AV256" i="14"/>
  <c r="BL256" i="14" s="1"/>
  <c r="AU256" i="14"/>
  <c r="BK256" i="14" s="1"/>
  <c r="AT256" i="14"/>
  <c r="BJ256" i="14" s="1"/>
  <c r="AS256" i="14"/>
  <c r="BI256" i="14" s="1"/>
  <c r="AR256" i="14"/>
  <c r="BH256" i="14" s="1"/>
  <c r="AQ256" i="14"/>
  <c r="BG256" i="14" s="1"/>
  <c r="AN256" i="14"/>
  <c r="BD256" i="14" s="1"/>
  <c r="AM256" i="14"/>
  <c r="BC256" i="14" s="1"/>
  <c r="AL256" i="14"/>
  <c r="BB256" i="14" s="1"/>
  <c r="AK256" i="14"/>
  <c r="BA256" i="14" s="1"/>
  <c r="AX252" i="14"/>
  <c r="BN252" i="14" s="1"/>
  <c r="AW252" i="14"/>
  <c r="BM252" i="14" s="1"/>
  <c r="AV252" i="14"/>
  <c r="BL252" i="14" s="1"/>
  <c r="AU252" i="14"/>
  <c r="BK252" i="14" s="1"/>
  <c r="AT252" i="14"/>
  <c r="BJ252" i="14" s="1"/>
  <c r="AS252" i="14"/>
  <c r="BI252" i="14" s="1"/>
  <c r="AR252" i="14"/>
  <c r="BH252" i="14" s="1"/>
  <c r="AQ252" i="14"/>
  <c r="BG252" i="14" s="1"/>
  <c r="AP252" i="14"/>
  <c r="BF252" i="14" s="1"/>
  <c r="AO252" i="14"/>
  <c r="BE252" i="14" s="1"/>
  <c r="AN252" i="14"/>
  <c r="BD252" i="14" s="1"/>
  <c r="AM252" i="14"/>
  <c r="BC252" i="14" s="1"/>
  <c r="AL252" i="14"/>
  <c r="BB252" i="14" s="1"/>
  <c r="AK252" i="14"/>
  <c r="BA252" i="14" s="1"/>
  <c r="AV251" i="14"/>
  <c r="BL251" i="14" s="1"/>
  <c r="AU251" i="14"/>
  <c r="BK251" i="14" s="1"/>
  <c r="AT251" i="14"/>
  <c r="BJ251" i="14" s="1"/>
  <c r="AS251" i="14"/>
  <c r="BI251" i="14" s="1"/>
  <c r="AR251" i="14"/>
  <c r="BH251" i="14" s="1"/>
  <c r="AQ251" i="14"/>
  <c r="BG251" i="14" s="1"/>
  <c r="AN251" i="14"/>
  <c r="BD251" i="14" s="1"/>
  <c r="AM251" i="14"/>
  <c r="BC251" i="14" s="1"/>
  <c r="AL251" i="14"/>
  <c r="BB251" i="14" s="1"/>
  <c r="AK251" i="14"/>
  <c r="BA251" i="14" s="1"/>
  <c r="AX246" i="14"/>
  <c r="BN246" i="14" s="1"/>
  <c r="AW246" i="14"/>
  <c r="BM246" i="14" s="1"/>
  <c r="AV246" i="14"/>
  <c r="BL246" i="14" s="1"/>
  <c r="AU246" i="14"/>
  <c r="BK246" i="14" s="1"/>
  <c r="AT246" i="14"/>
  <c r="BJ246" i="14" s="1"/>
  <c r="AS246" i="14"/>
  <c r="BI246" i="14" s="1"/>
  <c r="AR246" i="14"/>
  <c r="BH246" i="14" s="1"/>
  <c r="AQ246" i="14"/>
  <c r="BG246" i="14" s="1"/>
  <c r="AP246" i="14"/>
  <c r="BF246" i="14" s="1"/>
  <c r="AO246" i="14"/>
  <c r="BE246" i="14" s="1"/>
  <c r="AN246" i="14"/>
  <c r="BD246" i="14" s="1"/>
  <c r="AM246" i="14"/>
  <c r="BC246" i="14" s="1"/>
  <c r="AL246" i="14"/>
  <c r="BB246" i="14" s="1"/>
  <c r="AK246" i="14"/>
  <c r="BA246" i="14" s="1"/>
  <c r="AV245" i="14"/>
  <c r="BL245" i="14" s="1"/>
  <c r="AU245" i="14"/>
  <c r="BK245" i="14" s="1"/>
  <c r="AT245" i="14"/>
  <c r="BJ245" i="14" s="1"/>
  <c r="AS245" i="14"/>
  <c r="BI245" i="14" s="1"/>
  <c r="AR245" i="14"/>
  <c r="BH245" i="14" s="1"/>
  <c r="AQ245" i="14"/>
  <c r="BG245" i="14" s="1"/>
  <c r="AN245" i="14"/>
  <c r="BD245" i="14" s="1"/>
  <c r="AM245" i="14"/>
  <c r="BC245" i="14" s="1"/>
  <c r="AL245" i="14"/>
  <c r="BB245" i="14" s="1"/>
  <c r="AK245" i="14"/>
  <c r="BA245" i="14" s="1"/>
  <c r="AX242" i="14"/>
  <c r="BN242" i="14" s="1"/>
  <c r="AW242" i="14"/>
  <c r="BM242" i="14" s="1"/>
  <c r="AV242" i="14"/>
  <c r="BL242" i="14" s="1"/>
  <c r="AU242" i="14"/>
  <c r="BK242" i="14" s="1"/>
  <c r="AT242" i="14"/>
  <c r="BJ242" i="14" s="1"/>
  <c r="AS242" i="14"/>
  <c r="BI242" i="14" s="1"/>
  <c r="AR242" i="14"/>
  <c r="BH242" i="14" s="1"/>
  <c r="AQ242" i="14"/>
  <c r="BG242" i="14" s="1"/>
  <c r="AP242" i="14"/>
  <c r="BF242" i="14" s="1"/>
  <c r="AO242" i="14"/>
  <c r="BE242" i="14" s="1"/>
  <c r="AN242" i="14"/>
  <c r="BD242" i="14" s="1"/>
  <c r="AM242" i="14"/>
  <c r="BC242" i="14" s="1"/>
  <c r="AL242" i="14"/>
  <c r="BB242" i="14" s="1"/>
  <c r="AK242" i="14"/>
  <c r="BA242" i="14" s="1"/>
  <c r="AV241" i="14"/>
  <c r="BL241" i="14" s="1"/>
  <c r="AU241" i="14"/>
  <c r="BK241" i="14" s="1"/>
  <c r="AT241" i="14"/>
  <c r="BJ241" i="14" s="1"/>
  <c r="AS241" i="14"/>
  <c r="BI241" i="14" s="1"/>
  <c r="AR241" i="14"/>
  <c r="BH241" i="14" s="1"/>
  <c r="AQ241" i="14"/>
  <c r="BG241" i="14" s="1"/>
  <c r="AN241" i="14"/>
  <c r="BD241" i="14" s="1"/>
  <c r="AM241" i="14"/>
  <c r="BC241" i="14" s="1"/>
  <c r="AL241" i="14"/>
  <c r="BB241" i="14" s="1"/>
  <c r="AK241" i="14"/>
  <c r="BA241" i="14" s="1"/>
  <c r="AX238" i="14"/>
  <c r="BN238" i="14" s="1"/>
  <c r="AW238" i="14"/>
  <c r="BM238" i="14" s="1"/>
  <c r="AV238" i="14"/>
  <c r="BL238" i="14" s="1"/>
  <c r="AU238" i="14"/>
  <c r="BK238" i="14" s="1"/>
  <c r="AT238" i="14"/>
  <c r="BJ238" i="14" s="1"/>
  <c r="AS238" i="14"/>
  <c r="BI238" i="14" s="1"/>
  <c r="AR238" i="14"/>
  <c r="BH238" i="14" s="1"/>
  <c r="AQ238" i="14"/>
  <c r="BG238" i="14" s="1"/>
  <c r="AP238" i="14"/>
  <c r="BF238" i="14" s="1"/>
  <c r="AO238" i="14"/>
  <c r="BE238" i="14" s="1"/>
  <c r="AN238" i="14"/>
  <c r="BD238" i="14" s="1"/>
  <c r="AM238" i="14"/>
  <c r="BC238" i="14" s="1"/>
  <c r="AL238" i="14"/>
  <c r="BB238" i="14" s="1"/>
  <c r="AK238" i="14"/>
  <c r="BA238" i="14" s="1"/>
  <c r="AV237" i="14"/>
  <c r="BL237" i="14" s="1"/>
  <c r="AU237" i="14"/>
  <c r="BK237" i="14" s="1"/>
  <c r="AT237" i="14"/>
  <c r="BJ237" i="14" s="1"/>
  <c r="AS237" i="14"/>
  <c r="BI237" i="14" s="1"/>
  <c r="AR237" i="14"/>
  <c r="BH237" i="14" s="1"/>
  <c r="AQ237" i="14"/>
  <c r="BG237" i="14" s="1"/>
  <c r="AN237" i="14"/>
  <c r="BD237" i="14" s="1"/>
  <c r="AM237" i="14"/>
  <c r="BC237" i="14" s="1"/>
  <c r="AL237" i="14"/>
  <c r="BB237" i="14" s="1"/>
  <c r="AK237" i="14"/>
  <c r="BA237" i="14" s="1"/>
  <c r="AX233" i="14"/>
  <c r="BN233" i="14" s="1"/>
  <c r="AW233" i="14"/>
  <c r="BM233" i="14" s="1"/>
  <c r="AV233" i="14"/>
  <c r="BL233" i="14" s="1"/>
  <c r="AU233" i="14"/>
  <c r="BK233" i="14" s="1"/>
  <c r="AT233" i="14"/>
  <c r="BJ233" i="14" s="1"/>
  <c r="AS233" i="14"/>
  <c r="BI233" i="14" s="1"/>
  <c r="AR233" i="14"/>
  <c r="BH233" i="14" s="1"/>
  <c r="AQ233" i="14"/>
  <c r="BG233" i="14" s="1"/>
  <c r="AP233" i="14"/>
  <c r="BF233" i="14" s="1"/>
  <c r="AO233" i="14"/>
  <c r="BE233" i="14" s="1"/>
  <c r="AN233" i="14"/>
  <c r="BD233" i="14" s="1"/>
  <c r="AM233" i="14"/>
  <c r="BC233" i="14" s="1"/>
  <c r="AL233" i="14"/>
  <c r="BB233" i="14" s="1"/>
  <c r="AK233" i="14"/>
  <c r="BA233" i="14" s="1"/>
  <c r="AV232" i="14"/>
  <c r="BL232" i="14" s="1"/>
  <c r="AU232" i="14"/>
  <c r="BK232" i="14" s="1"/>
  <c r="AT232" i="14"/>
  <c r="BJ232" i="14" s="1"/>
  <c r="AS232" i="14"/>
  <c r="BI232" i="14" s="1"/>
  <c r="AR232" i="14"/>
  <c r="BH232" i="14" s="1"/>
  <c r="AQ232" i="14"/>
  <c r="BG232" i="14" s="1"/>
  <c r="AN232" i="14"/>
  <c r="BD232" i="14" s="1"/>
  <c r="AM232" i="14"/>
  <c r="BC232" i="14" s="1"/>
  <c r="AL232" i="14"/>
  <c r="BB232" i="14" s="1"/>
  <c r="AK232" i="14"/>
  <c r="BA232" i="14" s="1"/>
  <c r="AX228" i="14"/>
  <c r="BN228" i="14" s="1"/>
  <c r="AW228" i="14"/>
  <c r="BM228" i="14" s="1"/>
  <c r="AV228" i="14"/>
  <c r="BL228" i="14" s="1"/>
  <c r="AU228" i="14"/>
  <c r="BK228" i="14" s="1"/>
  <c r="AT228" i="14"/>
  <c r="BJ228" i="14" s="1"/>
  <c r="AS228" i="14"/>
  <c r="BI228" i="14" s="1"/>
  <c r="AR228" i="14"/>
  <c r="BH228" i="14" s="1"/>
  <c r="AQ228" i="14"/>
  <c r="BG228" i="14" s="1"/>
  <c r="AP228" i="14"/>
  <c r="BF228" i="14" s="1"/>
  <c r="AO228" i="14"/>
  <c r="BE228" i="14" s="1"/>
  <c r="AN228" i="14"/>
  <c r="BD228" i="14" s="1"/>
  <c r="AM228" i="14"/>
  <c r="BC228" i="14" s="1"/>
  <c r="AL228" i="14"/>
  <c r="BB228" i="14" s="1"/>
  <c r="AK228" i="14"/>
  <c r="BA228" i="14" s="1"/>
  <c r="AV227" i="14"/>
  <c r="BL227" i="14" s="1"/>
  <c r="AU227" i="14"/>
  <c r="BK227" i="14" s="1"/>
  <c r="AT227" i="14"/>
  <c r="BJ227" i="14" s="1"/>
  <c r="AS227" i="14"/>
  <c r="BI227" i="14" s="1"/>
  <c r="AR227" i="14"/>
  <c r="BH227" i="14" s="1"/>
  <c r="AQ227" i="14"/>
  <c r="BG227" i="14" s="1"/>
  <c r="AN227" i="14"/>
  <c r="BD227" i="14" s="1"/>
  <c r="AM227" i="14"/>
  <c r="BC227" i="14" s="1"/>
  <c r="AL227" i="14"/>
  <c r="BB227" i="14" s="1"/>
  <c r="AK227" i="14"/>
  <c r="AX223" i="14"/>
  <c r="BN223" i="14" s="1"/>
  <c r="AW223" i="14"/>
  <c r="BM223" i="14" s="1"/>
  <c r="AV223" i="14"/>
  <c r="BL223" i="14" s="1"/>
  <c r="AU223" i="14"/>
  <c r="BK223" i="14" s="1"/>
  <c r="AT223" i="14"/>
  <c r="BJ223" i="14" s="1"/>
  <c r="AS223" i="14"/>
  <c r="BI223" i="14" s="1"/>
  <c r="AR223" i="14"/>
  <c r="BH223" i="14" s="1"/>
  <c r="AQ223" i="14"/>
  <c r="BG223" i="14" s="1"/>
  <c r="AP223" i="14"/>
  <c r="BF223" i="14" s="1"/>
  <c r="AO223" i="14"/>
  <c r="BE223" i="14" s="1"/>
  <c r="AN223" i="14"/>
  <c r="BD223" i="14" s="1"/>
  <c r="AM223" i="14"/>
  <c r="BC223" i="14" s="1"/>
  <c r="AL223" i="14"/>
  <c r="BB223" i="14" s="1"/>
  <c r="AK223" i="14"/>
  <c r="BA223" i="14" s="1"/>
  <c r="AV222" i="14"/>
  <c r="BL222" i="14" s="1"/>
  <c r="AU222" i="14"/>
  <c r="BK222" i="14" s="1"/>
  <c r="AT222" i="14"/>
  <c r="BJ222" i="14" s="1"/>
  <c r="AS222" i="14"/>
  <c r="BI222" i="14" s="1"/>
  <c r="AR222" i="14"/>
  <c r="BH222" i="14" s="1"/>
  <c r="AQ222" i="14"/>
  <c r="BG222" i="14" s="1"/>
  <c r="AN222" i="14"/>
  <c r="BD222" i="14" s="1"/>
  <c r="AM222" i="14"/>
  <c r="BC222" i="14" s="1"/>
  <c r="AL222" i="14"/>
  <c r="BB222" i="14" s="1"/>
  <c r="AK222" i="14"/>
  <c r="BA222" i="14" s="1"/>
  <c r="AX219" i="14"/>
  <c r="BN219" i="14" s="1"/>
  <c r="AW219" i="14"/>
  <c r="BM219" i="14" s="1"/>
  <c r="AV219" i="14"/>
  <c r="BL219" i="14" s="1"/>
  <c r="AU219" i="14"/>
  <c r="BK219" i="14" s="1"/>
  <c r="AT219" i="14"/>
  <c r="BJ219" i="14" s="1"/>
  <c r="AS219" i="14"/>
  <c r="BI219" i="14" s="1"/>
  <c r="AR219" i="14"/>
  <c r="BH219" i="14" s="1"/>
  <c r="AQ219" i="14"/>
  <c r="BG219" i="14" s="1"/>
  <c r="AP219" i="14"/>
  <c r="BF219" i="14" s="1"/>
  <c r="AO219" i="14"/>
  <c r="BE219" i="14" s="1"/>
  <c r="AN219" i="14"/>
  <c r="BD219" i="14" s="1"/>
  <c r="AM219" i="14"/>
  <c r="BC219" i="14" s="1"/>
  <c r="AL219" i="14"/>
  <c r="BB219" i="14" s="1"/>
  <c r="AK219" i="14"/>
  <c r="BA219" i="14" s="1"/>
  <c r="AV218" i="14"/>
  <c r="BL218" i="14" s="1"/>
  <c r="AU218" i="14"/>
  <c r="BK218" i="14" s="1"/>
  <c r="AT218" i="14"/>
  <c r="BJ218" i="14" s="1"/>
  <c r="AS218" i="14"/>
  <c r="BI218" i="14" s="1"/>
  <c r="AR218" i="14"/>
  <c r="BH218" i="14" s="1"/>
  <c r="AQ218" i="14"/>
  <c r="BG218" i="14" s="1"/>
  <c r="AN218" i="14"/>
  <c r="BD218" i="14" s="1"/>
  <c r="AM218" i="14"/>
  <c r="BC218" i="14" s="1"/>
  <c r="AL218" i="14"/>
  <c r="BB218" i="14" s="1"/>
  <c r="AK218" i="14"/>
  <c r="BA218" i="14" s="1"/>
  <c r="AX213" i="14"/>
  <c r="BN213" i="14" s="1"/>
  <c r="AW213" i="14"/>
  <c r="BM213" i="14" s="1"/>
  <c r="AV213" i="14"/>
  <c r="BL213" i="14" s="1"/>
  <c r="AU213" i="14"/>
  <c r="BK213" i="14" s="1"/>
  <c r="AT213" i="14"/>
  <c r="BJ213" i="14" s="1"/>
  <c r="AS213" i="14"/>
  <c r="BI213" i="14" s="1"/>
  <c r="AR213" i="14"/>
  <c r="BH213" i="14" s="1"/>
  <c r="AQ213" i="14"/>
  <c r="BG213" i="14" s="1"/>
  <c r="AP213" i="14"/>
  <c r="BF213" i="14" s="1"/>
  <c r="AO213" i="14"/>
  <c r="BE213" i="14" s="1"/>
  <c r="AN213" i="14"/>
  <c r="BD213" i="14" s="1"/>
  <c r="AM213" i="14"/>
  <c r="BC213" i="14" s="1"/>
  <c r="AL213" i="14"/>
  <c r="BB213" i="14" s="1"/>
  <c r="AK213" i="14"/>
  <c r="BA213" i="14" s="1"/>
  <c r="AV212" i="14"/>
  <c r="BL212" i="14" s="1"/>
  <c r="AU212" i="14"/>
  <c r="BK212" i="14" s="1"/>
  <c r="AT212" i="14"/>
  <c r="BJ212" i="14" s="1"/>
  <c r="AS212" i="14"/>
  <c r="BI212" i="14" s="1"/>
  <c r="AR212" i="14"/>
  <c r="BH212" i="14" s="1"/>
  <c r="AQ212" i="14"/>
  <c r="BG212" i="14" s="1"/>
  <c r="AN212" i="14"/>
  <c r="BD212" i="14" s="1"/>
  <c r="AM212" i="14"/>
  <c r="BC212" i="14" s="1"/>
  <c r="AL212" i="14"/>
  <c r="BB212" i="14" s="1"/>
  <c r="AK212" i="14"/>
  <c r="BA212" i="14" s="1"/>
  <c r="AX208" i="14"/>
  <c r="BN208" i="14" s="1"/>
  <c r="AW208" i="14"/>
  <c r="BM208" i="14" s="1"/>
  <c r="AV208" i="14"/>
  <c r="BL208" i="14" s="1"/>
  <c r="AU208" i="14"/>
  <c r="BK208" i="14" s="1"/>
  <c r="AT208" i="14"/>
  <c r="BJ208" i="14" s="1"/>
  <c r="AS208" i="14"/>
  <c r="BI208" i="14" s="1"/>
  <c r="AR208" i="14"/>
  <c r="BH208" i="14" s="1"/>
  <c r="AQ208" i="14"/>
  <c r="BG208" i="14" s="1"/>
  <c r="AP208" i="14"/>
  <c r="BF208" i="14" s="1"/>
  <c r="AO208" i="14"/>
  <c r="BE208" i="14" s="1"/>
  <c r="AN208" i="14"/>
  <c r="BD208" i="14" s="1"/>
  <c r="AM208" i="14"/>
  <c r="BC208" i="14" s="1"/>
  <c r="AL208" i="14"/>
  <c r="BB208" i="14" s="1"/>
  <c r="AK208" i="14"/>
  <c r="BA208" i="14" s="1"/>
  <c r="AV207" i="14"/>
  <c r="BL207" i="14" s="1"/>
  <c r="AU207" i="14"/>
  <c r="BK207" i="14" s="1"/>
  <c r="AT207" i="14"/>
  <c r="BJ207" i="14" s="1"/>
  <c r="AS207" i="14"/>
  <c r="BI207" i="14" s="1"/>
  <c r="AR207" i="14"/>
  <c r="BH207" i="14" s="1"/>
  <c r="AQ207" i="14"/>
  <c r="BG207" i="14" s="1"/>
  <c r="AN207" i="14"/>
  <c r="BD207" i="14" s="1"/>
  <c r="AM207" i="14"/>
  <c r="BC207" i="14" s="1"/>
  <c r="AL207" i="14"/>
  <c r="BB207" i="14" s="1"/>
  <c r="AK207" i="14"/>
  <c r="BA207" i="14" s="1"/>
  <c r="AX203" i="14"/>
  <c r="BN203" i="14" s="1"/>
  <c r="AW203" i="14"/>
  <c r="BM203" i="14" s="1"/>
  <c r="AV203" i="14"/>
  <c r="BL203" i="14" s="1"/>
  <c r="AU203" i="14"/>
  <c r="BK203" i="14" s="1"/>
  <c r="AT203" i="14"/>
  <c r="BJ203" i="14" s="1"/>
  <c r="AS203" i="14"/>
  <c r="BI203" i="14" s="1"/>
  <c r="AR203" i="14"/>
  <c r="BH203" i="14" s="1"/>
  <c r="AQ203" i="14"/>
  <c r="BG203" i="14" s="1"/>
  <c r="AP203" i="14"/>
  <c r="BF203" i="14" s="1"/>
  <c r="AO203" i="14"/>
  <c r="BE203" i="14" s="1"/>
  <c r="AN203" i="14"/>
  <c r="BD203" i="14" s="1"/>
  <c r="AM203" i="14"/>
  <c r="BC203" i="14" s="1"/>
  <c r="AL203" i="14"/>
  <c r="BB203" i="14" s="1"/>
  <c r="AK203" i="14"/>
  <c r="BA203" i="14" s="1"/>
  <c r="AV202" i="14"/>
  <c r="BL202" i="14" s="1"/>
  <c r="AU202" i="14"/>
  <c r="BK202" i="14" s="1"/>
  <c r="AT202" i="14"/>
  <c r="BJ202" i="14" s="1"/>
  <c r="AS202" i="14"/>
  <c r="BI202" i="14" s="1"/>
  <c r="AR202" i="14"/>
  <c r="BH202" i="14" s="1"/>
  <c r="AQ202" i="14"/>
  <c r="BG202" i="14" s="1"/>
  <c r="AN202" i="14"/>
  <c r="BD202" i="14" s="1"/>
  <c r="AM202" i="14"/>
  <c r="BC202" i="14" s="1"/>
  <c r="AL202" i="14"/>
  <c r="BB202" i="14" s="1"/>
  <c r="AK202" i="14"/>
  <c r="BA202" i="14" s="1"/>
  <c r="AX197" i="14"/>
  <c r="BN197" i="14" s="1"/>
  <c r="AW197" i="14"/>
  <c r="BM197" i="14" s="1"/>
  <c r="AV197" i="14"/>
  <c r="BL197" i="14" s="1"/>
  <c r="AU197" i="14"/>
  <c r="BK197" i="14" s="1"/>
  <c r="AT197" i="14"/>
  <c r="BJ197" i="14" s="1"/>
  <c r="AS197" i="14"/>
  <c r="BI197" i="14" s="1"/>
  <c r="AR197" i="14"/>
  <c r="BH197" i="14" s="1"/>
  <c r="AQ197" i="14"/>
  <c r="BG197" i="14" s="1"/>
  <c r="AP197" i="14"/>
  <c r="BF197" i="14" s="1"/>
  <c r="AO197" i="14"/>
  <c r="BE197" i="14" s="1"/>
  <c r="AN197" i="14"/>
  <c r="BD197" i="14" s="1"/>
  <c r="AM197" i="14"/>
  <c r="BC197" i="14" s="1"/>
  <c r="AL197" i="14"/>
  <c r="BB197" i="14" s="1"/>
  <c r="AK197" i="14"/>
  <c r="BA197" i="14" s="1"/>
  <c r="AV196" i="14"/>
  <c r="BL196" i="14" s="1"/>
  <c r="AU196" i="14"/>
  <c r="BK196" i="14" s="1"/>
  <c r="AT196" i="14"/>
  <c r="BJ196" i="14" s="1"/>
  <c r="AS196" i="14"/>
  <c r="BI196" i="14" s="1"/>
  <c r="AR196" i="14"/>
  <c r="BH196" i="14" s="1"/>
  <c r="AQ196" i="14"/>
  <c r="BG196" i="14" s="1"/>
  <c r="AN196" i="14"/>
  <c r="BD196" i="14" s="1"/>
  <c r="AM196" i="14"/>
  <c r="BC196" i="14" s="1"/>
  <c r="AL196" i="14"/>
  <c r="BB196" i="14" s="1"/>
  <c r="AK196" i="14"/>
  <c r="BA196" i="14" s="1"/>
  <c r="AX192" i="14"/>
  <c r="BN192" i="14" s="1"/>
  <c r="AW192" i="14"/>
  <c r="BM192" i="14" s="1"/>
  <c r="AV192" i="14"/>
  <c r="BL192" i="14" s="1"/>
  <c r="AU192" i="14"/>
  <c r="BK192" i="14" s="1"/>
  <c r="AT192" i="14"/>
  <c r="BJ192" i="14" s="1"/>
  <c r="AS192" i="14"/>
  <c r="BI192" i="14" s="1"/>
  <c r="AR192" i="14"/>
  <c r="BH192" i="14" s="1"/>
  <c r="AQ192" i="14"/>
  <c r="BG192" i="14" s="1"/>
  <c r="AP192" i="14"/>
  <c r="BF192" i="14" s="1"/>
  <c r="AO192" i="14"/>
  <c r="BE192" i="14" s="1"/>
  <c r="AN192" i="14"/>
  <c r="BD192" i="14" s="1"/>
  <c r="AM192" i="14"/>
  <c r="BC192" i="14" s="1"/>
  <c r="AL192" i="14"/>
  <c r="BB192" i="14" s="1"/>
  <c r="AK192" i="14"/>
  <c r="BA192" i="14" s="1"/>
  <c r="AV191" i="14"/>
  <c r="BL191" i="14" s="1"/>
  <c r="AU191" i="14"/>
  <c r="BK191" i="14" s="1"/>
  <c r="AT191" i="14"/>
  <c r="BJ191" i="14" s="1"/>
  <c r="AS191" i="14"/>
  <c r="BI191" i="14" s="1"/>
  <c r="AR191" i="14"/>
  <c r="BH191" i="14" s="1"/>
  <c r="AQ191" i="14"/>
  <c r="BG191" i="14" s="1"/>
  <c r="AN191" i="14"/>
  <c r="BD191" i="14" s="1"/>
  <c r="AM191" i="14"/>
  <c r="BC191" i="14" s="1"/>
  <c r="AL191" i="14"/>
  <c r="BB191" i="14" s="1"/>
  <c r="AK191" i="14"/>
  <c r="BA191" i="14" s="1"/>
  <c r="AX181" i="14"/>
  <c r="BN181" i="14" s="1"/>
  <c r="AW181" i="14"/>
  <c r="BM181" i="14" s="1"/>
  <c r="AV181" i="14"/>
  <c r="BL181" i="14" s="1"/>
  <c r="AU181" i="14"/>
  <c r="BK181" i="14" s="1"/>
  <c r="AT181" i="14"/>
  <c r="BJ181" i="14" s="1"/>
  <c r="AS181" i="14"/>
  <c r="BI181" i="14" s="1"/>
  <c r="AR181" i="14"/>
  <c r="BH181" i="14" s="1"/>
  <c r="AQ181" i="14"/>
  <c r="BG181" i="14" s="1"/>
  <c r="AP181" i="14"/>
  <c r="BF181" i="14" s="1"/>
  <c r="AO181" i="14"/>
  <c r="BE181" i="14" s="1"/>
  <c r="AN181" i="14"/>
  <c r="BD181" i="14" s="1"/>
  <c r="AM181" i="14"/>
  <c r="BC181" i="14" s="1"/>
  <c r="AL181" i="14"/>
  <c r="BB181" i="14" s="1"/>
  <c r="AK181" i="14"/>
  <c r="BA181" i="14" s="1"/>
  <c r="AV180" i="14"/>
  <c r="BL180" i="14" s="1"/>
  <c r="AU180" i="14"/>
  <c r="BK180" i="14" s="1"/>
  <c r="AT180" i="14"/>
  <c r="BJ180" i="14" s="1"/>
  <c r="AS180" i="14"/>
  <c r="BI180" i="14" s="1"/>
  <c r="AR180" i="14"/>
  <c r="BH180" i="14" s="1"/>
  <c r="AQ180" i="14"/>
  <c r="BG180" i="14" s="1"/>
  <c r="AN180" i="14"/>
  <c r="BD180" i="14" s="1"/>
  <c r="AM180" i="14"/>
  <c r="BC180" i="14" s="1"/>
  <c r="AL180" i="14"/>
  <c r="BB180" i="14" s="1"/>
  <c r="AK180" i="14"/>
  <c r="BA180" i="14" s="1"/>
  <c r="AX178" i="14"/>
  <c r="BN178" i="14" s="1"/>
  <c r="AW178" i="14"/>
  <c r="BM178" i="14" s="1"/>
  <c r="AV178" i="14"/>
  <c r="BL178" i="14" s="1"/>
  <c r="AU178" i="14"/>
  <c r="BK178" i="14" s="1"/>
  <c r="AT178" i="14"/>
  <c r="BJ178" i="14" s="1"/>
  <c r="AS178" i="14"/>
  <c r="BI178" i="14" s="1"/>
  <c r="AR178" i="14"/>
  <c r="BH178" i="14" s="1"/>
  <c r="AQ178" i="14"/>
  <c r="BG178" i="14" s="1"/>
  <c r="AP178" i="14"/>
  <c r="BF178" i="14" s="1"/>
  <c r="AO178" i="14"/>
  <c r="BE178" i="14" s="1"/>
  <c r="AN178" i="14"/>
  <c r="BD178" i="14" s="1"/>
  <c r="AM178" i="14"/>
  <c r="BC178" i="14" s="1"/>
  <c r="AL178" i="14"/>
  <c r="BB178" i="14" s="1"/>
  <c r="AK178" i="14"/>
  <c r="BA178" i="14" s="1"/>
  <c r="AV176" i="14"/>
  <c r="BL176" i="14" s="1"/>
  <c r="AU176" i="14"/>
  <c r="BK176" i="14" s="1"/>
  <c r="AT176" i="14"/>
  <c r="BJ176" i="14" s="1"/>
  <c r="AS176" i="14"/>
  <c r="BI176" i="14" s="1"/>
  <c r="AR176" i="14"/>
  <c r="BH176" i="14" s="1"/>
  <c r="AQ176" i="14"/>
  <c r="BG176" i="14" s="1"/>
  <c r="AN176" i="14"/>
  <c r="BD176" i="14" s="1"/>
  <c r="AM176" i="14"/>
  <c r="BC176" i="14" s="1"/>
  <c r="AL176" i="14"/>
  <c r="BB176" i="14" s="1"/>
  <c r="AK176" i="14"/>
  <c r="BA176" i="14" s="1"/>
  <c r="AX171" i="14"/>
  <c r="BN171" i="14" s="1"/>
  <c r="AW171" i="14"/>
  <c r="BM171" i="14" s="1"/>
  <c r="AV171" i="14"/>
  <c r="BL171" i="14" s="1"/>
  <c r="AU171" i="14"/>
  <c r="BK171" i="14" s="1"/>
  <c r="AT171" i="14"/>
  <c r="BJ171" i="14" s="1"/>
  <c r="AS171" i="14"/>
  <c r="BI171" i="14" s="1"/>
  <c r="AR171" i="14"/>
  <c r="BH171" i="14" s="1"/>
  <c r="AQ171" i="14"/>
  <c r="BG171" i="14" s="1"/>
  <c r="AP171" i="14"/>
  <c r="BF171" i="14" s="1"/>
  <c r="AO171" i="14"/>
  <c r="BE171" i="14" s="1"/>
  <c r="AN171" i="14"/>
  <c r="BD171" i="14" s="1"/>
  <c r="AM171" i="14"/>
  <c r="BC171" i="14" s="1"/>
  <c r="AL171" i="14"/>
  <c r="BB171" i="14" s="1"/>
  <c r="AK171" i="14"/>
  <c r="BA171" i="14" s="1"/>
  <c r="AV170" i="14"/>
  <c r="BL170" i="14" s="1"/>
  <c r="AU170" i="14"/>
  <c r="BK170" i="14" s="1"/>
  <c r="AT170" i="14"/>
  <c r="BJ170" i="14" s="1"/>
  <c r="AS170" i="14"/>
  <c r="BI170" i="14" s="1"/>
  <c r="AR170" i="14"/>
  <c r="BH170" i="14" s="1"/>
  <c r="AQ170" i="14"/>
  <c r="BG170" i="14" s="1"/>
  <c r="AN170" i="14"/>
  <c r="BD170" i="14" s="1"/>
  <c r="AM170" i="14"/>
  <c r="BC170" i="14" s="1"/>
  <c r="AL170" i="14"/>
  <c r="BB170" i="14" s="1"/>
  <c r="AK170" i="14"/>
  <c r="BA170" i="14" s="1"/>
  <c r="AX168" i="14"/>
  <c r="BN168" i="14" s="1"/>
  <c r="AW168" i="14"/>
  <c r="BM168" i="14" s="1"/>
  <c r="AV168" i="14"/>
  <c r="BL168" i="14" s="1"/>
  <c r="AU168" i="14"/>
  <c r="BK168" i="14" s="1"/>
  <c r="AT168" i="14"/>
  <c r="BJ168" i="14" s="1"/>
  <c r="AS168" i="14"/>
  <c r="BI168" i="14" s="1"/>
  <c r="AR168" i="14"/>
  <c r="BH168" i="14" s="1"/>
  <c r="AQ168" i="14"/>
  <c r="BG168" i="14" s="1"/>
  <c r="AP168" i="14"/>
  <c r="BF168" i="14" s="1"/>
  <c r="AO168" i="14"/>
  <c r="BE168" i="14" s="1"/>
  <c r="AN168" i="14"/>
  <c r="BD168" i="14" s="1"/>
  <c r="AM168" i="14"/>
  <c r="BC168" i="14" s="1"/>
  <c r="AL168" i="14"/>
  <c r="BB168" i="14" s="1"/>
  <c r="AK168" i="14"/>
  <c r="BA168" i="14" s="1"/>
  <c r="AV166" i="14"/>
  <c r="BL166" i="14" s="1"/>
  <c r="AU166" i="14"/>
  <c r="BK166" i="14" s="1"/>
  <c r="AT166" i="14"/>
  <c r="BJ166" i="14" s="1"/>
  <c r="AS166" i="14"/>
  <c r="BI166" i="14" s="1"/>
  <c r="AR166" i="14"/>
  <c r="BH166" i="14" s="1"/>
  <c r="AQ166" i="14"/>
  <c r="BG166" i="14" s="1"/>
  <c r="AN166" i="14"/>
  <c r="BD166" i="14" s="1"/>
  <c r="AM166" i="14"/>
  <c r="BC166" i="14" s="1"/>
  <c r="AL166" i="14"/>
  <c r="BB166" i="14" s="1"/>
  <c r="AK166" i="14"/>
  <c r="BA166" i="14" s="1"/>
  <c r="AK164" i="14"/>
  <c r="BA164" i="14" s="1"/>
  <c r="AL164" i="14"/>
  <c r="BB164" i="14" s="1"/>
  <c r="AM164" i="14"/>
  <c r="BC164" i="14" s="1"/>
  <c r="AN164" i="14"/>
  <c r="BD164" i="14" s="1"/>
  <c r="AO164" i="14"/>
  <c r="BE164" i="14" s="1"/>
  <c r="AP164" i="14"/>
  <c r="BF164" i="14" s="1"/>
  <c r="AQ164" i="14"/>
  <c r="BG164" i="14" s="1"/>
  <c r="AR164" i="14"/>
  <c r="BH164" i="14" s="1"/>
  <c r="AS164" i="14"/>
  <c r="BI164" i="14" s="1"/>
  <c r="AT164" i="14"/>
  <c r="BJ164" i="14" s="1"/>
  <c r="AU164" i="14"/>
  <c r="BK164" i="14" s="1"/>
  <c r="AV164" i="14"/>
  <c r="BL164" i="14" s="1"/>
  <c r="AW164" i="14"/>
  <c r="BM164" i="14" s="1"/>
  <c r="AX164" i="14"/>
  <c r="BN164" i="14" s="1"/>
  <c r="AX162" i="14"/>
  <c r="BN162" i="14" s="1"/>
  <c r="AW162" i="14"/>
  <c r="BM162" i="14" s="1"/>
  <c r="AV162" i="14"/>
  <c r="BL162" i="14" s="1"/>
  <c r="AU162" i="14"/>
  <c r="BK162" i="14" s="1"/>
  <c r="AT162" i="14"/>
  <c r="BJ162" i="14" s="1"/>
  <c r="AS162" i="14"/>
  <c r="BI162" i="14" s="1"/>
  <c r="AR162" i="14"/>
  <c r="BH162" i="14" s="1"/>
  <c r="AQ162" i="14"/>
  <c r="BG162" i="14" s="1"/>
  <c r="AP162" i="14"/>
  <c r="BF162" i="14" s="1"/>
  <c r="AO162" i="14"/>
  <c r="BE162" i="14" s="1"/>
  <c r="AN162" i="14"/>
  <c r="BD162" i="14" s="1"/>
  <c r="AM162" i="14"/>
  <c r="BC162" i="14" s="1"/>
  <c r="AL162" i="14"/>
  <c r="BB162" i="14" s="1"/>
  <c r="AK162" i="14"/>
  <c r="BA162" i="14" s="1"/>
  <c r="AV161" i="14"/>
  <c r="BL161" i="14" s="1"/>
  <c r="AU161" i="14"/>
  <c r="BK161" i="14" s="1"/>
  <c r="AT161" i="14"/>
  <c r="BJ161" i="14" s="1"/>
  <c r="AS161" i="14"/>
  <c r="BI161" i="14" s="1"/>
  <c r="AR161" i="14"/>
  <c r="BH161" i="14" s="1"/>
  <c r="AQ161" i="14"/>
  <c r="BG161" i="14" s="1"/>
  <c r="AP161" i="14"/>
  <c r="BF161" i="14" s="1"/>
  <c r="AO161" i="14"/>
  <c r="BE161" i="14" s="1"/>
  <c r="AL161" i="14"/>
  <c r="BB161" i="14" s="1"/>
  <c r="AK161" i="14"/>
  <c r="BA161" i="14" s="1"/>
  <c r="AX159" i="14"/>
  <c r="BN159" i="14" s="1"/>
  <c r="AW159" i="14"/>
  <c r="BM159" i="14" s="1"/>
  <c r="AV159" i="14"/>
  <c r="BL159" i="14" s="1"/>
  <c r="AU159" i="14"/>
  <c r="BK159" i="14" s="1"/>
  <c r="AT159" i="14"/>
  <c r="BJ159" i="14" s="1"/>
  <c r="AS159" i="14"/>
  <c r="BI159" i="14" s="1"/>
  <c r="AR159" i="14"/>
  <c r="BH159" i="14" s="1"/>
  <c r="AQ159" i="14"/>
  <c r="BG159" i="14" s="1"/>
  <c r="AP159" i="14"/>
  <c r="BF159" i="14" s="1"/>
  <c r="AO159" i="14"/>
  <c r="BE159" i="14" s="1"/>
  <c r="AN159" i="14"/>
  <c r="BD159" i="14" s="1"/>
  <c r="AM159" i="14"/>
  <c r="BC159" i="14" s="1"/>
  <c r="AL159" i="14"/>
  <c r="BB159" i="14" s="1"/>
  <c r="AK159" i="14"/>
  <c r="BA159" i="14" s="1"/>
  <c r="AX158" i="14"/>
  <c r="BN158" i="14" s="1"/>
  <c r="BM158" i="14"/>
  <c r="AV158" i="14"/>
  <c r="BL158" i="14" s="1"/>
  <c r="AU158" i="14"/>
  <c r="BK158" i="14" s="1"/>
  <c r="AT158" i="14"/>
  <c r="BJ158" i="14" s="1"/>
  <c r="AS158" i="14"/>
  <c r="BI158" i="14" s="1"/>
  <c r="AR158" i="14"/>
  <c r="BH158" i="14" s="1"/>
  <c r="AQ158" i="14"/>
  <c r="BG158" i="14" s="1"/>
  <c r="AP158" i="14"/>
  <c r="BF158" i="14" s="1"/>
  <c r="AO158" i="14"/>
  <c r="BE158" i="14" s="1"/>
  <c r="AL158" i="14"/>
  <c r="BB158" i="14" s="1"/>
  <c r="AK158" i="14"/>
  <c r="BA158" i="14" s="1"/>
  <c r="AX155" i="14"/>
  <c r="AW155" i="14"/>
  <c r="AV155" i="14"/>
  <c r="AU155" i="14"/>
  <c r="AT155" i="14"/>
  <c r="AS155" i="14"/>
  <c r="AR155" i="14"/>
  <c r="AQ155" i="14"/>
  <c r="AP155" i="14"/>
  <c r="AO155" i="14"/>
  <c r="AN155" i="14"/>
  <c r="AM155" i="14"/>
  <c r="AL155" i="14"/>
  <c r="AK155" i="14"/>
  <c r="BA155" i="14" s="1"/>
  <c r="AH155" i="14"/>
  <c r="AG155" i="14"/>
  <c r="AF155" i="14"/>
  <c r="AE155" i="14"/>
  <c r="AD155" i="14"/>
  <c r="AC155" i="14"/>
  <c r="AB155" i="14"/>
  <c r="AA155" i="14"/>
  <c r="Z155" i="14"/>
  <c r="Y155" i="14"/>
  <c r="X155" i="14"/>
  <c r="W155" i="14"/>
  <c r="V155" i="14"/>
  <c r="U155" i="14"/>
  <c r="R155" i="14"/>
  <c r="BN155" i="14" s="1"/>
  <c r="Q155" i="14"/>
  <c r="P155" i="14"/>
  <c r="O155" i="14"/>
  <c r="BK155" i="14" s="1"/>
  <c r="N155" i="14"/>
  <c r="BJ155" i="14" s="1"/>
  <c r="M155" i="14"/>
  <c r="L155" i="14"/>
  <c r="BH155" i="14" s="1"/>
  <c r="K155" i="14"/>
  <c r="BG155" i="14" s="1"/>
  <c r="J155" i="14"/>
  <c r="I155" i="14"/>
  <c r="BE155" i="14" s="1"/>
  <c r="H155" i="14"/>
  <c r="BD155" i="14" s="1"/>
  <c r="G155" i="14"/>
  <c r="BC155" i="14" s="1"/>
  <c r="F155" i="14"/>
  <c r="BB155" i="14" s="1"/>
  <c r="AX154" i="14"/>
  <c r="BN154" i="14" s="1"/>
  <c r="AW154" i="14"/>
  <c r="AV154" i="14"/>
  <c r="BL154" i="14" s="1"/>
  <c r="AU154" i="14"/>
  <c r="BK154" i="14" s="1"/>
  <c r="AT154" i="14"/>
  <c r="BJ154" i="14" s="1"/>
  <c r="AS154" i="14"/>
  <c r="BI154" i="14" s="1"/>
  <c r="AR154" i="14"/>
  <c r="BH154" i="14" s="1"/>
  <c r="AQ154" i="14"/>
  <c r="BG154" i="14" s="1"/>
  <c r="AP154" i="14"/>
  <c r="BF154" i="14" s="1"/>
  <c r="AO154" i="14"/>
  <c r="BE154" i="14" s="1"/>
  <c r="AN154" i="14"/>
  <c r="BD154" i="14" s="1"/>
  <c r="AM154" i="14"/>
  <c r="BC154" i="14" s="1"/>
  <c r="AL154" i="14"/>
  <c r="BB154" i="14" s="1"/>
  <c r="AK154" i="14"/>
  <c r="BA154" i="14" s="1"/>
  <c r="AX153" i="14"/>
  <c r="BN153" i="14" s="1"/>
  <c r="AW153" i="14"/>
  <c r="BM153" i="14" s="1"/>
  <c r="AV153" i="14"/>
  <c r="BL153" i="14" s="1"/>
  <c r="AU153" i="14"/>
  <c r="BK153" i="14" s="1"/>
  <c r="AT153" i="14"/>
  <c r="BJ153" i="14" s="1"/>
  <c r="AS153" i="14"/>
  <c r="BI153" i="14" s="1"/>
  <c r="AR153" i="14"/>
  <c r="BH153" i="14" s="1"/>
  <c r="AQ153" i="14"/>
  <c r="BG153" i="14" s="1"/>
  <c r="AP153" i="14"/>
  <c r="BF153" i="14" s="1"/>
  <c r="AO153" i="14"/>
  <c r="BE153" i="14" s="1"/>
  <c r="AL153" i="14"/>
  <c r="BB153" i="14" s="1"/>
  <c r="AK153" i="14"/>
  <c r="BA153" i="14" s="1"/>
  <c r="AV152" i="14"/>
  <c r="BL152" i="14" s="1"/>
  <c r="AU152" i="14"/>
  <c r="BK152" i="14" s="1"/>
  <c r="AT152" i="14"/>
  <c r="BJ152" i="14" s="1"/>
  <c r="AS152" i="14"/>
  <c r="BI152" i="14" s="1"/>
  <c r="AR152" i="14"/>
  <c r="BH152" i="14" s="1"/>
  <c r="AQ152" i="14"/>
  <c r="BG152" i="14" s="1"/>
  <c r="AP152" i="14"/>
  <c r="BF152" i="14" s="1"/>
  <c r="AO152" i="14"/>
  <c r="BE152" i="14" s="1"/>
  <c r="AN152" i="14"/>
  <c r="BD152" i="14" s="1"/>
  <c r="AM152" i="14"/>
  <c r="BC152" i="14" s="1"/>
  <c r="AL152" i="14"/>
  <c r="BB152" i="14" s="1"/>
  <c r="AK152" i="14"/>
  <c r="BA152" i="14" s="1"/>
  <c r="AK150" i="14"/>
  <c r="BA150" i="14" s="1"/>
  <c r="AL150" i="14"/>
  <c r="BB150" i="14" s="1"/>
  <c r="AM150" i="14"/>
  <c r="BC150" i="14" s="1"/>
  <c r="AN150" i="14"/>
  <c r="BD150" i="14" s="1"/>
  <c r="AO150" i="14"/>
  <c r="BE150" i="14" s="1"/>
  <c r="AP150" i="14"/>
  <c r="BF150" i="14" s="1"/>
  <c r="AQ150" i="14"/>
  <c r="BG150" i="14" s="1"/>
  <c r="AR150" i="14"/>
  <c r="BH150" i="14" s="1"/>
  <c r="AS150" i="14"/>
  <c r="BI150" i="14" s="1"/>
  <c r="AT150" i="14"/>
  <c r="BJ150" i="14" s="1"/>
  <c r="AU150" i="14"/>
  <c r="BK150" i="14" s="1"/>
  <c r="AV150" i="14"/>
  <c r="BL150" i="14" s="1"/>
  <c r="AW150" i="14"/>
  <c r="AX150" i="14"/>
  <c r="BN150" i="14" s="1"/>
  <c r="AK151" i="14"/>
  <c r="BA151" i="14" s="1"/>
  <c r="AL151" i="14"/>
  <c r="BB151" i="14" s="1"/>
  <c r="AM151" i="14"/>
  <c r="BC151" i="14" s="1"/>
  <c r="AN151" i="14"/>
  <c r="BD151" i="14" s="1"/>
  <c r="AO151" i="14"/>
  <c r="BE151" i="14" s="1"/>
  <c r="AP151" i="14"/>
  <c r="BF151" i="14" s="1"/>
  <c r="AQ151" i="14"/>
  <c r="BG151" i="14" s="1"/>
  <c r="AR151" i="14"/>
  <c r="BH151" i="14" s="1"/>
  <c r="AS151" i="14"/>
  <c r="BI151" i="14" s="1"/>
  <c r="AT151" i="14"/>
  <c r="BJ151" i="14" s="1"/>
  <c r="AU151" i="14"/>
  <c r="BK151" i="14" s="1"/>
  <c r="AV151" i="14"/>
  <c r="BL151" i="14" s="1"/>
  <c r="AW151" i="14"/>
  <c r="BM151" i="14" s="1"/>
  <c r="AX151" i="14"/>
  <c r="BN151" i="14" s="1"/>
  <c r="AX149" i="14"/>
  <c r="BN149" i="14" s="1"/>
  <c r="AW149" i="14"/>
  <c r="BM149" i="14" s="1"/>
  <c r="AV149" i="14"/>
  <c r="BL149" i="14" s="1"/>
  <c r="AU149" i="14"/>
  <c r="BK149" i="14" s="1"/>
  <c r="AT149" i="14"/>
  <c r="BJ149" i="14" s="1"/>
  <c r="AS149" i="14"/>
  <c r="BI149" i="14" s="1"/>
  <c r="AR149" i="14"/>
  <c r="BH149" i="14" s="1"/>
  <c r="AQ149" i="14"/>
  <c r="BG149" i="14" s="1"/>
  <c r="AP149" i="14"/>
  <c r="BF149" i="14" s="1"/>
  <c r="AO149" i="14"/>
  <c r="BE149" i="14" s="1"/>
  <c r="AL149" i="14"/>
  <c r="BB149" i="14" s="1"/>
  <c r="AK149" i="14"/>
  <c r="BA149" i="14" s="1"/>
  <c r="AX147" i="14"/>
  <c r="BN147" i="14" s="1"/>
  <c r="AW147" i="14"/>
  <c r="BM147" i="14" s="1"/>
  <c r="AV147" i="14"/>
  <c r="BL147" i="14" s="1"/>
  <c r="AU147" i="14"/>
  <c r="BK147" i="14" s="1"/>
  <c r="AT147" i="14"/>
  <c r="BJ147" i="14" s="1"/>
  <c r="AS147" i="14"/>
  <c r="BI147" i="14" s="1"/>
  <c r="AR147" i="14"/>
  <c r="BH147" i="14" s="1"/>
  <c r="AQ147" i="14"/>
  <c r="BG147" i="14" s="1"/>
  <c r="AP147" i="14"/>
  <c r="BF147" i="14" s="1"/>
  <c r="AO147" i="14"/>
  <c r="BE147" i="14" s="1"/>
  <c r="AN147" i="14"/>
  <c r="BD147" i="14" s="1"/>
  <c r="AM147" i="14"/>
  <c r="BC147" i="14" s="1"/>
  <c r="AL147" i="14"/>
  <c r="BB147" i="14" s="1"/>
  <c r="AK147" i="14"/>
  <c r="BA147" i="14" s="1"/>
  <c r="AX146" i="14"/>
  <c r="BN146" i="14" s="1"/>
  <c r="AW146" i="14"/>
  <c r="BM146" i="14" s="1"/>
  <c r="AV146" i="14"/>
  <c r="BL146" i="14" s="1"/>
  <c r="AU146" i="14"/>
  <c r="BK146" i="14" s="1"/>
  <c r="AT146" i="14"/>
  <c r="BJ146" i="14" s="1"/>
  <c r="AS146" i="14"/>
  <c r="BI146" i="14" s="1"/>
  <c r="AR146" i="14"/>
  <c r="BH146" i="14" s="1"/>
  <c r="AQ146" i="14"/>
  <c r="BG146" i="14" s="1"/>
  <c r="AP146" i="14"/>
  <c r="BF146" i="14" s="1"/>
  <c r="AO146" i="14"/>
  <c r="BE146" i="14" s="1"/>
  <c r="AL146" i="14"/>
  <c r="BB146" i="14" s="1"/>
  <c r="AK146" i="14"/>
  <c r="BA146" i="14" s="1"/>
  <c r="AV145" i="14"/>
  <c r="BL145" i="14" s="1"/>
  <c r="AU145" i="14"/>
  <c r="BK145" i="14" s="1"/>
  <c r="AT145" i="14"/>
  <c r="BJ145" i="14" s="1"/>
  <c r="AS145" i="14"/>
  <c r="BI145" i="14" s="1"/>
  <c r="AR145" i="14"/>
  <c r="BH145" i="14" s="1"/>
  <c r="AQ145" i="14"/>
  <c r="BG145" i="14" s="1"/>
  <c r="AP145" i="14"/>
  <c r="BF145" i="14" s="1"/>
  <c r="AO145" i="14"/>
  <c r="BE145" i="14" s="1"/>
  <c r="AN145" i="14"/>
  <c r="BD145" i="14" s="1"/>
  <c r="AM145" i="14"/>
  <c r="BC145" i="14" s="1"/>
  <c r="AL145" i="14"/>
  <c r="BB145" i="14" s="1"/>
  <c r="AK145" i="14"/>
  <c r="BA145" i="14" s="1"/>
  <c r="AX144" i="14"/>
  <c r="BN144" i="14" s="1"/>
  <c r="AW144" i="14"/>
  <c r="BM144" i="14" s="1"/>
  <c r="AV144" i="14"/>
  <c r="BL144" i="14" s="1"/>
  <c r="AU144" i="14"/>
  <c r="BK144" i="14" s="1"/>
  <c r="AT144" i="14"/>
  <c r="BJ144" i="14" s="1"/>
  <c r="AS144" i="14"/>
  <c r="BI144" i="14" s="1"/>
  <c r="AR144" i="14"/>
  <c r="BH144" i="14" s="1"/>
  <c r="AQ144" i="14"/>
  <c r="BG144" i="14" s="1"/>
  <c r="AP144" i="14"/>
  <c r="BF144" i="14" s="1"/>
  <c r="AO144" i="14"/>
  <c r="BE144" i="14" s="1"/>
  <c r="AN144" i="14"/>
  <c r="BD144" i="14" s="1"/>
  <c r="AM144" i="14"/>
  <c r="BC144" i="14" s="1"/>
  <c r="AL144" i="14"/>
  <c r="BB144" i="14" s="1"/>
  <c r="AK144" i="14"/>
  <c r="BA144" i="14" s="1"/>
  <c r="AX143" i="14"/>
  <c r="BN143" i="14" s="1"/>
  <c r="AW143" i="14"/>
  <c r="BM143" i="14" s="1"/>
  <c r="AV143" i="14"/>
  <c r="BL143" i="14" s="1"/>
  <c r="AU143" i="14"/>
  <c r="BK143" i="14" s="1"/>
  <c r="AT143" i="14"/>
  <c r="BJ143" i="14" s="1"/>
  <c r="AS143" i="14"/>
  <c r="BI143" i="14" s="1"/>
  <c r="AR143" i="14"/>
  <c r="BH143" i="14" s="1"/>
  <c r="AQ143" i="14"/>
  <c r="BG143" i="14" s="1"/>
  <c r="AP143" i="14"/>
  <c r="BF143" i="14" s="1"/>
  <c r="AO143" i="14"/>
  <c r="BE143" i="14" s="1"/>
  <c r="AN143" i="14"/>
  <c r="BD143" i="14" s="1"/>
  <c r="AM143" i="14"/>
  <c r="BC143" i="14" s="1"/>
  <c r="AL143" i="14"/>
  <c r="BB143" i="14" s="1"/>
  <c r="AK143" i="14"/>
  <c r="BA143" i="14" s="1"/>
  <c r="AX142" i="14"/>
  <c r="BN142" i="14" s="1"/>
  <c r="AW142" i="14"/>
  <c r="BM142" i="14" s="1"/>
  <c r="AV142" i="14"/>
  <c r="BL142" i="14" s="1"/>
  <c r="AU142" i="14"/>
  <c r="BK142" i="14" s="1"/>
  <c r="AT142" i="14"/>
  <c r="BJ142" i="14" s="1"/>
  <c r="AS142" i="14"/>
  <c r="BI142" i="14" s="1"/>
  <c r="AR142" i="14"/>
  <c r="BH142" i="14" s="1"/>
  <c r="AQ142" i="14"/>
  <c r="BG142" i="14" s="1"/>
  <c r="AP142" i="14"/>
  <c r="BF142" i="14" s="1"/>
  <c r="AO142" i="14"/>
  <c r="BE142" i="14" s="1"/>
  <c r="AL142" i="14"/>
  <c r="BB142" i="14" s="1"/>
  <c r="AK142" i="14"/>
  <c r="BA142" i="14" s="1"/>
  <c r="AX140" i="14"/>
  <c r="BN140" i="14" s="1"/>
  <c r="AW140" i="14"/>
  <c r="BM140" i="14" s="1"/>
  <c r="AV140" i="14"/>
  <c r="BL140" i="14" s="1"/>
  <c r="AU140" i="14"/>
  <c r="BK140" i="14" s="1"/>
  <c r="AT140" i="14"/>
  <c r="BJ140" i="14" s="1"/>
  <c r="AS140" i="14"/>
  <c r="BI140" i="14" s="1"/>
  <c r="AR140" i="14"/>
  <c r="BH140" i="14" s="1"/>
  <c r="AQ140" i="14"/>
  <c r="BG140" i="14" s="1"/>
  <c r="AP140" i="14"/>
  <c r="BF140" i="14" s="1"/>
  <c r="AO140" i="14"/>
  <c r="BE140" i="14" s="1"/>
  <c r="AN140" i="14"/>
  <c r="BD140" i="14" s="1"/>
  <c r="AM140" i="14"/>
  <c r="BC140" i="14" s="1"/>
  <c r="AL140" i="14"/>
  <c r="BB140" i="14" s="1"/>
  <c r="AK140" i="14"/>
  <c r="BA140" i="14" s="1"/>
  <c r="AX139" i="14"/>
  <c r="BN139" i="14" s="1"/>
  <c r="AW139" i="14"/>
  <c r="BM139" i="14" s="1"/>
  <c r="AV139" i="14"/>
  <c r="BL139" i="14" s="1"/>
  <c r="AU139" i="14"/>
  <c r="BK139" i="14" s="1"/>
  <c r="AT139" i="14"/>
  <c r="BJ139" i="14" s="1"/>
  <c r="AS139" i="14"/>
  <c r="BI139" i="14" s="1"/>
  <c r="AR139" i="14"/>
  <c r="BH139" i="14" s="1"/>
  <c r="AQ139" i="14"/>
  <c r="BG139" i="14" s="1"/>
  <c r="AP139" i="14"/>
  <c r="BF139" i="14" s="1"/>
  <c r="AO139" i="14"/>
  <c r="BE139" i="14" s="1"/>
  <c r="AL139" i="14"/>
  <c r="BB139" i="14" s="1"/>
  <c r="AK139" i="14"/>
  <c r="BA139" i="14" s="1"/>
  <c r="AX138" i="14"/>
  <c r="BN138" i="14" s="1"/>
  <c r="AW138" i="14"/>
  <c r="BM138" i="14" s="1"/>
  <c r="AV138" i="14"/>
  <c r="BL138" i="14" s="1"/>
  <c r="AU138" i="14"/>
  <c r="BK138" i="14" s="1"/>
  <c r="AT138" i="14"/>
  <c r="BJ138" i="14" s="1"/>
  <c r="AS138" i="14"/>
  <c r="BI138" i="14" s="1"/>
  <c r="AR138" i="14"/>
  <c r="BH138" i="14" s="1"/>
  <c r="AQ138" i="14"/>
  <c r="BG138" i="14" s="1"/>
  <c r="AP138" i="14"/>
  <c r="BF138" i="14" s="1"/>
  <c r="AO138" i="14"/>
  <c r="BE138" i="14" s="1"/>
  <c r="AN138" i="14"/>
  <c r="BD138" i="14" s="1"/>
  <c r="AM138" i="14"/>
  <c r="BC138" i="14" s="1"/>
  <c r="AL138" i="14"/>
  <c r="BB138" i="14" s="1"/>
  <c r="AK138" i="14"/>
  <c r="BA138" i="14" s="1"/>
  <c r="AX137" i="14"/>
  <c r="BN137" i="14" s="1"/>
  <c r="AW137" i="14"/>
  <c r="BM137" i="14" s="1"/>
  <c r="AV137" i="14"/>
  <c r="BL137" i="14" s="1"/>
  <c r="AU137" i="14"/>
  <c r="BK137" i="14" s="1"/>
  <c r="AT137" i="14"/>
  <c r="BJ137" i="14" s="1"/>
  <c r="AS137" i="14"/>
  <c r="BI137" i="14" s="1"/>
  <c r="AR137" i="14"/>
  <c r="BH137" i="14" s="1"/>
  <c r="AQ137" i="14"/>
  <c r="BG137" i="14" s="1"/>
  <c r="AP137" i="14"/>
  <c r="BF137" i="14" s="1"/>
  <c r="AO137" i="14"/>
  <c r="BE137" i="14" s="1"/>
  <c r="AN137" i="14"/>
  <c r="BD137" i="14" s="1"/>
  <c r="AM137" i="14"/>
  <c r="BC137" i="14" s="1"/>
  <c r="AL137" i="14"/>
  <c r="BB137" i="14" s="1"/>
  <c r="AK137" i="14"/>
  <c r="BA137" i="14" s="1"/>
  <c r="AX136" i="14"/>
  <c r="BN136" i="14" s="1"/>
  <c r="AW136" i="14"/>
  <c r="BM136" i="14" s="1"/>
  <c r="AV136" i="14"/>
  <c r="BL136" i="14" s="1"/>
  <c r="AU136" i="14"/>
  <c r="BK136" i="14" s="1"/>
  <c r="AT136" i="14"/>
  <c r="BJ136" i="14" s="1"/>
  <c r="AS136" i="14"/>
  <c r="BI136" i="14" s="1"/>
  <c r="AR136" i="14"/>
  <c r="BH136" i="14" s="1"/>
  <c r="AQ136" i="14"/>
  <c r="BG136" i="14" s="1"/>
  <c r="AP136" i="14"/>
  <c r="BF136" i="14" s="1"/>
  <c r="AO136" i="14"/>
  <c r="BE136" i="14" s="1"/>
  <c r="AN136" i="14"/>
  <c r="BD136" i="14" s="1"/>
  <c r="AM136" i="14"/>
  <c r="BC136" i="14" s="1"/>
  <c r="AL136" i="14"/>
  <c r="BB136" i="14" s="1"/>
  <c r="AK136" i="14"/>
  <c r="BA136" i="14" s="1"/>
  <c r="AX135" i="14"/>
  <c r="BN135" i="14" s="1"/>
  <c r="AW135" i="14"/>
  <c r="BM135" i="14" s="1"/>
  <c r="AV135" i="14"/>
  <c r="BL135" i="14" s="1"/>
  <c r="AU135" i="14"/>
  <c r="BK135" i="14" s="1"/>
  <c r="AT135" i="14"/>
  <c r="BJ135" i="14" s="1"/>
  <c r="AS135" i="14"/>
  <c r="BI135" i="14" s="1"/>
  <c r="AR135" i="14"/>
  <c r="BH135" i="14" s="1"/>
  <c r="AQ135" i="14"/>
  <c r="BG135" i="14" s="1"/>
  <c r="AP135" i="14"/>
  <c r="BF135" i="14" s="1"/>
  <c r="AO135" i="14"/>
  <c r="BE135" i="14" s="1"/>
  <c r="AL135" i="14"/>
  <c r="BB135" i="14" s="1"/>
  <c r="AK135" i="14"/>
  <c r="BA135" i="14" s="1"/>
  <c r="AX133" i="14"/>
  <c r="BN133" i="14" s="1"/>
  <c r="AW133" i="14"/>
  <c r="BM133" i="14" s="1"/>
  <c r="AV133" i="14"/>
  <c r="BL133" i="14" s="1"/>
  <c r="AU133" i="14"/>
  <c r="BK133" i="14" s="1"/>
  <c r="AT133" i="14"/>
  <c r="BJ133" i="14" s="1"/>
  <c r="AS133" i="14"/>
  <c r="BI133" i="14" s="1"/>
  <c r="AR133" i="14"/>
  <c r="BH133" i="14" s="1"/>
  <c r="AQ133" i="14"/>
  <c r="BG133" i="14" s="1"/>
  <c r="AP133" i="14"/>
  <c r="BF133" i="14" s="1"/>
  <c r="AO133" i="14"/>
  <c r="BE133" i="14" s="1"/>
  <c r="AN133" i="14"/>
  <c r="BD133" i="14" s="1"/>
  <c r="AM133" i="14"/>
  <c r="BC133" i="14" s="1"/>
  <c r="AL133" i="14"/>
  <c r="BB133" i="14" s="1"/>
  <c r="AK133" i="14"/>
  <c r="BA133" i="14" s="1"/>
  <c r="AX132" i="14"/>
  <c r="BN132" i="14" s="1"/>
  <c r="AW132" i="14"/>
  <c r="BM132" i="14" s="1"/>
  <c r="AV132" i="14"/>
  <c r="BL132" i="14" s="1"/>
  <c r="AU132" i="14"/>
  <c r="BK132" i="14" s="1"/>
  <c r="AT132" i="14"/>
  <c r="BJ132" i="14" s="1"/>
  <c r="AS132" i="14"/>
  <c r="BI132" i="14" s="1"/>
  <c r="AR132" i="14"/>
  <c r="BH132" i="14" s="1"/>
  <c r="AQ132" i="14"/>
  <c r="BG132" i="14" s="1"/>
  <c r="AP132" i="14"/>
  <c r="BF132" i="14" s="1"/>
  <c r="AO132" i="14"/>
  <c r="BE132" i="14" s="1"/>
  <c r="AL132" i="14"/>
  <c r="BB132" i="14" s="1"/>
  <c r="AK132" i="14"/>
  <c r="BA132" i="14" s="1"/>
  <c r="AV131" i="14"/>
  <c r="BL131" i="14" s="1"/>
  <c r="AU131" i="14"/>
  <c r="BK131" i="14" s="1"/>
  <c r="AT131" i="14"/>
  <c r="BJ131" i="14" s="1"/>
  <c r="AS131" i="14"/>
  <c r="BI131" i="14" s="1"/>
  <c r="AR131" i="14"/>
  <c r="BH131" i="14" s="1"/>
  <c r="AQ131" i="14"/>
  <c r="BG131" i="14" s="1"/>
  <c r="AP131" i="14"/>
  <c r="BF131" i="14" s="1"/>
  <c r="AO131" i="14"/>
  <c r="BE131" i="14" s="1"/>
  <c r="AN131" i="14"/>
  <c r="BD131" i="14" s="1"/>
  <c r="AM131" i="14"/>
  <c r="BC131" i="14" s="1"/>
  <c r="AL131" i="14"/>
  <c r="BB131" i="14" s="1"/>
  <c r="AK131" i="14"/>
  <c r="BA131" i="14" s="1"/>
  <c r="AX130" i="14"/>
  <c r="BN130" i="14" s="1"/>
  <c r="AW130" i="14"/>
  <c r="BM130" i="14" s="1"/>
  <c r="AV130" i="14"/>
  <c r="BL130" i="14" s="1"/>
  <c r="AU130" i="14"/>
  <c r="BK130" i="14" s="1"/>
  <c r="AT130" i="14"/>
  <c r="BJ130" i="14" s="1"/>
  <c r="AS130" i="14"/>
  <c r="BI130" i="14" s="1"/>
  <c r="AR130" i="14"/>
  <c r="BH130" i="14" s="1"/>
  <c r="AQ130" i="14"/>
  <c r="BG130" i="14" s="1"/>
  <c r="AP130" i="14"/>
  <c r="BF130" i="14" s="1"/>
  <c r="AO130" i="14"/>
  <c r="BE130" i="14" s="1"/>
  <c r="AN130" i="14"/>
  <c r="BD130" i="14" s="1"/>
  <c r="AM130" i="14"/>
  <c r="BC130" i="14" s="1"/>
  <c r="AL130" i="14"/>
  <c r="BB130" i="14" s="1"/>
  <c r="AK130" i="14"/>
  <c r="BA130" i="14" s="1"/>
  <c r="AX129" i="14"/>
  <c r="BN129" i="14" s="1"/>
  <c r="AW129" i="14"/>
  <c r="BM129" i="14" s="1"/>
  <c r="AV129" i="14"/>
  <c r="BL129" i="14" s="1"/>
  <c r="AU129" i="14"/>
  <c r="BK129" i="14" s="1"/>
  <c r="AT129" i="14"/>
  <c r="BJ129" i="14" s="1"/>
  <c r="AS129" i="14"/>
  <c r="BI129" i="14" s="1"/>
  <c r="AR129" i="14"/>
  <c r="BH129" i="14" s="1"/>
  <c r="AQ129" i="14"/>
  <c r="BG129" i="14" s="1"/>
  <c r="AP129" i="14"/>
  <c r="BF129" i="14" s="1"/>
  <c r="AO129" i="14"/>
  <c r="BE129" i="14" s="1"/>
  <c r="AN129" i="14"/>
  <c r="BD129" i="14" s="1"/>
  <c r="AM129" i="14"/>
  <c r="BC129" i="14" s="1"/>
  <c r="AL129" i="14"/>
  <c r="BB129" i="14" s="1"/>
  <c r="AK129" i="14"/>
  <c r="BA129" i="14" s="1"/>
  <c r="AX128" i="14"/>
  <c r="BN128" i="14" s="1"/>
  <c r="AW128" i="14"/>
  <c r="BM128" i="14" s="1"/>
  <c r="AV128" i="14"/>
  <c r="BL128" i="14" s="1"/>
  <c r="AU128" i="14"/>
  <c r="BK128" i="14" s="1"/>
  <c r="AT128" i="14"/>
  <c r="BJ128" i="14" s="1"/>
  <c r="AS128" i="14"/>
  <c r="BI128" i="14" s="1"/>
  <c r="AR128" i="14"/>
  <c r="BH128" i="14" s="1"/>
  <c r="AQ128" i="14"/>
  <c r="BG128" i="14" s="1"/>
  <c r="AP128" i="14"/>
  <c r="BF128" i="14" s="1"/>
  <c r="AO128" i="14"/>
  <c r="BE128" i="14" s="1"/>
  <c r="AL128" i="14"/>
  <c r="BB128" i="14" s="1"/>
  <c r="AK128" i="14"/>
  <c r="BA128" i="14" s="1"/>
  <c r="AX126" i="14"/>
  <c r="BN126" i="14" s="1"/>
  <c r="AW126" i="14"/>
  <c r="BM126" i="14" s="1"/>
  <c r="AV126" i="14"/>
  <c r="BL126" i="14" s="1"/>
  <c r="AU126" i="14"/>
  <c r="BK126" i="14" s="1"/>
  <c r="AT126" i="14"/>
  <c r="BJ126" i="14" s="1"/>
  <c r="AS126" i="14"/>
  <c r="BI126" i="14" s="1"/>
  <c r="AR126" i="14"/>
  <c r="BH126" i="14" s="1"/>
  <c r="AQ126" i="14"/>
  <c r="BG126" i="14" s="1"/>
  <c r="AP126" i="14"/>
  <c r="BF126" i="14" s="1"/>
  <c r="AO126" i="14"/>
  <c r="BE126" i="14" s="1"/>
  <c r="AN126" i="14"/>
  <c r="BD126" i="14" s="1"/>
  <c r="AM126" i="14"/>
  <c r="BC126" i="14" s="1"/>
  <c r="AL126" i="14"/>
  <c r="BB126" i="14" s="1"/>
  <c r="AK126" i="14"/>
  <c r="BA126" i="14" s="1"/>
  <c r="AX125" i="14"/>
  <c r="BN125" i="14" s="1"/>
  <c r="AW125" i="14"/>
  <c r="BM125" i="14" s="1"/>
  <c r="AV125" i="14"/>
  <c r="BL125" i="14" s="1"/>
  <c r="AU125" i="14"/>
  <c r="BK125" i="14" s="1"/>
  <c r="AT125" i="14"/>
  <c r="BJ125" i="14" s="1"/>
  <c r="AS125" i="14"/>
  <c r="BI125" i="14" s="1"/>
  <c r="AR125" i="14"/>
  <c r="BH125" i="14" s="1"/>
  <c r="AQ125" i="14"/>
  <c r="BG125" i="14" s="1"/>
  <c r="AP125" i="14"/>
  <c r="BF125" i="14" s="1"/>
  <c r="AO125" i="14"/>
  <c r="BE125" i="14" s="1"/>
  <c r="AL125" i="14"/>
  <c r="BB125" i="14" s="1"/>
  <c r="AK125" i="14"/>
  <c r="BA125" i="14" s="1"/>
  <c r="AV124" i="14"/>
  <c r="BL124" i="14" s="1"/>
  <c r="AU124" i="14"/>
  <c r="BK124" i="14" s="1"/>
  <c r="AT124" i="14"/>
  <c r="BJ124" i="14" s="1"/>
  <c r="AS124" i="14"/>
  <c r="BI124" i="14" s="1"/>
  <c r="AR124" i="14"/>
  <c r="BH124" i="14" s="1"/>
  <c r="AQ124" i="14"/>
  <c r="BG124" i="14" s="1"/>
  <c r="AP124" i="14"/>
  <c r="BF124" i="14" s="1"/>
  <c r="AO124" i="14"/>
  <c r="BE124" i="14" s="1"/>
  <c r="AN124" i="14"/>
  <c r="BD124" i="14" s="1"/>
  <c r="AM124" i="14"/>
  <c r="BC124" i="14" s="1"/>
  <c r="AL124" i="14"/>
  <c r="BB124" i="14" s="1"/>
  <c r="AK124" i="14"/>
  <c r="BA124" i="14" s="1"/>
  <c r="AX123" i="14"/>
  <c r="BN123" i="14" s="1"/>
  <c r="AW123" i="14"/>
  <c r="BM123" i="14" s="1"/>
  <c r="AV123" i="14"/>
  <c r="BL123" i="14" s="1"/>
  <c r="AU123" i="14"/>
  <c r="BK123" i="14" s="1"/>
  <c r="AT123" i="14"/>
  <c r="BJ123" i="14" s="1"/>
  <c r="AS123" i="14"/>
  <c r="BI123" i="14" s="1"/>
  <c r="AR123" i="14"/>
  <c r="BH123" i="14" s="1"/>
  <c r="AQ123" i="14"/>
  <c r="BG123" i="14" s="1"/>
  <c r="AP123" i="14"/>
  <c r="BF123" i="14" s="1"/>
  <c r="AO123" i="14"/>
  <c r="BE123" i="14" s="1"/>
  <c r="AN123" i="14"/>
  <c r="BD123" i="14" s="1"/>
  <c r="AM123" i="14"/>
  <c r="BC123" i="14" s="1"/>
  <c r="AL123" i="14"/>
  <c r="BB123" i="14" s="1"/>
  <c r="AK123" i="14"/>
  <c r="BA123" i="14" s="1"/>
  <c r="AX122" i="14"/>
  <c r="BN122" i="14" s="1"/>
  <c r="AW122" i="14"/>
  <c r="BM122" i="14" s="1"/>
  <c r="AV122" i="14"/>
  <c r="BL122" i="14" s="1"/>
  <c r="AU122" i="14"/>
  <c r="BK122" i="14" s="1"/>
  <c r="AT122" i="14"/>
  <c r="BJ122" i="14" s="1"/>
  <c r="AS122" i="14"/>
  <c r="BI122" i="14" s="1"/>
  <c r="AR122" i="14"/>
  <c r="BH122" i="14" s="1"/>
  <c r="AQ122" i="14"/>
  <c r="BG122" i="14" s="1"/>
  <c r="AP122" i="14"/>
  <c r="BF122" i="14" s="1"/>
  <c r="AO122" i="14"/>
  <c r="BE122" i="14" s="1"/>
  <c r="AN122" i="14"/>
  <c r="BD122" i="14" s="1"/>
  <c r="AM122" i="14"/>
  <c r="BC122" i="14" s="1"/>
  <c r="AL122" i="14"/>
  <c r="BB122" i="14" s="1"/>
  <c r="AK122" i="14"/>
  <c r="BA122" i="14" s="1"/>
  <c r="AX121" i="14"/>
  <c r="BN121" i="14" s="1"/>
  <c r="AW121" i="14"/>
  <c r="BM121" i="14" s="1"/>
  <c r="AV121" i="14"/>
  <c r="BL121" i="14" s="1"/>
  <c r="AU121" i="14"/>
  <c r="BK121" i="14" s="1"/>
  <c r="AT121" i="14"/>
  <c r="BJ121" i="14" s="1"/>
  <c r="AS121" i="14"/>
  <c r="BI121" i="14" s="1"/>
  <c r="AR121" i="14"/>
  <c r="BH121" i="14" s="1"/>
  <c r="AQ121" i="14"/>
  <c r="BG121" i="14" s="1"/>
  <c r="AP121" i="14"/>
  <c r="BF121" i="14" s="1"/>
  <c r="AO121" i="14"/>
  <c r="BE121" i="14" s="1"/>
  <c r="AL121" i="14"/>
  <c r="BB121" i="14" s="1"/>
  <c r="AK121" i="14"/>
  <c r="BA121" i="14" s="1"/>
  <c r="AX119" i="14"/>
  <c r="BN119" i="14" s="1"/>
  <c r="AW119" i="14"/>
  <c r="BM119" i="14" s="1"/>
  <c r="AV119" i="14"/>
  <c r="BL119" i="14" s="1"/>
  <c r="AU119" i="14"/>
  <c r="BK119" i="14" s="1"/>
  <c r="AT119" i="14"/>
  <c r="BJ119" i="14" s="1"/>
  <c r="AS119" i="14"/>
  <c r="BI119" i="14" s="1"/>
  <c r="AR119" i="14"/>
  <c r="BH119" i="14" s="1"/>
  <c r="AQ119" i="14"/>
  <c r="BG119" i="14" s="1"/>
  <c r="AP119" i="14"/>
  <c r="BF119" i="14" s="1"/>
  <c r="AO119" i="14"/>
  <c r="BE119" i="14" s="1"/>
  <c r="AN119" i="14"/>
  <c r="BD119" i="14" s="1"/>
  <c r="AM119" i="14"/>
  <c r="BC119" i="14" s="1"/>
  <c r="AL119" i="14"/>
  <c r="BB119" i="14" s="1"/>
  <c r="AK119" i="14"/>
  <c r="BA119" i="14" s="1"/>
  <c r="AX118" i="14"/>
  <c r="BN118" i="14" s="1"/>
  <c r="AW118" i="14"/>
  <c r="BM118" i="14" s="1"/>
  <c r="AV118" i="14"/>
  <c r="BL118" i="14" s="1"/>
  <c r="AU118" i="14"/>
  <c r="BK118" i="14" s="1"/>
  <c r="AT118" i="14"/>
  <c r="BJ118" i="14" s="1"/>
  <c r="AS118" i="14"/>
  <c r="BI118" i="14" s="1"/>
  <c r="AR118" i="14"/>
  <c r="BH118" i="14" s="1"/>
  <c r="AQ118" i="14"/>
  <c r="BG118" i="14" s="1"/>
  <c r="AP118" i="14"/>
  <c r="BF118" i="14" s="1"/>
  <c r="AO118" i="14"/>
  <c r="BE118" i="14" s="1"/>
  <c r="AL118" i="14"/>
  <c r="BB118" i="14" s="1"/>
  <c r="AK118" i="14"/>
  <c r="BA118" i="14" s="1"/>
  <c r="AV117" i="14"/>
  <c r="BL117" i="14" s="1"/>
  <c r="AU117" i="14"/>
  <c r="BK117" i="14" s="1"/>
  <c r="AT117" i="14"/>
  <c r="BJ117" i="14" s="1"/>
  <c r="AS117" i="14"/>
  <c r="BI117" i="14" s="1"/>
  <c r="AR117" i="14"/>
  <c r="BH117" i="14" s="1"/>
  <c r="AQ117" i="14"/>
  <c r="BG117" i="14" s="1"/>
  <c r="AP117" i="14"/>
  <c r="BF117" i="14" s="1"/>
  <c r="AO117" i="14"/>
  <c r="BE117" i="14" s="1"/>
  <c r="AN117" i="14"/>
  <c r="BD117" i="14" s="1"/>
  <c r="AM117" i="14"/>
  <c r="BC117" i="14" s="1"/>
  <c r="AL117" i="14"/>
  <c r="BB117" i="14" s="1"/>
  <c r="AK117" i="14"/>
  <c r="BA117" i="14" s="1"/>
  <c r="AX116" i="14"/>
  <c r="BN116" i="14" s="1"/>
  <c r="AW116" i="14"/>
  <c r="BM116" i="14" s="1"/>
  <c r="AV116" i="14"/>
  <c r="BL116" i="14" s="1"/>
  <c r="AU116" i="14"/>
  <c r="BK116" i="14" s="1"/>
  <c r="AT116" i="14"/>
  <c r="BJ116" i="14" s="1"/>
  <c r="AS116" i="14"/>
  <c r="BI116" i="14" s="1"/>
  <c r="AR116" i="14"/>
  <c r="BH116" i="14" s="1"/>
  <c r="AQ116" i="14"/>
  <c r="BG116" i="14" s="1"/>
  <c r="AP116" i="14"/>
  <c r="BF116" i="14" s="1"/>
  <c r="AO116" i="14"/>
  <c r="BE116" i="14" s="1"/>
  <c r="AN116" i="14"/>
  <c r="BD116" i="14" s="1"/>
  <c r="AM116" i="14"/>
  <c r="BC116" i="14" s="1"/>
  <c r="AL116" i="14"/>
  <c r="BB116" i="14" s="1"/>
  <c r="AK116" i="14"/>
  <c r="BA116" i="14" s="1"/>
  <c r="AX115" i="14"/>
  <c r="BN115" i="14" s="1"/>
  <c r="AW115" i="14"/>
  <c r="BM115" i="14" s="1"/>
  <c r="AV115" i="14"/>
  <c r="BL115" i="14" s="1"/>
  <c r="AU115" i="14"/>
  <c r="BK115" i="14" s="1"/>
  <c r="AT115" i="14"/>
  <c r="BJ115" i="14" s="1"/>
  <c r="AS115" i="14"/>
  <c r="BI115" i="14" s="1"/>
  <c r="AR115" i="14"/>
  <c r="BH115" i="14" s="1"/>
  <c r="AQ115" i="14"/>
  <c r="BG115" i="14" s="1"/>
  <c r="AP115" i="14"/>
  <c r="BF115" i="14" s="1"/>
  <c r="AO115" i="14"/>
  <c r="BE115" i="14" s="1"/>
  <c r="AN115" i="14"/>
  <c r="BD115" i="14" s="1"/>
  <c r="AM115" i="14"/>
  <c r="BC115" i="14" s="1"/>
  <c r="AL115" i="14"/>
  <c r="BB115" i="14" s="1"/>
  <c r="AK115" i="14"/>
  <c r="BA115" i="14" s="1"/>
  <c r="AX114" i="14"/>
  <c r="BN114" i="14" s="1"/>
  <c r="AW114" i="14"/>
  <c r="BM114" i="14" s="1"/>
  <c r="AV114" i="14"/>
  <c r="BL114" i="14" s="1"/>
  <c r="AU114" i="14"/>
  <c r="BK114" i="14" s="1"/>
  <c r="AT114" i="14"/>
  <c r="BJ114" i="14" s="1"/>
  <c r="AS114" i="14"/>
  <c r="BI114" i="14" s="1"/>
  <c r="AR114" i="14"/>
  <c r="BH114" i="14" s="1"/>
  <c r="AQ114" i="14"/>
  <c r="BG114" i="14" s="1"/>
  <c r="AP114" i="14"/>
  <c r="BF114" i="14" s="1"/>
  <c r="AO114" i="14"/>
  <c r="BE114" i="14" s="1"/>
  <c r="AL114" i="14"/>
  <c r="BB114" i="14" s="1"/>
  <c r="AK114" i="14"/>
  <c r="BA114" i="14" s="1"/>
  <c r="AX112" i="14"/>
  <c r="BN112" i="14" s="1"/>
  <c r="AW112" i="14"/>
  <c r="BM112" i="14" s="1"/>
  <c r="AV112" i="14"/>
  <c r="BL112" i="14" s="1"/>
  <c r="AU112" i="14"/>
  <c r="BK112" i="14" s="1"/>
  <c r="AT112" i="14"/>
  <c r="BJ112" i="14" s="1"/>
  <c r="AS112" i="14"/>
  <c r="BI112" i="14" s="1"/>
  <c r="AR112" i="14"/>
  <c r="BH112" i="14" s="1"/>
  <c r="AQ112" i="14"/>
  <c r="BG112" i="14" s="1"/>
  <c r="AP112" i="14"/>
  <c r="BF112" i="14" s="1"/>
  <c r="AO112" i="14"/>
  <c r="BE112" i="14" s="1"/>
  <c r="AN112" i="14"/>
  <c r="BD112" i="14" s="1"/>
  <c r="AM112" i="14"/>
  <c r="BC112" i="14" s="1"/>
  <c r="AL112" i="14"/>
  <c r="BB112" i="14" s="1"/>
  <c r="AK112" i="14"/>
  <c r="BA112" i="14" s="1"/>
  <c r="AX111" i="14"/>
  <c r="BN111" i="14" s="1"/>
  <c r="AW111" i="14"/>
  <c r="BM111" i="14" s="1"/>
  <c r="AV111" i="14"/>
  <c r="BL111" i="14" s="1"/>
  <c r="AU111" i="14"/>
  <c r="BK111" i="14" s="1"/>
  <c r="AT111" i="14"/>
  <c r="BJ111" i="14" s="1"/>
  <c r="AS111" i="14"/>
  <c r="BI111" i="14" s="1"/>
  <c r="AR111" i="14"/>
  <c r="BH111" i="14" s="1"/>
  <c r="AQ111" i="14"/>
  <c r="BG111" i="14" s="1"/>
  <c r="AP111" i="14"/>
  <c r="BF111" i="14" s="1"/>
  <c r="AO111" i="14"/>
  <c r="BE111" i="14" s="1"/>
  <c r="AL111" i="14"/>
  <c r="BB111" i="14" s="1"/>
  <c r="AK111" i="14"/>
  <c r="BA111" i="14" s="1"/>
  <c r="AV110" i="14"/>
  <c r="BL110" i="14" s="1"/>
  <c r="AU110" i="14"/>
  <c r="BK110" i="14" s="1"/>
  <c r="AT110" i="14"/>
  <c r="BJ110" i="14" s="1"/>
  <c r="AS110" i="14"/>
  <c r="BI110" i="14" s="1"/>
  <c r="AR110" i="14"/>
  <c r="BH110" i="14" s="1"/>
  <c r="AQ110" i="14"/>
  <c r="BG110" i="14" s="1"/>
  <c r="AP110" i="14"/>
  <c r="BF110" i="14" s="1"/>
  <c r="AO110" i="14"/>
  <c r="BE110" i="14" s="1"/>
  <c r="AN110" i="14"/>
  <c r="BD110" i="14" s="1"/>
  <c r="AM110" i="14"/>
  <c r="BC110" i="14" s="1"/>
  <c r="AL110" i="14"/>
  <c r="BB110" i="14" s="1"/>
  <c r="AK110" i="14"/>
  <c r="BA110" i="14" s="1"/>
  <c r="AX109" i="14"/>
  <c r="BN109" i="14" s="1"/>
  <c r="AW109" i="14"/>
  <c r="BM109" i="14" s="1"/>
  <c r="AV109" i="14"/>
  <c r="BL109" i="14" s="1"/>
  <c r="AU109" i="14"/>
  <c r="BK109" i="14" s="1"/>
  <c r="AT109" i="14"/>
  <c r="BJ109" i="14" s="1"/>
  <c r="AS109" i="14"/>
  <c r="BI109" i="14" s="1"/>
  <c r="AR109" i="14"/>
  <c r="BH109" i="14" s="1"/>
  <c r="AQ109" i="14"/>
  <c r="BG109" i="14" s="1"/>
  <c r="AP109" i="14"/>
  <c r="BF109" i="14" s="1"/>
  <c r="AO109" i="14"/>
  <c r="BE109" i="14" s="1"/>
  <c r="AN109" i="14"/>
  <c r="BD109" i="14" s="1"/>
  <c r="AM109" i="14"/>
  <c r="BC109" i="14" s="1"/>
  <c r="AL109" i="14"/>
  <c r="BB109" i="14" s="1"/>
  <c r="AK109" i="14"/>
  <c r="BA109" i="14" s="1"/>
  <c r="AX108" i="14"/>
  <c r="BN108" i="14" s="1"/>
  <c r="AW108" i="14"/>
  <c r="BM108" i="14" s="1"/>
  <c r="AV108" i="14"/>
  <c r="BL108" i="14" s="1"/>
  <c r="AU108" i="14"/>
  <c r="BK108" i="14" s="1"/>
  <c r="AT108" i="14"/>
  <c r="BJ108" i="14" s="1"/>
  <c r="AS108" i="14"/>
  <c r="BI108" i="14" s="1"/>
  <c r="AR108" i="14"/>
  <c r="BH108" i="14" s="1"/>
  <c r="AQ108" i="14"/>
  <c r="BG108" i="14" s="1"/>
  <c r="AP108" i="14"/>
  <c r="BF108" i="14" s="1"/>
  <c r="AO108" i="14"/>
  <c r="BE108" i="14" s="1"/>
  <c r="AN108" i="14"/>
  <c r="BD108" i="14" s="1"/>
  <c r="AM108" i="14"/>
  <c r="BC108" i="14" s="1"/>
  <c r="AL108" i="14"/>
  <c r="BB108" i="14" s="1"/>
  <c r="AK108" i="14"/>
  <c r="BA108" i="14" s="1"/>
  <c r="AV107" i="14"/>
  <c r="BL107" i="14" s="1"/>
  <c r="AU107" i="14"/>
  <c r="BK107" i="14" s="1"/>
  <c r="AT107" i="14"/>
  <c r="BJ107" i="14" s="1"/>
  <c r="AS107" i="14"/>
  <c r="BI107" i="14" s="1"/>
  <c r="AR107" i="14"/>
  <c r="BH107" i="14" s="1"/>
  <c r="AQ107" i="14"/>
  <c r="BG107" i="14" s="1"/>
  <c r="AP107" i="14"/>
  <c r="BF107" i="14" s="1"/>
  <c r="AO107" i="14"/>
  <c r="BE107" i="14" s="1"/>
  <c r="AL107" i="14"/>
  <c r="BB107" i="14" s="1"/>
  <c r="AK107" i="14"/>
  <c r="BA107" i="14" s="1"/>
  <c r="AX105" i="14"/>
  <c r="BN105" i="14" s="1"/>
  <c r="AW105" i="14"/>
  <c r="BM105" i="14" s="1"/>
  <c r="AV105" i="14"/>
  <c r="BL105" i="14" s="1"/>
  <c r="AU105" i="14"/>
  <c r="BK105" i="14" s="1"/>
  <c r="AT105" i="14"/>
  <c r="BJ105" i="14" s="1"/>
  <c r="AS105" i="14"/>
  <c r="BI105" i="14" s="1"/>
  <c r="AR105" i="14"/>
  <c r="BH105" i="14" s="1"/>
  <c r="AQ105" i="14"/>
  <c r="BG105" i="14" s="1"/>
  <c r="AP105" i="14"/>
  <c r="BF105" i="14" s="1"/>
  <c r="AO105" i="14"/>
  <c r="BE105" i="14" s="1"/>
  <c r="AN105" i="14"/>
  <c r="BD105" i="14" s="1"/>
  <c r="AM105" i="14"/>
  <c r="BC105" i="14" s="1"/>
  <c r="AL105" i="14"/>
  <c r="BB105" i="14" s="1"/>
  <c r="AK105" i="14"/>
  <c r="BA105" i="14" s="1"/>
  <c r="AX104" i="14"/>
  <c r="BN104" i="14" s="1"/>
  <c r="AW104" i="14"/>
  <c r="BM104" i="14" s="1"/>
  <c r="AV104" i="14"/>
  <c r="BL104" i="14" s="1"/>
  <c r="AU104" i="14"/>
  <c r="BK104" i="14" s="1"/>
  <c r="AT104" i="14"/>
  <c r="BJ104" i="14" s="1"/>
  <c r="AS104" i="14"/>
  <c r="BI104" i="14" s="1"/>
  <c r="AR104" i="14"/>
  <c r="BH104" i="14" s="1"/>
  <c r="AQ104" i="14"/>
  <c r="BG104" i="14" s="1"/>
  <c r="AP104" i="14"/>
  <c r="BF104" i="14" s="1"/>
  <c r="AO104" i="14"/>
  <c r="BE104" i="14" s="1"/>
  <c r="AL104" i="14"/>
  <c r="BB104" i="14" s="1"/>
  <c r="AK104" i="14"/>
  <c r="BA104" i="14" s="1"/>
  <c r="AV103" i="14"/>
  <c r="BL103" i="14" s="1"/>
  <c r="AU103" i="14"/>
  <c r="BK103" i="14" s="1"/>
  <c r="AT103" i="14"/>
  <c r="BJ103" i="14" s="1"/>
  <c r="AS103" i="14"/>
  <c r="BI103" i="14" s="1"/>
  <c r="AR103" i="14"/>
  <c r="BH103" i="14" s="1"/>
  <c r="AQ103" i="14"/>
  <c r="BG103" i="14" s="1"/>
  <c r="AP103" i="14"/>
  <c r="BF103" i="14" s="1"/>
  <c r="AO103" i="14"/>
  <c r="BE103" i="14" s="1"/>
  <c r="AN103" i="14"/>
  <c r="BD103" i="14" s="1"/>
  <c r="AM103" i="14"/>
  <c r="BC103" i="14" s="1"/>
  <c r="AL103" i="14"/>
  <c r="BB103" i="14" s="1"/>
  <c r="AK103" i="14"/>
  <c r="BA103" i="14" s="1"/>
  <c r="AX102" i="14"/>
  <c r="BN102" i="14" s="1"/>
  <c r="AW102" i="14"/>
  <c r="BM102" i="14" s="1"/>
  <c r="AV102" i="14"/>
  <c r="BL102" i="14" s="1"/>
  <c r="AU102" i="14"/>
  <c r="BK102" i="14" s="1"/>
  <c r="AT102" i="14"/>
  <c r="BJ102" i="14" s="1"/>
  <c r="AS102" i="14"/>
  <c r="BI102" i="14" s="1"/>
  <c r="AR102" i="14"/>
  <c r="BH102" i="14" s="1"/>
  <c r="AQ102" i="14"/>
  <c r="BG102" i="14" s="1"/>
  <c r="AP102" i="14"/>
  <c r="BF102" i="14" s="1"/>
  <c r="AO102" i="14"/>
  <c r="BE102" i="14" s="1"/>
  <c r="AN102" i="14"/>
  <c r="BD102" i="14" s="1"/>
  <c r="AM102" i="14"/>
  <c r="BC102" i="14" s="1"/>
  <c r="AL102" i="14"/>
  <c r="BB102" i="14" s="1"/>
  <c r="AK102" i="14"/>
  <c r="BA102" i="14" s="1"/>
  <c r="AX101" i="14"/>
  <c r="BN101" i="14" s="1"/>
  <c r="AW101" i="14"/>
  <c r="BM101" i="14" s="1"/>
  <c r="AV101" i="14"/>
  <c r="BL101" i="14" s="1"/>
  <c r="AU101" i="14"/>
  <c r="BK101" i="14" s="1"/>
  <c r="AT101" i="14"/>
  <c r="BJ101" i="14" s="1"/>
  <c r="AS101" i="14"/>
  <c r="BI101" i="14" s="1"/>
  <c r="AR101" i="14"/>
  <c r="BH101" i="14" s="1"/>
  <c r="AQ101" i="14"/>
  <c r="BG101" i="14" s="1"/>
  <c r="AP101" i="14"/>
  <c r="BF101" i="14" s="1"/>
  <c r="AO101" i="14"/>
  <c r="BE101" i="14" s="1"/>
  <c r="AN101" i="14"/>
  <c r="BD101" i="14" s="1"/>
  <c r="AM101" i="14"/>
  <c r="BC101" i="14" s="1"/>
  <c r="AL101" i="14"/>
  <c r="BB101" i="14" s="1"/>
  <c r="AK101" i="14"/>
  <c r="BA101" i="14" s="1"/>
  <c r="AV100" i="14"/>
  <c r="BL100" i="14" s="1"/>
  <c r="AU100" i="14"/>
  <c r="BK100" i="14" s="1"/>
  <c r="AT100" i="14"/>
  <c r="BJ100" i="14" s="1"/>
  <c r="AS100" i="14"/>
  <c r="BI100" i="14" s="1"/>
  <c r="AR100" i="14"/>
  <c r="BH100" i="14" s="1"/>
  <c r="AQ100" i="14"/>
  <c r="BG100" i="14" s="1"/>
  <c r="AP100" i="14"/>
  <c r="BF100" i="14" s="1"/>
  <c r="AO100" i="14"/>
  <c r="BE100" i="14" s="1"/>
  <c r="AL100" i="14"/>
  <c r="BB100" i="14" s="1"/>
  <c r="AK100" i="14"/>
  <c r="BA100" i="14" s="1"/>
  <c r="AX98" i="14"/>
  <c r="BN98" i="14" s="1"/>
  <c r="AW98" i="14"/>
  <c r="BM98" i="14" s="1"/>
  <c r="AV98" i="14"/>
  <c r="BL98" i="14" s="1"/>
  <c r="AU98" i="14"/>
  <c r="BK98" i="14" s="1"/>
  <c r="AT98" i="14"/>
  <c r="BJ98" i="14" s="1"/>
  <c r="AS98" i="14"/>
  <c r="BI98" i="14" s="1"/>
  <c r="AR98" i="14"/>
  <c r="BH98" i="14" s="1"/>
  <c r="AQ98" i="14"/>
  <c r="BG98" i="14" s="1"/>
  <c r="AP98" i="14"/>
  <c r="BF98" i="14" s="1"/>
  <c r="AO98" i="14"/>
  <c r="BE98" i="14" s="1"/>
  <c r="AN98" i="14"/>
  <c r="BD98" i="14" s="1"/>
  <c r="AM98" i="14"/>
  <c r="BC98" i="14" s="1"/>
  <c r="AL98" i="14"/>
  <c r="BB98" i="14" s="1"/>
  <c r="AK98" i="14"/>
  <c r="BA98" i="14" s="1"/>
  <c r="AX97" i="14"/>
  <c r="BN97" i="14" s="1"/>
  <c r="AW97" i="14"/>
  <c r="BM97" i="14" s="1"/>
  <c r="AV97" i="14"/>
  <c r="BL97" i="14" s="1"/>
  <c r="AU97" i="14"/>
  <c r="BK97" i="14" s="1"/>
  <c r="AT97" i="14"/>
  <c r="BJ97" i="14" s="1"/>
  <c r="AS97" i="14"/>
  <c r="BI97" i="14" s="1"/>
  <c r="AR97" i="14"/>
  <c r="BH97" i="14" s="1"/>
  <c r="AQ97" i="14"/>
  <c r="BG97" i="14" s="1"/>
  <c r="AP97" i="14"/>
  <c r="BF97" i="14" s="1"/>
  <c r="AO97" i="14"/>
  <c r="BE97" i="14" s="1"/>
  <c r="AL97" i="14"/>
  <c r="BB97" i="14" s="1"/>
  <c r="AK97" i="14"/>
  <c r="BA97" i="14" s="1"/>
  <c r="AV96" i="14"/>
  <c r="BL96" i="14" s="1"/>
  <c r="AU96" i="14"/>
  <c r="BK96" i="14" s="1"/>
  <c r="AT96" i="14"/>
  <c r="BJ96" i="14" s="1"/>
  <c r="AS96" i="14"/>
  <c r="BI96" i="14" s="1"/>
  <c r="AR96" i="14"/>
  <c r="BH96" i="14" s="1"/>
  <c r="AQ96" i="14"/>
  <c r="BG96" i="14" s="1"/>
  <c r="AP96" i="14"/>
  <c r="BF96" i="14" s="1"/>
  <c r="AO96" i="14"/>
  <c r="BE96" i="14" s="1"/>
  <c r="AN96" i="14"/>
  <c r="BD96" i="14" s="1"/>
  <c r="AM96" i="14"/>
  <c r="BC96" i="14" s="1"/>
  <c r="AL96" i="14"/>
  <c r="BB96" i="14" s="1"/>
  <c r="AK96" i="14"/>
  <c r="BA96" i="14" s="1"/>
  <c r="AX95" i="14"/>
  <c r="BN95" i="14" s="1"/>
  <c r="AW95" i="14"/>
  <c r="BM95" i="14" s="1"/>
  <c r="AV95" i="14"/>
  <c r="BL95" i="14" s="1"/>
  <c r="AU95" i="14"/>
  <c r="BK95" i="14" s="1"/>
  <c r="AT95" i="14"/>
  <c r="BJ95" i="14" s="1"/>
  <c r="AS95" i="14"/>
  <c r="BI95" i="14" s="1"/>
  <c r="AR95" i="14"/>
  <c r="BH95" i="14" s="1"/>
  <c r="AQ95" i="14"/>
  <c r="BG95" i="14" s="1"/>
  <c r="AP95" i="14"/>
  <c r="BF95" i="14" s="1"/>
  <c r="AO95" i="14"/>
  <c r="BE95" i="14" s="1"/>
  <c r="AN95" i="14"/>
  <c r="BD95" i="14" s="1"/>
  <c r="AM95" i="14"/>
  <c r="BC95" i="14" s="1"/>
  <c r="AL95" i="14"/>
  <c r="BB95" i="14" s="1"/>
  <c r="AK95" i="14"/>
  <c r="BA95" i="14" s="1"/>
  <c r="AX94" i="14"/>
  <c r="BN94" i="14" s="1"/>
  <c r="AW94" i="14"/>
  <c r="BM94" i="14" s="1"/>
  <c r="AV94" i="14"/>
  <c r="BL94" i="14" s="1"/>
  <c r="AU94" i="14"/>
  <c r="BK94" i="14" s="1"/>
  <c r="AT94" i="14"/>
  <c r="BJ94" i="14" s="1"/>
  <c r="AS94" i="14"/>
  <c r="BI94" i="14" s="1"/>
  <c r="AR94" i="14"/>
  <c r="BH94" i="14" s="1"/>
  <c r="AQ94" i="14"/>
  <c r="BG94" i="14" s="1"/>
  <c r="AP94" i="14"/>
  <c r="BF94" i="14" s="1"/>
  <c r="AO94" i="14"/>
  <c r="BE94" i="14" s="1"/>
  <c r="AN94" i="14"/>
  <c r="BD94" i="14" s="1"/>
  <c r="AM94" i="14"/>
  <c r="BC94" i="14" s="1"/>
  <c r="AL94" i="14"/>
  <c r="BB94" i="14" s="1"/>
  <c r="AK94" i="14"/>
  <c r="BA94" i="14" s="1"/>
  <c r="AV93" i="14"/>
  <c r="BL93" i="14" s="1"/>
  <c r="AU93" i="14"/>
  <c r="BK93" i="14" s="1"/>
  <c r="AT93" i="14"/>
  <c r="BJ93" i="14" s="1"/>
  <c r="AS93" i="14"/>
  <c r="BI93" i="14" s="1"/>
  <c r="AR93" i="14"/>
  <c r="BH93" i="14" s="1"/>
  <c r="AQ93" i="14"/>
  <c r="BG93" i="14" s="1"/>
  <c r="AP93" i="14"/>
  <c r="BF93" i="14" s="1"/>
  <c r="AO93" i="14"/>
  <c r="BE93" i="14" s="1"/>
  <c r="AL93" i="14"/>
  <c r="BB93" i="14" s="1"/>
  <c r="AK93" i="14"/>
  <c r="BA93" i="14" s="1"/>
  <c r="AX91" i="14"/>
  <c r="BN91" i="14" s="1"/>
  <c r="AW91" i="14"/>
  <c r="BM91" i="14" s="1"/>
  <c r="AV91" i="14"/>
  <c r="BL91" i="14" s="1"/>
  <c r="AU91" i="14"/>
  <c r="BK91" i="14" s="1"/>
  <c r="AT91" i="14"/>
  <c r="BJ91" i="14" s="1"/>
  <c r="AS91" i="14"/>
  <c r="BI91" i="14" s="1"/>
  <c r="AR91" i="14"/>
  <c r="BH91" i="14" s="1"/>
  <c r="AQ91" i="14"/>
  <c r="BG91" i="14" s="1"/>
  <c r="AP91" i="14"/>
  <c r="BF91" i="14" s="1"/>
  <c r="AO91" i="14"/>
  <c r="BE91" i="14" s="1"/>
  <c r="AN91" i="14"/>
  <c r="BD91" i="14" s="1"/>
  <c r="AM91" i="14"/>
  <c r="BC91" i="14" s="1"/>
  <c r="AL91" i="14"/>
  <c r="BB91" i="14" s="1"/>
  <c r="AK91" i="14"/>
  <c r="BA91" i="14" s="1"/>
  <c r="AX90" i="14"/>
  <c r="BN90" i="14" s="1"/>
  <c r="AW90" i="14"/>
  <c r="BM90" i="14" s="1"/>
  <c r="AV90" i="14"/>
  <c r="BL90" i="14" s="1"/>
  <c r="AU90" i="14"/>
  <c r="BK90" i="14" s="1"/>
  <c r="AT90" i="14"/>
  <c r="BJ90" i="14" s="1"/>
  <c r="AS90" i="14"/>
  <c r="BI90" i="14" s="1"/>
  <c r="AR90" i="14"/>
  <c r="BH90" i="14" s="1"/>
  <c r="AQ90" i="14"/>
  <c r="BG90" i="14" s="1"/>
  <c r="AP90" i="14"/>
  <c r="BF90" i="14" s="1"/>
  <c r="AO90" i="14"/>
  <c r="BE90" i="14" s="1"/>
  <c r="AL90" i="14"/>
  <c r="BB90" i="14" s="1"/>
  <c r="AK90" i="14"/>
  <c r="BA90" i="14" s="1"/>
  <c r="AV89" i="14"/>
  <c r="BL89" i="14" s="1"/>
  <c r="AU89" i="14"/>
  <c r="BK89" i="14" s="1"/>
  <c r="AT89" i="14"/>
  <c r="BJ89" i="14" s="1"/>
  <c r="AS89" i="14"/>
  <c r="BI89" i="14" s="1"/>
  <c r="AR89" i="14"/>
  <c r="BH89" i="14" s="1"/>
  <c r="AQ89" i="14"/>
  <c r="BG89" i="14" s="1"/>
  <c r="AP89" i="14"/>
  <c r="BF89" i="14" s="1"/>
  <c r="AO89" i="14"/>
  <c r="BE89" i="14" s="1"/>
  <c r="AN89" i="14"/>
  <c r="BD89" i="14" s="1"/>
  <c r="AM89" i="14"/>
  <c r="BC89" i="14" s="1"/>
  <c r="AL89" i="14"/>
  <c r="BB89" i="14" s="1"/>
  <c r="AK89" i="14"/>
  <c r="BA89" i="14" s="1"/>
  <c r="AX88" i="14"/>
  <c r="BN88" i="14" s="1"/>
  <c r="AW88" i="14"/>
  <c r="BM88" i="14" s="1"/>
  <c r="AV88" i="14"/>
  <c r="BL88" i="14" s="1"/>
  <c r="AU88" i="14"/>
  <c r="BK88" i="14" s="1"/>
  <c r="AT88" i="14"/>
  <c r="BJ88" i="14" s="1"/>
  <c r="AS88" i="14"/>
  <c r="BI88" i="14" s="1"/>
  <c r="AR88" i="14"/>
  <c r="BH88" i="14" s="1"/>
  <c r="AQ88" i="14"/>
  <c r="BG88" i="14" s="1"/>
  <c r="AP88" i="14"/>
  <c r="BF88" i="14" s="1"/>
  <c r="AO88" i="14"/>
  <c r="BE88" i="14" s="1"/>
  <c r="AN88" i="14"/>
  <c r="BD88" i="14" s="1"/>
  <c r="AL88" i="14"/>
  <c r="BB88" i="14" s="1"/>
  <c r="AK88" i="14"/>
  <c r="BA88" i="14" s="1"/>
  <c r="AX87" i="14"/>
  <c r="BN87" i="14" s="1"/>
  <c r="AW87" i="14"/>
  <c r="BM87" i="14" s="1"/>
  <c r="AV87" i="14"/>
  <c r="BL87" i="14" s="1"/>
  <c r="AU87" i="14"/>
  <c r="BK87" i="14" s="1"/>
  <c r="AT87" i="14"/>
  <c r="BJ87" i="14" s="1"/>
  <c r="AS87" i="14"/>
  <c r="BI87" i="14" s="1"/>
  <c r="AR87" i="14"/>
  <c r="BH87" i="14" s="1"/>
  <c r="AQ87" i="14"/>
  <c r="BG87" i="14" s="1"/>
  <c r="AP87" i="14"/>
  <c r="BF87" i="14" s="1"/>
  <c r="AO87" i="14"/>
  <c r="BE87" i="14" s="1"/>
  <c r="AN87" i="14"/>
  <c r="BD87" i="14" s="1"/>
  <c r="AM87" i="14"/>
  <c r="BC87" i="14" s="1"/>
  <c r="AL87" i="14"/>
  <c r="BB87" i="14" s="1"/>
  <c r="AK87" i="14"/>
  <c r="BA87" i="14" s="1"/>
  <c r="AX86" i="14"/>
  <c r="BN86" i="14" s="1"/>
  <c r="AW86" i="14"/>
  <c r="BM86" i="14" s="1"/>
  <c r="AV86" i="14"/>
  <c r="BL86" i="14" s="1"/>
  <c r="AU86" i="14"/>
  <c r="BK86" i="14" s="1"/>
  <c r="AT86" i="14"/>
  <c r="BJ86" i="14" s="1"/>
  <c r="AS86" i="14"/>
  <c r="BI86" i="14" s="1"/>
  <c r="AR86" i="14"/>
  <c r="BH86" i="14" s="1"/>
  <c r="AQ86" i="14"/>
  <c r="BG86" i="14" s="1"/>
  <c r="AP86" i="14"/>
  <c r="BF86" i="14" s="1"/>
  <c r="AO86" i="14"/>
  <c r="BE86" i="14" s="1"/>
  <c r="AL86" i="14"/>
  <c r="BB86" i="14" s="1"/>
  <c r="AK86" i="14"/>
  <c r="BA86" i="14" s="1"/>
  <c r="AX84" i="14"/>
  <c r="BN84" i="14" s="1"/>
  <c r="AW84" i="14"/>
  <c r="BM84" i="14" s="1"/>
  <c r="AV84" i="14"/>
  <c r="BL84" i="14" s="1"/>
  <c r="AU84" i="14"/>
  <c r="BK84" i="14" s="1"/>
  <c r="AT84" i="14"/>
  <c r="BJ84" i="14" s="1"/>
  <c r="AS84" i="14"/>
  <c r="BI84" i="14" s="1"/>
  <c r="AR84" i="14"/>
  <c r="BH84" i="14" s="1"/>
  <c r="AQ84" i="14"/>
  <c r="BG84" i="14" s="1"/>
  <c r="AP84" i="14"/>
  <c r="BF84" i="14" s="1"/>
  <c r="AO84" i="14"/>
  <c r="BE84" i="14" s="1"/>
  <c r="AN84" i="14"/>
  <c r="BD84" i="14" s="1"/>
  <c r="AM84" i="14"/>
  <c r="BC84" i="14" s="1"/>
  <c r="AL84" i="14"/>
  <c r="BB84" i="14" s="1"/>
  <c r="AK84" i="14"/>
  <c r="BA84" i="14" s="1"/>
  <c r="AX83" i="14"/>
  <c r="BN83" i="14" s="1"/>
  <c r="AW83" i="14"/>
  <c r="BM83" i="14" s="1"/>
  <c r="AV83" i="14"/>
  <c r="BL83" i="14" s="1"/>
  <c r="AU83" i="14"/>
  <c r="BK83" i="14" s="1"/>
  <c r="AT83" i="14"/>
  <c r="BJ83" i="14" s="1"/>
  <c r="AS83" i="14"/>
  <c r="BI83" i="14" s="1"/>
  <c r="AR83" i="14"/>
  <c r="BH83" i="14" s="1"/>
  <c r="AQ83" i="14"/>
  <c r="BG83" i="14" s="1"/>
  <c r="AP83" i="14"/>
  <c r="BF83" i="14" s="1"/>
  <c r="AO83" i="14"/>
  <c r="BE83" i="14" s="1"/>
  <c r="AL83" i="14"/>
  <c r="BB83" i="14" s="1"/>
  <c r="AK83" i="14"/>
  <c r="BA83" i="14" s="1"/>
  <c r="AV82" i="14"/>
  <c r="BL82" i="14" s="1"/>
  <c r="AU82" i="14"/>
  <c r="BK82" i="14" s="1"/>
  <c r="AT82" i="14"/>
  <c r="BJ82" i="14" s="1"/>
  <c r="AS82" i="14"/>
  <c r="BI82" i="14" s="1"/>
  <c r="AR82" i="14"/>
  <c r="BH82" i="14" s="1"/>
  <c r="AQ82" i="14"/>
  <c r="BG82" i="14" s="1"/>
  <c r="AP82" i="14"/>
  <c r="BF82" i="14" s="1"/>
  <c r="AO82" i="14"/>
  <c r="BE82" i="14" s="1"/>
  <c r="AN82" i="14"/>
  <c r="BD82" i="14" s="1"/>
  <c r="AM82" i="14"/>
  <c r="BC82" i="14" s="1"/>
  <c r="AL82" i="14"/>
  <c r="BB82" i="14" s="1"/>
  <c r="AK82" i="14"/>
  <c r="BA82" i="14" s="1"/>
  <c r="AK81" i="14"/>
  <c r="BA81" i="14" s="1"/>
  <c r="AL81" i="14"/>
  <c r="BB81" i="14" s="1"/>
  <c r="AM81" i="14"/>
  <c r="BC81" i="14" s="1"/>
  <c r="AN81" i="14"/>
  <c r="BD81" i="14" s="1"/>
  <c r="AO81" i="14"/>
  <c r="BE81" i="14" s="1"/>
  <c r="AP81" i="14"/>
  <c r="BF81" i="14" s="1"/>
  <c r="AQ81" i="14"/>
  <c r="BG81" i="14" s="1"/>
  <c r="AR81" i="14"/>
  <c r="BH81" i="14" s="1"/>
  <c r="AS81" i="14"/>
  <c r="BI81" i="14" s="1"/>
  <c r="AT81" i="14"/>
  <c r="BJ81" i="14" s="1"/>
  <c r="AU81" i="14"/>
  <c r="BK81" i="14" s="1"/>
  <c r="AV81" i="14"/>
  <c r="BL81" i="14" s="1"/>
  <c r="AW81" i="14"/>
  <c r="BM81" i="14" s="1"/>
  <c r="AX81" i="14"/>
  <c r="BN81" i="14" s="1"/>
  <c r="AX80" i="14"/>
  <c r="BN80" i="14" s="1"/>
  <c r="AW80" i="14"/>
  <c r="BM80" i="14" s="1"/>
  <c r="AV80" i="14"/>
  <c r="BL80" i="14" s="1"/>
  <c r="AU80" i="14"/>
  <c r="BK80" i="14" s="1"/>
  <c r="AT80" i="14"/>
  <c r="BJ80" i="14" s="1"/>
  <c r="AS80" i="14"/>
  <c r="BI80" i="14" s="1"/>
  <c r="AR80" i="14"/>
  <c r="BH80" i="14" s="1"/>
  <c r="AQ80" i="14"/>
  <c r="BG80" i="14" s="1"/>
  <c r="AP80" i="14"/>
  <c r="BF80" i="14" s="1"/>
  <c r="AO80" i="14"/>
  <c r="BE80" i="14" s="1"/>
  <c r="AN80" i="14"/>
  <c r="BD80" i="14" s="1"/>
  <c r="AM80" i="14"/>
  <c r="BC80" i="14" s="1"/>
  <c r="AL80" i="14"/>
  <c r="BB80" i="14" s="1"/>
  <c r="AK80" i="14"/>
  <c r="BA80" i="14" s="1"/>
  <c r="AV79" i="14"/>
  <c r="BL79" i="14" s="1"/>
  <c r="AU79" i="14"/>
  <c r="BK79" i="14" s="1"/>
  <c r="AT79" i="14"/>
  <c r="BJ79" i="14" s="1"/>
  <c r="AS79" i="14"/>
  <c r="BI79" i="14" s="1"/>
  <c r="AR79" i="14"/>
  <c r="BH79" i="14" s="1"/>
  <c r="AQ79" i="14"/>
  <c r="BG79" i="14" s="1"/>
  <c r="AP79" i="14"/>
  <c r="BF79" i="14" s="1"/>
  <c r="AO79" i="14"/>
  <c r="BE79" i="14" s="1"/>
  <c r="AL79" i="14"/>
  <c r="BB79" i="14" s="1"/>
  <c r="AK79" i="14"/>
  <c r="BA79" i="14" s="1"/>
  <c r="C60" i="14"/>
  <c r="D60" i="14"/>
  <c r="AZ60" i="14" s="1"/>
  <c r="T60" i="14"/>
  <c r="S60" i="14"/>
  <c r="AK64" i="14"/>
  <c r="BA64" i="14" s="1"/>
  <c r="AL64" i="14"/>
  <c r="BB64" i="14" s="1"/>
  <c r="AM64" i="14"/>
  <c r="BC64" i="14" s="1"/>
  <c r="AN64" i="14"/>
  <c r="BD64" i="14" s="1"/>
  <c r="AO64" i="14"/>
  <c r="BE64" i="14" s="1"/>
  <c r="AP64" i="14"/>
  <c r="BF64" i="14" s="1"/>
  <c r="AQ64" i="14"/>
  <c r="BG64" i="14" s="1"/>
  <c r="AR64" i="14"/>
  <c r="BH64" i="14" s="1"/>
  <c r="AS64" i="14"/>
  <c r="BI64" i="14" s="1"/>
  <c r="AT64" i="14"/>
  <c r="BJ64" i="14" s="1"/>
  <c r="AU64" i="14"/>
  <c r="BK64" i="14" s="1"/>
  <c r="AV64" i="14"/>
  <c r="BL64" i="14" s="1"/>
  <c r="AW64" i="14"/>
  <c r="BM64" i="14" s="1"/>
  <c r="AX64" i="14"/>
  <c r="BN64" i="14" s="1"/>
  <c r="AK72" i="14"/>
  <c r="BA72" i="14" s="1"/>
  <c r="AL72" i="14"/>
  <c r="BB72" i="14" s="1"/>
  <c r="AM72" i="14"/>
  <c r="BC72" i="14" s="1"/>
  <c r="AN72" i="14"/>
  <c r="BD72" i="14" s="1"/>
  <c r="AO72" i="14"/>
  <c r="BE72" i="14" s="1"/>
  <c r="AP72" i="14"/>
  <c r="BF72" i="14" s="1"/>
  <c r="AQ72" i="14"/>
  <c r="BG72" i="14" s="1"/>
  <c r="AR72" i="14"/>
  <c r="BH72" i="14" s="1"/>
  <c r="AS72" i="14"/>
  <c r="BI72" i="14" s="1"/>
  <c r="AT72" i="14"/>
  <c r="BJ72" i="14" s="1"/>
  <c r="AU72" i="14"/>
  <c r="BK72" i="14" s="1"/>
  <c r="AV72" i="14"/>
  <c r="BL72" i="14" s="1"/>
  <c r="AW72" i="14"/>
  <c r="BM72" i="14" s="1"/>
  <c r="AX72" i="14"/>
  <c r="BN72" i="14" s="1"/>
  <c r="AK73" i="14"/>
  <c r="BA73" i="14" s="1"/>
  <c r="AL73" i="14"/>
  <c r="BB73" i="14" s="1"/>
  <c r="AM73" i="14"/>
  <c r="BC73" i="14" s="1"/>
  <c r="AN73" i="14"/>
  <c r="BD73" i="14" s="1"/>
  <c r="AO73" i="14"/>
  <c r="BE73" i="14" s="1"/>
  <c r="AP73" i="14"/>
  <c r="BF73" i="14" s="1"/>
  <c r="AQ73" i="14"/>
  <c r="BG73" i="14" s="1"/>
  <c r="AR73" i="14"/>
  <c r="BH73" i="14" s="1"/>
  <c r="AS73" i="14"/>
  <c r="BI73" i="14" s="1"/>
  <c r="AT73" i="14"/>
  <c r="BJ73" i="14" s="1"/>
  <c r="AU73" i="14"/>
  <c r="BK73" i="14" s="1"/>
  <c r="AV73" i="14"/>
  <c r="BL73" i="14" s="1"/>
  <c r="AW73" i="14"/>
  <c r="BM73" i="14" s="1"/>
  <c r="AX73" i="14"/>
  <c r="BN73" i="14" s="1"/>
  <c r="AK74" i="14"/>
  <c r="BA74" i="14" s="1"/>
  <c r="AL74" i="14"/>
  <c r="BB74" i="14" s="1"/>
  <c r="AM74" i="14"/>
  <c r="BC74" i="14" s="1"/>
  <c r="AN74" i="14"/>
  <c r="BD74" i="14" s="1"/>
  <c r="AO74" i="14"/>
  <c r="BE74" i="14" s="1"/>
  <c r="AP74" i="14"/>
  <c r="BF74" i="14" s="1"/>
  <c r="AQ74" i="14"/>
  <c r="BG74" i="14" s="1"/>
  <c r="AR74" i="14"/>
  <c r="BH74" i="14" s="1"/>
  <c r="AS74" i="14"/>
  <c r="BI74" i="14" s="1"/>
  <c r="AT74" i="14"/>
  <c r="BJ74" i="14" s="1"/>
  <c r="AU74" i="14"/>
  <c r="BK74" i="14" s="1"/>
  <c r="AV74" i="14"/>
  <c r="BL74" i="14" s="1"/>
  <c r="AW74" i="14"/>
  <c r="BM74" i="14" s="1"/>
  <c r="AX74" i="14"/>
  <c r="BN74" i="14" s="1"/>
  <c r="AK75" i="14"/>
  <c r="BA75" i="14" s="1"/>
  <c r="AL75" i="14"/>
  <c r="BB75" i="14" s="1"/>
  <c r="AM75" i="14"/>
  <c r="BC75" i="14" s="1"/>
  <c r="AN75" i="14"/>
  <c r="BD75" i="14" s="1"/>
  <c r="AO75" i="14"/>
  <c r="BE75" i="14" s="1"/>
  <c r="AP75" i="14"/>
  <c r="BF75" i="14" s="1"/>
  <c r="AQ75" i="14"/>
  <c r="BG75" i="14" s="1"/>
  <c r="AR75" i="14"/>
  <c r="BH75" i="14" s="1"/>
  <c r="AS75" i="14"/>
  <c r="BI75" i="14" s="1"/>
  <c r="AT75" i="14"/>
  <c r="BJ75" i="14" s="1"/>
  <c r="AU75" i="14"/>
  <c r="BK75" i="14" s="1"/>
  <c r="AV75" i="14"/>
  <c r="BL75" i="14" s="1"/>
  <c r="AW75" i="14"/>
  <c r="BM75" i="14" s="1"/>
  <c r="AX75" i="14"/>
  <c r="BN75" i="14" s="1"/>
  <c r="AK77" i="14"/>
  <c r="BA77" i="14" s="1"/>
  <c r="AL77" i="14"/>
  <c r="BB77" i="14" s="1"/>
  <c r="AM77" i="14"/>
  <c r="BC77" i="14" s="1"/>
  <c r="AN77" i="14"/>
  <c r="BD77" i="14" s="1"/>
  <c r="AO77" i="14"/>
  <c r="BE77" i="14" s="1"/>
  <c r="AP77" i="14"/>
  <c r="BF77" i="14" s="1"/>
  <c r="AQ77" i="14"/>
  <c r="BG77" i="14" s="1"/>
  <c r="AR77" i="14"/>
  <c r="BH77" i="14" s="1"/>
  <c r="AS77" i="14"/>
  <c r="BI77" i="14" s="1"/>
  <c r="AT77" i="14"/>
  <c r="BJ77" i="14" s="1"/>
  <c r="AU77" i="14"/>
  <c r="BK77" i="14" s="1"/>
  <c r="AV77" i="14"/>
  <c r="BL77" i="14" s="1"/>
  <c r="AW77" i="14"/>
  <c r="BM77" i="14" s="1"/>
  <c r="AX77" i="14"/>
  <c r="BN77" i="14" s="1"/>
  <c r="AX62" i="14"/>
  <c r="BN62" i="14" s="1"/>
  <c r="AW62" i="14"/>
  <c r="BM62" i="14" s="1"/>
  <c r="AV62" i="14"/>
  <c r="BL62" i="14" s="1"/>
  <c r="AU62" i="14"/>
  <c r="BK62" i="14" s="1"/>
  <c r="AT62" i="14"/>
  <c r="BJ62" i="14" s="1"/>
  <c r="AS62" i="14"/>
  <c r="BI62" i="14" s="1"/>
  <c r="AR62" i="14"/>
  <c r="BH62" i="14" s="1"/>
  <c r="AQ62" i="14"/>
  <c r="BG62" i="14" s="1"/>
  <c r="AO62" i="14"/>
  <c r="BE62" i="14" s="1"/>
  <c r="AN62" i="14"/>
  <c r="BD62" i="14" s="1"/>
  <c r="AM62" i="14"/>
  <c r="BC62" i="14" s="1"/>
  <c r="AL62" i="14"/>
  <c r="BB62" i="14" s="1"/>
  <c r="AK62" i="14"/>
  <c r="BA62" i="14" s="1"/>
  <c r="AV61" i="14"/>
  <c r="BL61" i="14" s="1"/>
  <c r="AU61" i="14"/>
  <c r="BK61" i="14" s="1"/>
  <c r="AT61" i="14"/>
  <c r="BJ61" i="14" s="1"/>
  <c r="AS61" i="14"/>
  <c r="BI61" i="14" s="1"/>
  <c r="AR61" i="14"/>
  <c r="BH61" i="14" s="1"/>
  <c r="AQ61" i="14"/>
  <c r="BG61" i="14" s="1"/>
  <c r="AL61" i="14"/>
  <c r="BB61" i="14" s="1"/>
  <c r="AK61" i="14"/>
  <c r="BA61" i="14" s="1"/>
  <c r="AX60" i="14"/>
  <c r="BN60" i="14" s="1"/>
  <c r="AW60" i="14"/>
  <c r="BM60" i="14" s="1"/>
  <c r="AV60" i="14"/>
  <c r="BL60" i="14" s="1"/>
  <c r="AU60" i="14"/>
  <c r="BK60" i="14" s="1"/>
  <c r="AT60" i="14"/>
  <c r="BJ60" i="14" s="1"/>
  <c r="AS60" i="14"/>
  <c r="BI60" i="14" s="1"/>
  <c r="AR60" i="14"/>
  <c r="BH60" i="14" s="1"/>
  <c r="AQ60" i="14"/>
  <c r="BG60" i="14" s="1"/>
  <c r="AP60" i="14"/>
  <c r="BF60" i="14" s="1"/>
  <c r="AO60" i="14"/>
  <c r="BE60" i="14" s="1"/>
  <c r="AN60" i="14"/>
  <c r="BD60" i="14" s="1"/>
  <c r="AL60" i="14"/>
  <c r="BB60" i="14" s="1"/>
  <c r="AK60" i="14"/>
  <c r="BA60" i="14" s="1"/>
  <c r="AV58" i="14"/>
  <c r="BL58" i="14" s="1"/>
  <c r="AU58" i="14"/>
  <c r="BK58" i="14" s="1"/>
  <c r="AT58" i="14"/>
  <c r="BJ58" i="14" s="1"/>
  <c r="AS58" i="14"/>
  <c r="BI58" i="14" s="1"/>
  <c r="AR58" i="14"/>
  <c r="BH58" i="14" s="1"/>
  <c r="AQ58" i="14"/>
  <c r="BG58" i="14" s="1"/>
  <c r="AN58" i="14"/>
  <c r="BD58" i="14" s="1"/>
  <c r="AM58" i="14"/>
  <c r="BC58" i="14" s="1"/>
  <c r="AL58" i="14"/>
  <c r="BB58" i="14" s="1"/>
  <c r="AK58" i="14"/>
  <c r="BA58" i="14" s="1"/>
  <c r="AX57" i="14"/>
  <c r="BN57" i="14" s="1"/>
  <c r="AW57" i="14"/>
  <c r="BM57" i="14" s="1"/>
  <c r="AV57" i="14"/>
  <c r="BL57" i="14" s="1"/>
  <c r="AU57" i="14"/>
  <c r="BK57" i="14" s="1"/>
  <c r="AT57" i="14"/>
  <c r="BJ57" i="14" s="1"/>
  <c r="AS57" i="14"/>
  <c r="BI57" i="14" s="1"/>
  <c r="AR57" i="14"/>
  <c r="BH57" i="14" s="1"/>
  <c r="AQ57" i="14"/>
  <c r="BG57" i="14" s="1"/>
  <c r="AP57" i="14"/>
  <c r="BF57" i="14" s="1"/>
  <c r="AO57" i="14"/>
  <c r="BE57" i="14" s="1"/>
  <c r="AN57" i="14"/>
  <c r="BD57" i="14" s="1"/>
  <c r="AM57" i="14"/>
  <c r="BC57" i="14" s="1"/>
  <c r="AL57" i="14"/>
  <c r="BB57" i="14" s="1"/>
  <c r="AK57" i="14"/>
  <c r="BA57" i="14" s="1"/>
  <c r="AX56" i="14"/>
  <c r="BN56" i="14" s="1"/>
  <c r="AW56" i="14"/>
  <c r="BM56" i="14" s="1"/>
  <c r="AV56" i="14"/>
  <c r="BL56" i="14" s="1"/>
  <c r="AU56" i="14"/>
  <c r="BK56" i="14" s="1"/>
  <c r="AT56" i="14"/>
  <c r="BJ56" i="14" s="1"/>
  <c r="AS56" i="14"/>
  <c r="BI56" i="14" s="1"/>
  <c r="AR56" i="14"/>
  <c r="BH56" i="14" s="1"/>
  <c r="AQ56" i="14"/>
  <c r="BG56" i="14" s="1"/>
  <c r="AP56" i="14"/>
  <c r="BF56" i="14" s="1"/>
  <c r="AO56" i="14"/>
  <c r="BE56" i="14" s="1"/>
  <c r="AL56" i="14"/>
  <c r="BB56" i="14" s="1"/>
  <c r="AK56" i="14"/>
  <c r="BA56" i="14" s="1"/>
  <c r="AK50" i="14"/>
  <c r="BA50" i="14" s="1"/>
  <c r="AL50" i="14"/>
  <c r="BB50" i="14" s="1"/>
  <c r="AM50" i="14"/>
  <c r="BC50" i="14" s="1"/>
  <c r="AN50" i="14"/>
  <c r="BD50" i="14" s="1"/>
  <c r="AO50" i="14"/>
  <c r="BE50" i="14" s="1"/>
  <c r="AP50" i="14"/>
  <c r="BF50" i="14" s="1"/>
  <c r="AQ50" i="14"/>
  <c r="BG50" i="14" s="1"/>
  <c r="AR50" i="14"/>
  <c r="BH50" i="14" s="1"/>
  <c r="AS50" i="14"/>
  <c r="BI50" i="14" s="1"/>
  <c r="AT50" i="14"/>
  <c r="BJ50" i="14" s="1"/>
  <c r="AU50" i="14"/>
  <c r="BK50" i="14" s="1"/>
  <c r="AV50" i="14"/>
  <c r="BL50" i="14" s="1"/>
  <c r="AW50" i="14"/>
  <c r="BM50" i="14" s="1"/>
  <c r="AX50" i="14"/>
  <c r="BN50" i="14" s="1"/>
  <c r="AK51" i="14"/>
  <c r="BA51" i="14" s="1"/>
  <c r="AL51" i="14"/>
  <c r="BB51" i="14" s="1"/>
  <c r="AM51" i="14"/>
  <c r="BC51" i="14" s="1"/>
  <c r="AN51" i="14"/>
  <c r="BD51" i="14" s="1"/>
  <c r="AO51" i="14"/>
  <c r="BE51" i="14" s="1"/>
  <c r="AP51" i="14"/>
  <c r="BF51" i="14" s="1"/>
  <c r="AQ51" i="14"/>
  <c r="BG51" i="14" s="1"/>
  <c r="AR51" i="14"/>
  <c r="BH51" i="14" s="1"/>
  <c r="AS51" i="14"/>
  <c r="BI51" i="14" s="1"/>
  <c r="AT51" i="14"/>
  <c r="BJ51" i="14" s="1"/>
  <c r="AU51" i="14"/>
  <c r="BK51" i="14" s="1"/>
  <c r="AV51" i="14"/>
  <c r="BL51" i="14" s="1"/>
  <c r="AW51" i="14"/>
  <c r="BM51" i="14" s="1"/>
  <c r="AX51" i="14"/>
  <c r="BN51" i="14" s="1"/>
  <c r="AK52" i="14"/>
  <c r="BA52" i="14" s="1"/>
  <c r="AL52" i="14"/>
  <c r="BB52" i="14" s="1"/>
  <c r="AM52" i="14"/>
  <c r="BC52" i="14" s="1"/>
  <c r="AN52" i="14"/>
  <c r="BD52" i="14" s="1"/>
  <c r="AO52" i="14"/>
  <c r="BE52" i="14" s="1"/>
  <c r="AP52" i="14"/>
  <c r="BF52" i="14" s="1"/>
  <c r="AQ52" i="14"/>
  <c r="BG52" i="14" s="1"/>
  <c r="AR52" i="14"/>
  <c r="BH52" i="14" s="1"/>
  <c r="AS52" i="14"/>
  <c r="BI52" i="14" s="1"/>
  <c r="AT52" i="14"/>
  <c r="BJ52" i="14" s="1"/>
  <c r="AU52" i="14"/>
  <c r="BK52" i="14" s="1"/>
  <c r="AV52" i="14"/>
  <c r="BL52" i="14" s="1"/>
  <c r="AW52" i="14"/>
  <c r="BM52" i="14" s="1"/>
  <c r="AX52" i="14"/>
  <c r="BN52" i="14" s="1"/>
  <c r="AK55" i="14"/>
  <c r="BA55" i="14" s="1"/>
  <c r="AL55" i="14"/>
  <c r="BB55" i="14" s="1"/>
  <c r="AM55" i="14"/>
  <c r="BC55" i="14" s="1"/>
  <c r="AN55" i="14"/>
  <c r="BD55" i="14" s="1"/>
  <c r="AO55" i="14"/>
  <c r="BE55" i="14" s="1"/>
  <c r="AP55" i="14"/>
  <c r="BF55" i="14" s="1"/>
  <c r="AQ55" i="14"/>
  <c r="BG55" i="14" s="1"/>
  <c r="AR55" i="14"/>
  <c r="BH55" i="14" s="1"/>
  <c r="AS55" i="14"/>
  <c r="BI55" i="14" s="1"/>
  <c r="AT55" i="14"/>
  <c r="BJ55" i="14" s="1"/>
  <c r="AU55" i="14"/>
  <c r="BK55" i="14" s="1"/>
  <c r="AV55" i="14"/>
  <c r="BL55" i="14" s="1"/>
  <c r="AW55" i="14"/>
  <c r="BM55" i="14" s="1"/>
  <c r="AX55" i="14"/>
  <c r="BN55" i="14" s="1"/>
  <c r="AX49" i="14"/>
  <c r="BN49" i="14" s="1"/>
  <c r="AW49" i="14"/>
  <c r="BM49" i="14" s="1"/>
  <c r="AV49" i="14"/>
  <c r="BL49" i="14" s="1"/>
  <c r="AU49" i="14"/>
  <c r="BK49" i="14" s="1"/>
  <c r="AT49" i="14"/>
  <c r="BJ49" i="14" s="1"/>
  <c r="AS49" i="14"/>
  <c r="BI49" i="14" s="1"/>
  <c r="AR49" i="14"/>
  <c r="BH49" i="14" s="1"/>
  <c r="AQ49" i="14"/>
  <c r="BG49" i="14" s="1"/>
  <c r="AP49" i="14"/>
  <c r="AO49" i="14"/>
  <c r="AN49" i="14"/>
  <c r="BD49" i="14" s="1"/>
  <c r="AM49" i="14"/>
  <c r="BC49" i="14" s="1"/>
  <c r="AL49" i="14"/>
  <c r="BB49" i="14" s="1"/>
  <c r="AK49" i="14"/>
  <c r="BA49" i="14" s="1"/>
  <c r="AV48" i="14"/>
  <c r="BL48" i="14" s="1"/>
  <c r="AU48" i="14"/>
  <c r="BK48" i="14" s="1"/>
  <c r="AT48" i="14"/>
  <c r="BJ48" i="14" s="1"/>
  <c r="AS48" i="14"/>
  <c r="BI48" i="14" s="1"/>
  <c r="AR48" i="14"/>
  <c r="AQ48" i="14"/>
  <c r="AN48" i="14"/>
  <c r="BD48" i="14" s="1"/>
  <c r="AM48" i="14"/>
  <c r="BC48" i="14" s="1"/>
  <c r="AL48" i="14"/>
  <c r="BB48" i="14" s="1"/>
  <c r="AK48" i="14"/>
  <c r="BA48" i="14" s="1"/>
  <c r="AV47" i="14"/>
  <c r="BL47" i="14" s="1"/>
  <c r="AU47" i="14"/>
  <c r="BK47" i="14" s="1"/>
  <c r="AT47" i="14"/>
  <c r="BJ47" i="14" s="1"/>
  <c r="AS47" i="14"/>
  <c r="AR47" i="14"/>
  <c r="BH47" i="14" s="1"/>
  <c r="AQ47" i="14"/>
  <c r="BG47" i="14" s="1"/>
  <c r="AP47" i="14"/>
  <c r="BF47" i="14" s="1"/>
  <c r="AO47" i="14"/>
  <c r="BE47" i="14" s="1"/>
  <c r="AN47" i="14"/>
  <c r="BD47" i="14" s="1"/>
  <c r="AM47" i="14"/>
  <c r="BC47" i="14" s="1"/>
  <c r="AL47" i="14"/>
  <c r="BB47" i="14" s="1"/>
  <c r="AK47" i="14"/>
  <c r="BA47" i="14" s="1"/>
  <c r="AK44" i="14"/>
  <c r="BA44" i="14" s="1"/>
  <c r="AL44" i="14"/>
  <c r="BB44" i="14" s="1"/>
  <c r="AM44" i="14"/>
  <c r="BC44" i="14" s="1"/>
  <c r="AN44" i="14"/>
  <c r="BD44" i="14" s="1"/>
  <c r="AO44" i="14"/>
  <c r="BE44" i="14" s="1"/>
  <c r="AP44" i="14"/>
  <c r="BF44" i="14" s="1"/>
  <c r="AQ44" i="14"/>
  <c r="BG44" i="14" s="1"/>
  <c r="AR44" i="14"/>
  <c r="BH44" i="14" s="1"/>
  <c r="AS44" i="14"/>
  <c r="BI44" i="14" s="1"/>
  <c r="AT44" i="14"/>
  <c r="BJ44" i="14" s="1"/>
  <c r="AU44" i="14"/>
  <c r="BK44" i="14" s="1"/>
  <c r="AV44" i="14"/>
  <c r="BL44" i="14" s="1"/>
  <c r="AW44" i="14"/>
  <c r="BM44" i="14" s="1"/>
  <c r="AX44" i="14"/>
  <c r="BN44" i="14" s="1"/>
  <c r="AK45" i="14"/>
  <c r="BA45" i="14" s="1"/>
  <c r="AL45" i="14"/>
  <c r="BB45" i="14" s="1"/>
  <c r="AM45" i="14"/>
  <c r="BC45" i="14" s="1"/>
  <c r="AN45" i="14"/>
  <c r="BD45" i="14" s="1"/>
  <c r="AO45" i="14"/>
  <c r="BE45" i="14" s="1"/>
  <c r="AP45" i="14"/>
  <c r="BF45" i="14" s="1"/>
  <c r="AQ45" i="14"/>
  <c r="BG45" i="14" s="1"/>
  <c r="AR45" i="14"/>
  <c r="BH45" i="14" s="1"/>
  <c r="AS45" i="14"/>
  <c r="BI45" i="14" s="1"/>
  <c r="AT45" i="14"/>
  <c r="BJ45" i="14" s="1"/>
  <c r="AU45" i="14"/>
  <c r="BK45" i="14" s="1"/>
  <c r="AV45" i="14"/>
  <c r="BL45" i="14" s="1"/>
  <c r="AW45" i="14"/>
  <c r="BM45" i="14" s="1"/>
  <c r="AX45" i="14"/>
  <c r="BN45" i="14" s="1"/>
  <c r="AK46" i="14"/>
  <c r="BA46" i="14" s="1"/>
  <c r="AL46" i="14"/>
  <c r="BB46" i="14" s="1"/>
  <c r="AM46" i="14"/>
  <c r="BC46" i="14" s="1"/>
  <c r="AN46" i="14"/>
  <c r="BD46" i="14" s="1"/>
  <c r="AO46" i="14"/>
  <c r="BE46" i="14" s="1"/>
  <c r="AP46" i="14"/>
  <c r="BF46" i="14" s="1"/>
  <c r="AQ46" i="14"/>
  <c r="BG46" i="14" s="1"/>
  <c r="AR46" i="14"/>
  <c r="BH46" i="14" s="1"/>
  <c r="AS46" i="14"/>
  <c r="BI46" i="14" s="1"/>
  <c r="AT46" i="14"/>
  <c r="BJ46" i="14" s="1"/>
  <c r="AU46" i="14"/>
  <c r="BK46" i="14" s="1"/>
  <c r="AV46" i="14"/>
  <c r="BL46" i="14" s="1"/>
  <c r="AW46" i="14"/>
  <c r="BM46" i="14" s="1"/>
  <c r="AX46" i="14"/>
  <c r="BN46" i="14" s="1"/>
  <c r="AX43" i="14"/>
  <c r="BN43" i="14" s="1"/>
  <c r="AW43" i="14"/>
  <c r="BM43" i="14" s="1"/>
  <c r="AV43" i="14"/>
  <c r="BL43" i="14" s="1"/>
  <c r="AU43" i="14"/>
  <c r="BK43" i="14" s="1"/>
  <c r="AT43" i="14"/>
  <c r="BJ43" i="14" s="1"/>
  <c r="AS43" i="14"/>
  <c r="BI43" i="14" s="1"/>
  <c r="AR43" i="14"/>
  <c r="BH43" i="14" s="1"/>
  <c r="AQ43" i="14"/>
  <c r="BG43" i="14" s="1"/>
  <c r="AP43" i="14"/>
  <c r="BF43" i="14" s="1"/>
  <c r="AO43" i="14"/>
  <c r="BE43" i="14" s="1"/>
  <c r="AN43" i="14"/>
  <c r="BD43" i="14" s="1"/>
  <c r="AM43" i="14"/>
  <c r="BC43" i="14" s="1"/>
  <c r="AL43" i="14"/>
  <c r="BB43" i="14" s="1"/>
  <c r="AK43" i="14"/>
  <c r="BA43" i="14" s="1"/>
  <c r="AV42" i="14"/>
  <c r="AU42" i="14"/>
  <c r="AT42" i="14"/>
  <c r="BJ42" i="14" s="1"/>
  <c r="AR42" i="14"/>
  <c r="BH42" i="14" s="1"/>
  <c r="AQ42" i="14"/>
  <c r="BG42" i="14" s="1"/>
  <c r="AN42" i="14"/>
  <c r="BD42" i="14" s="1"/>
  <c r="AM42" i="14"/>
  <c r="BC42" i="14" s="1"/>
  <c r="AL42" i="14"/>
  <c r="BB42" i="14" s="1"/>
  <c r="AK42" i="14"/>
  <c r="BA42" i="14" s="1"/>
  <c r="AK22" i="14"/>
  <c r="BA22" i="14" s="1"/>
  <c r="AL22" i="14"/>
  <c r="BB22" i="14" s="1"/>
  <c r="AM22" i="14"/>
  <c r="BC22" i="14" s="1"/>
  <c r="AN22" i="14"/>
  <c r="BD22" i="14" s="1"/>
  <c r="AO22" i="14"/>
  <c r="BE22" i="14" s="1"/>
  <c r="AP22" i="14"/>
  <c r="BF22" i="14" s="1"/>
  <c r="AQ22" i="14"/>
  <c r="BG22" i="14" s="1"/>
  <c r="AR22" i="14"/>
  <c r="BH22" i="14" s="1"/>
  <c r="AS22" i="14"/>
  <c r="BI22" i="14" s="1"/>
  <c r="AT22" i="14"/>
  <c r="BJ22" i="14" s="1"/>
  <c r="AU22" i="14"/>
  <c r="BK22" i="14" s="1"/>
  <c r="AV22" i="14"/>
  <c r="BL22" i="14" s="1"/>
  <c r="AW22" i="14"/>
  <c r="BM22" i="14" s="1"/>
  <c r="AX22" i="14"/>
  <c r="BN22" i="14" s="1"/>
  <c r="AK23" i="14"/>
  <c r="BA23" i="14" s="1"/>
  <c r="AL23" i="14"/>
  <c r="BB23" i="14" s="1"/>
  <c r="AM23" i="14"/>
  <c r="BC23" i="14" s="1"/>
  <c r="AN23" i="14"/>
  <c r="BD23" i="14" s="1"/>
  <c r="AO23" i="14"/>
  <c r="BE23" i="14" s="1"/>
  <c r="AP23" i="14"/>
  <c r="BF23" i="14" s="1"/>
  <c r="AQ23" i="14"/>
  <c r="BG23" i="14" s="1"/>
  <c r="AR23" i="14"/>
  <c r="BH23" i="14" s="1"/>
  <c r="AS23" i="14"/>
  <c r="BI23" i="14" s="1"/>
  <c r="AT23" i="14"/>
  <c r="BJ23" i="14" s="1"/>
  <c r="AU23" i="14"/>
  <c r="BK23" i="14" s="1"/>
  <c r="AV23" i="14"/>
  <c r="BL23" i="14" s="1"/>
  <c r="AW23" i="14"/>
  <c r="BM23" i="14" s="1"/>
  <c r="AX23" i="14"/>
  <c r="BN23" i="14" s="1"/>
  <c r="AK24" i="14"/>
  <c r="BA24" i="14" s="1"/>
  <c r="AL24" i="14"/>
  <c r="BB24" i="14" s="1"/>
  <c r="AM24" i="14"/>
  <c r="AN24" i="14"/>
  <c r="AO24" i="14"/>
  <c r="BE24" i="14" s="1"/>
  <c r="AP24" i="14"/>
  <c r="BF24" i="14" s="1"/>
  <c r="AQ24" i="14"/>
  <c r="BG24" i="14" s="1"/>
  <c r="AR24" i="14"/>
  <c r="BH24" i="14" s="1"/>
  <c r="AS24" i="14"/>
  <c r="BI24" i="14" s="1"/>
  <c r="AT24" i="14"/>
  <c r="BJ24" i="14" s="1"/>
  <c r="AU24" i="14"/>
  <c r="BK24" i="14" s="1"/>
  <c r="AV24" i="14"/>
  <c r="BL24" i="14" s="1"/>
  <c r="AW24" i="14"/>
  <c r="BM24" i="14" s="1"/>
  <c r="AX24" i="14"/>
  <c r="BN24" i="14" s="1"/>
  <c r="AK25" i="14"/>
  <c r="BA25" i="14" s="1"/>
  <c r="AL25" i="14"/>
  <c r="BB25" i="14" s="1"/>
  <c r="AM25" i="14"/>
  <c r="AN25" i="14"/>
  <c r="AO25" i="14"/>
  <c r="BE25" i="14" s="1"/>
  <c r="AP25" i="14"/>
  <c r="BF25" i="14" s="1"/>
  <c r="AQ25" i="14"/>
  <c r="BG25" i="14" s="1"/>
  <c r="AR25" i="14"/>
  <c r="BH25" i="14" s="1"/>
  <c r="AS25" i="14"/>
  <c r="BI25" i="14" s="1"/>
  <c r="AT25" i="14"/>
  <c r="BJ25" i="14" s="1"/>
  <c r="AU25" i="14"/>
  <c r="BK25" i="14" s="1"/>
  <c r="AV25" i="14"/>
  <c r="BL25" i="14" s="1"/>
  <c r="AW25" i="14"/>
  <c r="BM25" i="14" s="1"/>
  <c r="AX25" i="14"/>
  <c r="BN25" i="14" s="1"/>
  <c r="AK26" i="14"/>
  <c r="BA26" i="14" s="1"/>
  <c r="AL26" i="14"/>
  <c r="BB26" i="14" s="1"/>
  <c r="AM26" i="14"/>
  <c r="AN26" i="14"/>
  <c r="AO26" i="14"/>
  <c r="BE26" i="14" s="1"/>
  <c r="AP26" i="14"/>
  <c r="BF26" i="14" s="1"/>
  <c r="AQ26" i="14"/>
  <c r="BG26" i="14" s="1"/>
  <c r="AR26" i="14"/>
  <c r="BH26" i="14" s="1"/>
  <c r="AS26" i="14"/>
  <c r="BI26" i="14" s="1"/>
  <c r="AT26" i="14"/>
  <c r="BJ26" i="14" s="1"/>
  <c r="AU26" i="14"/>
  <c r="BK26" i="14" s="1"/>
  <c r="AV26" i="14"/>
  <c r="BL26" i="14" s="1"/>
  <c r="AW26" i="14"/>
  <c r="BM26" i="14" s="1"/>
  <c r="AX26" i="14"/>
  <c r="BN26" i="14" s="1"/>
  <c r="AK27" i="14"/>
  <c r="BA27" i="14" s="1"/>
  <c r="AL27" i="14"/>
  <c r="BB27" i="14" s="1"/>
  <c r="AM27" i="14"/>
  <c r="BC27" i="14" s="1"/>
  <c r="AN27" i="14"/>
  <c r="BD27" i="14" s="1"/>
  <c r="AO27" i="14"/>
  <c r="BE27" i="14" s="1"/>
  <c r="AP27" i="14"/>
  <c r="BF27" i="14" s="1"/>
  <c r="AQ27" i="14"/>
  <c r="BG27" i="14" s="1"/>
  <c r="AR27" i="14"/>
  <c r="BH27" i="14" s="1"/>
  <c r="AS27" i="14"/>
  <c r="BI27" i="14" s="1"/>
  <c r="AT27" i="14"/>
  <c r="BJ27" i="14" s="1"/>
  <c r="AU27" i="14"/>
  <c r="BK27" i="14" s="1"/>
  <c r="AV27" i="14"/>
  <c r="BL27" i="14" s="1"/>
  <c r="AW27" i="14"/>
  <c r="BM27" i="14" s="1"/>
  <c r="AX27" i="14"/>
  <c r="BN27" i="14" s="1"/>
  <c r="AK28" i="14"/>
  <c r="BA28" i="14" s="1"/>
  <c r="AL28" i="14"/>
  <c r="BB28" i="14" s="1"/>
  <c r="AM28" i="14"/>
  <c r="BC28" i="14" s="1"/>
  <c r="AN28" i="14"/>
  <c r="BD28" i="14" s="1"/>
  <c r="AO28" i="14"/>
  <c r="BE28" i="14" s="1"/>
  <c r="AP28" i="14"/>
  <c r="BF28" i="14" s="1"/>
  <c r="AQ28" i="14"/>
  <c r="BG28" i="14" s="1"/>
  <c r="AR28" i="14"/>
  <c r="BH28" i="14" s="1"/>
  <c r="AS28" i="14"/>
  <c r="BI28" i="14" s="1"/>
  <c r="AT28" i="14"/>
  <c r="BJ28" i="14" s="1"/>
  <c r="AU28" i="14"/>
  <c r="BK28" i="14" s="1"/>
  <c r="AV28" i="14"/>
  <c r="BL28" i="14" s="1"/>
  <c r="AW28" i="14"/>
  <c r="BM28" i="14" s="1"/>
  <c r="AX28" i="14"/>
  <c r="BN28" i="14" s="1"/>
  <c r="AK29" i="14"/>
  <c r="BA29" i="14" s="1"/>
  <c r="AL29" i="14"/>
  <c r="BB29" i="14" s="1"/>
  <c r="AM29" i="14"/>
  <c r="BC29" i="14" s="1"/>
  <c r="AN29" i="14"/>
  <c r="BD29" i="14" s="1"/>
  <c r="AO29" i="14"/>
  <c r="BE29" i="14" s="1"/>
  <c r="AP29" i="14"/>
  <c r="BF29" i="14" s="1"/>
  <c r="AQ29" i="14"/>
  <c r="BG29" i="14" s="1"/>
  <c r="AR29" i="14"/>
  <c r="BH29" i="14" s="1"/>
  <c r="AS29" i="14"/>
  <c r="BI29" i="14" s="1"/>
  <c r="AT29" i="14"/>
  <c r="BJ29" i="14" s="1"/>
  <c r="AU29" i="14"/>
  <c r="BK29" i="14" s="1"/>
  <c r="AV29" i="14"/>
  <c r="BL29" i="14" s="1"/>
  <c r="AW29" i="14"/>
  <c r="BM29" i="14" s="1"/>
  <c r="AX29" i="14"/>
  <c r="BN29" i="14" s="1"/>
  <c r="AK30" i="14"/>
  <c r="BA30" i="14" s="1"/>
  <c r="AL30" i="14"/>
  <c r="BB30" i="14" s="1"/>
  <c r="AM30" i="14"/>
  <c r="BC30" i="14" s="1"/>
  <c r="AN30" i="14"/>
  <c r="BD30" i="14" s="1"/>
  <c r="AO30" i="14"/>
  <c r="BE30" i="14" s="1"/>
  <c r="AP30" i="14"/>
  <c r="BF30" i="14" s="1"/>
  <c r="AQ30" i="14"/>
  <c r="BG30" i="14" s="1"/>
  <c r="AR30" i="14"/>
  <c r="BH30" i="14" s="1"/>
  <c r="AS30" i="14"/>
  <c r="BI30" i="14" s="1"/>
  <c r="AT30" i="14"/>
  <c r="BJ30" i="14" s="1"/>
  <c r="AU30" i="14"/>
  <c r="BK30" i="14" s="1"/>
  <c r="AV30" i="14"/>
  <c r="BL30" i="14" s="1"/>
  <c r="AW30" i="14"/>
  <c r="BM30" i="14" s="1"/>
  <c r="AX30" i="14"/>
  <c r="BN30" i="14" s="1"/>
  <c r="AK31" i="14"/>
  <c r="BA31" i="14" s="1"/>
  <c r="AL31" i="14"/>
  <c r="BB31" i="14" s="1"/>
  <c r="AM31" i="14"/>
  <c r="BC31" i="14" s="1"/>
  <c r="AN31" i="14"/>
  <c r="BD31" i="14" s="1"/>
  <c r="AO31" i="14"/>
  <c r="BE31" i="14" s="1"/>
  <c r="AP31" i="14"/>
  <c r="BF31" i="14" s="1"/>
  <c r="AQ31" i="14"/>
  <c r="BG31" i="14" s="1"/>
  <c r="AR31" i="14"/>
  <c r="BH31" i="14" s="1"/>
  <c r="AS31" i="14"/>
  <c r="BI31" i="14" s="1"/>
  <c r="AT31" i="14"/>
  <c r="BJ31" i="14" s="1"/>
  <c r="AU31" i="14"/>
  <c r="BK31" i="14" s="1"/>
  <c r="AV31" i="14"/>
  <c r="BL31" i="14" s="1"/>
  <c r="AW31" i="14"/>
  <c r="BM31" i="14" s="1"/>
  <c r="AX31" i="14"/>
  <c r="BN31" i="14" s="1"/>
  <c r="AK32" i="14"/>
  <c r="BA32" i="14" s="1"/>
  <c r="AL32" i="14"/>
  <c r="BB32" i="14" s="1"/>
  <c r="AM32" i="14"/>
  <c r="BC32" i="14" s="1"/>
  <c r="AN32" i="14"/>
  <c r="BD32" i="14" s="1"/>
  <c r="AO32" i="14"/>
  <c r="BE32" i="14" s="1"/>
  <c r="AP32" i="14"/>
  <c r="BF32" i="14" s="1"/>
  <c r="AQ32" i="14"/>
  <c r="BG32" i="14" s="1"/>
  <c r="AR32" i="14"/>
  <c r="BH32" i="14" s="1"/>
  <c r="AS32" i="14"/>
  <c r="BI32" i="14" s="1"/>
  <c r="AT32" i="14"/>
  <c r="BJ32" i="14" s="1"/>
  <c r="AU32" i="14"/>
  <c r="BK32" i="14" s="1"/>
  <c r="AV32" i="14"/>
  <c r="BL32" i="14" s="1"/>
  <c r="AW32" i="14"/>
  <c r="BM32" i="14" s="1"/>
  <c r="AX32" i="14"/>
  <c r="BN32" i="14" s="1"/>
  <c r="AK33" i="14"/>
  <c r="BA33" i="14" s="1"/>
  <c r="AL33" i="14"/>
  <c r="BB33" i="14" s="1"/>
  <c r="AM33" i="14"/>
  <c r="BC33" i="14" s="1"/>
  <c r="AN33" i="14"/>
  <c r="BD33" i="14" s="1"/>
  <c r="AO33" i="14"/>
  <c r="BE33" i="14" s="1"/>
  <c r="AP33" i="14"/>
  <c r="BF33" i="14" s="1"/>
  <c r="AQ33" i="14"/>
  <c r="BG33" i="14" s="1"/>
  <c r="AR33" i="14"/>
  <c r="BH33" i="14" s="1"/>
  <c r="AS33" i="14"/>
  <c r="BI33" i="14" s="1"/>
  <c r="AT33" i="14"/>
  <c r="BJ33" i="14" s="1"/>
  <c r="AU33" i="14"/>
  <c r="BK33" i="14" s="1"/>
  <c r="AV33" i="14"/>
  <c r="BL33" i="14" s="1"/>
  <c r="AW33" i="14"/>
  <c r="BM33" i="14" s="1"/>
  <c r="AX33" i="14"/>
  <c r="BN33" i="14" s="1"/>
  <c r="AK34" i="14"/>
  <c r="BA34" i="14" s="1"/>
  <c r="AL34" i="14"/>
  <c r="BB34" i="14" s="1"/>
  <c r="AM34" i="14"/>
  <c r="BC34" i="14" s="1"/>
  <c r="AN34" i="14"/>
  <c r="BD34" i="14" s="1"/>
  <c r="AO34" i="14"/>
  <c r="BE34" i="14" s="1"/>
  <c r="AP34" i="14"/>
  <c r="BF34" i="14" s="1"/>
  <c r="AQ34" i="14"/>
  <c r="BG34" i="14" s="1"/>
  <c r="AR34" i="14"/>
  <c r="BH34" i="14" s="1"/>
  <c r="AS34" i="14"/>
  <c r="BI34" i="14" s="1"/>
  <c r="AT34" i="14"/>
  <c r="BJ34" i="14" s="1"/>
  <c r="AU34" i="14"/>
  <c r="BK34" i="14" s="1"/>
  <c r="AV34" i="14"/>
  <c r="BL34" i="14" s="1"/>
  <c r="AW34" i="14"/>
  <c r="BM34" i="14" s="1"/>
  <c r="AX34" i="14"/>
  <c r="BN34" i="14" s="1"/>
  <c r="AK35" i="14"/>
  <c r="BA35" i="14" s="1"/>
  <c r="AL35" i="14"/>
  <c r="BB35" i="14" s="1"/>
  <c r="AM35" i="14"/>
  <c r="BC35" i="14" s="1"/>
  <c r="AN35" i="14"/>
  <c r="BD35" i="14" s="1"/>
  <c r="AO35" i="14"/>
  <c r="BE35" i="14" s="1"/>
  <c r="AP35" i="14"/>
  <c r="BF35" i="14" s="1"/>
  <c r="AQ35" i="14"/>
  <c r="BG35" i="14" s="1"/>
  <c r="AR35" i="14"/>
  <c r="BH35" i="14" s="1"/>
  <c r="AS35" i="14"/>
  <c r="BI35" i="14" s="1"/>
  <c r="AT35" i="14"/>
  <c r="BJ35" i="14" s="1"/>
  <c r="AU35" i="14"/>
  <c r="BK35" i="14" s="1"/>
  <c r="AV35" i="14"/>
  <c r="BL35" i="14" s="1"/>
  <c r="AW35" i="14"/>
  <c r="BM35" i="14" s="1"/>
  <c r="AX35" i="14"/>
  <c r="BN35" i="14" s="1"/>
  <c r="AK36" i="14"/>
  <c r="BA36" i="14" s="1"/>
  <c r="AL36" i="14"/>
  <c r="BB36" i="14" s="1"/>
  <c r="AM36" i="14"/>
  <c r="AN36" i="14"/>
  <c r="AO36" i="14"/>
  <c r="BE36" i="14" s="1"/>
  <c r="AP36" i="14"/>
  <c r="BF36" i="14" s="1"/>
  <c r="AQ36" i="14"/>
  <c r="BG36" i="14" s="1"/>
  <c r="AR36" i="14"/>
  <c r="BH36" i="14" s="1"/>
  <c r="AS36" i="14"/>
  <c r="BI36" i="14" s="1"/>
  <c r="AT36" i="14"/>
  <c r="BJ36" i="14" s="1"/>
  <c r="AU36" i="14"/>
  <c r="BK36" i="14" s="1"/>
  <c r="AV36" i="14"/>
  <c r="BL36" i="14" s="1"/>
  <c r="AW36" i="14"/>
  <c r="BM36" i="14" s="1"/>
  <c r="AX36" i="14"/>
  <c r="BN36" i="14" s="1"/>
  <c r="AK37" i="14"/>
  <c r="BA37" i="14" s="1"/>
  <c r="AL37" i="14"/>
  <c r="BB37" i="14" s="1"/>
  <c r="AM37" i="14"/>
  <c r="BC37" i="14" s="1"/>
  <c r="AN37" i="14"/>
  <c r="BD37" i="14" s="1"/>
  <c r="AO37" i="14"/>
  <c r="BE37" i="14" s="1"/>
  <c r="AP37" i="14"/>
  <c r="BF37" i="14" s="1"/>
  <c r="AQ37" i="14"/>
  <c r="BG37" i="14" s="1"/>
  <c r="AR37" i="14"/>
  <c r="BH37" i="14" s="1"/>
  <c r="AS37" i="14"/>
  <c r="BI37" i="14" s="1"/>
  <c r="AT37" i="14"/>
  <c r="BJ37" i="14" s="1"/>
  <c r="AU37" i="14"/>
  <c r="BK37" i="14" s="1"/>
  <c r="AV37" i="14"/>
  <c r="BL37" i="14" s="1"/>
  <c r="AW37" i="14"/>
  <c r="BM37" i="14" s="1"/>
  <c r="AX37" i="14"/>
  <c r="BN37" i="14" s="1"/>
  <c r="AK38" i="14"/>
  <c r="BA38" i="14" s="1"/>
  <c r="AL38" i="14"/>
  <c r="BB38" i="14" s="1"/>
  <c r="AM38" i="14"/>
  <c r="BC38" i="14" s="1"/>
  <c r="AN38" i="14"/>
  <c r="BD38" i="14" s="1"/>
  <c r="AO38" i="14"/>
  <c r="BE38" i="14" s="1"/>
  <c r="AP38" i="14"/>
  <c r="BF38" i="14" s="1"/>
  <c r="AQ38" i="14"/>
  <c r="BG38" i="14" s="1"/>
  <c r="AR38" i="14"/>
  <c r="BH38" i="14" s="1"/>
  <c r="AS38" i="14"/>
  <c r="BI38" i="14" s="1"/>
  <c r="AT38" i="14"/>
  <c r="BJ38" i="14" s="1"/>
  <c r="AU38" i="14"/>
  <c r="BK38" i="14" s="1"/>
  <c r="AV38" i="14"/>
  <c r="BL38" i="14" s="1"/>
  <c r="AW38" i="14"/>
  <c r="BM38" i="14" s="1"/>
  <c r="AX38" i="14"/>
  <c r="BN38" i="14" s="1"/>
  <c r="AK41" i="14"/>
  <c r="BA41" i="14" s="1"/>
  <c r="AL41" i="14"/>
  <c r="BB41" i="14" s="1"/>
  <c r="AM41" i="14"/>
  <c r="BC41" i="14" s="1"/>
  <c r="AN41" i="14"/>
  <c r="BD41" i="14" s="1"/>
  <c r="AO41" i="14"/>
  <c r="BE41" i="14" s="1"/>
  <c r="AP41" i="14"/>
  <c r="BF41" i="14" s="1"/>
  <c r="AQ41" i="14"/>
  <c r="BG41" i="14" s="1"/>
  <c r="AR41" i="14"/>
  <c r="BH41" i="14" s="1"/>
  <c r="AS41" i="14"/>
  <c r="BI41" i="14" s="1"/>
  <c r="AT41" i="14"/>
  <c r="BJ41" i="14" s="1"/>
  <c r="AU41" i="14"/>
  <c r="BK41" i="14" s="1"/>
  <c r="AV41" i="14"/>
  <c r="BL41" i="14" s="1"/>
  <c r="AW41" i="14"/>
  <c r="BM41" i="14" s="1"/>
  <c r="AX41" i="14"/>
  <c r="BN41" i="14" s="1"/>
  <c r="AX21" i="14"/>
  <c r="BN21" i="14" s="1"/>
  <c r="AW21" i="14"/>
  <c r="BM21" i="14" s="1"/>
  <c r="AV21" i="14"/>
  <c r="BL21" i="14" s="1"/>
  <c r="AU21" i="14"/>
  <c r="BK21" i="14" s="1"/>
  <c r="AT21" i="14"/>
  <c r="BJ21" i="14" s="1"/>
  <c r="AS21" i="14"/>
  <c r="BI21" i="14" s="1"/>
  <c r="AR21" i="14"/>
  <c r="BH21" i="14" s="1"/>
  <c r="AQ21" i="14"/>
  <c r="BG21" i="14" s="1"/>
  <c r="AP21" i="14"/>
  <c r="BF21" i="14" s="1"/>
  <c r="AO21" i="14"/>
  <c r="BE21" i="14" s="1"/>
  <c r="AN21" i="14"/>
  <c r="BD21" i="14" s="1"/>
  <c r="AM21" i="14"/>
  <c r="BC21" i="14" s="1"/>
  <c r="AL21" i="14"/>
  <c r="BB21" i="14" s="1"/>
  <c r="AK21" i="14"/>
  <c r="BA21" i="14" s="1"/>
  <c r="AV20" i="14"/>
  <c r="BL20" i="14" s="1"/>
  <c r="AU20" i="14"/>
  <c r="BK20" i="14" s="1"/>
  <c r="AT20" i="14"/>
  <c r="BJ20" i="14" s="1"/>
  <c r="AS20" i="14"/>
  <c r="AR20" i="14"/>
  <c r="BH20" i="14" s="1"/>
  <c r="AQ20" i="14"/>
  <c r="BG20" i="14" s="1"/>
  <c r="AL20" i="14"/>
  <c r="BB20" i="14" s="1"/>
  <c r="AK20" i="14"/>
  <c r="BA20" i="14" s="1"/>
  <c r="AL18" i="14"/>
  <c r="BB18" i="14" s="1"/>
  <c r="AM18" i="14"/>
  <c r="BC18" i="14" s="1"/>
  <c r="AN18" i="14"/>
  <c r="BD18" i="14" s="1"/>
  <c r="AO18" i="14"/>
  <c r="BE18" i="14" s="1"/>
  <c r="AP18" i="14"/>
  <c r="BF18" i="14" s="1"/>
  <c r="AQ18" i="14"/>
  <c r="BG18" i="14" s="1"/>
  <c r="AR18" i="14"/>
  <c r="BH18" i="14" s="1"/>
  <c r="AS18" i="14"/>
  <c r="BI18" i="14" s="1"/>
  <c r="AT18" i="14"/>
  <c r="BJ18" i="14" s="1"/>
  <c r="AU18" i="14"/>
  <c r="BK18" i="14" s="1"/>
  <c r="AV18" i="14"/>
  <c r="BL18" i="14" s="1"/>
  <c r="AW18" i="14"/>
  <c r="BM18" i="14" s="1"/>
  <c r="AX18" i="14"/>
  <c r="BN18" i="14" s="1"/>
  <c r="AK18" i="14"/>
  <c r="BA18" i="14" s="1"/>
  <c r="P302" i="14"/>
  <c r="O302" i="14"/>
  <c r="N302" i="14"/>
  <c r="M302" i="14"/>
  <c r="L302" i="14"/>
  <c r="K302" i="14"/>
  <c r="J302" i="14"/>
  <c r="I302" i="14"/>
  <c r="H302" i="14"/>
  <c r="G302" i="14"/>
  <c r="F302" i="14"/>
  <c r="D301" i="14"/>
  <c r="C301" i="14"/>
  <c r="D298" i="14"/>
  <c r="C298" i="14"/>
  <c r="H297" i="14"/>
  <c r="G297" i="14"/>
  <c r="P296" i="14"/>
  <c r="O296" i="14"/>
  <c r="N296" i="14"/>
  <c r="M296" i="14"/>
  <c r="L296" i="14"/>
  <c r="F296" i="14"/>
  <c r="E296" i="14"/>
  <c r="P293" i="14"/>
  <c r="O293" i="14"/>
  <c r="N293" i="14"/>
  <c r="M293" i="14"/>
  <c r="L293" i="14"/>
  <c r="K293" i="14"/>
  <c r="J293" i="14"/>
  <c r="I293" i="14"/>
  <c r="H293" i="14"/>
  <c r="G293" i="14"/>
  <c r="F293" i="14"/>
  <c r="E293" i="14"/>
  <c r="D292" i="14"/>
  <c r="C292" i="14"/>
  <c r="P289" i="14"/>
  <c r="O289" i="14"/>
  <c r="N289" i="14"/>
  <c r="M289" i="14"/>
  <c r="L289" i="14"/>
  <c r="K289" i="14"/>
  <c r="H289" i="14"/>
  <c r="G289" i="14"/>
  <c r="F289" i="14"/>
  <c r="E289" i="14"/>
  <c r="P287" i="14"/>
  <c r="O287" i="14"/>
  <c r="N287" i="14"/>
  <c r="M287" i="14"/>
  <c r="L287" i="14"/>
  <c r="K287" i="14"/>
  <c r="J287" i="14"/>
  <c r="I287" i="14"/>
  <c r="H287" i="14"/>
  <c r="G287" i="14"/>
  <c r="F287" i="14"/>
  <c r="D286" i="14"/>
  <c r="C286" i="14"/>
  <c r="J285" i="14"/>
  <c r="I285" i="14"/>
  <c r="P284" i="14"/>
  <c r="O284" i="14"/>
  <c r="N284" i="14"/>
  <c r="M284" i="14"/>
  <c r="L284" i="14"/>
  <c r="K284" i="14"/>
  <c r="H284" i="14"/>
  <c r="G284" i="14"/>
  <c r="F284" i="14"/>
  <c r="E284" i="14"/>
  <c r="P282" i="14"/>
  <c r="O282" i="14"/>
  <c r="N282" i="14"/>
  <c r="M282" i="14"/>
  <c r="L282" i="14"/>
  <c r="K282" i="14"/>
  <c r="J282" i="14"/>
  <c r="I282" i="14"/>
  <c r="H282" i="14"/>
  <c r="G282" i="14"/>
  <c r="F282" i="14"/>
  <c r="E282" i="14"/>
  <c r="D281" i="14"/>
  <c r="C281" i="14"/>
  <c r="R280" i="14"/>
  <c r="Q280" i="14"/>
  <c r="P280" i="14"/>
  <c r="O280" i="14"/>
  <c r="N280" i="14"/>
  <c r="M280" i="14"/>
  <c r="L280" i="14"/>
  <c r="K280" i="14"/>
  <c r="J280" i="14"/>
  <c r="I280" i="14"/>
  <c r="H280" i="14"/>
  <c r="G280" i="14"/>
  <c r="F280" i="14"/>
  <c r="E280" i="14"/>
  <c r="D280" i="14"/>
  <c r="D279" i="14"/>
  <c r="D278" i="14" s="1"/>
  <c r="C279" i="14"/>
  <c r="R278" i="14"/>
  <c r="Q278" i="14"/>
  <c r="P278" i="14"/>
  <c r="O278" i="14"/>
  <c r="N278" i="14"/>
  <c r="M278" i="14"/>
  <c r="L278" i="14"/>
  <c r="K278" i="14"/>
  <c r="J278" i="14"/>
  <c r="I278" i="14"/>
  <c r="H278" i="14"/>
  <c r="G278" i="14"/>
  <c r="F278" i="14"/>
  <c r="E278" i="14"/>
  <c r="P276" i="14"/>
  <c r="O276" i="14"/>
  <c r="N276" i="14"/>
  <c r="M276" i="14"/>
  <c r="L276" i="14"/>
  <c r="K276" i="14"/>
  <c r="J276" i="14"/>
  <c r="I276" i="14"/>
  <c r="H276" i="14"/>
  <c r="G276" i="14"/>
  <c r="F276" i="14"/>
  <c r="E276" i="14"/>
  <c r="P274" i="14"/>
  <c r="O274" i="14"/>
  <c r="N274" i="14"/>
  <c r="M274" i="14"/>
  <c r="L274" i="14"/>
  <c r="K274" i="14"/>
  <c r="J274" i="14"/>
  <c r="I274" i="14"/>
  <c r="H274" i="14"/>
  <c r="G274" i="14"/>
  <c r="F274" i="14"/>
  <c r="E274" i="14"/>
  <c r="D273" i="14"/>
  <c r="D272" i="14" s="1"/>
  <c r="C273" i="14"/>
  <c r="R272" i="14"/>
  <c r="Q272" i="14"/>
  <c r="P272" i="14"/>
  <c r="O272" i="14"/>
  <c r="N272" i="14"/>
  <c r="M272" i="14"/>
  <c r="L272" i="14"/>
  <c r="K272" i="14"/>
  <c r="J272" i="14"/>
  <c r="I272" i="14"/>
  <c r="H272" i="14"/>
  <c r="G272" i="14"/>
  <c r="F272" i="14"/>
  <c r="E272" i="14"/>
  <c r="P270" i="14"/>
  <c r="O270" i="14"/>
  <c r="N270" i="14"/>
  <c r="M270" i="14"/>
  <c r="L270" i="14"/>
  <c r="K270" i="14"/>
  <c r="J270" i="14"/>
  <c r="I270" i="14"/>
  <c r="H270" i="14"/>
  <c r="G270" i="14"/>
  <c r="F270" i="14"/>
  <c r="E270" i="14"/>
  <c r="D269" i="14"/>
  <c r="C269" i="14"/>
  <c r="P266" i="14"/>
  <c r="O266" i="14"/>
  <c r="N266" i="14"/>
  <c r="M266" i="14"/>
  <c r="L266" i="14"/>
  <c r="K266" i="14"/>
  <c r="H266" i="14"/>
  <c r="G266" i="14"/>
  <c r="F266" i="14"/>
  <c r="E266" i="14"/>
  <c r="P264" i="14"/>
  <c r="O264" i="14"/>
  <c r="N264" i="14"/>
  <c r="M264" i="14"/>
  <c r="L264" i="14"/>
  <c r="K264" i="14"/>
  <c r="J264" i="14"/>
  <c r="I264" i="14"/>
  <c r="H264" i="14"/>
  <c r="G264" i="14"/>
  <c r="F264" i="14"/>
  <c r="E264" i="14"/>
  <c r="D263" i="14"/>
  <c r="C263" i="14"/>
  <c r="J262" i="14"/>
  <c r="I262" i="14"/>
  <c r="P261" i="14"/>
  <c r="O261" i="14"/>
  <c r="N261" i="14"/>
  <c r="M261" i="14"/>
  <c r="L261" i="14"/>
  <c r="K261" i="14"/>
  <c r="H261" i="14"/>
  <c r="G261" i="14"/>
  <c r="F261" i="14"/>
  <c r="E261" i="14"/>
  <c r="D260" i="14"/>
  <c r="C260" i="14"/>
  <c r="D258" i="14"/>
  <c r="C258" i="14"/>
  <c r="D257" i="14"/>
  <c r="C257" i="14"/>
  <c r="P255" i="14"/>
  <c r="O255" i="14"/>
  <c r="N255" i="14"/>
  <c r="M255" i="14"/>
  <c r="L255" i="14"/>
  <c r="K255" i="14"/>
  <c r="H255" i="14"/>
  <c r="G255" i="14"/>
  <c r="F255" i="14"/>
  <c r="E255" i="14"/>
  <c r="D254" i="14"/>
  <c r="C254" i="14"/>
  <c r="D252" i="14"/>
  <c r="C252" i="14"/>
  <c r="P250" i="14"/>
  <c r="O250" i="14"/>
  <c r="N250" i="14"/>
  <c r="M250" i="14"/>
  <c r="L250" i="14"/>
  <c r="K250" i="14"/>
  <c r="H250" i="14"/>
  <c r="G250" i="14"/>
  <c r="F250" i="14"/>
  <c r="E250" i="14"/>
  <c r="D249" i="14"/>
  <c r="C249" i="14"/>
  <c r="D247" i="14"/>
  <c r="C247" i="14"/>
  <c r="D246" i="14"/>
  <c r="C246" i="14"/>
  <c r="P244" i="14"/>
  <c r="O244" i="14"/>
  <c r="N244" i="14"/>
  <c r="M244" i="14"/>
  <c r="L244" i="14"/>
  <c r="K244" i="14"/>
  <c r="H244" i="14"/>
  <c r="G244" i="14"/>
  <c r="F244" i="14"/>
  <c r="E244" i="14"/>
  <c r="D243" i="14"/>
  <c r="C243" i="14"/>
  <c r="D242" i="14"/>
  <c r="C242" i="14"/>
  <c r="J241" i="14"/>
  <c r="I241" i="14"/>
  <c r="P240" i="14"/>
  <c r="O240" i="14"/>
  <c r="N240" i="14"/>
  <c r="M240" i="14"/>
  <c r="L240" i="14"/>
  <c r="K240" i="14"/>
  <c r="H240" i="14"/>
  <c r="G240" i="14"/>
  <c r="F240" i="14"/>
  <c r="E240" i="14"/>
  <c r="D239" i="14"/>
  <c r="C239" i="14"/>
  <c r="D238" i="14"/>
  <c r="C238" i="14"/>
  <c r="J237" i="14"/>
  <c r="I237" i="14"/>
  <c r="P236" i="14"/>
  <c r="O236" i="14"/>
  <c r="N236" i="14"/>
  <c r="M236" i="14"/>
  <c r="L236" i="14"/>
  <c r="K236" i="14"/>
  <c r="H236" i="14"/>
  <c r="G236" i="14"/>
  <c r="F236" i="14"/>
  <c r="E236" i="14"/>
  <c r="D235" i="14"/>
  <c r="C235" i="14"/>
  <c r="D234" i="14"/>
  <c r="C234" i="14"/>
  <c r="D233" i="14"/>
  <c r="C233" i="14"/>
  <c r="J232" i="14"/>
  <c r="I232" i="14"/>
  <c r="P231" i="14"/>
  <c r="O231" i="14"/>
  <c r="N231" i="14"/>
  <c r="M231" i="14"/>
  <c r="L231" i="14"/>
  <c r="K231" i="14"/>
  <c r="H231" i="14"/>
  <c r="G231" i="14"/>
  <c r="F231" i="14"/>
  <c r="E231" i="14"/>
  <c r="D230" i="14"/>
  <c r="C230" i="14"/>
  <c r="D228" i="14"/>
  <c r="C228" i="14"/>
  <c r="P226" i="14"/>
  <c r="O226" i="14"/>
  <c r="N226" i="14"/>
  <c r="M226" i="14"/>
  <c r="L226" i="14"/>
  <c r="K226" i="14"/>
  <c r="H226" i="14"/>
  <c r="G226" i="14"/>
  <c r="F226" i="14"/>
  <c r="D225" i="14"/>
  <c r="C225" i="14"/>
  <c r="D223" i="14"/>
  <c r="C223" i="14"/>
  <c r="P221" i="14"/>
  <c r="O221" i="14"/>
  <c r="N221" i="14"/>
  <c r="M221" i="14"/>
  <c r="L221" i="14"/>
  <c r="K221" i="14"/>
  <c r="H221" i="14"/>
  <c r="G221" i="14"/>
  <c r="F221" i="14"/>
  <c r="E221" i="14"/>
  <c r="D220" i="14"/>
  <c r="C220" i="14"/>
  <c r="D219" i="14"/>
  <c r="C219" i="14"/>
  <c r="J218" i="14"/>
  <c r="I218" i="14"/>
  <c r="P217" i="14"/>
  <c r="O217" i="14"/>
  <c r="N217" i="14"/>
  <c r="M217" i="14"/>
  <c r="L217" i="14"/>
  <c r="K217" i="14"/>
  <c r="H217" i="14"/>
  <c r="G217" i="14"/>
  <c r="F217" i="14"/>
  <c r="E217" i="14"/>
  <c r="D216" i="14"/>
  <c r="C216" i="14"/>
  <c r="D214" i="14"/>
  <c r="C214" i="14"/>
  <c r="D213" i="14"/>
  <c r="C213" i="14"/>
  <c r="P211" i="14"/>
  <c r="O211" i="14"/>
  <c r="N211" i="14"/>
  <c r="M211" i="14"/>
  <c r="L211" i="14"/>
  <c r="K211" i="14"/>
  <c r="H211" i="14"/>
  <c r="G211" i="14"/>
  <c r="F211" i="14"/>
  <c r="E211" i="14"/>
  <c r="D210" i="14"/>
  <c r="C210" i="14"/>
  <c r="D209" i="14"/>
  <c r="C209" i="14"/>
  <c r="D208" i="14"/>
  <c r="C208" i="14"/>
  <c r="J207" i="14"/>
  <c r="I207" i="14"/>
  <c r="P206" i="14"/>
  <c r="O206" i="14"/>
  <c r="N206" i="14"/>
  <c r="M206" i="14"/>
  <c r="L206" i="14"/>
  <c r="K206" i="14"/>
  <c r="H206" i="14"/>
  <c r="G206" i="14"/>
  <c r="F206" i="14"/>
  <c r="E206" i="14"/>
  <c r="D205" i="14"/>
  <c r="C205" i="14"/>
  <c r="D203" i="14"/>
  <c r="C203" i="14"/>
  <c r="P201" i="14"/>
  <c r="O201" i="14"/>
  <c r="N201" i="14"/>
  <c r="M201" i="14"/>
  <c r="L201" i="14"/>
  <c r="K201" i="14"/>
  <c r="H201" i="14"/>
  <c r="G201" i="14"/>
  <c r="F201" i="14"/>
  <c r="E201" i="14"/>
  <c r="D200" i="14"/>
  <c r="C200" i="14"/>
  <c r="D198" i="14"/>
  <c r="C198" i="14"/>
  <c r="D197" i="14"/>
  <c r="C197" i="14"/>
  <c r="P195" i="14"/>
  <c r="O195" i="14"/>
  <c r="N195" i="14"/>
  <c r="M195" i="14"/>
  <c r="L195" i="14"/>
  <c r="K195" i="14"/>
  <c r="H195" i="14"/>
  <c r="G195" i="14"/>
  <c r="F195" i="14"/>
  <c r="E195" i="14"/>
  <c r="D194" i="14"/>
  <c r="C194" i="14"/>
  <c r="D192" i="14"/>
  <c r="C192" i="14"/>
  <c r="P190" i="14"/>
  <c r="O190" i="14"/>
  <c r="N190" i="14"/>
  <c r="M190" i="14"/>
  <c r="L190" i="14"/>
  <c r="K190" i="14"/>
  <c r="H190" i="14"/>
  <c r="G190" i="14"/>
  <c r="F190" i="14"/>
  <c r="E190" i="14"/>
  <c r="P187" i="14"/>
  <c r="O187" i="14"/>
  <c r="N187" i="14"/>
  <c r="M187" i="14"/>
  <c r="L187" i="14"/>
  <c r="K187" i="14"/>
  <c r="J187" i="14"/>
  <c r="I187" i="14"/>
  <c r="H187" i="14"/>
  <c r="G187" i="14"/>
  <c r="F187" i="14"/>
  <c r="E187" i="14"/>
  <c r="D186" i="14"/>
  <c r="C186" i="14"/>
  <c r="D183" i="14"/>
  <c r="C183" i="14"/>
  <c r="D182" i="14"/>
  <c r="C182" i="14"/>
  <c r="D181" i="14"/>
  <c r="C181" i="14"/>
  <c r="P179" i="14"/>
  <c r="O179" i="14"/>
  <c r="N179" i="14"/>
  <c r="M179" i="14"/>
  <c r="L179" i="14"/>
  <c r="K179" i="14"/>
  <c r="H179" i="14"/>
  <c r="G179" i="14"/>
  <c r="F179" i="14"/>
  <c r="E179" i="14"/>
  <c r="D178" i="14"/>
  <c r="C178" i="14"/>
  <c r="P175" i="14"/>
  <c r="O175" i="14"/>
  <c r="N175" i="14"/>
  <c r="M175" i="14"/>
  <c r="L175" i="14"/>
  <c r="K175" i="14"/>
  <c r="H175" i="14"/>
  <c r="G175" i="14"/>
  <c r="F175" i="14"/>
  <c r="E175" i="14"/>
  <c r="D174" i="14"/>
  <c r="C174" i="14"/>
  <c r="D172" i="14"/>
  <c r="C172" i="14"/>
  <c r="D171" i="14"/>
  <c r="C171" i="14"/>
  <c r="R169" i="14"/>
  <c r="P169" i="14"/>
  <c r="O169" i="14"/>
  <c r="N169" i="14"/>
  <c r="M169" i="14"/>
  <c r="L169" i="14"/>
  <c r="K169" i="14"/>
  <c r="H169" i="14"/>
  <c r="G169" i="14"/>
  <c r="F169" i="14"/>
  <c r="E169" i="14"/>
  <c r="D168" i="14"/>
  <c r="C168" i="14"/>
  <c r="P165" i="14"/>
  <c r="O165" i="14"/>
  <c r="N165" i="14"/>
  <c r="M165" i="14"/>
  <c r="L165" i="14"/>
  <c r="K165" i="14"/>
  <c r="H165" i="14"/>
  <c r="G165" i="14"/>
  <c r="F165" i="14"/>
  <c r="E165" i="14"/>
  <c r="D164" i="14"/>
  <c r="C164" i="14"/>
  <c r="D162" i="14"/>
  <c r="C162" i="14"/>
  <c r="P160" i="14"/>
  <c r="O160" i="14"/>
  <c r="N160" i="14"/>
  <c r="M160" i="14"/>
  <c r="L160" i="14"/>
  <c r="K160" i="14"/>
  <c r="J160" i="14"/>
  <c r="I160" i="14"/>
  <c r="F160" i="14"/>
  <c r="E160" i="14"/>
  <c r="D159" i="14"/>
  <c r="C159" i="14"/>
  <c r="H158" i="14"/>
  <c r="G158" i="14"/>
  <c r="R157" i="14"/>
  <c r="Q157" i="14"/>
  <c r="P157" i="14"/>
  <c r="O157" i="14"/>
  <c r="N157" i="14"/>
  <c r="M157" i="14"/>
  <c r="L157" i="14"/>
  <c r="K157" i="14"/>
  <c r="J157" i="14"/>
  <c r="I157" i="14"/>
  <c r="H157" i="14"/>
  <c r="F157" i="14"/>
  <c r="E157" i="14"/>
  <c r="D156" i="14"/>
  <c r="C156" i="14"/>
  <c r="D154" i="14"/>
  <c r="C154" i="14"/>
  <c r="H153" i="14"/>
  <c r="G153" i="14"/>
  <c r="D151" i="14"/>
  <c r="D150" i="14"/>
  <c r="P148" i="14"/>
  <c r="O148" i="14"/>
  <c r="N148" i="14"/>
  <c r="M148" i="14"/>
  <c r="L148" i="14"/>
  <c r="K148" i="14"/>
  <c r="J148" i="14"/>
  <c r="I148" i="14"/>
  <c r="D147" i="14"/>
  <c r="C147" i="14"/>
  <c r="H146" i="14"/>
  <c r="G146" i="14"/>
  <c r="D144" i="14"/>
  <c r="C144" i="14"/>
  <c r="D143" i="14"/>
  <c r="C143" i="14"/>
  <c r="H142" i="14"/>
  <c r="G142" i="14"/>
  <c r="P141" i="14"/>
  <c r="O141" i="14"/>
  <c r="N141" i="14"/>
  <c r="M141" i="14"/>
  <c r="L141" i="14"/>
  <c r="K141" i="14"/>
  <c r="J141" i="14"/>
  <c r="I141" i="14"/>
  <c r="F141" i="14"/>
  <c r="E141" i="14"/>
  <c r="D140" i="14"/>
  <c r="C140" i="14"/>
  <c r="H139" i="14"/>
  <c r="G139" i="14"/>
  <c r="D138" i="14"/>
  <c r="C138" i="14"/>
  <c r="D137" i="14"/>
  <c r="C137" i="14"/>
  <c r="D136" i="14"/>
  <c r="C136" i="14"/>
  <c r="H135" i="14"/>
  <c r="G135" i="14"/>
  <c r="R134" i="14"/>
  <c r="Q134" i="14"/>
  <c r="P134" i="14"/>
  <c r="O134" i="14"/>
  <c r="N134" i="14"/>
  <c r="M134" i="14"/>
  <c r="L134" i="14"/>
  <c r="K134" i="14"/>
  <c r="J134" i="14"/>
  <c r="I134" i="14"/>
  <c r="F134" i="14"/>
  <c r="E134" i="14"/>
  <c r="D133" i="14"/>
  <c r="C133" i="14"/>
  <c r="H132" i="14"/>
  <c r="G132" i="14"/>
  <c r="D130" i="14"/>
  <c r="C130" i="14"/>
  <c r="D129" i="14"/>
  <c r="C129" i="14"/>
  <c r="H128" i="14"/>
  <c r="G128" i="14"/>
  <c r="P127" i="14"/>
  <c r="O127" i="14"/>
  <c r="N127" i="14"/>
  <c r="M127" i="14"/>
  <c r="L127" i="14"/>
  <c r="K127" i="14"/>
  <c r="J127" i="14"/>
  <c r="I127" i="14"/>
  <c r="F127" i="14"/>
  <c r="E127" i="14"/>
  <c r="D126" i="14"/>
  <c r="C126" i="14"/>
  <c r="H125" i="14"/>
  <c r="G125" i="14"/>
  <c r="D123" i="14"/>
  <c r="C123" i="14"/>
  <c r="D122" i="14"/>
  <c r="C122" i="14"/>
  <c r="H121" i="14"/>
  <c r="G121" i="14"/>
  <c r="P120" i="14"/>
  <c r="O120" i="14"/>
  <c r="N120" i="14"/>
  <c r="M120" i="14"/>
  <c r="L120" i="14"/>
  <c r="K120" i="14"/>
  <c r="J120" i="14"/>
  <c r="I120" i="14"/>
  <c r="F120" i="14"/>
  <c r="E120" i="14"/>
  <c r="D119" i="14"/>
  <c r="C119" i="14"/>
  <c r="H118" i="14"/>
  <c r="G118" i="14"/>
  <c r="D116" i="14"/>
  <c r="C116" i="14"/>
  <c r="D115" i="14"/>
  <c r="C115" i="14"/>
  <c r="H114" i="14"/>
  <c r="G114" i="14"/>
  <c r="P113" i="14"/>
  <c r="O113" i="14"/>
  <c r="N113" i="14"/>
  <c r="M113" i="14"/>
  <c r="L113" i="14"/>
  <c r="K113" i="14"/>
  <c r="J113" i="14"/>
  <c r="I113" i="14"/>
  <c r="F113" i="14"/>
  <c r="E113" i="14"/>
  <c r="D112" i="14"/>
  <c r="C112" i="14"/>
  <c r="H111" i="14"/>
  <c r="G111" i="14"/>
  <c r="D109" i="14"/>
  <c r="C109" i="14"/>
  <c r="D108" i="14"/>
  <c r="C108" i="14"/>
  <c r="H107" i="14"/>
  <c r="G107" i="14"/>
  <c r="P106" i="14"/>
  <c r="O106" i="14"/>
  <c r="N106" i="14"/>
  <c r="M106" i="14"/>
  <c r="L106" i="14"/>
  <c r="K106" i="14"/>
  <c r="J106" i="14"/>
  <c r="I106" i="14"/>
  <c r="F106" i="14"/>
  <c r="E106" i="14"/>
  <c r="D105" i="14"/>
  <c r="C105" i="14"/>
  <c r="H104" i="14"/>
  <c r="G104" i="14"/>
  <c r="D102" i="14"/>
  <c r="C102" i="14"/>
  <c r="D101" i="14"/>
  <c r="C101" i="14"/>
  <c r="H100" i="14"/>
  <c r="G100" i="14"/>
  <c r="P99" i="14"/>
  <c r="O99" i="14"/>
  <c r="N99" i="14"/>
  <c r="M99" i="14"/>
  <c r="L99" i="14"/>
  <c r="K99" i="14"/>
  <c r="J99" i="14"/>
  <c r="I99" i="14"/>
  <c r="F99" i="14"/>
  <c r="E99" i="14"/>
  <c r="D98" i="14"/>
  <c r="C98" i="14"/>
  <c r="H97" i="14"/>
  <c r="G97" i="14"/>
  <c r="D95" i="14"/>
  <c r="C95" i="14"/>
  <c r="D94" i="14"/>
  <c r="C94" i="14"/>
  <c r="H93" i="14"/>
  <c r="G93" i="14"/>
  <c r="P92" i="14"/>
  <c r="O92" i="14"/>
  <c r="N92" i="14"/>
  <c r="M92" i="14"/>
  <c r="L92" i="14"/>
  <c r="K92" i="14"/>
  <c r="J92" i="14"/>
  <c r="I92" i="14"/>
  <c r="F92" i="14"/>
  <c r="E92" i="14"/>
  <c r="D91" i="14"/>
  <c r="C91" i="14"/>
  <c r="H90" i="14"/>
  <c r="G90" i="14"/>
  <c r="D88" i="14"/>
  <c r="C88" i="14"/>
  <c r="D87" i="14"/>
  <c r="C87" i="14"/>
  <c r="H86" i="14"/>
  <c r="G86" i="14"/>
  <c r="P85" i="14"/>
  <c r="O85" i="14"/>
  <c r="N85" i="14"/>
  <c r="M85" i="14"/>
  <c r="L85" i="14"/>
  <c r="K85" i="14"/>
  <c r="J85" i="14"/>
  <c r="I85" i="14"/>
  <c r="F85" i="14"/>
  <c r="E85" i="14"/>
  <c r="D84" i="14"/>
  <c r="C84" i="14"/>
  <c r="H83" i="14"/>
  <c r="G83" i="14"/>
  <c r="D81" i="14"/>
  <c r="C81" i="14"/>
  <c r="D80" i="14"/>
  <c r="C80" i="14"/>
  <c r="H79" i="14"/>
  <c r="G79" i="14"/>
  <c r="P78" i="14"/>
  <c r="O78" i="14"/>
  <c r="N78" i="14"/>
  <c r="M78" i="14"/>
  <c r="L78" i="14"/>
  <c r="K78" i="14"/>
  <c r="J78" i="14"/>
  <c r="I78" i="14"/>
  <c r="F78" i="14"/>
  <c r="E78" i="14"/>
  <c r="D77" i="14"/>
  <c r="C77" i="14"/>
  <c r="D75" i="14"/>
  <c r="C75" i="14"/>
  <c r="D74" i="14"/>
  <c r="C74" i="14"/>
  <c r="D73" i="14"/>
  <c r="C73" i="14"/>
  <c r="D72" i="14"/>
  <c r="C72" i="14"/>
  <c r="D64" i="14"/>
  <c r="C64" i="14"/>
  <c r="D62" i="14"/>
  <c r="C62" i="14"/>
  <c r="H61" i="14"/>
  <c r="G61" i="14"/>
  <c r="D57" i="14"/>
  <c r="C57" i="14"/>
  <c r="H56" i="14"/>
  <c r="G56" i="14"/>
  <c r="D55" i="14"/>
  <c r="C55" i="14"/>
  <c r="C52" i="14"/>
  <c r="D51" i="14"/>
  <c r="C51" i="14"/>
  <c r="D50" i="14"/>
  <c r="C50" i="14"/>
  <c r="D46" i="14"/>
  <c r="C46" i="14"/>
  <c r="D45" i="14"/>
  <c r="C45" i="14"/>
  <c r="D44" i="14"/>
  <c r="C44" i="14"/>
  <c r="D43" i="14"/>
  <c r="C43" i="14"/>
  <c r="D41" i="14"/>
  <c r="C41" i="14"/>
  <c r="D38" i="14"/>
  <c r="C38" i="14"/>
  <c r="D37" i="14"/>
  <c r="C37" i="14"/>
  <c r="D36" i="14"/>
  <c r="C36" i="14"/>
  <c r="D35" i="14"/>
  <c r="C35" i="14"/>
  <c r="D34" i="14"/>
  <c r="C34" i="14"/>
  <c r="D33" i="14"/>
  <c r="C33" i="14"/>
  <c r="D32" i="14"/>
  <c r="C32" i="14"/>
  <c r="D31" i="14"/>
  <c r="C31" i="14"/>
  <c r="D30" i="14"/>
  <c r="C30" i="14"/>
  <c r="D29" i="14"/>
  <c r="C29" i="14"/>
  <c r="D28" i="14"/>
  <c r="C28" i="14"/>
  <c r="D27" i="14"/>
  <c r="C27" i="14"/>
  <c r="D26" i="14"/>
  <c r="C26" i="14"/>
  <c r="D25" i="14"/>
  <c r="C25" i="14"/>
  <c r="D24" i="14"/>
  <c r="C24" i="14"/>
  <c r="D23" i="14"/>
  <c r="C23" i="14"/>
  <c r="D22" i="14"/>
  <c r="C22" i="14"/>
  <c r="D21" i="14"/>
  <c r="C21" i="14"/>
  <c r="H20" i="14"/>
  <c r="G20" i="14"/>
  <c r="P19" i="14"/>
  <c r="O19" i="14"/>
  <c r="N19" i="14"/>
  <c r="M19" i="14"/>
  <c r="L19" i="14"/>
  <c r="K19" i="14"/>
  <c r="F19" i="14"/>
  <c r="E19" i="14"/>
  <c r="D18" i="14"/>
  <c r="C18" i="14"/>
  <c r="C17" i="14" s="1"/>
  <c r="R17" i="14"/>
  <c r="Q17" i="14"/>
  <c r="P17" i="14"/>
  <c r="O17" i="14"/>
  <c r="N17" i="14"/>
  <c r="M17" i="14"/>
  <c r="L17" i="14"/>
  <c r="K17" i="14"/>
  <c r="J17" i="14"/>
  <c r="I17" i="14"/>
  <c r="H17" i="14"/>
  <c r="G17" i="14"/>
  <c r="F17" i="14"/>
  <c r="E17" i="14"/>
  <c r="D17" i="14"/>
  <c r="AF302" i="14"/>
  <c r="AE302" i="14"/>
  <c r="AD302" i="14"/>
  <c r="AC302" i="14"/>
  <c r="AB302" i="14"/>
  <c r="AA302" i="14"/>
  <c r="Z302" i="14"/>
  <c r="Y302" i="14"/>
  <c r="X302" i="14"/>
  <c r="W302" i="14"/>
  <c r="V302" i="14"/>
  <c r="U302" i="14"/>
  <c r="T298" i="14"/>
  <c r="S298" i="14"/>
  <c r="Z296" i="14"/>
  <c r="X297" i="14"/>
  <c r="W297" i="14"/>
  <c r="W296" i="14" s="1"/>
  <c r="AF296" i="14"/>
  <c r="AE296" i="14"/>
  <c r="AD296" i="14"/>
  <c r="AC296" i="14"/>
  <c r="AB296" i="14"/>
  <c r="AA296" i="14"/>
  <c r="V296" i="14"/>
  <c r="U296" i="14"/>
  <c r="AF293" i="14"/>
  <c r="AE293" i="14"/>
  <c r="AD293" i="14"/>
  <c r="AC293" i="14"/>
  <c r="AB293" i="14"/>
  <c r="AA293" i="14"/>
  <c r="Z293" i="14"/>
  <c r="Y293" i="14"/>
  <c r="X293" i="14"/>
  <c r="W293" i="14"/>
  <c r="V293" i="14"/>
  <c r="U293" i="14"/>
  <c r="T292" i="14"/>
  <c r="S292" i="14"/>
  <c r="Z290" i="14"/>
  <c r="Y290" i="14"/>
  <c r="AF289" i="14"/>
  <c r="AE289" i="14"/>
  <c r="AD289" i="14"/>
  <c r="AC289" i="14"/>
  <c r="AB289" i="14"/>
  <c r="AA289" i="14"/>
  <c r="X289" i="14"/>
  <c r="W289" i="14"/>
  <c r="V289" i="14"/>
  <c r="U289" i="14"/>
  <c r="AF287" i="14"/>
  <c r="AE287" i="14"/>
  <c r="AD287" i="14"/>
  <c r="AC287" i="14"/>
  <c r="AB287" i="14"/>
  <c r="AA287" i="14"/>
  <c r="Z287" i="14"/>
  <c r="Y287" i="14"/>
  <c r="X287" i="14"/>
  <c r="W287" i="14"/>
  <c r="V287" i="14"/>
  <c r="U287" i="14"/>
  <c r="T286" i="14"/>
  <c r="S286" i="14"/>
  <c r="Z285" i="14"/>
  <c r="Y285" i="14"/>
  <c r="AF284" i="14"/>
  <c r="AE284" i="14"/>
  <c r="AD284" i="14"/>
  <c r="AC284" i="14"/>
  <c r="AB284" i="14"/>
  <c r="AA284" i="14"/>
  <c r="X284" i="14"/>
  <c r="W284" i="14"/>
  <c r="V284" i="14"/>
  <c r="U284" i="14"/>
  <c r="AF282" i="14"/>
  <c r="AE282" i="14"/>
  <c r="AD282" i="14"/>
  <c r="AC282" i="14"/>
  <c r="AB282" i="14"/>
  <c r="AA282" i="14"/>
  <c r="Z282" i="14"/>
  <c r="Y282" i="14"/>
  <c r="X282" i="14"/>
  <c r="W282" i="14"/>
  <c r="V282" i="14"/>
  <c r="U282" i="14"/>
  <c r="T281" i="14"/>
  <c r="T280" i="14" s="1"/>
  <c r="S281" i="14"/>
  <c r="AH280" i="14"/>
  <c r="AG280" i="14"/>
  <c r="AF280" i="14"/>
  <c r="AE280" i="14"/>
  <c r="AD280" i="14"/>
  <c r="AC280" i="14"/>
  <c r="AB280" i="14"/>
  <c r="AA280" i="14"/>
  <c r="Z280" i="14"/>
  <c r="Y280" i="14"/>
  <c r="X280" i="14"/>
  <c r="W280" i="14"/>
  <c r="V280" i="14"/>
  <c r="U280" i="14"/>
  <c r="T279" i="14"/>
  <c r="T278" i="14" s="1"/>
  <c r="S279" i="14"/>
  <c r="AH278" i="14"/>
  <c r="AG278" i="14"/>
  <c r="AF278" i="14"/>
  <c r="AE278" i="14"/>
  <c r="AD278" i="14"/>
  <c r="AC278" i="14"/>
  <c r="AB278" i="14"/>
  <c r="AA278" i="14"/>
  <c r="Z278" i="14"/>
  <c r="Y278" i="14"/>
  <c r="X278" i="14"/>
  <c r="W278" i="14"/>
  <c r="V278" i="14"/>
  <c r="U278" i="14"/>
  <c r="AF276" i="14"/>
  <c r="AE276" i="14"/>
  <c r="AD276" i="14"/>
  <c r="AC276" i="14"/>
  <c r="AB276" i="14"/>
  <c r="AA276" i="14"/>
  <c r="Z276" i="14"/>
  <c r="Y276" i="14"/>
  <c r="X276" i="14"/>
  <c r="W276" i="14"/>
  <c r="V276" i="14"/>
  <c r="U276" i="14"/>
  <c r="AF274" i="14"/>
  <c r="AE274" i="14"/>
  <c r="AD274" i="14"/>
  <c r="AC274" i="14"/>
  <c r="AB274" i="14"/>
  <c r="AA274" i="14"/>
  <c r="Z274" i="14"/>
  <c r="Y274" i="14"/>
  <c r="X274" i="14"/>
  <c r="W274" i="14"/>
  <c r="V274" i="14"/>
  <c r="U274" i="14"/>
  <c r="T273" i="14"/>
  <c r="T272" i="14" s="1"/>
  <c r="S273" i="14"/>
  <c r="AH272" i="14"/>
  <c r="AG272" i="14"/>
  <c r="AF272" i="14"/>
  <c r="AE272" i="14"/>
  <c r="AD272" i="14"/>
  <c r="AC272" i="14"/>
  <c r="AB272" i="14"/>
  <c r="AA272" i="14"/>
  <c r="Z272" i="14"/>
  <c r="Y272" i="14"/>
  <c r="X272" i="14"/>
  <c r="W272" i="14"/>
  <c r="V272" i="14"/>
  <c r="U272" i="14"/>
  <c r="AF270" i="14"/>
  <c r="AE270" i="14"/>
  <c r="AD270" i="14"/>
  <c r="AC270" i="14"/>
  <c r="AB270" i="14"/>
  <c r="AA270" i="14"/>
  <c r="Z270" i="14"/>
  <c r="Y270" i="14"/>
  <c r="X270" i="14"/>
  <c r="W270" i="14"/>
  <c r="V270" i="14"/>
  <c r="U270" i="14"/>
  <c r="T269" i="14"/>
  <c r="S269" i="14"/>
  <c r="AF266" i="14"/>
  <c r="AE266" i="14"/>
  <c r="AD266" i="14"/>
  <c r="AC266" i="14"/>
  <c r="AB266" i="14"/>
  <c r="AA266" i="14"/>
  <c r="X266" i="14"/>
  <c r="W266" i="14"/>
  <c r="V266" i="14"/>
  <c r="U266" i="14"/>
  <c r="AF264" i="14"/>
  <c r="AE264" i="14"/>
  <c r="AD264" i="14"/>
  <c r="AC264" i="14"/>
  <c r="AB264" i="14"/>
  <c r="AA264" i="14"/>
  <c r="Z264" i="14"/>
  <c r="Y264" i="14"/>
  <c r="X264" i="14"/>
  <c r="W264" i="14"/>
  <c r="V264" i="14"/>
  <c r="U264" i="14"/>
  <c r="T263" i="14"/>
  <c r="S263" i="14"/>
  <c r="Z262" i="14"/>
  <c r="Y262" i="14"/>
  <c r="AF261" i="14"/>
  <c r="AE261" i="14"/>
  <c r="AD261" i="14"/>
  <c r="AC261" i="14"/>
  <c r="AB261" i="14"/>
  <c r="AA261" i="14"/>
  <c r="X261" i="14"/>
  <c r="W261" i="14"/>
  <c r="V261" i="14"/>
  <c r="U261" i="14"/>
  <c r="T260" i="14"/>
  <c r="S260" i="14"/>
  <c r="T258" i="14"/>
  <c r="S258" i="14"/>
  <c r="T257" i="14"/>
  <c r="S257" i="14"/>
  <c r="AF255" i="14"/>
  <c r="AE255" i="14"/>
  <c r="AD255" i="14"/>
  <c r="AC255" i="14"/>
  <c r="AB255" i="14"/>
  <c r="AA255" i="14"/>
  <c r="X255" i="14"/>
  <c r="W255" i="14"/>
  <c r="V255" i="14"/>
  <c r="U255" i="14"/>
  <c r="T254" i="14"/>
  <c r="S254" i="14"/>
  <c r="T252" i="14"/>
  <c r="S252" i="14"/>
  <c r="AF250" i="14"/>
  <c r="AE250" i="14"/>
  <c r="AD250" i="14"/>
  <c r="AC250" i="14"/>
  <c r="AB250" i="14"/>
  <c r="AA250" i="14"/>
  <c r="X250" i="14"/>
  <c r="W250" i="14"/>
  <c r="V250" i="14"/>
  <c r="U250" i="14"/>
  <c r="T249" i="14"/>
  <c r="S249" i="14"/>
  <c r="T247" i="14"/>
  <c r="S247" i="14"/>
  <c r="T246" i="14"/>
  <c r="S246" i="14"/>
  <c r="AF244" i="14"/>
  <c r="AE244" i="14"/>
  <c r="AD244" i="14"/>
  <c r="AC244" i="14"/>
  <c r="AB244" i="14"/>
  <c r="AA244" i="14"/>
  <c r="X244" i="14"/>
  <c r="W244" i="14"/>
  <c r="V244" i="14"/>
  <c r="U244" i="14"/>
  <c r="T243" i="14"/>
  <c r="S243" i="14"/>
  <c r="T242" i="14"/>
  <c r="S242" i="14"/>
  <c r="Z241" i="14"/>
  <c r="Y241" i="14"/>
  <c r="AF240" i="14"/>
  <c r="AE240" i="14"/>
  <c r="AD240" i="14"/>
  <c r="AC240" i="14"/>
  <c r="AB240" i="14"/>
  <c r="AA240" i="14"/>
  <c r="X240" i="14"/>
  <c r="W240" i="14"/>
  <c r="V240" i="14"/>
  <c r="U240" i="14"/>
  <c r="T239" i="14"/>
  <c r="S239" i="14"/>
  <c r="T238" i="14"/>
  <c r="S238" i="14"/>
  <c r="Z237" i="14"/>
  <c r="Y237" i="14"/>
  <c r="AF236" i="14"/>
  <c r="AE236" i="14"/>
  <c r="AD236" i="14"/>
  <c r="AC236" i="14"/>
  <c r="AB236" i="14"/>
  <c r="AA236" i="14"/>
  <c r="X236" i="14"/>
  <c r="W236" i="14"/>
  <c r="V236" i="14"/>
  <c r="U236" i="14"/>
  <c r="T235" i="14"/>
  <c r="S235" i="14"/>
  <c r="T234" i="14"/>
  <c r="S234" i="14"/>
  <c r="T233" i="14"/>
  <c r="S233" i="14"/>
  <c r="Z232" i="14"/>
  <c r="Y232" i="14"/>
  <c r="AF231" i="14"/>
  <c r="AE231" i="14"/>
  <c r="AD231" i="14"/>
  <c r="AC231" i="14"/>
  <c r="AB231" i="14"/>
  <c r="AA231" i="14"/>
  <c r="X231" i="14"/>
  <c r="W231" i="14"/>
  <c r="V231" i="14"/>
  <c r="U231" i="14"/>
  <c r="T230" i="14"/>
  <c r="S230" i="14"/>
  <c r="T228" i="14"/>
  <c r="S228" i="14"/>
  <c r="AF226" i="14"/>
  <c r="AE226" i="14"/>
  <c r="AD226" i="14"/>
  <c r="AC226" i="14"/>
  <c r="AB226" i="14"/>
  <c r="AA226" i="14"/>
  <c r="X226" i="14"/>
  <c r="W226" i="14"/>
  <c r="V226" i="14"/>
  <c r="U226" i="14"/>
  <c r="T225" i="14"/>
  <c r="S225" i="14"/>
  <c r="T223" i="14"/>
  <c r="S223" i="14"/>
  <c r="AF221" i="14"/>
  <c r="AE221" i="14"/>
  <c r="AD221" i="14"/>
  <c r="AC221" i="14"/>
  <c r="AB221" i="14"/>
  <c r="AA221" i="14"/>
  <c r="X221" i="14"/>
  <c r="W221" i="14"/>
  <c r="V221" i="14"/>
  <c r="U221" i="14"/>
  <c r="T220" i="14"/>
  <c r="S220" i="14"/>
  <c r="T219" i="14"/>
  <c r="S219" i="14"/>
  <c r="Z218" i="14"/>
  <c r="Y218" i="14"/>
  <c r="AF217" i="14"/>
  <c r="AE217" i="14"/>
  <c r="AD217" i="14"/>
  <c r="AC217" i="14"/>
  <c r="AB217" i="14"/>
  <c r="AA217" i="14"/>
  <c r="X217" i="14"/>
  <c r="W217" i="14"/>
  <c r="V217" i="14"/>
  <c r="U217" i="14"/>
  <c r="T216" i="14"/>
  <c r="S216" i="14"/>
  <c r="T214" i="14"/>
  <c r="S214" i="14"/>
  <c r="T213" i="14"/>
  <c r="S213" i="14"/>
  <c r="AF211" i="14"/>
  <c r="AE211" i="14"/>
  <c r="AD211" i="14"/>
  <c r="AC211" i="14"/>
  <c r="AB211" i="14"/>
  <c r="AA211" i="14"/>
  <c r="X211" i="14"/>
  <c r="W211" i="14"/>
  <c r="V211" i="14"/>
  <c r="U211" i="14"/>
  <c r="T210" i="14"/>
  <c r="S210" i="14"/>
  <c r="T209" i="14"/>
  <c r="S209" i="14"/>
  <c r="T208" i="14"/>
  <c r="S208" i="14"/>
  <c r="Z207" i="14"/>
  <c r="Y207" i="14"/>
  <c r="AF206" i="14"/>
  <c r="AE206" i="14"/>
  <c r="AD206" i="14"/>
  <c r="AC206" i="14"/>
  <c r="AB206" i="14"/>
  <c r="AA206" i="14"/>
  <c r="X206" i="14"/>
  <c r="W206" i="14"/>
  <c r="V206" i="14"/>
  <c r="U206" i="14"/>
  <c r="T203" i="14"/>
  <c r="S203" i="14"/>
  <c r="AF201" i="14"/>
  <c r="AE201" i="14"/>
  <c r="AD201" i="14"/>
  <c r="AC201" i="14"/>
  <c r="AB201" i="14"/>
  <c r="AA201" i="14"/>
  <c r="X201" i="14"/>
  <c r="W201" i="14"/>
  <c r="V201" i="14"/>
  <c r="U201" i="14"/>
  <c r="T200" i="14"/>
  <c r="S200" i="14"/>
  <c r="T198" i="14"/>
  <c r="S198" i="14"/>
  <c r="T197" i="14"/>
  <c r="S197" i="14"/>
  <c r="AF195" i="14"/>
  <c r="AE195" i="14"/>
  <c r="AD195" i="14"/>
  <c r="AC195" i="14"/>
  <c r="AB195" i="14"/>
  <c r="AA195" i="14"/>
  <c r="X195" i="14"/>
  <c r="W195" i="14"/>
  <c r="V195" i="14"/>
  <c r="U195" i="14"/>
  <c r="T194" i="14"/>
  <c r="S194" i="14"/>
  <c r="T192" i="14"/>
  <c r="S192" i="14"/>
  <c r="AF190" i="14"/>
  <c r="AE190" i="14"/>
  <c r="AD190" i="14"/>
  <c r="AC190" i="14"/>
  <c r="AB190" i="14"/>
  <c r="AA190" i="14"/>
  <c r="X190" i="14"/>
  <c r="W190" i="14"/>
  <c r="V190" i="14"/>
  <c r="U190" i="14"/>
  <c r="AF187" i="14"/>
  <c r="AE187" i="14"/>
  <c r="AD187" i="14"/>
  <c r="AC187" i="14"/>
  <c r="AB187" i="14"/>
  <c r="AA187" i="14"/>
  <c r="Z187" i="14"/>
  <c r="Y187" i="14"/>
  <c r="X187" i="14"/>
  <c r="W187" i="14"/>
  <c r="V187" i="14"/>
  <c r="U187" i="14"/>
  <c r="T186" i="14"/>
  <c r="S186" i="14"/>
  <c r="T183" i="14"/>
  <c r="S183" i="14"/>
  <c r="T182" i="14"/>
  <c r="S182" i="14"/>
  <c r="T181" i="14"/>
  <c r="S181" i="14"/>
  <c r="AF179" i="14"/>
  <c r="AE179" i="14"/>
  <c r="AD179" i="14"/>
  <c r="AC179" i="14"/>
  <c r="AB179" i="14"/>
  <c r="AA179" i="14"/>
  <c r="X179" i="14"/>
  <c r="W179" i="14"/>
  <c r="V179" i="14"/>
  <c r="U179" i="14"/>
  <c r="T178" i="14"/>
  <c r="S178" i="14"/>
  <c r="AF175" i="14"/>
  <c r="AE175" i="14"/>
  <c r="AD175" i="14"/>
  <c r="AC175" i="14"/>
  <c r="AB175" i="14"/>
  <c r="AA175" i="14"/>
  <c r="X175" i="14"/>
  <c r="W175" i="14"/>
  <c r="U175" i="14"/>
  <c r="T174" i="14"/>
  <c r="S174" i="14"/>
  <c r="T172" i="14"/>
  <c r="S172" i="14"/>
  <c r="T171" i="14"/>
  <c r="S171" i="14"/>
  <c r="AF169" i="14"/>
  <c r="AE169" i="14"/>
  <c r="AD169" i="14"/>
  <c r="AC169" i="14"/>
  <c r="AB169" i="14"/>
  <c r="AA169" i="14"/>
  <c r="X169" i="14"/>
  <c r="W169" i="14"/>
  <c r="V169" i="14"/>
  <c r="U169" i="14"/>
  <c r="AF165" i="14"/>
  <c r="AE165" i="14"/>
  <c r="AD165" i="14"/>
  <c r="AC165" i="14"/>
  <c r="AB165" i="14"/>
  <c r="AA165" i="14"/>
  <c r="X165" i="14"/>
  <c r="W165" i="14"/>
  <c r="V165" i="14"/>
  <c r="U165" i="14"/>
  <c r="T164" i="14"/>
  <c r="S164" i="14"/>
  <c r="T162" i="14"/>
  <c r="S162" i="14"/>
  <c r="X161" i="14"/>
  <c r="X19" i="17" s="1"/>
  <c r="W161" i="14"/>
  <c r="W19" i="17" s="1"/>
  <c r="AF160" i="14"/>
  <c r="AE160" i="14"/>
  <c r="AD160" i="14"/>
  <c r="AC160" i="14"/>
  <c r="AB160" i="14"/>
  <c r="AA160" i="14"/>
  <c r="Z160" i="14"/>
  <c r="Y160" i="14"/>
  <c r="V160" i="14"/>
  <c r="U160" i="14"/>
  <c r="T159" i="14"/>
  <c r="S159" i="14"/>
  <c r="X158" i="14"/>
  <c r="T158" i="14" s="1"/>
  <c r="T157" i="14" s="1"/>
  <c r="W158" i="14"/>
  <c r="AH157" i="14"/>
  <c r="AG157" i="14"/>
  <c r="AF157" i="14"/>
  <c r="AE157" i="14"/>
  <c r="AD157" i="14"/>
  <c r="AC157" i="14"/>
  <c r="AB157" i="14"/>
  <c r="AA157" i="14"/>
  <c r="Z157" i="14"/>
  <c r="Y157" i="14"/>
  <c r="V157" i="14"/>
  <c r="U157" i="14"/>
  <c r="T156" i="14"/>
  <c r="T155" i="14" s="1"/>
  <c r="S156" i="14"/>
  <c r="T154" i="14"/>
  <c r="S154" i="14"/>
  <c r="X153" i="14"/>
  <c r="T153" i="14" s="1"/>
  <c r="W153" i="14"/>
  <c r="S153" i="14" s="1"/>
  <c r="T151" i="14"/>
  <c r="S151" i="14"/>
  <c r="T150" i="14"/>
  <c r="S150" i="14"/>
  <c r="T147" i="14"/>
  <c r="S147" i="14"/>
  <c r="X146" i="14"/>
  <c r="T146" i="14" s="1"/>
  <c r="W146" i="14"/>
  <c r="S146" i="14" s="1"/>
  <c r="T144" i="14"/>
  <c r="S144" i="14"/>
  <c r="T143" i="14"/>
  <c r="S143" i="14"/>
  <c r="X142" i="14"/>
  <c r="W142" i="14"/>
  <c r="S142" i="14" s="1"/>
  <c r="AF141" i="14"/>
  <c r="AE141" i="14"/>
  <c r="AD141" i="14"/>
  <c r="AC141" i="14"/>
  <c r="AB141" i="14"/>
  <c r="AA141" i="14"/>
  <c r="Z141" i="14"/>
  <c r="Y141" i="14"/>
  <c r="V141" i="14"/>
  <c r="U141" i="14"/>
  <c r="T140" i="14"/>
  <c r="S140" i="14"/>
  <c r="X139" i="14"/>
  <c r="T139" i="14" s="1"/>
  <c r="W139" i="14"/>
  <c r="S139" i="14" s="1"/>
  <c r="T138" i="14"/>
  <c r="S138" i="14"/>
  <c r="T137" i="14"/>
  <c r="S137" i="14"/>
  <c r="T136" i="14"/>
  <c r="S136" i="14"/>
  <c r="X135" i="14"/>
  <c r="X134" i="14" s="1"/>
  <c r="W135" i="14"/>
  <c r="S135" i="14" s="1"/>
  <c r="AH134" i="14"/>
  <c r="AG134" i="14"/>
  <c r="AF134" i="14"/>
  <c r="AE134" i="14"/>
  <c r="AD134" i="14"/>
  <c r="AC134" i="14"/>
  <c r="AB134" i="14"/>
  <c r="AA134" i="14"/>
  <c r="Z134" i="14"/>
  <c r="Y134" i="14"/>
  <c r="V134" i="14"/>
  <c r="U134" i="14"/>
  <c r="T133" i="14"/>
  <c r="S133" i="14"/>
  <c r="X132" i="14"/>
  <c r="T132" i="14" s="1"/>
  <c r="W132" i="14"/>
  <c r="S132" i="14" s="1"/>
  <c r="T130" i="14"/>
  <c r="S130" i="14"/>
  <c r="T129" i="14"/>
  <c r="S129" i="14"/>
  <c r="X128" i="14"/>
  <c r="T128" i="14" s="1"/>
  <c r="W128" i="14"/>
  <c r="S128" i="14" s="1"/>
  <c r="AF127" i="14"/>
  <c r="AE127" i="14"/>
  <c r="AD127" i="14"/>
  <c r="AC127" i="14"/>
  <c r="AB127" i="14"/>
  <c r="AA127" i="14"/>
  <c r="Z127" i="14"/>
  <c r="Y127" i="14"/>
  <c r="V127" i="14"/>
  <c r="U127" i="14"/>
  <c r="T126" i="14"/>
  <c r="S126" i="14"/>
  <c r="X125" i="14"/>
  <c r="T125" i="14" s="1"/>
  <c r="W125" i="14"/>
  <c r="S125" i="14" s="1"/>
  <c r="T123" i="14"/>
  <c r="S123" i="14"/>
  <c r="T122" i="14"/>
  <c r="S122" i="14"/>
  <c r="X121" i="14"/>
  <c r="W121" i="14"/>
  <c r="S121" i="14" s="1"/>
  <c r="AF120" i="14"/>
  <c r="AE120" i="14"/>
  <c r="AD120" i="14"/>
  <c r="AC120" i="14"/>
  <c r="AB120" i="14"/>
  <c r="AA120" i="14"/>
  <c r="Z120" i="14"/>
  <c r="Y120" i="14"/>
  <c r="V120" i="14"/>
  <c r="U120" i="14"/>
  <c r="T119" i="14"/>
  <c r="S119" i="14"/>
  <c r="X118" i="14"/>
  <c r="T118" i="14" s="1"/>
  <c r="W118" i="14"/>
  <c r="S118" i="14" s="1"/>
  <c r="T116" i="14"/>
  <c r="S116" i="14"/>
  <c r="T115" i="14"/>
  <c r="S115" i="14"/>
  <c r="X114" i="14"/>
  <c r="T114" i="14" s="1"/>
  <c r="W114" i="14"/>
  <c r="S114" i="14" s="1"/>
  <c r="AF113" i="14"/>
  <c r="AE113" i="14"/>
  <c r="AD113" i="14"/>
  <c r="AC113" i="14"/>
  <c r="AB113" i="14"/>
  <c r="AA113" i="14"/>
  <c r="Z113" i="14"/>
  <c r="Y113" i="14"/>
  <c r="V113" i="14"/>
  <c r="U113" i="14"/>
  <c r="T112" i="14"/>
  <c r="S112" i="14"/>
  <c r="X111" i="14"/>
  <c r="T111" i="14" s="1"/>
  <c r="W111" i="14"/>
  <c r="S111" i="14" s="1"/>
  <c r="T109" i="14"/>
  <c r="S109" i="14"/>
  <c r="T108" i="14"/>
  <c r="S108" i="14"/>
  <c r="X107" i="14"/>
  <c r="W107" i="14"/>
  <c r="AF106" i="14"/>
  <c r="AE106" i="14"/>
  <c r="AD106" i="14"/>
  <c r="AC106" i="14"/>
  <c r="AB106" i="14"/>
  <c r="AA106" i="14"/>
  <c r="Z106" i="14"/>
  <c r="Y106" i="14"/>
  <c r="V106" i="14"/>
  <c r="U106" i="14"/>
  <c r="T105" i="14"/>
  <c r="S105" i="14"/>
  <c r="X104" i="14"/>
  <c r="T104" i="14" s="1"/>
  <c r="W104" i="14"/>
  <c r="S104" i="14" s="1"/>
  <c r="T103" i="14"/>
  <c r="T102" i="14"/>
  <c r="S102" i="14"/>
  <c r="T101" i="14"/>
  <c r="S101" i="14"/>
  <c r="X100" i="14"/>
  <c r="W100" i="14"/>
  <c r="AF99" i="14"/>
  <c r="AE99" i="14"/>
  <c r="AD99" i="14"/>
  <c r="AC99" i="14"/>
  <c r="AB99" i="14"/>
  <c r="AA99" i="14"/>
  <c r="Z99" i="14"/>
  <c r="Y99" i="14"/>
  <c r="V99" i="14"/>
  <c r="U99" i="14"/>
  <c r="T98" i="14"/>
  <c r="S98" i="14"/>
  <c r="X97" i="14"/>
  <c r="T97" i="14" s="1"/>
  <c r="W97" i="14"/>
  <c r="S97" i="14" s="1"/>
  <c r="T95" i="14"/>
  <c r="S95" i="14"/>
  <c r="T94" i="14"/>
  <c r="S94" i="14"/>
  <c r="X93" i="14"/>
  <c r="W93" i="14"/>
  <c r="AF92" i="14"/>
  <c r="AE92" i="14"/>
  <c r="AD92" i="14"/>
  <c r="AC92" i="14"/>
  <c r="AB92" i="14"/>
  <c r="AA92" i="14"/>
  <c r="Z92" i="14"/>
  <c r="Y92" i="14"/>
  <c r="V92" i="14"/>
  <c r="U92" i="14"/>
  <c r="T91" i="14"/>
  <c r="S91" i="14"/>
  <c r="X90" i="14"/>
  <c r="T90" i="14" s="1"/>
  <c r="W90" i="14"/>
  <c r="S90" i="14" s="1"/>
  <c r="T88" i="14"/>
  <c r="S88" i="14"/>
  <c r="T87" i="14"/>
  <c r="S87" i="14"/>
  <c r="X86" i="14"/>
  <c r="W86" i="14"/>
  <c r="S86" i="14" s="1"/>
  <c r="AF85" i="14"/>
  <c r="AE85" i="14"/>
  <c r="AD85" i="14"/>
  <c r="AC85" i="14"/>
  <c r="AB85" i="14"/>
  <c r="AA85" i="14"/>
  <c r="Z85" i="14"/>
  <c r="Y85" i="14"/>
  <c r="V85" i="14"/>
  <c r="U85" i="14"/>
  <c r="T84" i="14"/>
  <c r="S84" i="14"/>
  <c r="X83" i="14"/>
  <c r="T83" i="14" s="1"/>
  <c r="W83" i="14"/>
  <c r="S83" i="14" s="1"/>
  <c r="T81" i="14"/>
  <c r="S81" i="14"/>
  <c r="T80" i="14"/>
  <c r="S80" i="14"/>
  <c r="X79" i="14"/>
  <c r="W79" i="14"/>
  <c r="AF78" i="14"/>
  <c r="AE78" i="14"/>
  <c r="AD78" i="14"/>
  <c r="AC78" i="14"/>
  <c r="AB78" i="14"/>
  <c r="AA78" i="14"/>
  <c r="Z78" i="14"/>
  <c r="Y78" i="14"/>
  <c r="V78" i="14"/>
  <c r="U78" i="14"/>
  <c r="T77" i="14"/>
  <c r="S77" i="14"/>
  <c r="T75" i="14"/>
  <c r="S75" i="14"/>
  <c r="T64" i="14"/>
  <c r="S64" i="14"/>
  <c r="T62" i="14"/>
  <c r="S62" i="14"/>
  <c r="BE61" i="14"/>
  <c r="X61" i="14"/>
  <c r="W61" i="14"/>
  <c r="T57" i="14"/>
  <c r="S57" i="14"/>
  <c r="X56" i="14"/>
  <c r="W56" i="14"/>
  <c r="T55" i="14"/>
  <c r="S55" i="14"/>
  <c r="T52" i="14"/>
  <c r="S52" i="14"/>
  <c r="T51" i="14"/>
  <c r="S51" i="14"/>
  <c r="T50" i="14"/>
  <c r="S50" i="14"/>
  <c r="T46" i="14"/>
  <c r="S46" i="14"/>
  <c r="T45" i="14"/>
  <c r="S45" i="14"/>
  <c r="T44" i="14"/>
  <c r="S44" i="14"/>
  <c r="T43" i="14"/>
  <c r="S43" i="14"/>
  <c r="Z42" i="14"/>
  <c r="Z18" i="17" s="1"/>
  <c r="T41" i="14"/>
  <c r="S41" i="14"/>
  <c r="T37" i="14"/>
  <c r="S37" i="14"/>
  <c r="T36" i="14"/>
  <c r="S36" i="14"/>
  <c r="T35" i="14"/>
  <c r="S35" i="14"/>
  <c r="T34" i="14"/>
  <c r="S34" i="14"/>
  <c r="T33" i="14"/>
  <c r="S33" i="14"/>
  <c r="T32" i="14"/>
  <c r="S32" i="14"/>
  <c r="T31" i="14"/>
  <c r="S31" i="14"/>
  <c r="T30" i="14"/>
  <c r="S30" i="14"/>
  <c r="T29" i="14"/>
  <c r="S29" i="14"/>
  <c r="T28" i="14"/>
  <c r="S28" i="14"/>
  <c r="T27" i="14"/>
  <c r="S27" i="14"/>
  <c r="T26" i="14"/>
  <c r="S26" i="14"/>
  <c r="T25" i="14"/>
  <c r="S25" i="14"/>
  <c r="T24" i="14"/>
  <c r="S24" i="14"/>
  <c r="T23" i="14"/>
  <c r="S23" i="14"/>
  <c r="T22" i="14"/>
  <c r="S22" i="14"/>
  <c r="T21" i="14"/>
  <c r="S21" i="14"/>
  <c r="Z17" i="17"/>
  <c r="Y17" i="17"/>
  <c r="X20" i="14"/>
  <c r="W20" i="14"/>
  <c r="AF19" i="14"/>
  <c r="AE19" i="14"/>
  <c r="AD19" i="14"/>
  <c r="AC19" i="14"/>
  <c r="AB19" i="14"/>
  <c r="AA19" i="14"/>
  <c r="V19" i="14"/>
  <c r="U19" i="14"/>
  <c r="T18" i="14"/>
  <c r="T17" i="14" s="1"/>
  <c r="S18" i="14"/>
  <c r="AH17" i="14"/>
  <c r="AG17" i="14"/>
  <c r="AF17" i="14"/>
  <c r="AE17" i="14"/>
  <c r="AD17" i="14"/>
  <c r="AC17" i="14"/>
  <c r="AB17" i="14"/>
  <c r="AA17" i="14"/>
  <c r="Z17" i="14"/>
  <c r="Y17" i="14"/>
  <c r="X17" i="14"/>
  <c r="W17" i="14"/>
  <c r="V17" i="14"/>
  <c r="U17" i="14"/>
  <c r="AL117" i="16"/>
  <c r="AL116" i="16" s="1"/>
  <c r="AK117" i="16"/>
  <c r="AK116" i="16" s="1"/>
  <c r="AJ117" i="16"/>
  <c r="AI117" i="16"/>
  <c r="AI116" i="16" s="1"/>
  <c r="AH117" i="16"/>
  <c r="AH116" i="16" s="1"/>
  <c r="AG117" i="16"/>
  <c r="AG116" i="16" s="1"/>
  <c r="AF117" i="16"/>
  <c r="AE117" i="16"/>
  <c r="AD117" i="16"/>
  <c r="AD116" i="16" s="1"/>
  <c r="AC117" i="16"/>
  <c r="AC116" i="16" s="1"/>
  <c r="AL115" i="16"/>
  <c r="AL114" i="16" s="1"/>
  <c r="AK115" i="16"/>
  <c r="AK114" i="16" s="1"/>
  <c r="AJ115" i="16"/>
  <c r="AJ114" i="16" s="1"/>
  <c r="AI115" i="16"/>
  <c r="AI114" i="16" s="1"/>
  <c r="AH115" i="16"/>
  <c r="AH114" i="16" s="1"/>
  <c r="AG115" i="16"/>
  <c r="AG114" i="16" s="1"/>
  <c r="AF115" i="16"/>
  <c r="AF114" i="16" s="1"/>
  <c r="AE115" i="16"/>
  <c r="AE114" i="16" s="1"/>
  <c r="AD115" i="16"/>
  <c r="AD114" i="16" s="1"/>
  <c r="AC115" i="16"/>
  <c r="AC114" i="16" s="1"/>
  <c r="AL113" i="16"/>
  <c r="AL112" i="16" s="1"/>
  <c r="AK113" i="16"/>
  <c r="AK112" i="16" s="1"/>
  <c r="AJ113" i="16"/>
  <c r="AI113" i="16"/>
  <c r="AI112" i="16" s="1"/>
  <c r="AH113" i="16"/>
  <c r="AH112" i="16" s="1"/>
  <c r="AG113" i="16"/>
  <c r="AG112" i="16" s="1"/>
  <c r="AF113" i="16"/>
  <c r="AF112" i="16" s="1"/>
  <c r="AE113" i="16"/>
  <c r="AE112" i="16" s="1"/>
  <c r="AD113" i="16"/>
  <c r="AD112" i="16" s="1"/>
  <c r="AC113" i="16"/>
  <c r="AL111" i="16"/>
  <c r="AL110" i="16" s="1"/>
  <c r="AK111" i="16"/>
  <c r="AK110" i="16" s="1"/>
  <c r="AJ111" i="16"/>
  <c r="AJ110" i="16" s="1"/>
  <c r="AI111" i="16"/>
  <c r="AI110" i="16" s="1"/>
  <c r="AH111" i="16"/>
  <c r="AG111" i="16"/>
  <c r="AG110" i="16" s="1"/>
  <c r="AF111" i="16"/>
  <c r="AF110" i="16" s="1"/>
  <c r="AE111" i="16"/>
  <c r="AE110" i="16" s="1"/>
  <c r="AD111" i="16"/>
  <c r="AC111" i="16"/>
  <c r="AL109" i="16"/>
  <c r="AL108" i="16" s="1"/>
  <c r="AK109" i="16"/>
  <c r="AK108" i="16" s="1"/>
  <c r="AJ109" i="16"/>
  <c r="AJ108" i="16" s="1"/>
  <c r="AI109" i="16"/>
  <c r="AI108" i="16" s="1"/>
  <c r="AH109" i="16"/>
  <c r="AB109" i="16" s="1"/>
  <c r="AG109" i="16"/>
  <c r="AG108" i="16" s="1"/>
  <c r="AF109" i="16"/>
  <c r="AF108" i="16" s="1"/>
  <c r="AD109" i="16"/>
  <c r="AD108" i="16" s="1"/>
  <c r="AC109" i="16"/>
  <c r="AC108" i="16" s="1"/>
  <c r="AL107" i="16"/>
  <c r="AL106" i="16" s="1"/>
  <c r="AK107" i="16"/>
  <c r="AK106" i="16" s="1"/>
  <c r="AJ107" i="16"/>
  <c r="AJ106" i="16" s="1"/>
  <c r="AI107" i="16"/>
  <c r="AI106" i="16" s="1"/>
  <c r="AH107" i="16"/>
  <c r="AH106" i="16" s="1"/>
  <c r="AG107" i="16"/>
  <c r="AF107" i="16"/>
  <c r="AF106" i="16" s="1"/>
  <c r="AE106" i="16"/>
  <c r="AD107" i="16"/>
  <c r="AC107" i="16"/>
  <c r="AL105" i="16"/>
  <c r="AL104" i="16" s="1"/>
  <c r="AK105" i="16"/>
  <c r="AK104" i="16" s="1"/>
  <c r="AJ105" i="16"/>
  <c r="AJ104" i="16" s="1"/>
  <c r="AI105" i="16"/>
  <c r="AI104" i="16" s="1"/>
  <c r="AH105" i="16"/>
  <c r="AH104" i="16" s="1"/>
  <c r="AG105" i="16"/>
  <c r="AG104" i="16" s="1"/>
  <c r="AF105" i="16"/>
  <c r="AF104" i="16" s="1"/>
  <c r="AE105" i="16"/>
  <c r="AE104" i="16" s="1"/>
  <c r="AD105" i="16"/>
  <c r="AD104" i="16" s="1"/>
  <c r="AC105" i="16"/>
  <c r="AL103" i="16"/>
  <c r="AL102" i="16" s="1"/>
  <c r="AK103" i="16"/>
  <c r="AJ103" i="16"/>
  <c r="AJ102" i="16" s="1"/>
  <c r="AI103" i="16"/>
  <c r="AI102" i="16" s="1"/>
  <c r="AH103" i="16"/>
  <c r="AG103" i="16"/>
  <c r="AG102" i="16" s="1"/>
  <c r="AF103" i="16"/>
  <c r="AF102" i="16" s="1"/>
  <c r="AE103" i="16"/>
  <c r="AE102" i="16" s="1"/>
  <c r="AD103" i="16"/>
  <c r="AD102" i="16" s="1"/>
  <c r="AC103" i="16"/>
  <c r="AL101" i="16"/>
  <c r="AL100" i="16" s="1"/>
  <c r="AK101" i="16"/>
  <c r="AK100" i="16" s="1"/>
  <c r="AJ101" i="16"/>
  <c r="AJ100" i="16" s="1"/>
  <c r="AI101" i="16"/>
  <c r="AI100" i="16" s="1"/>
  <c r="AH101" i="16"/>
  <c r="AH100" i="16" s="1"/>
  <c r="AG101" i="16"/>
  <c r="AG100" i="16" s="1"/>
  <c r="AF101" i="16"/>
  <c r="AF100" i="16" s="1"/>
  <c r="AE101" i="16"/>
  <c r="AD101" i="16"/>
  <c r="AD100" i="16" s="1"/>
  <c r="AC101" i="16"/>
  <c r="AC100" i="16" s="1"/>
  <c r="AL99" i="16"/>
  <c r="AL98" i="16" s="1"/>
  <c r="AK99" i="16"/>
  <c r="AK98" i="16" s="1"/>
  <c r="AJ99" i="16"/>
  <c r="AJ98" i="16" s="1"/>
  <c r="AI99" i="16"/>
  <c r="AI98" i="16" s="1"/>
  <c r="AH99" i="16"/>
  <c r="AH98" i="16" s="1"/>
  <c r="AG99" i="16"/>
  <c r="AF99" i="16"/>
  <c r="AF98" i="16" s="1"/>
  <c r="AE99" i="16"/>
  <c r="AE98" i="16" s="1"/>
  <c r="AD99" i="16"/>
  <c r="AD98" i="16" s="1"/>
  <c r="AC99" i="16"/>
  <c r="AL97" i="16"/>
  <c r="AL96" i="16" s="1"/>
  <c r="AK97" i="16"/>
  <c r="AK96" i="16" s="1"/>
  <c r="AJ97" i="16"/>
  <c r="AJ96" i="16" s="1"/>
  <c r="AI97" i="16"/>
  <c r="AI96" i="16" s="1"/>
  <c r="AH97" i="16"/>
  <c r="AH96" i="16" s="1"/>
  <c r="AG97" i="16"/>
  <c r="AG96" i="16" s="1"/>
  <c r="AF97" i="16"/>
  <c r="AF96" i="16" s="1"/>
  <c r="AE97" i="16"/>
  <c r="AE96" i="16" s="1"/>
  <c r="AD97" i="16"/>
  <c r="AD96" i="16" s="1"/>
  <c r="AC97" i="16"/>
  <c r="AC96" i="16" s="1"/>
  <c r="AL95" i="16"/>
  <c r="AL94" i="16" s="1"/>
  <c r="AK95" i="16"/>
  <c r="AJ95" i="16"/>
  <c r="AJ94" i="16" s="1"/>
  <c r="AI95" i="16"/>
  <c r="AI94" i="16" s="1"/>
  <c r="AH95" i="16"/>
  <c r="AH94" i="16" s="1"/>
  <c r="AG95" i="16"/>
  <c r="AF95" i="16"/>
  <c r="AF94" i="16" s="1"/>
  <c r="AE95" i="16"/>
  <c r="AD95" i="16"/>
  <c r="AD94" i="16" s="1"/>
  <c r="AC95" i="16"/>
  <c r="AC94" i="16" s="1"/>
  <c r="AL93" i="16"/>
  <c r="AL92" i="16" s="1"/>
  <c r="AK93" i="16"/>
  <c r="AK92" i="16" s="1"/>
  <c r="AJ93" i="16"/>
  <c r="AJ92" i="16" s="1"/>
  <c r="AI93" i="16"/>
  <c r="AI92" i="16" s="1"/>
  <c r="AH93" i="16"/>
  <c r="AH92" i="16" s="1"/>
  <c r="AG93" i="16"/>
  <c r="AG92" i="16" s="1"/>
  <c r="AF93" i="16"/>
  <c r="AF92" i="16" s="1"/>
  <c r="AE93" i="16"/>
  <c r="AE92" i="16" s="1"/>
  <c r="AD93" i="16"/>
  <c r="AC93" i="16"/>
  <c r="AC92" i="16" s="1"/>
  <c r="AL91" i="16"/>
  <c r="AL90" i="16" s="1"/>
  <c r="AK91" i="16"/>
  <c r="AK90" i="16" s="1"/>
  <c r="AJ91" i="16"/>
  <c r="AJ90" i="16" s="1"/>
  <c r="AI91" i="16"/>
  <c r="AI90" i="16" s="1"/>
  <c r="AH91" i="16"/>
  <c r="AH90" i="16" s="1"/>
  <c r="AG91" i="16"/>
  <c r="AG90" i="16" s="1"/>
  <c r="AF91" i="16"/>
  <c r="AF90" i="16" s="1"/>
  <c r="AE91" i="16"/>
  <c r="AE90" i="16" s="1"/>
  <c r="AD91" i="16"/>
  <c r="AD90" i="16" s="1"/>
  <c r="AC91" i="16"/>
  <c r="AC90" i="16" s="1"/>
  <c r="AL89" i="16"/>
  <c r="AL88" i="16" s="1"/>
  <c r="AK89" i="16"/>
  <c r="AK88" i="16" s="1"/>
  <c r="AJ89" i="16"/>
  <c r="AJ88" i="16" s="1"/>
  <c r="AI89" i="16"/>
  <c r="AI88" i="16" s="1"/>
  <c r="AH89" i="16"/>
  <c r="AH88" i="16" s="1"/>
  <c r="AG89" i="16"/>
  <c r="AG88" i="16" s="1"/>
  <c r="AF89" i="16"/>
  <c r="AF88" i="16" s="1"/>
  <c r="AE89" i="16"/>
  <c r="AE88" i="16" s="1"/>
  <c r="AD89" i="16"/>
  <c r="AD88" i="16" s="1"/>
  <c r="AC89" i="16"/>
  <c r="AC88" i="16" s="1"/>
  <c r="AL87" i="16"/>
  <c r="AL86" i="16" s="1"/>
  <c r="AK87" i="16"/>
  <c r="AK86" i="16" s="1"/>
  <c r="AJ87" i="16"/>
  <c r="AJ86" i="16" s="1"/>
  <c r="AI87" i="16"/>
  <c r="AI86" i="16" s="1"/>
  <c r="AH87" i="16"/>
  <c r="AH86" i="16" s="1"/>
  <c r="AG87" i="16"/>
  <c r="AF87" i="16"/>
  <c r="AF86" i="16" s="1"/>
  <c r="AE87" i="16"/>
  <c r="AE86" i="16" s="1"/>
  <c r="AD87" i="16"/>
  <c r="AC87" i="16"/>
  <c r="AC86" i="16" s="1"/>
  <c r="AL85" i="16"/>
  <c r="AL84" i="16" s="1"/>
  <c r="AK85" i="16"/>
  <c r="AK84" i="16" s="1"/>
  <c r="AJ85" i="16"/>
  <c r="AJ84" i="16" s="1"/>
  <c r="AI85" i="16"/>
  <c r="AI84" i="16" s="1"/>
  <c r="AH85" i="16"/>
  <c r="AH84" i="16" s="1"/>
  <c r="AG85" i="16"/>
  <c r="AG84" i="16" s="1"/>
  <c r="AF85" i="16"/>
  <c r="AF84" i="16" s="1"/>
  <c r="AE85" i="16"/>
  <c r="AE84" i="16" s="1"/>
  <c r="AD85" i="16"/>
  <c r="AC85" i="16"/>
  <c r="AC84" i="16" s="1"/>
  <c r="AL83" i="16"/>
  <c r="AL82" i="16" s="1"/>
  <c r="AK83" i="16"/>
  <c r="AK82" i="16" s="1"/>
  <c r="AJ83" i="16"/>
  <c r="AJ82" i="16" s="1"/>
  <c r="AI83" i="16"/>
  <c r="AI82" i="16" s="1"/>
  <c r="AH83" i="16"/>
  <c r="AH82" i="16" s="1"/>
  <c r="AG83" i="16"/>
  <c r="AG82" i="16" s="1"/>
  <c r="AF83" i="16"/>
  <c r="AF82" i="16" s="1"/>
  <c r="AE83" i="16"/>
  <c r="AE82" i="16" s="1"/>
  <c r="AD83" i="16"/>
  <c r="AD82" i="16" s="1"/>
  <c r="AC83" i="16"/>
  <c r="AL81" i="16"/>
  <c r="AL80" i="16" s="1"/>
  <c r="AK81" i="16"/>
  <c r="AK80" i="16" s="1"/>
  <c r="AJ81" i="16"/>
  <c r="AJ80" i="16" s="1"/>
  <c r="AI81" i="16"/>
  <c r="AI80" i="16" s="1"/>
  <c r="AH81" i="16"/>
  <c r="AH80" i="16" s="1"/>
  <c r="AG81" i="16"/>
  <c r="AG80" i="16" s="1"/>
  <c r="AF81" i="16"/>
  <c r="AE81" i="16"/>
  <c r="AD81" i="16"/>
  <c r="AD80" i="16" s="1"/>
  <c r="AC81" i="16"/>
  <c r="AC80" i="16" s="1"/>
  <c r="AL79" i="16"/>
  <c r="AL78" i="16" s="1"/>
  <c r="AK79" i="16"/>
  <c r="AK78" i="16" s="1"/>
  <c r="AJ79" i="16"/>
  <c r="AJ78" i="16" s="1"/>
  <c r="AI79" i="16"/>
  <c r="AI78" i="16" s="1"/>
  <c r="AH79" i="16"/>
  <c r="AH78" i="16" s="1"/>
  <c r="AG79" i="16"/>
  <c r="AF79" i="16"/>
  <c r="AE79" i="16"/>
  <c r="AE78" i="16" s="1"/>
  <c r="AD79" i="16"/>
  <c r="AC79" i="16"/>
  <c r="AC78" i="16" s="1"/>
  <c r="AL77" i="16"/>
  <c r="AK77" i="16"/>
  <c r="AK76" i="16" s="1"/>
  <c r="AJ77" i="16"/>
  <c r="AJ76" i="16" s="1"/>
  <c r="AI77" i="16"/>
  <c r="AI76" i="16" s="1"/>
  <c r="AH77" i="16"/>
  <c r="AH76" i="16" s="1"/>
  <c r="AG77" i="16"/>
  <c r="AG76" i="16" s="1"/>
  <c r="AF77" i="16"/>
  <c r="AF76" i="16" s="1"/>
  <c r="AE77" i="16"/>
  <c r="AE76" i="16" s="1"/>
  <c r="AD77" i="16"/>
  <c r="AD76" i="16" s="1"/>
  <c r="AC77" i="16"/>
  <c r="AC76" i="16" s="1"/>
  <c r="AL75" i="16"/>
  <c r="AL74" i="16" s="1"/>
  <c r="AK75" i="16"/>
  <c r="AJ75" i="16"/>
  <c r="AJ74" i="16" s="1"/>
  <c r="AI75" i="16"/>
  <c r="AI74" i="16" s="1"/>
  <c r="AH75" i="16"/>
  <c r="AH74" i="16" s="1"/>
  <c r="AG75" i="16"/>
  <c r="AF75" i="16"/>
  <c r="AF74" i="16" s="1"/>
  <c r="AE75" i="16"/>
  <c r="AE74" i="16" s="1"/>
  <c r="AD75" i="16"/>
  <c r="AC75" i="16"/>
  <c r="AC74" i="16" s="1"/>
  <c r="AL73" i="16"/>
  <c r="AL72" i="16" s="1"/>
  <c r="AK73" i="16"/>
  <c r="AK72" i="16" s="1"/>
  <c r="AJ73" i="16"/>
  <c r="AJ72" i="16" s="1"/>
  <c r="AI73" i="16"/>
  <c r="AI72" i="16" s="1"/>
  <c r="AH73" i="16"/>
  <c r="AG73" i="16"/>
  <c r="AG72" i="16" s="1"/>
  <c r="AF73" i="16"/>
  <c r="AE73" i="16"/>
  <c r="AE72" i="16" s="1"/>
  <c r="AD73" i="16"/>
  <c r="AD72" i="16" s="1"/>
  <c r="AC73" i="16"/>
  <c r="AC72" i="16" s="1"/>
  <c r="AL71" i="16"/>
  <c r="AL70" i="16" s="1"/>
  <c r="AK71" i="16"/>
  <c r="AJ71" i="16"/>
  <c r="AJ70" i="16" s="1"/>
  <c r="AI71" i="16"/>
  <c r="AI70" i="16" s="1"/>
  <c r="AH71" i="16"/>
  <c r="AH70" i="16" s="1"/>
  <c r="AG71" i="16"/>
  <c r="AG70" i="16" s="1"/>
  <c r="AF71" i="16"/>
  <c r="AF70" i="16" s="1"/>
  <c r="AE71" i="16"/>
  <c r="AE70" i="16" s="1"/>
  <c r="AD71" i="16"/>
  <c r="AD70" i="16" s="1"/>
  <c r="AC71" i="16"/>
  <c r="AC70" i="16" s="1"/>
  <c r="AL69" i="16"/>
  <c r="AK69" i="16"/>
  <c r="AK68" i="16" s="1"/>
  <c r="AJ69" i="16"/>
  <c r="AJ68" i="16" s="1"/>
  <c r="AI69" i="16"/>
  <c r="AI68" i="16" s="1"/>
  <c r="AH69" i="16"/>
  <c r="AG69" i="16"/>
  <c r="AG68" i="16" s="1"/>
  <c r="AF69" i="16"/>
  <c r="AF68" i="16" s="1"/>
  <c r="AE69" i="16"/>
  <c r="AD69" i="16"/>
  <c r="AD68" i="16" s="1"/>
  <c r="AC69" i="16"/>
  <c r="AC68" i="16" s="1"/>
  <c r="AL67" i="16"/>
  <c r="AL66" i="16" s="1"/>
  <c r="AK67" i="16"/>
  <c r="AK66" i="16" s="1"/>
  <c r="AJ67" i="16"/>
  <c r="AJ66" i="16" s="1"/>
  <c r="AI67" i="16"/>
  <c r="AI66" i="16" s="1"/>
  <c r="AH67" i="16"/>
  <c r="AH66" i="16" s="1"/>
  <c r="AG67" i="16"/>
  <c r="AF67" i="16"/>
  <c r="AF66" i="16" s="1"/>
  <c r="AE67" i="16"/>
  <c r="AE66" i="16" s="1"/>
  <c r="AD67" i="16"/>
  <c r="AD66" i="16" s="1"/>
  <c r="AC67" i="16"/>
  <c r="AC66" i="16" s="1"/>
  <c r="AL65" i="16"/>
  <c r="AL64" i="16" s="1"/>
  <c r="AK65" i="16"/>
  <c r="AK64" i="16" s="1"/>
  <c r="AJ65" i="16"/>
  <c r="AJ64" i="16" s="1"/>
  <c r="AI65" i="16"/>
  <c r="AH65" i="16"/>
  <c r="AH64" i="16" s="1"/>
  <c r="AG65" i="16"/>
  <c r="AG64" i="16" s="1"/>
  <c r="AF65" i="16"/>
  <c r="AE65" i="16"/>
  <c r="AD65" i="16"/>
  <c r="AC65" i="16"/>
  <c r="AC64" i="16" s="1"/>
  <c r="AL63" i="16"/>
  <c r="AL62" i="16" s="1"/>
  <c r="AK63" i="16"/>
  <c r="AK62" i="16" s="1"/>
  <c r="AJ63" i="16"/>
  <c r="AJ62" i="16" s="1"/>
  <c r="AI63" i="16"/>
  <c r="AI62" i="16" s="1"/>
  <c r="AH63" i="16"/>
  <c r="AH62" i="16" s="1"/>
  <c r="AG63" i="16"/>
  <c r="AF63" i="16"/>
  <c r="AF62" i="16" s="1"/>
  <c r="AE63" i="16"/>
  <c r="AE62" i="16" s="1"/>
  <c r="AD63" i="16"/>
  <c r="AC63" i="16"/>
  <c r="AC62" i="16" s="1"/>
  <c r="AL61" i="16"/>
  <c r="AK61" i="16"/>
  <c r="AK60" i="16" s="1"/>
  <c r="AJ61" i="16"/>
  <c r="AJ60" i="16" s="1"/>
  <c r="AI61" i="16"/>
  <c r="AH61" i="16"/>
  <c r="AH60" i="16" s="1"/>
  <c r="AG61" i="16"/>
  <c r="AG60" i="16" s="1"/>
  <c r="AF61" i="16"/>
  <c r="AF60" i="16" s="1"/>
  <c r="AE61" i="16"/>
  <c r="AE60" i="16" s="1"/>
  <c r="AD61" i="16"/>
  <c r="AD60" i="16" s="1"/>
  <c r="AC61" i="16"/>
  <c r="AC60" i="16" s="1"/>
  <c r="AL59" i="16"/>
  <c r="AL58" i="16" s="1"/>
  <c r="AK59" i="16"/>
  <c r="AJ59" i="16"/>
  <c r="AJ58" i="16" s="1"/>
  <c r="AI59" i="16"/>
  <c r="AI58" i="16" s="1"/>
  <c r="AH59" i="16"/>
  <c r="AH58" i="16" s="1"/>
  <c r="AG59" i="16"/>
  <c r="AG58" i="16" s="1"/>
  <c r="AF59" i="16"/>
  <c r="AF58" i="16" s="1"/>
  <c r="AE59" i="16"/>
  <c r="AE58" i="16" s="1"/>
  <c r="AD59" i="16"/>
  <c r="AC59" i="16"/>
  <c r="AL57" i="16"/>
  <c r="AL56" i="16" s="1"/>
  <c r="AK57" i="16"/>
  <c r="AK56" i="16" s="1"/>
  <c r="AJ57" i="16"/>
  <c r="AJ56" i="16" s="1"/>
  <c r="AI57" i="16"/>
  <c r="AH57" i="16"/>
  <c r="AH56" i="16" s="1"/>
  <c r="AG57" i="16"/>
  <c r="AG56" i="16" s="1"/>
  <c r="AF57" i="16"/>
  <c r="AF56" i="16" s="1"/>
  <c r="AE57" i="16"/>
  <c r="AD57" i="16"/>
  <c r="AD56" i="16" s="1"/>
  <c r="AC57" i="16"/>
  <c r="AC56" i="16" s="1"/>
  <c r="AL55" i="16"/>
  <c r="AL54" i="16" s="1"/>
  <c r="AK55" i="16"/>
  <c r="AK54" i="16" s="1"/>
  <c r="AJ55" i="16"/>
  <c r="AJ54" i="16" s="1"/>
  <c r="AI55" i="16"/>
  <c r="AI54" i="16" s="1"/>
  <c r="AH55" i="16"/>
  <c r="AH54" i="16" s="1"/>
  <c r="AG55" i="16"/>
  <c r="AG54" i="16" s="1"/>
  <c r="AF55" i="16"/>
  <c r="AF54" i="16" s="1"/>
  <c r="AE55" i="16"/>
  <c r="AE54" i="16" s="1"/>
  <c r="AD55" i="16"/>
  <c r="AD54" i="16" s="1"/>
  <c r="AC55" i="16"/>
  <c r="AC54" i="16" s="1"/>
  <c r="AL53" i="16"/>
  <c r="AK53" i="16"/>
  <c r="AK52" i="16" s="1"/>
  <c r="AJ53" i="16"/>
  <c r="AJ52" i="16" s="1"/>
  <c r="AI53" i="16"/>
  <c r="AH53" i="16"/>
  <c r="AH52" i="16" s="1"/>
  <c r="AG53" i="16"/>
  <c r="AG52" i="16" s="1"/>
  <c r="AF53" i="16"/>
  <c r="AE53" i="16"/>
  <c r="AD53" i="16"/>
  <c r="AD52" i="16" s="1"/>
  <c r="AC53" i="16"/>
  <c r="AC52" i="16" s="1"/>
  <c r="AL49" i="16"/>
  <c r="AL48" i="16" s="1"/>
  <c r="AK49" i="16"/>
  <c r="AK48" i="16" s="1"/>
  <c r="AJ49" i="16"/>
  <c r="AI49" i="16"/>
  <c r="AI48" i="16" s="1"/>
  <c r="AH49" i="16"/>
  <c r="AH48" i="16" s="1"/>
  <c r="AG49" i="16"/>
  <c r="AG48" i="16" s="1"/>
  <c r="AF49" i="16"/>
  <c r="AF48" i="16" s="1"/>
  <c r="AE49" i="16"/>
  <c r="AD49" i="16"/>
  <c r="AC49" i="16"/>
  <c r="AL47" i="16"/>
  <c r="AL46" i="16" s="1"/>
  <c r="AK47" i="16"/>
  <c r="AK46" i="16" s="1"/>
  <c r="AJ47" i="16"/>
  <c r="AJ46" i="16" s="1"/>
  <c r="AI47" i="16"/>
  <c r="AI46" i="16" s="1"/>
  <c r="AH47" i="16"/>
  <c r="AH46" i="16" s="1"/>
  <c r="AG47" i="16"/>
  <c r="AG46" i="16" s="1"/>
  <c r="AF47" i="16"/>
  <c r="AF46" i="16" s="1"/>
  <c r="AE47" i="16"/>
  <c r="AE46" i="16" s="1"/>
  <c r="AD47" i="16"/>
  <c r="AD46" i="16" s="1"/>
  <c r="AC47" i="16"/>
  <c r="AC46" i="16" s="1"/>
  <c r="AL45" i="16"/>
  <c r="AL44" i="16" s="1"/>
  <c r="AK45" i="16"/>
  <c r="AK44" i="16" s="1"/>
  <c r="AJ45" i="16"/>
  <c r="AJ44" i="16" s="1"/>
  <c r="AI45" i="16"/>
  <c r="AI44" i="16" s="1"/>
  <c r="AH45" i="16"/>
  <c r="AH44" i="16" s="1"/>
  <c r="AG45" i="16"/>
  <c r="AG44" i="16" s="1"/>
  <c r="AF45" i="16"/>
  <c r="AF44" i="16" s="1"/>
  <c r="AE45" i="16"/>
  <c r="AE44" i="16" s="1"/>
  <c r="AD45" i="16"/>
  <c r="AC45" i="16"/>
  <c r="AC44" i="16" s="1"/>
  <c r="AL43" i="16"/>
  <c r="AL42" i="16" s="1"/>
  <c r="AK43" i="16"/>
  <c r="AK42" i="16" s="1"/>
  <c r="AJ43" i="16"/>
  <c r="AJ42" i="16" s="1"/>
  <c r="AI43" i="16"/>
  <c r="AI42" i="16" s="1"/>
  <c r="AH43" i="16"/>
  <c r="AH42" i="16" s="1"/>
  <c r="AG43" i="16"/>
  <c r="AG42" i="16" s="1"/>
  <c r="AF43" i="16"/>
  <c r="AF42" i="16" s="1"/>
  <c r="AE43" i="16"/>
  <c r="AD43" i="16"/>
  <c r="AD42" i="16" s="1"/>
  <c r="AC43" i="16"/>
  <c r="AC42" i="16" s="1"/>
  <c r="AL41" i="16"/>
  <c r="AL40" i="16" s="1"/>
  <c r="AK41" i="16"/>
  <c r="AJ41" i="16"/>
  <c r="AJ40" i="16" s="1"/>
  <c r="AI41" i="16"/>
  <c r="AI40" i="16" s="1"/>
  <c r="AH41" i="16"/>
  <c r="AH40" i="16" s="1"/>
  <c r="AG41" i="16"/>
  <c r="AG40" i="16" s="1"/>
  <c r="AF41" i="16"/>
  <c r="AE41" i="16"/>
  <c r="AE40" i="16" s="1"/>
  <c r="AD41" i="16"/>
  <c r="AD40" i="16" s="1"/>
  <c r="AC41" i="16"/>
  <c r="AL39" i="16"/>
  <c r="AL38" i="16" s="1"/>
  <c r="AK39" i="16"/>
  <c r="AK38" i="16" s="1"/>
  <c r="AJ39" i="16"/>
  <c r="AJ38" i="16" s="1"/>
  <c r="AI39" i="16"/>
  <c r="AI38" i="16" s="1"/>
  <c r="AH39" i="16"/>
  <c r="AH38" i="16" s="1"/>
  <c r="AG39" i="16"/>
  <c r="AG38" i="16" s="1"/>
  <c r="AF39" i="16"/>
  <c r="AE39" i="16"/>
  <c r="AE38" i="16" s="1"/>
  <c r="AD39" i="16"/>
  <c r="AD38" i="16" s="1"/>
  <c r="AC39" i="16"/>
  <c r="AC38" i="16" s="1"/>
  <c r="AL37" i="16"/>
  <c r="AK37" i="16"/>
  <c r="AJ37" i="16"/>
  <c r="AI37" i="16"/>
  <c r="AH37" i="16"/>
  <c r="AG37" i="16"/>
  <c r="AF37" i="16"/>
  <c r="AE37" i="16"/>
  <c r="AD37" i="16"/>
  <c r="AC37" i="16"/>
  <c r="AL36" i="16"/>
  <c r="AK36" i="16"/>
  <c r="AJ36" i="16"/>
  <c r="AI36" i="16"/>
  <c r="AH36" i="16"/>
  <c r="AG36" i="16"/>
  <c r="AF36" i="16"/>
  <c r="AE36" i="16"/>
  <c r="AD36" i="16"/>
  <c r="AC36" i="16"/>
  <c r="AL34" i="16"/>
  <c r="AK34" i="16"/>
  <c r="AJ34" i="16"/>
  <c r="AI34" i="16"/>
  <c r="AH34" i="16"/>
  <c r="AG34" i="16"/>
  <c r="AF34" i="16"/>
  <c r="AE34" i="16"/>
  <c r="AD34" i="16"/>
  <c r="AC34" i="16"/>
  <c r="AL33" i="16"/>
  <c r="AK33" i="16"/>
  <c r="AJ33" i="16"/>
  <c r="AJ32" i="16" s="1"/>
  <c r="AI33" i="16"/>
  <c r="AH33" i="16"/>
  <c r="AG33" i="16"/>
  <c r="AF33" i="16"/>
  <c r="AE33" i="16"/>
  <c r="AD33" i="16"/>
  <c r="AC33" i="16"/>
  <c r="AL31" i="16"/>
  <c r="AK31" i="16"/>
  <c r="AJ31" i="16"/>
  <c r="AI31" i="16"/>
  <c r="AH31" i="16"/>
  <c r="AG31" i="16"/>
  <c r="AF31" i="16"/>
  <c r="AE31" i="16"/>
  <c r="AD31" i="16"/>
  <c r="AC31" i="16"/>
  <c r="AL30" i="16"/>
  <c r="AK30" i="16"/>
  <c r="AK29" i="16" s="1"/>
  <c r="AJ30" i="16"/>
  <c r="AI30" i="16"/>
  <c r="AH30" i="16"/>
  <c r="AG30" i="16"/>
  <c r="AG29" i="16" s="1"/>
  <c r="AF30" i="16"/>
  <c r="AE30" i="16"/>
  <c r="AD30" i="16"/>
  <c r="AC30" i="16"/>
  <c r="AL28" i="16"/>
  <c r="AL27" i="16" s="1"/>
  <c r="AK28" i="16"/>
  <c r="AK27" i="16" s="1"/>
  <c r="AJ28" i="16"/>
  <c r="AJ27" i="16" s="1"/>
  <c r="AI28" i="16"/>
  <c r="AI27" i="16" s="1"/>
  <c r="AH28" i="16"/>
  <c r="AH27" i="16" s="1"/>
  <c r="AG28" i="16"/>
  <c r="AG27" i="16" s="1"/>
  <c r="AF28" i="16"/>
  <c r="AF27" i="16" s="1"/>
  <c r="AE28" i="16"/>
  <c r="AE27" i="16" s="1"/>
  <c r="AD28" i="16"/>
  <c r="AC28" i="16"/>
  <c r="AC27" i="16" s="1"/>
  <c r="AL26" i="16"/>
  <c r="AK26" i="16"/>
  <c r="AJ26" i="16"/>
  <c r="AI26" i="16"/>
  <c r="AH26" i="16"/>
  <c r="AG26" i="16"/>
  <c r="AF26" i="16"/>
  <c r="AE26" i="16"/>
  <c r="AD26" i="16"/>
  <c r="AC26" i="16"/>
  <c r="AL25" i="16"/>
  <c r="AK25" i="16"/>
  <c r="AJ25" i="16"/>
  <c r="AI25" i="16"/>
  <c r="AH25" i="16"/>
  <c r="AG25" i="16"/>
  <c r="AF25" i="16"/>
  <c r="AE25" i="16"/>
  <c r="AD25" i="16"/>
  <c r="AC25" i="16"/>
  <c r="AC19" i="16"/>
  <c r="AD19" i="16"/>
  <c r="AE19" i="16"/>
  <c r="AF19" i="16"/>
  <c r="AG19" i="16"/>
  <c r="AH19" i="16"/>
  <c r="AI19" i="16"/>
  <c r="AJ19" i="16"/>
  <c r="AK19" i="16"/>
  <c r="AL19" i="16"/>
  <c r="AC20" i="16"/>
  <c r="AD20" i="16"/>
  <c r="AE20" i="16"/>
  <c r="AF20" i="16"/>
  <c r="AG20" i="16"/>
  <c r="AH20" i="16"/>
  <c r="AI20" i="16"/>
  <c r="AJ20" i="16"/>
  <c r="AK20" i="16"/>
  <c r="AL20" i="16"/>
  <c r="AC21" i="16"/>
  <c r="AD21" i="16"/>
  <c r="AE21" i="16"/>
  <c r="AF21" i="16"/>
  <c r="AG21" i="16"/>
  <c r="AH21" i="16"/>
  <c r="AI21" i="16"/>
  <c r="AJ21" i="16"/>
  <c r="AK21" i="16"/>
  <c r="AL21" i="16"/>
  <c r="AC22" i="16"/>
  <c r="AD22" i="16"/>
  <c r="AE22" i="16"/>
  <c r="AF22" i="16"/>
  <c r="AG22" i="16"/>
  <c r="AH22" i="16"/>
  <c r="AI22" i="16"/>
  <c r="AJ22" i="16"/>
  <c r="AK22" i="16"/>
  <c r="AL22" i="16"/>
  <c r="AC23" i="16"/>
  <c r="AD23" i="16"/>
  <c r="AE23" i="16"/>
  <c r="AF23" i="16"/>
  <c r="AG23" i="16"/>
  <c r="AH23" i="16"/>
  <c r="AI23" i="16"/>
  <c r="AJ23" i="16"/>
  <c r="AK23" i="16"/>
  <c r="AL23" i="16"/>
  <c r="AD18" i="16"/>
  <c r="AE18" i="16"/>
  <c r="AF18" i="16"/>
  <c r="AG18" i="16"/>
  <c r="AH18" i="16"/>
  <c r="AI18" i="16"/>
  <c r="AJ18" i="16"/>
  <c r="AK18" i="16"/>
  <c r="AL18" i="16"/>
  <c r="AC18" i="16"/>
  <c r="D117" i="16"/>
  <c r="R303" i="14" s="1"/>
  <c r="C117" i="16"/>
  <c r="Q303" i="14" s="1"/>
  <c r="N116" i="16"/>
  <c r="M116" i="16"/>
  <c r="L116" i="16"/>
  <c r="K116" i="16"/>
  <c r="J116" i="16"/>
  <c r="I116" i="16"/>
  <c r="H116" i="16"/>
  <c r="G116" i="16"/>
  <c r="F116" i="16"/>
  <c r="E116" i="16"/>
  <c r="D115" i="16"/>
  <c r="R297" i="14" s="1"/>
  <c r="C115" i="16"/>
  <c r="Q297" i="14" s="1"/>
  <c r="C297" i="14" s="1"/>
  <c r="N114" i="16"/>
  <c r="M114" i="16"/>
  <c r="L114" i="16"/>
  <c r="K114" i="16"/>
  <c r="J114" i="16"/>
  <c r="I114" i="16"/>
  <c r="H114" i="16"/>
  <c r="G114" i="16"/>
  <c r="F114" i="16"/>
  <c r="E114" i="16"/>
  <c r="D113" i="16"/>
  <c r="R294" i="14" s="1"/>
  <c r="C113" i="16"/>
  <c r="Q294" i="14" s="1"/>
  <c r="N112" i="16"/>
  <c r="M112" i="16"/>
  <c r="L112" i="16"/>
  <c r="K112" i="16"/>
  <c r="J112" i="16"/>
  <c r="I112" i="16"/>
  <c r="H112" i="16"/>
  <c r="G112" i="16"/>
  <c r="F112" i="16"/>
  <c r="E112" i="16"/>
  <c r="D111" i="16"/>
  <c r="R290" i="14" s="1"/>
  <c r="C111" i="16"/>
  <c r="Q290" i="14" s="1"/>
  <c r="N110" i="16"/>
  <c r="M110" i="16"/>
  <c r="L110" i="16"/>
  <c r="K110" i="16"/>
  <c r="J110" i="16"/>
  <c r="I110" i="16"/>
  <c r="H110" i="16"/>
  <c r="G110" i="16"/>
  <c r="F110" i="16"/>
  <c r="E110" i="16"/>
  <c r="D109" i="16"/>
  <c r="R288" i="14" s="1"/>
  <c r="C109" i="16"/>
  <c r="Q288" i="14" s="1"/>
  <c r="N108" i="16"/>
  <c r="M108" i="16"/>
  <c r="L108" i="16"/>
  <c r="K108" i="16"/>
  <c r="J108" i="16"/>
  <c r="I108" i="16"/>
  <c r="H108" i="16"/>
  <c r="G108" i="16"/>
  <c r="F108" i="16"/>
  <c r="E108" i="16"/>
  <c r="D107" i="16"/>
  <c r="R285" i="14" s="1"/>
  <c r="C107" i="16"/>
  <c r="Q285" i="14" s="1"/>
  <c r="N106" i="16"/>
  <c r="M106" i="16"/>
  <c r="L106" i="16"/>
  <c r="K106" i="16"/>
  <c r="J106" i="16"/>
  <c r="I106" i="16"/>
  <c r="H106" i="16"/>
  <c r="G106" i="16"/>
  <c r="F106" i="16"/>
  <c r="E106" i="16"/>
  <c r="D105" i="16"/>
  <c r="R283" i="14" s="1"/>
  <c r="C105" i="16"/>
  <c r="Q283" i="14" s="1"/>
  <c r="N104" i="16"/>
  <c r="M104" i="16"/>
  <c r="L104" i="16"/>
  <c r="K104" i="16"/>
  <c r="J104" i="16"/>
  <c r="I104" i="16"/>
  <c r="H104" i="16"/>
  <c r="G104" i="16"/>
  <c r="F104" i="16"/>
  <c r="E104" i="16"/>
  <c r="D103" i="16"/>
  <c r="R277" i="14" s="1"/>
  <c r="C103" i="16"/>
  <c r="Q277" i="14" s="1"/>
  <c r="N102" i="16"/>
  <c r="M102" i="16"/>
  <c r="L102" i="16"/>
  <c r="K102" i="16"/>
  <c r="J102" i="16"/>
  <c r="I102" i="16"/>
  <c r="H102" i="16"/>
  <c r="G102" i="16"/>
  <c r="F102" i="16"/>
  <c r="E102" i="16"/>
  <c r="D101" i="16"/>
  <c r="R275" i="14" s="1"/>
  <c r="R274" i="14" s="1"/>
  <c r="C101" i="16"/>
  <c r="Q275" i="14" s="1"/>
  <c r="N100" i="16"/>
  <c r="M100" i="16"/>
  <c r="L100" i="16"/>
  <c r="K100" i="16"/>
  <c r="J100" i="16"/>
  <c r="I100" i="16"/>
  <c r="H100" i="16"/>
  <c r="G100" i="16"/>
  <c r="F100" i="16"/>
  <c r="E100" i="16"/>
  <c r="D99" i="16"/>
  <c r="R271" i="14" s="1"/>
  <c r="R270" i="14" s="1"/>
  <c r="C99" i="16"/>
  <c r="Q271" i="14" s="1"/>
  <c r="N98" i="16"/>
  <c r="M98" i="16"/>
  <c r="L98" i="16"/>
  <c r="K98" i="16"/>
  <c r="J98" i="16"/>
  <c r="I98" i="16"/>
  <c r="H98" i="16"/>
  <c r="G98" i="16"/>
  <c r="F98" i="16"/>
  <c r="E98" i="16"/>
  <c r="D97" i="16"/>
  <c r="R267" i="14" s="1"/>
  <c r="R266" i="14" s="1"/>
  <c r="C97" i="16"/>
  <c r="Q267" i="14" s="1"/>
  <c r="N96" i="16"/>
  <c r="M96" i="16"/>
  <c r="L96" i="16"/>
  <c r="K96" i="16"/>
  <c r="J96" i="16"/>
  <c r="I96" i="16"/>
  <c r="H96" i="16"/>
  <c r="G96" i="16"/>
  <c r="F96" i="16"/>
  <c r="E96" i="16"/>
  <c r="D95" i="16"/>
  <c r="R265" i="14" s="1"/>
  <c r="C95" i="16"/>
  <c r="Q265" i="14" s="1"/>
  <c r="N94" i="16"/>
  <c r="M94" i="16"/>
  <c r="L94" i="16"/>
  <c r="K94" i="16"/>
  <c r="J94" i="16"/>
  <c r="I94" i="16"/>
  <c r="H94" i="16"/>
  <c r="G94" i="16"/>
  <c r="F94" i="16"/>
  <c r="E94" i="16"/>
  <c r="D93" i="16"/>
  <c r="R262" i="14" s="1"/>
  <c r="C93" i="16"/>
  <c r="Q262" i="14" s="1"/>
  <c r="N92" i="16"/>
  <c r="M92" i="16"/>
  <c r="L92" i="16"/>
  <c r="K92" i="16"/>
  <c r="J92" i="16"/>
  <c r="I92" i="16"/>
  <c r="H92" i="16"/>
  <c r="G92" i="16"/>
  <c r="F92" i="16"/>
  <c r="E92" i="16"/>
  <c r="D91" i="16"/>
  <c r="R256" i="14" s="1"/>
  <c r="C91" i="16"/>
  <c r="Q256" i="14" s="1"/>
  <c r="N90" i="16"/>
  <c r="M90" i="16"/>
  <c r="L90" i="16"/>
  <c r="K90" i="16"/>
  <c r="J90" i="16"/>
  <c r="I90" i="16"/>
  <c r="H90" i="16"/>
  <c r="G90" i="16"/>
  <c r="F90" i="16"/>
  <c r="E90" i="16"/>
  <c r="D89" i="16"/>
  <c r="R251" i="14" s="1"/>
  <c r="C89" i="16"/>
  <c r="Q251" i="14" s="1"/>
  <c r="N88" i="16"/>
  <c r="M88" i="16"/>
  <c r="L88" i="16"/>
  <c r="K88" i="16"/>
  <c r="J88" i="16"/>
  <c r="I88" i="16"/>
  <c r="H88" i="16"/>
  <c r="G88" i="16"/>
  <c r="F88" i="16"/>
  <c r="E88" i="16"/>
  <c r="D87" i="16"/>
  <c r="R245" i="14" s="1"/>
  <c r="C87" i="16"/>
  <c r="Q245" i="14" s="1"/>
  <c r="N86" i="16"/>
  <c r="M86" i="16"/>
  <c r="L86" i="16"/>
  <c r="K86" i="16"/>
  <c r="J86" i="16"/>
  <c r="I86" i="16"/>
  <c r="H86" i="16"/>
  <c r="G86" i="16"/>
  <c r="F86" i="16"/>
  <c r="E86" i="16"/>
  <c r="D85" i="16"/>
  <c r="R241" i="14" s="1"/>
  <c r="C85" i="16"/>
  <c r="Q241" i="14" s="1"/>
  <c r="N84" i="16"/>
  <c r="M84" i="16"/>
  <c r="L84" i="16"/>
  <c r="K84" i="16"/>
  <c r="J84" i="16"/>
  <c r="I84" i="16"/>
  <c r="H84" i="16"/>
  <c r="G84" i="16"/>
  <c r="F84" i="16"/>
  <c r="E84" i="16"/>
  <c r="D83" i="16"/>
  <c r="R237" i="14" s="1"/>
  <c r="C83" i="16"/>
  <c r="Q237" i="14" s="1"/>
  <c r="N82" i="16"/>
  <c r="M82" i="16"/>
  <c r="L82" i="16"/>
  <c r="K82" i="16"/>
  <c r="J82" i="16"/>
  <c r="I82" i="16"/>
  <c r="H82" i="16"/>
  <c r="G82" i="16"/>
  <c r="F82" i="16"/>
  <c r="E82" i="16"/>
  <c r="D81" i="16"/>
  <c r="R232" i="14" s="1"/>
  <c r="C81" i="16"/>
  <c r="Q232" i="14" s="1"/>
  <c r="N80" i="16"/>
  <c r="M80" i="16"/>
  <c r="L80" i="16"/>
  <c r="K80" i="16"/>
  <c r="J80" i="16"/>
  <c r="I80" i="16"/>
  <c r="H80" i="16"/>
  <c r="G80" i="16"/>
  <c r="F80" i="16"/>
  <c r="E80" i="16"/>
  <c r="D79" i="16"/>
  <c r="R227" i="14" s="1"/>
  <c r="C79" i="16"/>
  <c r="Q227" i="14" s="1"/>
  <c r="N78" i="16"/>
  <c r="M78" i="16"/>
  <c r="L78" i="16"/>
  <c r="K78" i="16"/>
  <c r="J78" i="16"/>
  <c r="I78" i="16"/>
  <c r="H78" i="16"/>
  <c r="G78" i="16"/>
  <c r="F78" i="16"/>
  <c r="E78" i="16"/>
  <c r="D77" i="16"/>
  <c r="R222" i="14" s="1"/>
  <c r="C77" i="16"/>
  <c r="Q222" i="14" s="1"/>
  <c r="Q221" i="14" s="1"/>
  <c r="N76" i="16"/>
  <c r="M76" i="16"/>
  <c r="L76" i="16"/>
  <c r="K76" i="16"/>
  <c r="J76" i="16"/>
  <c r="I76" i="16"/>
  <c r="H76" i="16"/>
  <c r="G76" i="16"/>
  <c r="F76" i="16"/>
  <c r="D75" i="16"/>
  <c r="R218" i="14" s="1"/>
  <c r="C75" i="16"/>
  <c r="Q218" i="14" s="1"/>
  <c r="N74" i="16"/>
  <c r="M74" i="16"/>
  <c r="L74" i="16"/>
  <c r="K74" i="16"/>
  <c r="J74" i="16"/>
  <c r="I74" i="16"/>
  <c r="H74" i="16"/>
  <c r="G74" i="16"/>
  <c r="F74" i="16"/>
  <c r="E74" i="16"/>
  <c r="D73" i="16"/>
  <c r="R212" i="14" s="1"/>
  <c r="C73" i="16"/>
  <c r="Q212" i="14" s="1"/>
  <c r="Q211" i="14" s="1"/>
  <c r="N72" i="16"/>
  <c r="M72" i="16"/>
  <c r="L72" i="16"/>
  <c r="K72" i="16"/>
  <c r="J72" i="16"/>
  <c r="I72" i="16"/>
  <c r="H72" i="16"/>
  <c r="G72" i="16"/>
  <c r="F72" i="16"/>
  <c r="E72" i="16"/>
  <c r="D71" i="16"/>
  <c r="R207" i="14" s="1"/>
  <c r="C71" i="16"/>
  <c r="Q207" i="14" s="1"/>
  <c r="N70" i="16"/>
  <c r="M70" i="16"/>
  <c r="L70" i="16"/>
  <c r="K70" i="16"/>
  <c r="J70" i="16"/>
  <c r="I70" i="16"/>
  <c r="H70" i="16"/>
  <c r="G70" i="16"/>
  <c r="F70" i="16"/>
  <c r="E70" i="16"/>
  <c r="D69" i="16"/>
  <c r="R202" i="14" s="1"/>
  <c r="C69" i="16"/>
  <c r="Q202" i="14" s="1"/>
  <c r="N68" i="16"/>
  <c r="M68" i="16"/>
  <c r="L68" i="16"/>
  <c r="K68" i="16"/>
  <c r="J68" i="16"/>
  <c r="I68" i="16"/>
  <c r="H68" i="16"/>
  <c r="G68" i="16"/>
  <c r="F68" i="16"/>
  <c r="E68" i="16"/>
  <c r="D67" i="16"/>
  <c r="R196" i="14" s="1"/>
  <c r="C67" i="16"/>
  <c r="Q196" i="14" s="1"/>
  <c r="Q195" i="14" s="1"/>
  <c r="N66" i="16"/>
  <c r="M66" i="16"/>
  <c r="L66" i="16"/>
  <c r="K66" i="16"/>
  <c r="J66" i="16"/>
  <c r="I66" i="16"/>
  <c r="H66" i="16"/>
  <c r="G66" i="16"/>
  <c r="F66" i="16"/>
  <c r="E66" i="16"/>
  <c r="D65" i="16"/>
  <c r="R191" i="14" s="1"/>
  <c r="C65" i="16"/>
  <c r="Q191" i="14" s="1"/>
  <c r="N64" i="16"/>
  <c r="M64" i="16"/>
  <c r="L64" i="16"/>
  <c r="K64" i="16"/>
  <c r="J64" i="16"/>
  <c r="I64" i="16"/>
  <c r="H64" i="16"/>
  <c r="G64" i="16"/>
  <c r="F64" i="16"/>
  <c r="E64" i="16"/>
  <c r="D63" i="16"/>
  <c r="R188" i="14" s="1"/>
  <c r="C63" i="16"/>
  <c r="Q188" i="14" s="1"/>
  <c r="N62" i="16"/>
  <c r="M62" i="16"/>
  <c r="L62" i="16"/>
  <c r="K62" i="16"/>
  <c r="J62" i="16"/>
  <c r="I62" i="16"/>
  <c r="H62" i="16"/>
  <c r="G62" i="16"/>
  <c r="F62" i="16"/>
  <c r="E62" i="16"/>
  <c r="D61" i="16"/>
  <c r="R180" i="14" s="1"/>
  <c r="R179" i="14" s="1"/>
  <c r="C61" i="16"/>
  <c r="Q180" i="14" s="1"/>
  <c r="N60" i="16"/>
  <c r="M60" i="16"/>
  <c r="L60" i="16"/>
  <c r="K60" i="16"/>
  <c r="J60" i="16"/>
  <c r="I60" i="16"/>
  <c r="H60" i="16"/>
  <c r="G60" i="16"/>
  <c r="F60" i="16"/>
  <c r="E60" i="16"/>
  <c r="D59" i="16"/>
  <c r="R176" i="14" s="1"/>
  <c r="C59" i="16"/>
  <c r="Q176" i="14" s="1"/>
  <c r="N58" i="16"/>
  <c r="M58" i="16"/>
  <c r="L58" i="16"/>
  <c r="K58" i="16"/>
  <c r="J58" i="16"/>
  <c r="I58" i="16"/>
  <c r="H58" i="16"/>
  <c r="G58" i="16"/>
  <c r="F58" i="16"/>
  <c r="E58" i="16"/>
  <c r="D57" i="16"/>
  <c r="C57" i="16"/>
  <c r="Q170" i="14" s="1"/>
  <c r="Q169" i="14" s="1"/>
  <c r="N56" i="16"/>
  <c r="M56" i="16"/>
  <c r="L56" i="16"/>
  <c r="K56" i="16"/>
  <c r="J56" i="16"/>
  <c r="I56" i="16"/>
  <c r="H56" i="16"/>
  <c r="G56" i="16"/>
  <c r="F56" i="16"/>
  <c r="E56" i="16"/>
  <c r="D55" i="16"/>
  <c r="R166" i="14" s="1"/>
  <c r="C55" i="16"/>
  <c r="Q166" i="14" s="1"/>
  <c r="Q165" i="14" s="1"/>
  <c r="N54" i="16"/>
  <c r="M54" i="16"/>
  <c r="L54" i="16"/>
  <c r="K54" i="16"/>
  <c r="J54" i="16"/>
  <c r="I54" i="16"/>
  <c r="H54" i="16"/>
  <c r="G54" i="16"/>
  <c r="F54" i="16"/>
  <c r="E54" i="16"/>
  <c r="D53" i="16"/>
  <c r="R161" i="14" s="1"/>
  <c r="C53" i="16"/>
  <c r="Q161" i="14" s="1"/>
  <c r="Q160" i="14" s="1"/>
  <c r="N52" i="16"/>
  <c r="M52" i="16"/>
  <c r="L52" i="16"/>
  <c r="K52" i="16"/>
  <c r="J52" i="16"/>
  <c r="I52" i="16"/>
  <c r="H52" i="16"/>
  <c r="G52" i="16"/>
  <c r="F52" i="16"/>
  <c r="E52" i="16"/>
  <c r="D49" i="16"/>
  <c r="R152" i="14" s="1"/>
  <c r="C49" i="16"/>
  <c r="Q152" i="14" s="1"/>
  <c r="N48" i="16"/>
  <c r="M48" i="16"/>
  <c r="L48" i="16"/>
  <c r="K48" i="16"/>
  <c r="J48" i="16"/>
  <c r="I48" i="16"/>
  <c r="H48" i="16"/>
  <c r="G48" i="16"/>
  <c r="F48" i="16"/>
  <c r="E48" i="16"/>
  <c r="D47" i="16"/>
  <c r="R145" i="14" s="1"/>
  <c r="C47" i="16"/>
  <c r="Q145" i="14" s="1"/>
  <c r="Q141" i="14" s="1"/>
  <c r="N46" i="16"/>
  <c r="M46" i="16"/>
  <c r="L46" i="16"/>
  <c r="K46" i="16"/>
  <c r="J46" i="16"/>
  <c r="I46" i="16"/>
  <c r="H46" i="16"/>
  <c r="G46" i="16"/>
  <c r="F46" i="16"/>
  <c r="E46" i="16"/>
  <c r="D45" i="16"/>
  <c r="C45" i="16"/>
  <c r="N44" i="16"/>
  <c r="M44" i="16"/>
  <c r="L44" i="16"/>
  <c r="K44" i="16"/>
  <c r="J44" i="16"/>
  <c r="I44" i="16"/>
  <c r="H44" i="16"/>
  <c r="G44" i="16"/>
  <c r="F44" i="16"/>
  <c r="E44" i="16"/>
  <c r="D43" i="16"/>
  <c r="R131" i="14" s="1"/>
  <c r="C43" i="16"/>
  <c r="Q131" i="14" s="1"/>
  <c r="N42" i="16"/>
  <c r="M42" i="16"/>
  <c r="L42" i="16"/>
  <c r="K42" i="16"/>
  <c r="J42" i="16"/>
  <c r="I42" i="16"/>
  <c r="H42" i="16"/>
  <c r="G42" i="16"/>
  <c r="F42" i="16"/>
  <c r="E42" i="16"/>
  <c r="D41" i="16"/>
  <c r="R124" i="14" s="1"/>
  <c r="C41" i="16"/>
  <c r="Q124" i="14" s="1"/>
  <c r="C124" i="14" s="1"/>
  <c r="N40" i="16"/>
  <c r="M40" i="16"/>
  <c r="L40" i="16"/>
  <c r="K40" i="16"/>
  <c r="J40" i="16"/>
  <c r="I40" i="16"/>
  <c r="H40" i="16"/>
  <c r="G40" i="16"/>
  <c r="F40" i="16"/>
  <c r="E40" i="16"/>
  <c r="D39" i="16"/>
  <c r="R117" i="14" s="1"/>
  <c r="C39" i="16"/>
  <c r="Q117" i="14" s="1"/>
  <c r="N38" i="16"/>
  <c r="M38" i="16"/>
  <c r="L38" i="16"/>
  <c r="K38" i="16"/>
  <c r="J38" i="16"/>
  <c r="I38" i="16"/>
  <c r="H38" i="16"/>
  <c r="G38" i="16"/>
  <c r="F38" i="16"/>
  <c r="E38" i="16"/>
  <c r="D37" i="16"/>
  <c r="R110" i="14" s="1"/>
  <c r="C37" i="16"/>
  <c r="Q110" i="14" s="1"/>
  <c r="C110" i="14" s="1"/>
  <c r="D36" i="16"/>
  <c r="R107" i="14" s="1"/>
  <c r="C36" i="16"/>
  <c r="Q107" i="14" s="1"/>
  <c r="N35" i="16"/>
  <c r="M35" i="16"/>
  <c r="L35" i="16"/>
  <c r="K35" i="16"/>
  <c r="J35" i="16"/>
  <c r="I35" i="16"/>
  <c r="H35" i="16"/>
  <c r="G35" i="16"/>
  <c r="F35" i="16"/>
  <c r="D35" i="16" s="1"/>
  <c r="E35" i="16"/>
  <c r="D34" i="16"/>
  <c r="R103" i="14" s="1"/>
  <c r="C34" i="16"/>
  <c r="Q103" i="14" s="1"/>
  <c r="D33" i="16"/>
  <c r="R100" i="14" s="1"/>
  <c r="C33" i="16"/>
  <c r="Q100" i="14" s="1"/>
  <c r="N32" i="16"/>
  <c r="M32" i="16"/>
  <c r="L32" i="16"/>
  <c r="K32" i="16"/>
  <c r="J32" i="16"/>
  <c r="I32" i="16"/>
  <c r="H32" i="16"/>
  <c r="G32" i="16"/>
  <c r="F32" i="16"/>
  <c r="E32" i="16"/>
  <c r="D31" i="16"/>
  <c r="R96" i="14" s="1"/>
  <c r="C31" i="16"/>
  <c r="Q96" i="14" s="1"/>
  <c r="C96" i="14" s="1"/>
  <c r="D30" i="16"/>
  <c r="R93" i="14" s="1"/>
  <c r="C30" i="16"/>
  <c r="Q93" i="14" s="1"/>
  <c r="N29" i="16"/>
  <c r="M29" i="16"/>
  <c r="L29" i="16"/>
  <c r="K29" i="16"/>
  <c r="J29" i="16"/>
  <c r="I29" i="16"/>
  <c r="H29" i="16"/>
  <c r="G29" i="16"/>
  <c r="F29" i="16"/>
  <c r="E29" i="16"/>
  <c r="D28" i="16"/>
  <c r="R89" i="14" s="1"/>
  <c r="C28" i="16"/>
  <c r="Q89" i="14" s="1"/>
  <c r="N27" i="16"/>
  <c r="M27" i="16"/>
  <c r="L27" i="16"/>
  <c r="K27" i="16"/>
  <c r="J27" i="16"/>
  <c r="I27" i="16"/>
  <c r="H27" i="16"/>
  <c r="G27" i="16"/>
  <c r="F27" i="16"/>
  <c r="E27" i="16"/>
  <c r="D26" i="16"/>
  <c r="R82" i="14" s="1"/>
  <c r="C26" i="16"/>
  <c r="Q82" i="14" s="1"/>
  <c r="D25" i="16"/>
  <c r="R79" i="14" s="1"/>
  <c r="C25" i="16"/>
  <c r="Q79" i="14" s="1"/>
  <c r="N24" i="16"/>
  <c r="M24" i="16"/>
  <c r="L24" i="16"/>
  <c r="K24" i="16"/>
  <c r="J24" i="16"/>
  <c r="I24" i="16"/>
  <c r="H24" i="16"/>
  <c r="G24" i="16"/>
  <c r="F24" i="16"/>
  <c r="E24" i="16"/>
  <c r="D23" i="16"/>
  <c r="R61" i="14" s="1"/>
  <c r="C23" i="16"/>
  <c r="Q61" i="14" s="1"/>
  <c r="D22" i="16"/>
  <c r="R58" i="14" s="1"/>
  <c r="C22" i="16"/>
  <c r="Q58" i="14" s="1"/>
  <c r="D21" i="16"/>
  <c r="R48" i="14" s="1"/>
  <c r="C21" i="16"/>
  <c r="Q48" i="14" s="1"/>
  <c r="C48" i="14" s="1"/>
  <c r="D20" i="16"/>
  <c r="R47" i="14" s="1"/>
  <c r="C20" i="16"/>
  <c r="Q47" i="14" s="1"/>
  <c r="D19" i="16"/>
  <c r="R42" i="14" s="1"/>
  <c r="C19" i="16"/>
  <c r="Q42" i="14" s="1"/>
  <c r="D18" i="16"/>
  <c r="R20" i="14" s="1"/>
  <c r="C18" i="16"/>
  <c r="Q20" i="14" s="1"/>
  <c r="N17" i="16"/>
  <c r="M17" i="16"/>
  <c r="L17" i="16"/>
  <c r="K17" i="16"/>
  <c r="J17" i="16"/>
  <c r="I17" i="16"/>
  <c r="H17" i="16"/>
  <c r="H118" i="16" s="1"/>
  <c r="G17" i="16"/>
  <c r="G118" i="16" s="1"/>
  <c r="F17" i="16"/>
  <c r="P117" i="16"/>
  <c r="AH303" i="14" s="1"/>
  <c r="AH302" i="14" s="1"/>
  <c r="O117" i="16"/>
  <c r="AG303" i="14" s="1"/>
  <c r="AG302" i="14" s="1"/>
  <c r="Z116" i="16"/>
  <c r="Y116" i="16"/>
  <c r="X116" i="16"/>
  <c r="W116" i="16"/>
  <c r="V116" i="16"/>
  <c r="U116" i="16"/>
  <c r="T116" i="16"/>
  <c r="S116" i="16"/>
  <c r="R116" i="16"/>
  <c r="Q116" i="16"/>
  <c r="P115" i="16"/>
  <c r="AH297" i="14" s="1"/>
  <c r="AH296" i="14" s="1"/>
  <c r="O115" i="16"/>
  <c r="AG297" i="14" s="1"/>
  <c r="AG296" i="14" s="1"/>
  <c r="Z114" i="16"/>
  <c r="Y114" i="16"/>
  <c r="X114" i="16"/>
  <c r="W114" i="16"/>
  <c r="V114" i="16"/>
  <c r="U114" i="16"/>
  <c r="T114" i="16"/>
  <c r="S114" i="16"/>
  <c r="R114" i="16"/>
  <c r="Q114" i="16"/>
  <c r="P113" i="16"/>
  <c r="AH294" i="14" s="1"/>
  <c r="AH293" i="14" s="1"/>
  <c r="O113" i="16"/>
  <c r="AG294" i="14" s="1"/>
  <c r="AG293" i="14" s="1"/>
  <c r="Z112" i="16"/>
  <c r="Y112" i="16"/>
  <c r="X112" i="16"/>
  <c r="W112" i="16"/>
  <c r="V112" i="16"/>
  <c r="U112" i="16"/>
  <c r="T112" i="16"/>
  <c r="S112" i="16"/>
  <c r="R112" i="16"/>
  <c r="Q112" i="16"/>
  <c r="P111" i="16"/>
  <c r="AH290" i="14" s="1"/>
  <c r="AH289" i="14" s="1"/>
  <c r="O111" i="16"/>
  <c r="AG290" i="14" s="1"/>
  <c r="AG289" i="14" s="1"/>
  <c r="Z110" i="16"/>
  <c r="Y110" i="16"/>
  <c r="X110" i="16"/>
  <c r="W110" i="16"/>
  <c r="V110" i="16"/>
  <c r="U110" i="16"/>
  <c r="T110" i="16"/>
  <c r="S110" i="16"/>
  <c r="R110" i="16"/>
  <c r="Q110" i="16"/>
  <c r="P109" i="16"/>
  <c r="AH288" i="14" s="1"/>
  <c r="O109" i="16"/>
  <c r="AG288" i="14" s="1"/>
  <c r="AG287" i="14" s="1"/>
  <c r="Z108" i="16"/>
  <c r="Y108" i="16"/>
  <c r="X108" i="16"/>
  <c r="W108" i="16"/>
  <c r="V108" i="16"/>
  <c r="U108" i="16"/>
  <c r="T108" i="16"/>
  <c r="S108" i="16"/>
  <c r="R108" i="16"/>
  <c r="Q108" i="16"/>
  <c r="P107" i="16"/>
  <c r="AH285" i="14" s="1"/>
  <c r="AH284" i="14" s="1"/>
  <c r="O107" i="16"/>
  <c r="AG285" i="14" s="1"/>
  <c r="AG284" i="14" s="1"/>
  <c r="Z106" i="16"/>
  <c r="Y106" i="16"/>
  <c r="X106" i="16"/>
  <c r="W106" i="16"/>
  <c r="V106" i="16"/>
  <c r="U106" i="16"/>
  <c r="T106" i="16"/>
  <c r="S106" i="16"/>
  <c r="R106" i="16"/>
  <c r="Q106" i="16"/>
  <c r="P105" i="16"/>
  <c r="AH283" i="14" s="1"/>
  <c r="O105" i="16"/>
  <c r="AG283" i="14" s="1"/>
  <c r="AG282" i="14" s="1"/>
  <c r="Z104" i="16"/>
  <c r="Y104" i="16"/>
  <c r="X104" i="16"/>
  <c r="W104" i="16"/>
  <c r="V104" i="16"/>
  <c r="U104" i="16"/>
  <c r="T104" i="16"/>
  <c r="S104" i="16"/>
  <c r="R104" i="16"/>
  <c r="Q104" i="16"/>
  <c r="P103" i="16"/>
  <c r="AH277" i="14" s="1"/>
  <c r="O103" i="16"/>
  <c r="AG277" i="14" s="1"/>
  <c r="S277" i="14" s="1"/>
  <c r="S276" i="14" s="1"/>
  <c r="Z102" i="16"/>
  <c r="Y102" i="16"/>
  <c r="X102" i="16"/>
  <c r="W102" i="16"/>
  <c r="V102" i="16"/>
  <c r="U102" i="16"/>
  <c r="T102" i="16"/>
  <c r="S102" i="16"/>
  <c r="R102" i="16"/>
  <c r="Q102" i="16"/>
  <c r="P101" i="16"/>
  <c r="AH275" i="14" s="1"/>
  <c r="O101" i="16"/>
  <c r="AG275" i="14" s="1"/>
  <c r="S275" i="14" s="1"/>
  <c r="S274" i="14" s="1"/>
  <c r="Z100" i="16"/>
  <c r="Y100" i="16"/>
  <c r="X100" i="16"/>
  <c r="W100" i="16"/>
  <c r="V100" i="16"/>
  <c r="U100" i="16"/>
  <c r="T100" i="16"/>
  <c r="S100" i="16"/>
  <c r="R100" i="16"/>
  <c r="Q100" i="16"/>
  <c r="P99" i="16"/>
  <c r="AH271" i="14" s="1"/>
  <c r="O99" i="16"/>
  <c r="AG271" i="14" s="1"/>
  <c r="S271" i="14" s="1"/>
  <c r="S270" i="14" s="1"/>
  <c r="Z98" i="16"/>
  <c r="Y98" i="16"/>
  <c r="X98" i="16"/>
  <c r="W98" i="16"/>
  <c r="V98" i="16"/>
  <c r="U98" i="16"/>
  <c r="T98" i="16"/>
  <c r="S98" i="16"/>
  <c r="R98" i="16"/>
  <c r="Q98" i="16"/>
  <c r="P97" i="16"/>
  <c r="AH267" i="14" s="1"/>
  <c r="O97" i="16"/>
  <c r="AG267" i="14" s="1"/>
  <c r="AG266" i="14" s="1"/>
  <c r="Z96" i="16"/>
  <c r="Y96" i="16"/>
  <c r="X96" i="16"/>
  <c r="W96" i="16"/>
  <c r="V96" i="16"/>
  <c r="U96" i="16"/>
  <c r="T96" i="16"/>
  <c r="S96" i="16"/>
  <c r="R96" i="16"/>
  <c r="Q96" i="16"/>
  <c r="P95" i="16"/>
  <c r="AH265" i="14" s="1"/>
  <c r="O95" i="16"/>
  <c r="AG265" i="14" s="1"/>
  <c r="S265" i="14" s="1"/>
  <c r="S264" i="14" s="1"/>
  <c r="Z94" i="16"/>
  <c r="Y94" i="16"/>
  <c r="X94" i="16"/>
  <c r="W94" i="16"/>
  <c r="V94" i="16"/>
  <c r="U94" i="16"/>
  <c r="T94" i="16"/>
  <c r="S94" i="16"/>
  <c r="R94" i="16"/>
  <c r="Q94" i="16"/>
  <c r="P93" i="16"/>
  <c r="AH262" i="14" s="1"/>
  <c r="AH261" i="14" s="1"/>
  <c r="O93" i="16"/>
  <c r="AG262" i="14" s="1"/>
  <c r="AG261" i="14" s="1"/>
  <c r="Z92" i="16"/>
  <c r="Y92" i="16"/>
  <c r="X92" i="16"/>
  <c r="W92" i="16"/>
  <c r="V92" i="16"/>
  <c r="U92" i="16"/>
  <c r="T92" i="16"/>
  <c r="S92" i="16"/>
  <c r="R92" i="16"/>
  <c r="P91" i="16"/>
  <c r="AH256" i="14" s="1"/>
  <c r="AH255" i="14" s="1"/>
  <c r="O91" i="16"/>
  <c r="AG256" i="14" s="1"/>
  <c r="S256" i="14" s="1"/>
  <c r="Z90" i="16"/>
  <c r="Y90" i="16"/>
  <c r="X90" i="16"/>
  <c r="W90" i="16"/>
  <c r="V90" i="16"/>
  <c r="U90" i="16"/>
  <c r="T90" i="16"/>
  <c r="S90" i="16"/>
  <c r="R90" i="16"/>
  <c r="Q90" i="16"/>
  <c r="P89" i="16"/>
  <c r="AH251" i="14" s="1"/>
  <c r="O89" i="16"/>
  <c r="AG251" i="14" s="1"/>
  <c r="AG250" i="14" s="1"/>
  <c r="Z88" i="16"/>
  <c r="Y88" i="16"/>
  <c r="X88" i="16"/>
  <c r="W88" i="16"/>
  <c r="V88" i="16"/>
  <c r="U88" i="16"/>
  <c r="T88" i="16"/>
  <c r="S88" i="16"/>
  <c r="R88" i="16"/>
  <c r="Q88" i="16"/>
  <c r="P87" i="16"/>
  <c r="AH245" i="14" s="1"/>
  <c r="AH244" i="14" s="1"/>
  <c r="O87" i="16"/>
  <c r="AG245" i="14" s="1"/>
  <c r="AG244" i="14" s="1"/>
  <c r="Z86" i="16"/>
  <c r="Y86" i="16"/>
  <c r="X86" i="16"/>
  <c r="W86" i="16"/>
  <c r="V86" i="16"/>
  <c r="U86" i="16"/>
  <c r="T86" i="16"/>
  <c r="S86" i="16"/>
  <c r="R86" i="16"/>
  <c r="Q86" i="16"/>
  <c r="P85" i="16"/>
  <c r="AH241" i="14" s="1"/>
  <c r="AH240" i="14" s="1"/>
  <c r="O85" i="16"/>
  <c r="AG241" i="14" s="1"/>
  <c r="AG240" i="14" s="1"/>
  <c r="Z84" i="16"/>
  <c r="Y84" i="16"/>
  <c r="X84" i="16"/>
  <c r="W84" i="16"/>
  <c r="V84" i="16"/>
  <c r="U84" i="16"/>
  <c r="T84" i="16"/>
  <c r="S84" i="16"/>
  <c r="R84" i="16"/>
  <c r="Q84" i="16"/>
  <c r="P83" i="16"/>
  <c r="AH237" i="14" s="1"/>
  <c r="AH236" i="14" s="1"/>
  <c r="O83" i="16"/>
  <c r="AG237" i="14" s="1"/>
  <c r="AG236" i="14" s="1"/>
  <c r="Z82" i="16"/>
  <c r="Y82" i="16"/>
  <c r="X82" i="16"/>
  <c r="W82" i="16"/>
  <c r="V82" i="16"/>
  <c r="U82" i="16"/>
  <c r="T82" i="16"/>
  <c r="S82" i="16"/>
  <c r="R82" i="16"/>
  <c r="Q82" i="16"/>
  <c r="P81" i="16"/>
  <c r="AH232" i="14" s="1"/>
  <c r="AH231" i="14" s="1"/>
  <c r="O81" i="16"/>
  <c r="AG232" i="14" s="1"/>
  <c r="AG231" i="14" s="1"/>
  <c r="Z80" i="16"/>
  <c r="Y80" i="16"/>
  <c r="X80" i="16"/>
  <c r="W80" i="16"/>
  <c r="V80" i="16"/>
  <c r="U80" i="16"/>
  <c r="T80" i="16"/>
  <c r="S80" i="16"/>
  <c r="R80" i="16"/>
  <c r="Q80" i="16"/>
  <c r="P79" i="16"/>
  <c r="AH227" i="14" s="1"/>
  <c r="O79" i="16"/>
  <c r="AG227" i="14" s="1"/>
  <c r="AG226" i="14" s="1"/>
  <c r="Z78" i="16"/>
  <c r="Y78" i="16"/>
  <c r="X78" i="16"/>
  <c r="W78" i="16"/>
  <c r="V78" i="16"/>
  <c r="U78" i="16"/>
  <c r="T78" i="16"/>
  <c r="S78" i="16"/>
  <c r="R78" i="16"/>
  <c r="Q78" i="16"/>
  <c r="P77" i="16"/>
  <c r="AH222" i="14" s="1"/>
  <c r="AH221" i="14" s="1"/>
  <c r="O77" i="16"/>
  <c r="AG222" i="14" s="1"/>
  <c r="S222" i="14" s="1"/>
  <c r="Z76" i="16"/>
  <c r="Y76" i="16"/>
  <c r="X76" i="16"/>
  <c r="W76" i="16"/>
  <c r="V76" i="16"/>
  <c r="U76" i="16"/>
  <c r="T76" i="16"/>
  <c r="S76" i="16"/>
  <c r="R76" i="16"/>
  <c r="Q76" i="16"/>
  <c r="P75" i="16"/>
  <c r="AH218" i="14" s="1"/>
  <c r="AH217" i="14" s="1"/>
  <c r="O75" i="16"/>
  <c r="AG218" i="14" s="1"/>
  <c r="AG217" i="14" s="1"/>
  <c r="Z74" i="16"/>
  <c r="Y74" i="16"/>
  <c r="X74" i="16"/>
  <c r="W74" i="16"/>
  <c r="V74" i="16"/>
  <c r="U74" i="16"/>
  <c r="T74" i="16"/>
  <c r="S74" i="16"/>
  <c r="R74" i="16"/>
  <c r="Q74" i="16"/>
  <c r="P73" i="16"/>
  <c r="AH212" i="14" s="1"/>
  <c r="AH211" i="14" s="1"/>
  <c r="O73" i="16"/>
  <c r="AG212" i="14" s="1"/>
  <c r="AG211" i="14" s="1"/>
  <c r="Z72" i="16"/>
  <c r="Y72" i="16"/>
  <c r="X72" i="16"/>
  <c r="W72" i="16"/>
  <c r="V72" i="16"/>
  <c r="U72" i="16"/>
  <c r="T72" i="16"/>
  <c r="S72" i="16"/>
  <c r="R72" i="16"/>
  <c r="Q72" i="16"/>
  <c r="P71" i="16"/>
  <c r="AH207" i="14" s="1"/>
  <c r="AH206" i="14" s="1"/>
  <c r="O71" i="16"/>
  <c r="AG207" i="14" s="1"/>
  <c r="AG206" i="14" s="1"/>
  <c r="Z70" i="16"/>
  <c r="Y70" i="16"/>
  <c r="X70" i="16"/>
  <c r="W70" i="16"/>
  <c r="V70" i="16"/>
  <c r="U70" i="16"/>
  <c r="T70" i="16"/>
  <c r="S70" i="16"/>
  <c r="R70" i="16"/>
  <c r="Q70" i="16"/>
  <c r="P69" i="16"/>
  <c r="AH202" i="14" s="1"/>
  <c r="AH201" i="14" s="1"/>
  <c r="O69" i="16"/>
  <c r="AG202" i="14" s="1"/>
  <c r="AG201" i="14" s="1"/>
  <c r="Z68" i="16"/>
  <c r="Y68" i="16"/>
  <c r="X68" i="16"/>
  <c r="W68" i="16"/>
  <c r="V68" i="16"/>
  <c r="U68" i="16"/>
  <c r="T68" i="16"/>
  <c r="S68" i="16"/>
  <c r="R68" i="16"/>
  <c r="Q68" i="16"/>
  <c r="P67" i="16"/>
  <c r="AH196" i="14" s="1"/>
  <c r="AH195" i="14" s="1"/>
  <c r="O67" i="16"/>
  <c r="AG196" i="14" s="1"/>
  <c r="AG195" i="14" s="1"/>
  <c r="Z66" i="16"/>
  <c r="Y66" i="16"/>
  <c r="X66" i="16"/>
  <c r="W66" i="16"/>
  <c r="V66" i="16"/>
  <c r="U66" i="16"/>
  <c r="T66" i="16"/>
  <c r="S66" i="16"/>
  <c r="R66" i="16"/>
  <c r="Q66" i="16"/>
  <c r="P65" i="16"/>
  <c r="AH191" i="14" s="1"/>
  <c r="O65" i="16"/>
  <c r="AG191" i="14" s="1"/>
  <c r="Z64" i="16"/>
  <c r="Y64" i="16"/>
  <c r="X64" i="16"/>
  <c r="W64" i="16"/>
  <c r="V64" i="16"/>
  <c r="U64" i="16"/>
  <c r="T64" i="16"/>
  <c r="S64" i="16"/>
  <c r="R64" i="16"/>
  <c r="Q64" i="16"/>
  <c r="P63" i="16"/>
  <c r="AH188" i="14" s="1"/>
  <c r="O63" i="16"/>
  <c r="AG188" i="14" s="1"/>
  <c r="Z62" i="16"/>
  <c r="Y62" i="16"/>
  <c r="X62" i="16"/>
  <c r="W62" i="16"/>
  <c r="V62" i="16"/>
  <c r="U62" i="16"/>
  <c r="T62" i="16"/>
  <c r="S62" i="16"/>
  <c r="R62" i="16"/>
  <c r="Q62" i="16"/>
  <c r="P61" i="16"/>
  <c r="AH180" i="14" s="1"/>
  <c r="AH179" i="14" s="1"/>
  <c r="O61" i="16"/>
  <c r="AG180" i="14" s="1"/>
  <c r="Z60" i="16"/>
  <c r="Y60" i="16"/>
  <c r="X60" i="16"/>
  <c r="W60" i="16"/>
  <c r="V60" i="16"/>
  <c r="U60" i="16"/>
  <c r="T60" i="16"/>
  <c r="S60" i="16"/>
  <c r="R60" i="16"/>
  <c r="Q60" i="16"/>
  <c r="P59" i="16"/>
  <c r="AH176" i="14" s="1"/>
  <c r="O59" i="16"/>
  <c r="AG176" i="14" s="1"/>
  <c r="Z58" i="16"/>
  <c r="Y58" i="16"/>
  <c r="X58" i="16"/>
  <c r="W58" i="16"/>
  <c r="V58" i="16"/>
  <c r="U58" i="16"/>
  <c r="T58" i="16"/>
  <c r="S58" i="16"/>
  <c r="R58" i="16"/>
  <c r="Q58" i="16"/>
  <c r="P57" i="16"/>
  <c r="O57" i="16"/>
  <c r="Z56" i="16"/>
  <c r="Y56" i="16"/>
  <c r="X56" i="16"/>
  <c r="W56" i="16"/>
  <c r="V56" i="16"/>
  <c r="U56" i="16"/>
  <c r="T56" i="16"/>
  <c r="S56" i="16"/>
  <c r="R56" i="16"/>
  <c r="Q56" i="16"/>
  <c r="P55" i="16"/>
  <c r="AH166" i="14" s="1"/>
  <c r="O55" i="16"/>
  <c r="AG166" i="14" s="1"/>
  <c r="Z54" i="16"/>
  <c r="Y54" i="16"/>
  <c r="X54" i="16"/>
  <c r="W54" i="16"/>
  <c r="V54" i="16"/>
  <c r="U54" i="16"/>
  <c r="T54" i="16"/>
  <c r="S54" i="16"/>
  <c r="R54" i="16"/>
  <c r="Q54" i="16"/>
  <c r="P53" i="16"/>
  <c r="AH161" i="14" s="1"/>
  <c r="AH160" i="14" s="1"/>
  <c r="O53" i="16"/>
  <c r="AG161" i="14" s="1"/>
  <c r="AG160" i="14" s="1"/>
  <c r="Z52" i="16"/>
  <c r="Y52" i="16"/>
  <c r="X52" i="16"/>
  <c r="W52" i="16"/>
  <c r="V52" i="16"/>
  <c r="U52" i="16"/>
  <c r="T52" i="16"/>
  <c r="S52" i="16"/>
  <c r="R52" i="16"/>
  <c r="Q52" i="16"/>
  <c r="P49" i="16"/>
  <c r="AH152" i="14" s="1"/>
  <c r="O49" i="16"/>
  <c r="AG152" i="14" s="1"/>
  <c r="Z48" i="16"/>
  <c r="Y48" i="16"/>
  <c r="X48" i="16"/>
  <c r="W48" i="16"/>
  <c r="V48" i="16"/>
  <c r="U48" i="16"/>
  <c r="T48" i="16"/>
  <c r="S48" i="16"/>
  <c r="R48" i="16"/>
  <c r="Q48" i="16"/>
  <c r="P47" i="16"/>
  <c r="AH145" i="14" s="1"/>
  <c r="O47" i="16"/>
  <c r="AG145" i="14" s="1"/>
  <c r="Z46" i="16"/>
  <c r="Y46" i="16"/>
  <c r="X46" i="16"/>
  <c r="W46" i="16"/>
  <c r="V46" i="16"/>
  <c r="U46" i="16"/>
  <c r="T46" i="16"/>
  <c r="S46" i="16"/>
  <c r="R46" i="16"/>
  <c r="Q46" i="16"/>
  <c r="P45" i="16"/>
  <c r="O45" i="16"/>
  <c r="Z44" i="16"/>
  <c r="Y44" i="16"/>
  <c r="X44" i="16"/>
  <c r="W44" i="16"/>
  <c r="V44" i="16"/>
  <c r="U44" i="16"/>
  <c r="T44" i="16"/>
  <c r="S44" i="16"/>
  <c r="R44" i="16"/>
  <c r="Q44" i="16"/>
  <c r="P43" i="16"/>
  <c r="AH131" i="14" s="1"/>
  <c r="O43" i="16"/>
  <c r="AG131" i="14" s="1"/>
  <c r="Z42" i="16"/>
  <c r="Y42" i="16"/>
  <c r="X42" i="16"/>
  <c r="W42" i="16"/>
  <c r="V42" i="16"/>
  <c r="U42" i="16"/>
  <c r="T42" i="16"/>
  <c r="S42" i="16"/>
  <c r="R42" i="16"/>
  <c r="Q42" i="16"/>
  <c r="P41" i="16"/>
  <c r="AH124" i="14" s="1"/>
  <c r="O41" i="16"/>
  <c r="AG124" i="14" s="1"/>
  <c r="Z40" i="16"/>
  <c r="Y40" i="16"/>
  <c r="X40" i="16"/>
  <c r="W40" i="16"/>
  <c r="V40" i="16"/>
  <c r="U40" i="16"/>
  <c r="T40" i="16"/>
  <c r="S40" i="16"/>
  <c r="R40" i="16"/>
  <c r="Q40" i="16"/>
  <c r="P39" i="16"/>
  <c r="AH117" i="14" s="1"/>
  <c r="O39" i="16"/>
  <c r="AG117" i="14" s="1"/>
  <c r="Z38" i="16"/>
  <c r="Y38" i="16"/>
  <c r="X38" i="16"/>
  <c r="W38" i="16"/>
  <c r="V38" i="16"/>
  <c r="U38" i="16"/>
  <c r="T38" i="16"/>
  <c r="S38" i="16"/>
  <c r="R38" i="16"/>
  <c r="Q38" i="16"/>
  <c r="P37" i="16"/>
  <c r="AH110" i="14" s="1"/>
  <c r="T110" i="14" s="1"/>
  <c r="O37" i="16"/>
  <c r="AG110" i="14" s="1"/>
  <c r="S110" i="14" s="1"/>
  <c r="P36" i="16"/>
  <c r="AH107" i="14" s="1"/>
  <c r="O36" i="16"/>
  <c r="AG107" i="14" s="1"/>
  <c r="Z35" i="16"/>
  <c r="Y35" i="16"/>
  <c r="X35" i="16"/>
  <c r="W35" i="16"/>
  <c r="V35" i="16"/>
  <c r="U35" i="16"/>
  <c r="T35" i="16"/>
  <c r="S35" i="16"/>
  <c r="R35" i="16"/>
  <c r="Q35" i="16"/>
  <c r="P34" i="16"/>
  <c r="O34" i="16"/>
  <c r="AG103" i="14" s="1"/>
  <c r="S103" i="14" s="1"/>
  <c r="P33" i="16"/>
  <c r="AH100" i="14" s="1"/>
  <c r="AH99" i="14" s="1"/>
  <c r="O33" i="16"/>
  <c r="AG100" i="14" s="1"/>
  <c r="Z32" i="16"/>
  <c r="Y32" i="16"/>
  <c r="X32" i="16"/>
  <c r="W32" i="16"/>
  <c r="V32" i="16"/>
  <c r="U32" i="16"/>
  <c r="T32" i="16"/>
  <c r="S32" i="16"/>
  <c r="R32" i="16"/>
  <c r="Q32" i="16"/>
  <c r="P31" i="16"/>
  <c r="AH96" i="14" s="1"/>
  <c r="T96" i="14" s="1"/>
  <c r="O31" i="16"/>
  <c r="AG96" i="14" s="1"/>
  <c r="S96" i="14" s="1"/>
  <c r="P30" i="16"/>
  <c r="AH93" i="14" s="1"/>
  <c r="O30" i="16"/>
  <c r="AG93" i="14" s="1"/>
  <c r="Z29" i="16"/>
  <c r="Y29" i="16"/>
  <c r="X29" i="16"/>
  <c r="W29" i="16"/>
  <c r="V29" i="16"/>
  <c r="U29" i="16"/>
  <c r="T29" i="16"/>
  <c r="S29" i="16"/>
  <c r="R29" i="16"/>
  <c r="Q29" i="16"/>
  <c r="P28" i="16"/>
  <c r="AH89" i="14" s="1"/>
  <c r="O28" i="16"/>
  <c r="AG89" i="14" s="1"/>
  <c r="Z27" i="16"/>
  <c r="Y27" i="16"/>
  <c r="X27" i="16"/>
  <c r="W27" i="16"/>
  <c r="V27" i="16"/>
  <c r="U27" i="16"/>
  <c r="T27" i="16"/>
  <c r="S27" i="16"/>
  <c r="R27" i="16"/>
  <c r="Q27" i="16"/>
  <c r="P26" i="16"/>
  <c r="AH82" i="14" s="1"/>
  <c r="T82" i="14" s="1"/>
  <c r="O26" i="16"/>
  <c r="AG82" i="14" s="1"/>
  <c r="S82" i="14" s="1"/>
  <c r="P25" i="16"/>
  <c r="AH79" i="14" s="1"/>
  <c r="O25" i="16"/>
  <c r="AG79" i="14" s="1"/>
  <c r="Z24" i="16"/>
  <c r="Y24" i="16"/>
  <c r="X24" i="16"/>
  <c r="W24" i="16"/>
  <c r="V24" i="16"/>
  <c r="U24" i="16"/>
  <c r="T24" i="16"/>
  <c r="S24" i="16"/>
  <c r="R24" i="16"/>
  <c r="Q24" i="16"/>
  <c r="P23" i="16"/>
  <c r="AH61" i="14" s="1"/>
  <c r="O23" i="16"/>
  <c r="AG61" i="14" s="1"/>
  <c r="P22" i="16"/>
  <c r="AH58" i="14" s="1"/>
  <c r="O22" i="16"/>
  <c r="AG58" i="14" s="1"/>
  <c r="P21" i="16"/>
  <c r="AH48" i="14" s="1"/>
  <c r="O21" i="16"/>
  <c r="AG48" i="14" s="1"/>
  <c r="P20" i="16"/>
  <c r="AH47" i="14" s="1"/>
  <c r="O20" i="16"/>
  <c r="AG47" i="14" s="1"/>
  <c r="P19" i="16"/>
  <c r="AH42" i="14" s="1"/>
  <c r="O19" i="16"/>
  <c r="AG42" i="14" s="1"/>
  <c r="P18" i="16"/>
  <c r="AH20" i="14" s="1"/>
  <c r="O18" i="16"/>
  <c r="AG20" i="14" s="1"/>
  <c r="Z17" i="16"/>
  <c r="Y17" i="16"/>
  <c r="X17" i="16"/>
  <c r="X118" i="16" s="1"/>
  <c r="W17" i="16"/>
  <c r="W118" i="16" s="1"/>
  <c r="V17" i="16"/>
  <c r="U17" i="16"/>
  <c r="T17" i="16"/>
  <c r="S17" i="16"/>
  <c r="R17" i="16"/>
  <c r="Q17" i="16"/>
  <c r="AC40" i="16"/>
  <c r="AF40" i="16"/>
  <c r="AK40" i="16"/>
  <c r="AE42" i="16"/>
  <c r="AC48" i="16"/>
  <c r="AJ48" i="16"/>
  <c r="AE52" i="16"/>
  <c r="AI52" i="16"/>
  <c r="AL52" i="16"/>
  <c r="AE56" i="16"/>
  <c r="AI56" i="16"/>
  <c r="AK58" i="16"/>
  <c r="AI60" i="16"/>
  <c r="AL60" i="16"/>
  <c r="AG62" i="16"/>
  <c r="AD64" i="16"/>
  <c r="AE64" i="16"/>
  <c r="AI64" i="16"/>
  <c r="AG66" i="16"/>
  <c r="AH68" i="16"/>
  <c r="AL68" i="16"/>
  <c r="AK70" i="16"/>
  <c r="AH72" i="16"/>
  <c r="AG74" i="16"/>
  <c r="AK74" i="16"/>
  <c r="AL76" i="16"/>
  <c r="AF78" i="16"/>
  <c r="AG78" i="16"/>
  <c r="AC82" i="16"/>
  <c r="AD84" i="16"/>
  <c r="AG86" i="16"/>
  <c r="AD92" i="16"/>
  <c r="AG94" i="16"/>
  <c r="AK94" i="16"/>
  <c r="AC98" i="16"/>
  <c r="AG98" i="16"/>
  <c r="AE100" i="16"/>
  <c r="AC102" i="16"/>
  <c r="AH102" i="16"/>
  <c r="AK102" i="16"/>
  <c r="AC106" i="16"/>
  <c r="AG106" i="16"/>
  <c r="AH110" i="16"/>
  <c r="AC112" i="16"/>
  <c r="AJ112" i="16"/>
  <c r="AF116" i="16"/>
  <c r="AJ116" i="16"/>
  <c r="L49" i="18"/>
  <c r="L48" i="18" s="1"/>
  <c r="M49" i="18"/>
  <c r="M48" i="18" s="1"/>
  <c r="N49" i="18"/>
  <c r="N48" i="18" s="1"/>
  <c r="L51" i="18"/>
  <c r="L50" i="18" s="1"/>
  <c r="M51" i="18"/>
  <c r="M50" i="18" s="1"/>
  <c r="N51" i="18"/>
  <c r="N50" i="18" s="1"/>
  <c r="L53" i="18"/>
  <c r="L52" i="18" s="1"/>
  <c r="M53" i="18"/>
  <c r="M52" i="18" s="1"/>
  <c r="N53" i="18"/>
  <c r="N52" i="18" s="1"/>
  <c r="L55" i="18"/>
  <c r="L54" i="18" s="1"/>
  <c r="M55" i="18"/>
  <c r="M54" i="18" s="1"/>
  <c r="N55" i="18"/>
  <c r="N54" i="18" s="1"/>
  <c r="L57" i="18"/>
  <c r="L56" i="18" s="1"/>
  <c r="M57" i="18"/>
  <c r="M56" i="18" s="1"/>
  <c r="N57" i="18"/>
  <c r="N56" i="18" s="1"/>
  <c r="L59" i="18"/>
  <c r="L58" i="18" s="1"/>
  <c r="M59" i="18"/>
  <c r="M58" i="18" s="1"/>
  <c r="N59" i="18"/>
  <c r="N58" i="18" s="1"/>
  <c r="L61" i="18"/>
  <c r="L60" i="18" s="1"/>
  <c r="M61" i="18"/>
  <c r="M60" i="18" s="1"/>
  <c r="N61" i="18"/>
  <c r="N60" i="18" s="1"/>
  <c r="L63" i="18"/>
  <c r="L62" i="18" s="1"/>
  <c r="M63" i="18"/>
  <c r="M62" i="18" s="1"/>
  <c r="N63" i="18"/>
  <c r="N62" i="18" s="1"/>
  <c r="L65" i="18"/>
  <c r="L64" i="18" s="1"/>
  <c r="M65" i="18"/>
  <c r="M64" i="18" s="1"/>
  <c r="N65" i="18"/>
  <c r="N64" i="18" s="1"/>
  <c r="L67" i="18"/>
  <c r="L66" i="18" s="1"/>
  <c r="M67" i="18"/>
  <c r="M66" i="18" s="1"/>
  <c r="N67" i="18"/>
  <c r="N66" i="18" s="1"/>
  <c r="L69" i="18"/>
  <c r="L68" i="18" s="1"/>
  <c r="M69" i="18"/>
  <c r="M68" i="18" s="1"/>
  <c r="N69" i="18"/>
  <c r="N68" i="18" s="1"/>
  <c r="L71" i="18"/>
  <c r="L70" i="18" s="1"/>
  <c r="M71" i="18"/>
  <c r="M70" i="18" s="1"/>
  <c r="N71" i="18"/>
  <c r="N70" i="18" s="1"/>
  <c r="L73" i="18"/>
  <c r="L72" i="18" s="1"/>
  <c r="M73" i="18"/>
  <c r="M72" i="18" s="1"/>
  <c r="N73" i="18"/>
  <c r="N72" i="18" s="1"/>
  <c r="L75" i="18"/>
  <c r="L74" i="18" s="1"/>
  <c r="M75" i="18"/>
  <c r="M74" i="18" s="1"/>
  <c r="N75" i="18"/>
  <c r="N74" i="18" s="1"/>
  <c r="L77" i="18"/>
  <c r="L76" i="18" s="1"/>
  <c r="M77" i="18"/>
  <c r="M76" i="18" s="1"/>
  <c r="N77" i="18"/>
  <c r="N76" i="18" s="1"/>
  <c r="L79" i="18"/>
  <c r="L78" i="18" s="1"/>
  <c r="M79" i="18"/>
  <c r="M78" i="18" s="1"/>
  <c r="N79" i="18"/>
  <c r="N78" i="18" s="1"/>
  <c r="L81" i="18"/>
  <c r="L80" i="18" s="1"/>
  <c r="M81" i="18"/>
  <c r="M80" i="18" s="1"/>
  <c r="N81" i="18"/>
  <c r="N80" i="18" s="1"/>
  <c r="L83" i="18"/>
  <c r="L82" i="18" s="1"/>
  <c r="M83" i="18"/>
  <c r="M82" i="18" s="1"/>
  <c r="N83" i="18"/>
  <c r="N82" i="18" s="1"/>
  <c r="L85" i="18"/>
  <c r="L84" i="18" s="1"/>
  <c r="M85" i="18"/>
  <c r="M84" i="18" s="1"/>
  <c r="N85" i="18"/>
  <c r="N84" i="18" s="1"/>
  <c r="L87" i="18"/>
  <c r="L86" i="18" s="1"/>
  <c r="M87" i="18"/>
  <c r="M86" i="18" s="1"/>
  <c r="N87" i="18"/>
  <c r="N86" i="18" s="1"/>
  <c r="L89" i="18"/>
  <c r="L88" i="18" s="1"/>
  <c r="M89" i="18"/>
  <c r="M88" i="18" s="1"/>
  <c r="N89" i="18"/>
  <c r="N88" i="18" s="1"/>
  <c r="L91" i="18"/>
  <c r="L90" i="18" s="1"/>
  <c r="M91" i="18"/>
  <c r="M90" i="18" s="1"/>
  <c r="N91" i="18"/>
  <c r="N90" i="18" s="1"/>
  <c r="L93" i="18"/>
  <c r="L92" i="18" s="1"/>
  <c r="M93" i="18"/>
  <c r="M92" i="18" s="1"/>
  <c r="N93" i="18"/>
  <c r="N92" i="18" s="1"/>
  <c r="L95" i="18"/>
  <c r="L94" i="18" s="1"/>
  <c r="M95" i="18"/>
  <c r="M94" i="18" s="1"/>
  <c r="N95" i="18"/>
  <c r="N94" i="18" s="1"/>
  <c r="L97" i="18"/>
  <c r="L96" i="18" s="1"/>
  <c r="M97" i="18"/>
  <c r="M96" i="18" s="1"/>
  <c r="N97" i="18"/>
  <c r="N96" i="18" s="1"/>
  <c r="L99" i="18"/>
  <c r="L98" i="18" s="1"/>
  <c r="M99" i="18"/>
  <c r="M98" i="18" s="1"/>
  <c r="N99" i="18"/>
  <c r="N98" i="18" s="1"/>
  <c r="L101" i="18"/>
  <c r="L100" i="18" s="1"/>
  <c r="M101" i="18"/>
  <c r="M100" i="18" s="1"/>
  <c r="N101" i="18"/>
  <c r="N100" i="18" s="1"/>
  <c r="L103" i="18"/>
  <c r="L102" i="18" s="1"/>
  <c r="M103" i="18"/>
  <c r="M102" i="18" s="1"/>
  <c r="N103" i="18"/>
  <c r="N102" i="18" s="1"/>
  <c r="L105" i="18"/>
  <c r="L104" i="18" s="1"/>
  <c r="M105" i="18"/>
  <c r="M104" i="18" s="1"/>
  <c r="N105" i="18"/>
  <c r="L107" i="18"/>
  <c r="L106" i="18" s="1"/>
  <c r="M107" i="18"/>
  <c r="M106" i="18" s="1"/>
  <c r="N107" i="18"/>
  <c r="N106" i="18" s="1"/>
  <c r="L109" i="18"/>
  <c r="L108" i="18" s="1"/>
  <c r="M109" i="18"/>
  <c r="M108" i="18" s="1"/>
  <c r="N109" i="18"/>
  <c r="N108" i="18" s="1"/>
  <c r="L111" i="18"/>
  <c r="L110" i="18" s="1"/>
  <c r="M111" i="18"/>
  <c r="M110" i="18" s="1"/>
  <c r="N111" i="18"/>
  <c r="L113" i="18"/>
  <c r="L112" i="18" s="1"/>
  <c r="M113" i="18"/>
  <c r="M112" i="18" s="1"/>
  <c r="N113" i="18"/>
  <c r="N112" i="18" s="1"/>
  <c r="L115" i="18"/>
  <c r="L114" i="18" s="1"/>
  <c r="M115" i="18"/>
  <c r="M114" i="18" s="1"/>
  <c r="N115" i="18"/>
  <c r="N114" i="18" s="1"/>
  <c r="L117" i="18"/>
  <c r="L116" i="18" s="1"/>
  <c r="M117" i="18"/>
  <c r="M116" i="18" s="1"/>
  <c r="N117" i="18"/>
  <c r="N116" i="18" s="1"/>
  <c r="L119" i="18"/>
  <c r="L118" i="18" s="1"/>
  <c r="M119" i="18"/>
  <c r="M118" i="18" s="1"/>
  <c r="N119" i="18"/>
  <c r="N118" i="18" s="1"/>
  <c r="L121" i="18"/>
  <c r="L120" i="18" s="1"/>
  <c r="M121" i="18"/>
  <c r="M120" i="18" s="1"/>
  <c r="N121" i="18"/>
  <c r="N120" i="18" s="1"/>
  <c r="N47" i="18"/>
  <c r="N46" i="18" s="1"/>
  <c r="M47" i="18"/>
  <c r="M46" i="18" s="1"/>
  <c r="L47" i="18"/>
  <c r="L46" i="18" s="1"/>
  <c r="N36" i="18"/>
  <c r="N35" i="18" s="1"/>
  <c r="M36" i="18"/>
  <c r="M35" i="18" s="1"/>
  <c r="L36" i="18"/>
  <c r="L35" i="18" s="1"/>
  <c r="N31" i="18"/>
  <c r="N30" i="18" s="1"/>
  <c r="M31" i="18"/>
  <c r="M30" i="18" s="1"/>
  <c r="L31" i="18"/>
  <c r="L30" i="18" s="1"/>
  <c r="N45" i="18"/>
  <c r="M45" i="18"/>
  <c r="L45" i="18"/>
  <c r="N44" i="18"/>
  <c r="M44" i="18"/>
  <c r="L44" i="18"/>
  <c r="N42" i="18"/>
  <c r="M42" i="18"/>
  <c r="L42" i="18"/>
  <c r="N41" i="18"/>
  <c r="M41" i="18"/>
  <c r="L41" i="18"/>
  <c r="N39" i="18"/>
  <c r="M39" i="18"/>
  <c r="L39" i="18"/>
  <c r="N38" i="18"/>
  <c r="M38" i="18"/>
  <c r="L38" i="18"/>
  <c r="N34" i="18"/>
  <c r="M34" i="18"/>
  <c r="M32" i="18" s="1"/>
  <c r="L34" i="18"/>
  <c r="N33" i="18"/>
  <c r="M33" i="18"/>
  <c r="L33" i="18"/>
  <c r="N29" i="18"/>
  <c r="M29" i="18"/>
  <c r="L29" i="18"/>
  <c r="N28" i="18"/>
  <c r="M28" i="18"/>
  <c r="L28" i="18"/>
  <c r="N26" i="18"/>
  <c r="M26" i="18"/>
  <c r="M24" i="18" s="1"/>
  <c r="L26" i="18"/>
  <c r="N25" i="18"/>
  <c r="M25" i="18"/>
  <c r="L25" i="18"/>
  <c r="L23" i="18"/>
  <c r="M23" i="18"/>
  <c r="N23" i="18"/>
  <c r="N22" i="18"/>
  <c r="N21" i="18" s="1"/>
  <c r="M22" i="18"/>
  <c r="L22" i="18"/>
  <c r="L21" i="18" s="1"/>
  <c r="N20" i="18"/>
  <c r="N19" i="18" s="1"/>
  <c r="M20" i="18"/>
  <c r="M19" i="18" s="1"/>
  <c r="L20" i="18"/>
  <c r="L19" i="18" s="1"/>
  <c r="L17" i="18"/>
  <c r="M17" i="18"/>
  <c r="N17" i="18"/>
  <c r="L18" i="18"/>
  <c r="M18" i="18"/>
  <c r="N18" i="18"/>
  <c r="L16" i="18"/>
  <c r="N16" i="18"/>
  <c r="H70" i="18"/>
  <c r="I70" i="18"/>
  <c r="J70" i="18"/>
  <c r="H72" i="18"/>
  <c r="I72" i="18"/>
  <c r="J72" i="18"/>
  <c r="H74" i="18"/>
  <c r="I74" i="18"/>
  <c r="J74" i="18"/>
  <c r="H76" i="18"/>
  <c r="I76" i="18"/>
  <c r="J76" i="18"/>
  <c r="H78" i="18"/>
  <c r="I78" i="18"/>
  <c r="J78" i="18"/>
  <c r="H80" i="18"/>
  <c r="I80" i="18"/>
  <c r="J80" i="18"/>
  <c r="H82" i="18"/>
  <c r="I82" i="18"/>
  <c r="J82" i="18"/>
  <c r="H84" i="18"/>
  <c r="I84" i="18"/>
  <c r="J84" i="18"/>
  <c r="H86" i="18"/>
  <c r="I86" i="18"/>
  <c r="J86" i="18"/>
  <c r="H88" i="18"/>
  <c r="I88" i="18"/>
  <c r="J88" i="18"/>
  <c r="H90" i="18"/>
  <c r="I90" i="18"/>
  <c r="J90" i="18"/>
  <c r="H92" i="18"/>
  <c r="I92" i="18"/>
  <c r="J92" i="18"/>
  <c r="H94" i="18"/>
  <c r="I94" i="18"/>
  <c r="J94" i="18"/>
  <c r="H96" i="18"/>
  <c r="I96" i="18"/>
  <c r="J96" i="18"/>
  <c r="H98" i="18"/>
  <c r="I98" i="18"/>
  <c r="J98" i="18"/>
  <c r="H100" i="18"/>
  <c r="I100" i="18"/>
  <c r="J100" i="18"/>
  <c r="H102" i="18"/>
  <c r="I102" i="18"/>
  <c r="J102" i="18"/>
  <c r="H104" i="18"/>
  <c r="I104" i="18"/>
  <c r="J104" i="18"/>
  <c r="H106" i="18"/>
  <c r="I106" i="18"/>
  <c r="J106" i="18"/>
  <c r="H108" i="18"/>
  <c r="I108" i="18"/>
  <c r="J108" i="18"/>
  <c r="H110" i="18"/>
  <c r="I110" i="18"/>
  <c r="J110" i="18"/>
  <c r="H112" i="18"/>
  <c r="I112" i="18"/>
  <c r="J112" i="18"/>
  <c r="H114" i="18"/>
  <c r="I114" i="18"/>
  <c r="J114" i="18"/>
  <c r="H116" i="18"/>
  <c r="I116" i="18"/>
  <c r="J116" i="18"/>
  <c r="H118" i="18"/>
  <c r="I118" i="18"/>
  <c r="J118" i="18"/>
  <c r="H120" i="18"/>
  <c r="I120" i="18"/>
  <c r="J120" i="18"/>
  <c r="H15" i="18"/>
  <c r="I15" i="18"/>
  <c r="J15" i="18"/>
  <c r="G16" i="18"/>
  <c r="G17" i="18"/>
  <c r="H19" i="18"/>
  <c r="I19" i="18"/>
  <c r="J19" i="18"/>
  <c r="G20" i="18"/>
  <c r="H21" i="18"/>
  <c r="I21" i="18"/>
  <c r="J21" i="18"/>
  <c r="G22" i="18"/>
  <c r="G23" i="18"/>
  <c r="H24" i="18"/>
  <c r="I24" i="18"/>
  <c r="J24" i="18"/>
  <c r="G25" i="18"/>
  <c r="G26" i="18"/>
  <c r="H27" i="18"/>
  <c r="I27" i="18"/>
  <c r="J27" i="18"/>
  <c r="G28" i="18"/>
  <c r="G29" i="18"/>
  <c r="H30" i="18"/>
  <c r="I30" i="18"/>
  <c r="J30" i="18"/>
  <c r="G31" i="18"/>
  <c r="H32" i="18"/>
  <c r="I32" i="18"/>
  <c r="J32" i="18"/>
  <c r="G33" i="18"/>
  <c r="G34" i="18"/>
  <c r="H35" i="18"/>
  <c r="I35" i="18"/>
  <c r="J35" i="18"/>
  <c r="G36" i="18"/>
  <c r="H37" i="18"/>
  <c r="I37" i="18"/>
  <c r="J37" i="18"/>
  <c r="G38" i="18"/>
  <c r="G39" i="18"/>
  <c r="H40" i="18"/>
  <c r="I40" i="18"/>
  <c r="J40" i="18"/>
  <c r="G41" i="18"/>
  <c r="G42" i="18"/>
  <c r="H43" i="18"/>
  <c r="I43" i="18"/>
  <c r="J43" i="18"/>
  <c r="G44" i="18"/>
  <c r="G45" i="18"/>
  <c r="H46" i="18"/>
  <c r="I46" i="18"/>
  <c r="J46" i="18"/>
  <c r="G47" i="18"/>
  <c r="H48" i="18"/>
  <c r="I48" i="18"/>
  <c r="J48" i="18"/>
  <c r="G49" i="18"/>
  <c r="H50" i="18"/>
  <c r="I50" i="18"/>
  <c r="J50" i="18"/>
  <c r="G51" i="18"/>
  <c r="H52" i="18"/>
  <c r="I52" i="18"/>
  <c r="J52" i="18"/>
  <c r="G53" i="18"/>
  <c r="H54" i="18"/>
  <c r="I54" i="18"/>
  <c r="J54" i="18"/>
  <c r="G55" i="18"/>
  <c r="H56" i="18"/>
  <c r="I56" i="18"/>
  <c r="J56" i="18"/>
  <c r="G57" i="18"/>
  <c r="H58" i="18"/>
  <c r="I58" i="18"/>
  <c r="J58" i="18"/>
  <c r="G59" i="18"/>
  <c r="H60" i="18"/>
  <c r="I60" i="18"/>
  <c r="J60" i="18"/>
  <c r="G61" i="18"/>
  <c r="H62" i="18"/>
  <c r="I62" i="18"/>
  <c r="J62" i="18"/>
  <c r="G63" i="18"/>
  <c r="H64" i="18"/>
  <c r="I64" i="18"/>
  <c r="J64" i="18"/>
  <c r="G65" i="18"/>
  <c r="H66" i="18"/>
  <c r="I66" i="18"/>
  <c r="J66" i="18"/>
  <c r="G67" i="18"/>
  <c r="H68" i="18"/>
  <c r="I68" i="18"/>
  <c r="J68" i="18"/>
  <c r="D50" i="18"/>
  <c r="E50" i="18"/>
  <c r="F50" i="18"/>
  <c r="C51" i="18"/>
  <c r="D52" i="18"/>
  <c r="E52" i="18"/>
  <c r="F52" i="18"/>
  <c r="C53" i="18"/>
  <c r="K53" i="18" s="1"/>
  <c r="D54" i="18"/>
  <c r="E54" i="18"/>
  <c r="F54" i="18"/>
  <c r="C55" i="18"/>
  <c r="K55" i="18" s="1"/>
  <c r="E56" i="18"/>
  <c r="F56" i="18"/>
  <c r="C57" i="18"/>
  <c r="D58" i="18"/>
  <c r="E58" i="18"/>
  <c r="F58" i="18"/>
  <c r="C59" i="18"/>
  <c r="K59" i="18" s="1"/>
  <c r="D60" i="18"/>
  <c r="E60" i="18"/>
  <c r="F60" i="18"/>
  <c r="C61" i="18"/>
  <c r="K61" i="18" s="1"/>
  <c r="D62" i="18"/>
  <c r="E62" i="18"/>
  <c r="F62" i="18"/>
  <c r="C63" i="18"/>
  <c r="D64" i="18"/>
  <c r="E64" i="18"/>
  <c r="F64" i="18"/>
  <c r="C65" i="18"/>
  <c r="K65" i="18" s="1"/>
  <c r="D66" i="18"/>
  <c r="E66" i="18"/>
  <c r="F66" i="18"/>
  <c r="C67" i="18"/>
  <c r="K67" i="18" s="1"/>
  <c r="D68" i="18"/>
  <c r="E68" i="18"/>
  <c r="F68" i="18"/>
  <c r="C69" i="18"/>
  <c r="K69" i="18" s="1"/>
  <c r="D70" i="18"/>
  <c r="E70" i="18"/>
  <c r="F70" i="18"/>
  <c r="C71" i="18"/>
  <c r="K71" i="18" s="1"/>
  <c r="D72" i="18"/>
  <c r="E72" i="18"/>
  <c r="F72" i="18"/>
  <c r="C73" i="18"/>
  <c r="K73" i="18" s="1"/>
  <c r="D74" i="18"/>
  <c r="E74" i="18"/>
  <c r="F74" i="18"/>
  <c r="C75" i="18"/>
  <c r="K75" i="18" s="1"/>
  <c r="D76" i="18"/>
  <c r="E76" i="18"/>
  <c r="F76" i="18"/>
  <c r="C77" i="18"/>
  <c r="K77" i="18" s="1"/>
  <c r="D78" i="18"/>
  <c r="E78" i="18"/>
  <c r="F78" i="18"/>
  <c r="C79" i="18"/>
  <c r="K79" i="18" s="1"/>
  <c r="D80" i="18"/>
  <c r="E80" i="18"/>
  <c r="F80" i="18"/>
  <c r="C81" i="18"/>
  <c r="K81" i="18" s="1"/>
  <c r="D82" i="18"/>
  <c r="E82" i="18"/>
  <c r="F82" i="18"/>
  <c r="C83" i="18"/>
  <c r="K83" i="18" s="1"/>
  <c r="D84" i="18"/>
  <c r="E84" i="18"/>
  <c r="F84" i="18"/>
  <c r="C85" i="18"/>
  <c r="K85" i="18" s="1"/>
  <c r="D86" i="18"/>
  <c r="E86" i="18"/>
  <c r="F86" i="18"/>
  <c r="C87" i="18"/>
  <c r="K87" i="18" s="1"/>
  <c r="D88" i="18"/>
  <c r="E88" i="18"/>
  <c r="F88" i="18"/>
  <c r="C89" i="18"/>
  <c r="K89" i="18" s="1"/>
  <c r="D90" i="18"/>
  <c r="E90" i="18"/>
  <c r="F90" i="18"/>
  <c r="C91" i="18"/>
  <c r="K91" i="18" s="1"/>
  <c r="D92" i="18"/>
  <c r="E92" i="18"/>
  <c r="F92" i="18"/>
  <c r="C93" i="18"/>
  <c r="K93" i="18" s="1"/>
  <c r="D94" i="18"/>
  <c r="E94" i="18"/>
  <c r="F94" i="18"/>
  <c r="C95" i="18"/>
  <c r="K95" i="18" s="1"/>
  <c r="D96" i="18"/>
  <c r="E96" i="18"/>
  <c r="F96" i="18"/>
  <c r="C97" i="18"/>
  <c r="K97" i="18" s="1"/>
  <c r="D98" i="18"/>
  <c r="E98" i="18"/>
  <c r="F98" i="18"/>
  <c r="C99" i="18"/>
  <c r="K99" i="18" s="1"/>
  <c r="D100" i="18"/>
  <c r="E100" i="18"/>
  <c r="F100" i="18"/>
  <c r="C101" i="18"/>
  <c r="K101" i="18" s="1"/>
  <c r="D102" i="18"/>
  <c r="E102" i="18"/>
  <c r="F102" i="18"/>
  <c r="C103" i="18"/>
  <c r="K103" i="18" s="1"/>
  <c r="D104" i="18"/>
  <c r="E104" i="18"/>
  <c r="F104" i="18"/>
  <c r="C105" i="18"/>
  <c r="K105" i="18" s="1"/>
  <c r="D106" i="18"/>
  <c r="E106" i="18"/>
  <c r="F106" i="18"/>
  <c r="C107" i="18"/>
  <c r="K107" i="18" s="1"/>
  <c r="D108" i="18"/>
  <c r="E108" i="18"/>
  <c r="F108" i="18"/>
  <c r="C109" i="18"/>
  <c r="K109" i="18" s="1"/>
  <c r="D110" i="18"/>
  <c r="E110" i="18"/>
  <c r="F110" i="18"/>
  <c r="C111" i="18"/>
  <c r="K111" i="18" s="1"/>
  <c r="D112" i="18"/>
  <c r="E112" i="18"/>
  <c r="F112" i="18"/>
  <c r="C113" i="18"/>
  <c r="K113" i="18" s="1"/>
  <c r="D114" i="18"/>
  <c r="E114" i="18"/>
  <c r="F114" i="18"/>
  <c r="C115" i="18"/>
  <c r="K115" i="18" s="1"/>
  <c r="D116" i="18"/>
  <c r="E116" i="18"/>
  <c r="F116" i="18"/>
  <c r="C117" i="18"/>
  <c r="K117" i="18" s="1"/>
  <c r="D118" i="18"/>
  <c r="E118" i="18"/>
  <c r="F118" i="18"/>
  <c r="C119" i="18"/>
  <c r="K119" i="18" s="1"/>
  <c r="D120" i="18"/>
  <c r="E120" i="18"/>
  <c r="F120" i="18"/>
  <c r="C121" i="18"/>
  <c r="K121" i="18" s="1"/>
  <c r="F48" i="18"/>
  <c r="E48" i="18"/>
  <c r="D48" i="18"/>
  <c r="E46" i="18"/>
  <c r="F46" i="18"/>
  <c r="D46" i="18"/>
  <c r="F43" i="18"/>
  <c r="E43" i="18"/>
  <c r="D43" i="18"/>
  <c r="E40" i="18"/>
  <c r="F40" i="18"/>
  <c r="D40" i="18"/>
  <c r="E37" i="18"/>
  <c r="F37" i="18"/>
  <c r="D37" i="18"/>
  <c r="E35" i="18"/>
  <c r="F35" i="18"/>
  <c r="D35" i="18"/>
  <c r="E32" i="18"/>
  <c r="F32" i="18"/>
  <c r="D32" i="18"/>
  <c r="E30" i="18"/>
  <c r="F30" i="18"/>
  <c r="D30" i="18"/>
  <c r="E27" i="18"/>
  <c r="F27" i="18"/>
  <c r="D27" i="18"/>
  <c r="E24" i="18"/>
  <c r="F24" i="18"/>
  <c r="D24" i="18"/>
  <c r="E21" i="18"/>
  <c r="F21" i="18"/>
  <c r="D21" i="18"/>
  <c r="E19" i="18"/>
  <c r="F19" i="18"/>
  <c r="D19" i="18"/>
  <c r="C16" i="18"/>
  <c r="C17" i="18"/>
  <c r="C18" i="18"/>
  <c r="K18" i="18" s="1"/>
  <c r="C20" i="18"/>
  <c r="K20" i="18" s="1"/>
  <c r="C22" i="18"/>
  <c r="C23" i="18"/>
  <c r="C25" i="18"/>
  <c r="C26" i="18"/>
  <c r="C28" i="18"/>
  <c r="C29" i="18"/>
  <c r="C31" i="18"/>
  <c r="C33" i="18"/>
  <c r="C34" i="18"/>
  <c r="C36" i="18"/>
  <c r="C38" i="18"/>
  <c r="C39" i="18"/>
  <c r="C41" i="18"/>
  <c r="C42" i="18"/>
  <c r="K42" i="18" s="1"/>
  <c r="C44" i="18"/>
  <c r="K44" i="18" s="1"/>
  <c r="C45" i="18"/>
  <c r="C47" i="18"/>
  <c r="C49" i="18"/>
  <c r="D15" i="18"/>
  <c r="E15" i="18"/>
  <c r="F15" i="18"/>
  <c r="M21" i="18" l="1"/>
  <c r="M27" i="18"/>
  <c r="M43" i="18"/>
  <c r="Y118" i="16"/>
  <c r="I118" i="16"/>
  <c r="BF155" i="14"/>
  <c r="Z118" i="16"/>
  <c r="J118" i="16"/>
  <c r="K31" i="18"/>
  <c r="C120" i="18"/>
  <c r="C114" i="18"/>
  <c r="C90" i="18"/>
  <c r="K118" i="16"/>
  <c r="D108" i="16"/>
  <c r="L118" i="16"/>
  <c r="D42" i="16"/>
  <c r="AB22" i="16"/>
  <c r="BI155" i="14"/>
  <c r="AQ17" i="17"/>
  <c r="AO21" i="17"/>
  <c r="N24" i="18"/>
  <c r="N32" i="18"/>
  <c r="Q118" i="16"/>
  <c r="M118" i="16"/>
  <c r="M123" i="16" s="1"/>
  <c r="R118" i="16"/>
  <c r="N118" i="16"/>
  <c r="BM150" i="14"/>
  <c r="AN50" i="16"/>
  <c r="AS23" i="17"/>
  <c r="C82" i="18"/>
  <c r="M40" i="18"/>
  <c r="S118" i="16"/>
  <c r="E118" i="16"/>
  <c r="AB31" i="16"/>
  <c r="BM154" i="14"/>
  <c r="AN51" i="16"/>
  <c r="BL155" i="14"/>
  <c r="T118" i="16"/>
  <c r="BM155" i="14"/>
  <c r="K51" i="18"/>
  <c r="L37" i="18"/>
  <c r="L43" i="18"/>
  <c r="U118" i="16"/>
  <c r="I124" i="16" s="1"/>
  <c r="AS21" i="17"/>
  <c r="K63" i="18"/>
  <c r="K57" i="18"/>
  <c r="P57" i="18" s="1"/>
  <c r="C50" i="18"/>
  <c r="N15" i="18"/>
  <c r="N122" i="18" s="1"/>
  <c r="V118" i="16"/>
  <c r="F118" i="16"/>
  <c r="O80" i="16"/>
  <c r="C104" i="16"/>
  <c r="AB103" i="16"/>
  <c r="P110" i="16"/>
  <c r="AL24" i="16"/>
  <c r="AH29" i="16"/>
  <c r="AB85" i="16"/>
  <c r="AJ17" i="16"/>
  <c r="AJ118" i="16" s="1"/>
  <c r="AA79" i="16"/>
  <c r="AH108" i="16"/>
  <c r="AB108" i="16" s="1"/>
  <c r="AB71" i="16"/>
  <c r="AB20" i="16"/>
  <c r="AA37" i="16"/>
  <c r="AB113" i="16"/>
  <c r="AA45" i="16"/>
  <c r="BI47" i="14"/>
  <c r="P18" i="18"/>
  <c r="AH23" i="17"/>
  <c r="AB115" i="16"/>
  <c r="AA101" i="16"/>
  <c r="AA47" i="16"/>
  <c r="AA28" i="16"/>
  <c r="AG23" i="17"/>
  <c r="D64" i="16"/>
  <c r="C76" i="16"/>
  <c r="C82" i="16"/>
  <c r="C86" i="16"/>
  <c r="AB117" i="16"/>
  <c r="AA61" i="16"/>
  <c r="H124" i="16"/>
  <c r="L124" i="16"/>
  <c r="P40" i="16"/>
  <c r="P48" i="16"/>
  <c r="P54" i="16"/>
  <c r="D76" i="16"/>
  <c r="D80" i="16"/>
  <c r="D84" i="16"/>
  <c r="D86" i="16"/>
  <c r="D88" i="16"/>
  <c r="D90" i="16"/>
  <c r="D92" i="16"/>
  <c r="D96" i="16"/>
  <c r="AA34" i="16"/>
  <c r="AC58" i="16"/>
  <c r="AA58" i="16" s="1"/>
  <c r="AA59" i="16"/>
  <c r="AD110" i="16"/>
  <c r="AB110" i="16" s="1"/>
  <c r="AB111" i="16"/>
  <c r="AA22" i="16"/>
  <c r="O44" i="16"/>
  <c r="H123" i="16"/>
  <c r="L123" i="16"/>
  <c r="D24" i="16"/>
  <c r="D32" i="16"/>
  <c r="C60" i="16"/>
  <c r="C62" i="16"/>
  <c r="D112" i="16"/>
  <c r="D116" i="16"/>
  <c r="AH24" i="16"/>
  <c r="AF24" i="16"/>
  <c r="AJ24" i="16"/>
  <c r="AB28" i="16"/>
  <c r="AF29" i="16"/>
  <c r="AJ29" i="16"/>
  <c r="AD29" i="16"/>
  <c r="AL29" i="16"/>
  <c r="AD32" i="16"/>
  <c r="AH32" i="16"/>
  <c r="AL32" i="16"/>
  <c r="AF35" i="16"/>
  <c r="AJ35" i="16"/>
  <c r="AH35" i="16"/>
  <c r="AL35" i="16"/>
  <c r="AB39" i="16"/>
  <c r="AB45" i="16"/>
  <c r="AB59" i="16"/>
  <c r="M124" i="16"/>
  <c r="P82" i="16"/>
  <c r="O102" i="16"/>
  <c r="D46" i="16"/>
  <c r="D52" i="16"/>
  <c r="D54" i="16"/>
  <c r="D56" i="16"/>
  <c r="D58" i="16"/>
  <c r="D60" i="16"/>
  <c r="C94" i="16"/>
  <c r="AA26" i="16"/>
  <c r="AC29" i="16"/>
  <c r="AA31" i="16"/>
  <c r="AC32" i="16"/>
  <c r="AK32" i="16"/>
  <c r="AC35" i="16"/>
  <c r="AG35" i="16"/>
  <c r="AK35" i="16"/>
  <c r="AA43" i="16"/>
  <c r="AA49" i="16"/>
  <c r="AA57" i="16"/>
  <c r="AA65" i="16"/>
  <c r="AA91" i="16"/>
  <c r="AA93" i="16"/>
  <c r="AA97" i="16"/>
  <c r="AA105" i="16"/>
  <c r="S61" i="14"/>
  <c r="AP293" i="14"/>
  <c r="K25" i="18"/>
  <c r="C32" i="18"/>
  <c r="G56" i="18"/>
  <c r="K56" i="18"/>
  <c r="K36" i="18"/>
  <c r="K23" i="18"/>
  <c r="G114" i="18"/>
  <c r="G106" i="18"/>
  <c r="G98" i="18"/>
  <c r="G90" i="18"/>
  <c r="G82" i="18"/>
  <c r="G74" i="18"/>
  <c r="L24" i="18"/>
  <c r="N27" i="18"/>
  <c r="K27" i="18" s="1"/>
  <c r="L32" i="18"/>
  <c r="K32" i="18" s="1"/>
  <c r="N37" i="18"/>
  <c r="L40" i="18"/>
  <c r="N43" i="18"/>
  <c r="K30" i="18"/>
  <c r="C56" i="18"/>
  <c r="K41" i="18"/>
  <c r="K34" i="18"/>
  <c r="K22" i="18"/>
  <c r="C80" i="18"/>
  <c r="L27" i="18"/>
  <c r="N40" i="18"/>
  <c r="K40" i="18" s="1"/>
  <c r="K17" i="18"/>
  <c r="P17" i="18" s="1"/>
  <c r="J122" i="18"/>
  <c r="K35" i="18"/>
  <c r="K50" i="18"/>
  <c r="K46" i="18"/>
  <c r="K49" i="18"/>
  <c r="C108" i="18"/>
  <c r="G24" i="18"/>
  <c r="G76" i="18"/>
  <c r="K118" i="18"/>
  <c r="K48" i="18"/>
  <c r="K24" i="18"/>
  <c r="K29" i="18"/>
  <c r="G116" i="18"/>
  <c r="G108" i="18"/>
  <c r="G92" i="18"/>
  <c r="G84" i="18"/>
  <c r="K47" i="18"/>
  <c r="K28" i="18"/>
  <c r="K16" i="18"/>
  <c r="C43" i="18"/>
  <c r="C110" i="18"/>
  <c r="C102" i="18"/>
  <c r="C98" i="18"/>
  <c r="C94" i="18"/>
  <c r="C86" i="18"/>
  <c r="G68" i="18"/>
  <c r="G35" i="18"/>
  <c r="G118" i="18"/>
  <c r="G110" i="18"/>
  <c r="G102" i="18"/>
  <c r="G94" i="18"/>
  <c r="G86" i="18"/>
  <c r="G78" i="18"/>
  <c r="G70" i="18"/>
  <c r="K21" i="18"/>
  <c r="K43" i="18"/>
  <c r="K120" i="18"/>
  <c r="K94" i="18"/>
  <c r="K76" i="18"/>
  <c r="K45" i="18"/>
  <c r="P45" i="18" s="1"/>
  <c r="K33" i="18"/>
  <c r="K26" i="18"/>
  <c r="P26" i="18" s="1"/>
  <c r="C24" i="18"/>
  <c r="C46" i="18"/>
  <c r="C78" i="18"/>
  <c r="C72" i="18"/>
  <c r="C70" i="18"/>
  <c r="C62" i="18"/>
  <c r="G54" i="18"/>
  <c r="G52" i="18"/>
  <c r="G48" i="18"/>
  <c r="G120" i="18"/>
  <c r="G112" i="18"/>
  <c r="G104" i="18"/>
  <c r="G88" i="18"/>
  <c r="G80" i="18"/>
  <c r="G72" i="18"/>
  <c r="L15" i="18"/>
  <c r="L122" i="18" s="1"/>
  <c r="K114" i="18"/>
  <c r="K62" i="18"/>
  <c r="BD24" i="14"/>
  <c r="D8" i="19"/>
  <c r="BD36" i="14"/>
  <c r="D25" i="19"/>
  <c r="BC36" i="14"/>
  <c r="C25" i="19"/>
  <c r="BD26" i="14"/>
  <c r="D10" i="19"/>
  <c r="BC26" i="14"/>
  <c r="C10" i="19"/>
  <c r="BD25" i="14"/>
  <c r="D9" i="19"/>
  <c r="BC25" i="14"/>
  <c r="C9" i="19"/>
  <c r="BC24" i="14"/>
  <c r="C8" i="19"/>
  <c r="G100" i="18"/>
  <c r="C100" i="18"/>
  <c r="C96" i="18"/>
  <c r="D122" i="18"/>
  <c r="C60" i="18"/>
  <c r="AG22" i="17"/>
  <c r="AU17" i="17"/>
  <c r="AK18" i="17"/>
  <c r="AK19" i="17"/>
  <c r="G96" i="18"/>
  <c r="H122" i="18"/>
  <c r="X113" i="14"/>
  <c r="AH22" i="17"/>
  <c r="AH92" i="14"/>
  <c r="AH106" i="14"/>
  <c r="Q106" i="14"/>
  <c r="AN302" i="14"/>
  <c r="AG18" i="17"/>
  <c r="AG78" i="14"/>
  <c r="AG99" i="14"/>
  <c r="R19" i="14"/>
  <c r="X127" i="14"/>
  <c r="X120" i="14"/>
  <c r="G64" i="18"/>
  <c r="AA95" i="16"/>
  <c r="AA71" i="16"/>
  <c r="J124" i="16"/>
  <c r="N124" i="16"/>
  <c r="AH18" i="17"/>
  <c r="T18" i="17" s="1"/>
  <c r="AH78" i="14"/>
  <c r="T117" i="14"/>
  <c r="AH113" i="14"/>
  <c r="T124" i="14"/>
  <c r="AH120" i="14"/>
  <c r="T131" i="14"/>
  <c r="T127" i="14" s="1"/>
  <c r="AH127" i="14"/>
  <c r="T145" i="14"/>
  <c r="AH141" i="14"/>
  <c r="AH148" i="14"/>
  <c r="T152" i="14"/>
  <c r="T166" i="14"/>
  <c r="T165" i="14" s="1"/>
  <c r="AH165" i="14"/>
  <c r="T176" i="14"/>
  <c r="T175" i="14" s="1"/>
  <c r="AH175" i="14"/>
  <c r="T188" i="14"/>
  <c r="T187" i="14" s="1"/>
  <c r="AH187" i="14"/>
  <c r="T191" i="14"/>
  <c r="T190" i="14" s="1"/>
  <c r="AH190" i="14"/>
  <c r="AH226" i="14"/>
  <c r="T227" i="14"/>
  <c r="T226" i="14" s="1"/>
  <c r="AH250" i="14"/>
  <c r="T251" i="14"/>
  <c r="T250" i="14" s="1"/>
  <c r="AH264" i="14"/>
  <c r="T265" i="14"/>
  <c r="T264" i="14" s="1"/>
  <c r="AH266" i="14"/>
  <c r="T267" i="14"/>
  <c r="T266" i="14" s="1"/>
  <c r="T271" i="14"/>
  <c r="T270" i="14" s="1"/>
  <c r="AH270" i="14"/>
  <c r="AH274" i="14"/>
  <c r="T275" i="14"/>
  <c r="T274" i="14" s="1"/>
  <c r="AH276" i="14"/>
  <c r="T277" i="14"/>
  <c r="T276" i="14" s="1"/>
  <c r="AH282" i="14"/>
  <c r="T283" i="14"/>
  <c r="T282" i="14" s="1"/>
  <c r="AH287" i="14"/>
  <c r="T288" i="14"/>
  <c r="T287" i="14" s="1"/>
  <c r="G124" i="16"/>
  <c r="K124" i="16"/>
  <c r="AG19" i="14"/>
  <c r="AG19" i="17"/>
  <c r="S19" i="17" s="1"/>
  <c r="S47" i="14"/>
  <c r="S89" i="14"/>
  <c r="S85" i="14" s="1"/>
  <c r="AG85" i="14"/>
  <c r="AG92" i="14"/>
  <c r="AG106" i="14"/>
  <c r="AH17" i="17"/>
  <c r="AH19" i="14"/>
  <c r="AH19" i="17"/>
  <c r="T19" i="17" s="1"/>
  <c r="T47" i="14"/>
  <c r="T89" i="14"/>
  <c r="AH85" i="14"/>
  <c r="S117" i="14"/>
  <c r="S113" i="14" s="1"/>
  <c r="AG113" i="14"/>
  <c r="S124" i="14"/>
  <c r="S120" i="14" s="1"/>
  <c r="AG120" i="14"/>
  <c r="S131" i="14"/>
  <c r="S127" i="14" s="1"/>
  <c r="AG127" i="14"/>
  <c r="S145" i="14"/>
  <c r="S141" i="14" s="1"/>
  <c r="AG141" i="14"/>
  <c r="AG148" i="14"/>
  <c r="S152" i="14"/>
  <c r="AG165" i="14"/>
  <c r="S166" i="14"/>
  <c r="S165" i="14" s="1"/>
  <c r="S176" i="14"/>
  <c r="S175" i="14" s="1"/>
  <c r="AG175" i="14"/>
  <c r="S180" i="14"/>
  <c r="S179" i="14" s="1"/>
  <c r="AG179" i="14"/>
  <c r="S188" i="14"/>
  <c r="S187" i="14" s="1"/>
  <c r="AG187" i="14"/>
  <c r="AG190" i="14"/>
  <c r="S191" i="14"/>
  <c r="S190" i="14" s="1"/>
  <c r="P56" i="16"/>
  <c r="AH170" i="14" s="1"/>
  <c r="AH20" i="17" s="1"/>
  <c r="P62" i="16"/>
  <c r="P66" i="16"/>
  <c r="P68" i="16"/>
  <c r="P70" i="16"/>
  <c r="P74" i="16"/>
  <c r="P76" i="16"/>
  <c r="P78" i="16"/>
  <c r="R18" i="17"/>
  <c r="AX42" i="14"/>
  <c r="BN42" i="14" s="1"/>
  <c r="R20" i="17"/>
  <c r="AX48" i="14"/>
  <c r="BN48" i="14" s="1"/>
  <c r="AX61" i="14"/>
  <c r="BN61" i="14" s="1"/>
  <c r="R23" i="17"/>
  <c r="AX23" i="17" s="1"/>
  <c r="R78" i="14"/>
  <c r="AX79" i="14"/>
  <c r="BN79" i="14" s="1"/>
  <c r="D29" i="16"/>
  <c r="AX96" i="14"/>
  <c r="BN96" i="14" s="1"/>
  <c r="D96" i="14"/>
  <c r="AW100" i="14"/>
  <c r="BM100" i="14" s="1"/>
  <c r="AX107" i="14"/>
  <c r="BN107" i="14" s="1"/>
  <c r="R106" i="14"/>
  <c r="D38" i="16"/>
  <c r="D40" i="16"/>
  <c r="C42" i="16"/>
  <c r="AX145" i="14"/>
  <c r="BN145" i="14" s="1"/>
  <c r="D145" i="14"/>
  <c r="R141" i="14"/>
  <c r="D152" i="14"/>
  <c r="AX152" i="14"/>
  <c r="BN152" i="14" s="1"/>
  <c r="AX161" i="14"/>
  <c r="BN161" i="14" s="1"/>
  <c r="R160" i="14"/>
  <c r="AX166" i="14"/>
  <c r="BN166" i="14" s="1"/>
  <c r="R165" i="14"/>
  <c r="AX176" i="14"/>
  <c r="BN176" i="14" s="1"/>
  <c r="R175" i="14"/>
  <c r="AW180" i="14"/>
  <c r="AN61" i="16" s="1"/>
  <c r="Q179" i="14"/>
  <c r="AW188" i="14"/>
  <c r="BM188" i="14" s="1"/>
  <c r="Q187" i="14"/>
  <c r="D68" i="16"/>
  <c r="D70" i="16"/>
  <c r="D72" i="16"/>
  <c r="D74" i="16"/>
  <c r="C78" i="16"/>
  <c r="AX232" i="14"/>
  <c r="BN232" i="14" s="1"/>
  <c r="AX237" i="14"/>
  <c r="BN237" i="14" s="1"/>
  <c r="AX241" i="14"/>
  <c r="BN241" i="14" s="1"/>
  <c r="R240" i="14"/>
  <c r="AX245" i="14"/>
  <c r="BN245" i="14" s="1"/>
  <c r="AX251" i="14"/>
  <c r="BN251" i="14" s="1"/>
  <c r="R250" i="14"/>
  <c r="R255" i="14"/>
  <c r="AX256" i="14"/>
  <c r="BN256" i="14" s="1"/>
  <c r="Q261" i="14"/>
  <c r="AW262" i="14"/>
  <c r="AW261" i="14" s="1"/>
  <c r="C265" i="14"/>
  <c r="C264" i="14" s="1"/>
  <c r="AW265" i="14"/>
  <c r="BM265" i="14" s="1"/>
  <c r="Q264" i="14"/>
  <c r="D100" i="16"/>
  <c r="D102" i="16"/>
  <c r="D104" i="16"/>
  <c r="D106" i="16"/>
  <c r="C110" i="16"/>
  <c r="R293" i="14"/>
  <c r="AX294" i="14"/>
  <c r="BN294" i="14" s="1"/>
  <c r="D294" i="14"/>
  <c r="D293" i="14" s="1"/>
  <c r="R296" i="14"/>
  <c r="AX297" i="14"/>
  <c r="BN297" i="14" s="1"/>
  <c r="AX303" i="14"/>
  <c r="BN303" i="14" s="1"/>
  <c r="D303" i="14"/>
  <c r="D302" i="14" s="1"/>
  <c r="R302" i="14"/>
  <c r="S202" i="14"/>
  <c r="S201" i="14" s="1"/>
  <c r="S227" i="14"/>
  <c r="S226" i="14" s="1"/>
  <c r="S251" i="14"/>
  <c r="S250" i="14" s="1"/>
  <c r="AG255" i="14"/>
  <c r="AG276" i="14"/>
  <c r="T294" i="14"/>
  <c r="T293" i="14" s="1"/>
  <c r="T303" i="14"/>
  <c r="T302" i="14" s="1"/>
  <c r="C145" i="14"/>
  <c r="Q17" i="17"/>
  <c r="AW47" i="14"/>
  <c r="C47" i="14"/>
  <c r="Q19" i="17"/>
  <c r="AW58" i="14"/>
  <c r="BM58" i="14" s="1"/>
  <c r="C82" i="14"/>
  <c r="AW82" i="14"/>
  <c r="BM82" i="14" s="1"/>
  <c r="C27" i="16"/>
  <c r="AW89" i="14"/>
  <c r="BM89" i="14" s="1"/>
  <c r="AW93" i="14"/>
  <c r="BM93" i="14" s="1"/>
  <c r="AX100" i="14"/>
  <c r="BN100" i="14" s="1"/>
  <c r="R99" i="14"/>
  <c r="C35" i="16"/>
  <c r="AW110" i="14"/>
  <c r="AN37" i="16" s="1"/>
  <c r="AW117" i="14"/>
  <c r="BM117" i="14" s="1"/>
  <c r="AW124" i="14"/>
  <c r="AI124" i="14" s="1"/>
  <c r="AY124" i="14" s="1"/>
  <c r="C58" i="16"/>
  <c r="AX180" i="14"/>
  <c r="BN180" i="14" s="1"/>
  <c r="AX188" i="14"/>
  <c r="BN188" i="14" s="1"/>
  <c r="R187" i="14"/>
  <c r="D188" i="14"/>
  <c r="D187" i="14" s="1"/>
  <c r="AW191" i="14"/>
  <c r="BM191" i="14" s="1"/>
  <c r="AW196" i="14"/>
  <c r="BM196" i="14" s="1"/>
  <c r="AW202" i="14"/>
  <c r="AW201" i="14" s="1"/>
  <c r="Q201" i="14"/>
  <c r="AW207" i="14"/>
  <c r="AW206" i="14" s="1"/>
  <c r="AW212" i="14"/>
  <c r="BM212" i="14" s="1"/>
  <c r="AW218" i="14"/>
  <c r="BM218" i="14" s="1"/>
  <c r="Q217" i="14"/>
  <c r="AX262" i="14"/>
  <c r="BN262" i="14" s="1"/>
  <c r="AX265" i="14"/>
  <c r="BN265" i="14" s="1"/>
  <c r="R264" i="14"/>
  <c r="AW267" i="14"/>
  <c r="BM267" i="14" s="1"/>
  <c r="Q266" i="14"/>
  <c r="AW271" i="14"/>
  <c r="BM271" i="14" s="1"/>
  <c r="Q270" i="14"/>
  <c r="C271" i="14"/>
  <c r="C270" i="14" s="1"/>
  <c r="AW275" i="14"/>
  <c r="BM275" i="14" s="1"/>
  <c r="Q274" i="14"/>
  <c r="C275" i="14"/>
  <c r="C274" i="14" s="1"/>
  <c r="C277" i="14"/>
  <c r="C276" i="14" s="1"/>
  <c r="AW277" i="14"/>
  <c r="BM277" i="14" s="1"/>
  <c r="Q276" i="14"/>
  <c r="AW283" i="14"/>
  <c r="Q282" i="14"/>
  <c r="C283" i="14"/>
  <c r="AW285" i="14"/>
  <c r="BM285" i="14" s="1"/>
  <c r="S79" i="14"/>
  <c r="S78" i="14" s="1"/>
  <c r="S93" i="14"/>
  <c r="S92" i="14" s="1"/>
  <c r="S100" i="14"/>
  <c r="S107" i="14"/>
  <c r="S106" i="14" s="1"/>
  <c r="T202" i="14"/>
  <c r="T201" i="14" s="1"/>
  <c r="S288" i="14"/>
  <c r="S287" i="14" s="1"/>
  <c r="C61" i="14"/>
  <c r="Q92" i="14"/>
  <c r="Q120" i="14"/>
  <c r="R148" i="14"/>
  <c r="C180" i="14"/>
  <c r="C179" i="14" s="1"/>
  <c r="Q190" i="14"/>
  <c r="Q206" i="14"/>
  <c r="R236" i="14"/>
  <c r="R261" i="14"/>
  <c r="AX20" i="14"/>
  <c r="BN20" i="14" s="1"/>
  <c r="R17" i="17"/>
  <c r="R19" i="17"/>
  <c r="AX19" i="17" s="1"/>
  <c r="D47" i="14"/>
  <c r="AX47" i="14"/>
  <c r="BN47" i="14" s="1"/>
  <c r="R22" i="17"/>
  <c r="AX58" i="14"/>
  <c r="BN58" i="14" s="1"/>
  <c r="AX82" i="14"/>
  <c r="BN82" i="14" s="1"/>
  <c r="D82" i="14"/>
  <c r="AX89" i="14"/>
  <c r="BN89" i="14" s="1"/>
  <c r="D89" i="14"/>
  <c r="R85" i="14"/>
  <c r="AX93" i="14"/>
  <c r="BN93" i="14" s="1"/>
  <c r="R92" i="14"/>
  <c r="AW103" i="14"/>
  <c r="AX110" i="14"/>
  <c r="BN110" i="14" s="1"/>
  <c r="D110" i="14"/>
  <c r="AX117" i="14"/>
  <c r="BN117" i="14" s="1"/>
  <c r="D117" i="14"/>
  <c r="R113" i="14"/>
  <c r="AX124" i="14"/>
  <c r="BN124" i="14" s="1"/>
  <c r="D124" i="14"/>
  <c r="R120" i="14"/>
  <c r="AW131" i="14"/>
  <c r="BM131" i="14" s="1"/>
  <c r="AX191" i="14"/>
  <c r="BN191" i="14" s="1"/>
  <c r="R190" i="14"/>
  <c r="AX196" i="14"/>
  <c r="BN196" i="14" s="1"/>
  <c r="R195" i="14"/>
  <c r="AX202" i="14"/>
  <c r="BN202" i="14" s="1"/>
  <c r="R201" i="14"/>
  <c r="AX207" i="14"/>
  <c r="BN207" i="14" s="1"/>
  <c r="R206" i="14"/>
  <c r="AX212" i="14"/>
  <c r="BN212" i="14" s="1"/>
  <c r="R211" i="14"/>
  <c r="R217" i="14"/>
  <c r="AX218" i="14"/>
  <c r="BN218" i="14" s="1"/>
  <c r="AW222" i="14"/>
  <c r="AW221" i="14" s="1"/>
  <c r="C227" i="14"/>
  <c r="C226" i="14" s="1"/>
  <c r="AW227" i="14"/>
  <c r="BM227" i="14" s="1"/>
  <c r="Q226" i="14"/>
  <c r="AX267" i="14"/>
  <c r="BN267" i="14" s="1"/>
  <c r="D271" i="14"/>
  <c r="D270" i="14" s="1"/>
  <c r="AX271" i="14"/>
  <c r="BN271" i="14" s="1"/>
  <c r="D275" i="14"/>
  <c r="AX275" i="14"/>
  <c r="BN275" i="14" s="1"/>
  <c r="D277" i="14"/>
  <c r="D276" i="14" s="1"/>
  <c r="AX277" i="14"/>
  <c r="BN277" i="14" s="1"/>
  <c r="R276" i="14"/>
  <c r="R282" i="14"/>
  <c r="D283" i="14"/>
  <c r="D282" i="14" s="1"/>
  <c r="AX283" i="14"/>
  <c r="BN283" i="14" s="1"/>
  <c r="AX285" i="14"/>
  <c r="BN285" i="14" s="1"/>
  <c r="R284" i="14"/>
  <c r="AW288" i="14"/>
  <c r="AW287" i="14" s="1"/>
  <c r="AW290" i="14"/>
  <c r="BM290" i="14" s="1"/>
  <c r="Q289" i="14"/>
  <c r="AA20" i="16"/>
  <c r="AB75" i="16"/>
  <c r="AB77" i="16"/>
  <c r="AB81" i="16"/>
  <c r="AB89" i="16"/>
  <c r="AB91" i="16"/>
  <c r="AB93" i="16"/>
  <c r="AB95" i="16"/>
  <c r="AB105" i="16"/>
  <c r="AB107" i="16"/>
  <c r="S241" i="14"/>
  <c r="S240" i="14" s="1"/>
  <c r="AG274" i="14"/>
  <c r="C89" i="14"/>
  <c r="C103" i="14"/>
  <c r="C117" i="14"/>
  <c r="C131" i="14"/>
  <c r="C188" i="14"/>
  <c r="C187" i="14" s="1"/>
  <c r="R231" i="14"/>
  <c r="R244" i="14"/>
  <c r="D265" i="14"/>
  <c r="D264" i="14" s="1"/>
  <c r="AW42" i="14"/>
  <c r="BM42" i="14" s="1"/>
  <c r="Q18" i="17"/>
  <c r="AW48" i="14"/>
  <c r="BM48" i="14" s="1"/>
  <c r="Q20" i="17"/>
  <c r="Q23" i="17"/>
  <c r="AW23" i="17" s="1"/>
  <c r="AW61" i="14"/>
  <c r="AW79" i="14"/>
  <c r="BM79" i="14" s="1"/>
  <c r="Q78" i="14"/>
  <c r="AW96" i="14"/>
  <c r="AX103" i="14"/>
  <c r="BN103" i="14" s="1"/>
  <c r="D103" i="14"/>
  <c r="AW107" i="14"/>
  <c r="BM107" i="14" s="1"/>
  <c r="AX131" i="14"/>
  <c r="BN131" i="14" s="1"/>
  <c r="D131" i="14"/>
  <c r="R127" i="14"/>
  <c r="AW145" i="14"/>
  <c r="BM145" i="14" s="1"/>
  <c r="C152" i="14"/>
  <c r="Q148" i="14"/>
  <c r="AW152" i="14"/>
  <c r="AW148" i="14" s="1"/>
  <c r="AW161" i="14"/>
  <c r="BM161" i="14" s="1"/>
  <c r="AW166" i="14"/>
  <c r="BM166" i="14" s="1"/>
  <c r="AW176" i="14"/>
  <c r="BM176" i="14" s="1"/>
  <c r="AX222" i="14"/>
  <c r="BN222" i="14" s="1"/>
  <c r="R221" i="14"/>
  <c r="AX227" i="14"/>
  <c r="BN227" i="14" s="1"/>
  <c r="Q231" i="14"/>
  <c r="AW232" i="14"/>
  <c r="AW231" i="14" s="1"/>
  <c r="AW237" i="14"/>
  <c r="BM237" i="14" s="1"/>
  <c r="Q236" i="14"/>
  <c r="AW241" i="14"/>
  <c r="AW240" i="14" s="1"/>
  <c r="Q240" i="14"/>
  <c r="AW245" i="14"/>
  <c r="BM245" i="14" s="1"/>
  <c r="Q244" i="14"/>
  <c r="AW251" i="14"/>
  <c r="BM251" i="14" s="1"/>
  <c r="Q250" i="14"/>
  <c r="AW256" i="14"/>
  <c r="BM256" i="14" s="1"/>
  <c r="Q255" i="14"/>
  <c r="AX288" i="14"/>
  <c r="BN288" i="14" s="1"/>
  <c r="D288" i="14"/>
  <c r="D287" i="14" s="1"/>
  <c r="R287" i="14"/>
  <c r="AX290" i="14"/>
  <c r="BN290" i="14" s="1"/>
  <c r="R289" i="14"/>
  <c r="AW294" i="14"/>
  <c r="AW293" i="14" s="1"/>
  <c r="C294" i="14"/>
  <c r="C293" i="14" s="1"/>
  <c r="Q293" i="14"/>
  <c r="AW297" i="14"/>
  <c r="BM297" i="14" s="1"/>
  <c r="Q296" i="14"/>
  <c r="Q302" i="14"/>
  <c r="AW303" i="14"/>
  <c r="AW302" i="14" s="1"/>
  <c r="C303" i="14"/>
  <c r="C302" i="14" s="1"/>
  <c r="S218" i="14"/>
  <c r="S217" i="14" s="1"/>
  <c r="AG221" i="14"/>
  <c r="T241" i="14"/>
  <c r="T240" i="14" s="1"/>
  <c r="AG264" i="14"/>
  <c r="AG270" i="14"/>
  <c r="S283" i="14"/>
  <c r="S282" i="14" s="1"/>
  <c r="S294" i="14"/>
  <c r="S293" i="14" s="1"/>
  <c r="S303" i="14"/>
  <c r="S302" i="14" s="1"/>
  <c r="Q19" i="14"/>
  <c r="Q85" i="14"/>
  <c r="Q99" i="14"/>
  <c r="Q113" i="14"/>
  <c r="Q127" i="14"/>
  <c r="Q175" i="14"/>
  <c r="R226" i="14"/>
  <c r="S232" i="14"/>
  <c r="S231" i="14" s="1"/>
  <c r="T262" i="14"/>
  <c r="T261" i="14" s="1"/>
  <c r="S207" i="14"/>
  <c r="T237" i="14"/>
  <c r="T236" i="14" s="1"/>
  <c r="T290" i="14"/>
  <c r="T289" i="14" s="1"/>
  <c r="G50" i="18"/>
  <c r="I122" i="18"/>
  <c r="K39" i="18"/>
  <c r="P39" i="18" s="1"/>
  <c r="K38" i="18"/>
  <c r="G37" i="18"/>
  <c r="AQ157" i="14"/>
  <c r="BG157" i="14" s="1"/>
  <c r="AM211" i="14"/>
  <c r="BC211" i="14" s="1"/>
  <c r="AM221" i="14"/>
  <c r="BC221" i="14" s="1"/>
  <c r="AK22" i="17"/>
  <c r="AN289" i="14"/>
  <c r="BD289" i="14" s="1"/>
  <c r="AM20" i="14"/>
  <c r="BC20" i="14" s="1"/>
  <c r="AV244" i="14"/>
  <c r="BL244" i="14" s="1"/>
  <c r="AT190" i="14"/>
  <c r="BJ190" i="14" s="1"/>
  <c r="AT250" i="14"/>
  <c r="BJ250" i="14" s="1"/>
  <c r="AT272" i="14"/>
  <c r="BJ272" i="14" s="1"/>
  <c r="AN261" i="14"/>
  <c r="BD261" i="14" s="1"/>
  <c r="AT289" i="14"/>
  <c r="BJ289" i="14" s="1"/>
  <c r="AN231" i="14"/>
  <c r="BD231" i="14" s="1"/>
  <c r="AL266" i="14"/>
  <c r="BB266" i="14" s="1"/>
  <c r="BE186" i="14"/>
  <c r="C53" i="19"/>
  <c r="E53" i="19" s="1"/>
  <c r="BF186" i="14"/>
  <c r="D53" i="19"/>
  <c r="AN221" i="14"/>
  <c r="BD221" i="14" s="1"/>
  <c r="AN278" i="14"/>
  <c r="BD278" i="14" s="1"/>
  <c r="AL244" i="14"/>
  <c r="BB244" i="14" s="1"/>
  <c r="AN240" i="14"/>
  <c r="BD240" i="14" s="1"/>
  <c r="AP264" i="14"/>
  <c r="BF264" i="14" s="1"/>
  <c r="AV282" i="14"/>
  <c r="BL282" i="14" s="1"/>
  <c r="BA227" i="14"/>
  <c r="AR169" i="14"/>
  <c r="BH169" i="14" s="1"/>
  <c r="AR236" i="14"/>
  <c r="BH236" i="14" s="1"/>
  <c r="AN201" i="14"/>
  <c r="BD201" i="14" s="1"/>
  <c r="AR157" i="14"/>
  <c r="BH157" i="14" s="1"/>
  <c r="AR179" i="14"/>
  <c r="BH179" i="14" s="1"/>
  <c r="AP160" i="14"/>
  <c r="BF160" i="14" s="1"/>
  <c r="AN190" i="14"/>
  <c r="BD190" i="14" s="1"/>
  <c r="AN211" i="14"/>
  <c r="BD211" i="14" s="1"/>
  <c r="AN250" i="14"/>
  <c r="BD250" i="14" s="1"/>
  <c r="S272" i="14"/>
  <c r="S278" i="14"/>
  <c r="S280" i="14"/>
  <c r="D155" i="14"/>
  <c r="G148" i="14"/>
  <c r="BF293" i="14"/>
  <c r="BD302" i="14"/>
  <c r="P16" i="18"/>
  <c r="BI20" i="14"/>
  <c r="C280" i="14"/>
  <c r="D66" i="19"/>
  <c r="BL42" i="14"/>
  <c r="BG48" i="14"/>
  <c r="C60" i="19"/>
  <c r="BF49" i="14"/>
  <c r="D30" i="19"/>
  <c r="C66" i="19"/>
  <c r="E66" i="19" s="1"/>
  <c r="BK42" i="14"/>
  <c r="C288" i="14"/>
  <c r="C287" i="14" s="1"/>
  <c r="C108" i="16"/>
  <c r="Q287" i="14"/>
  <c r="Q284" i="14"/>
  <c r="Q22" i="17"/>
  <c r="D274" i="14"/>
  <c r="BM47" i="14"/>
  <c r="AG17" i="17"/>
  <c r="AW20" i="14"/>
  <c r="BM20" i="14" s="1"/>
  <c r="E124" i="16"/>
  <c r="BH48" i="14"/>
  <c r="D60" i="19"/>
  <c r="BE49" i="14"/>
  <c r="C30" i="19"/>
  <c r="X141" i="14"/>
  <c r="AQ169" i="14"/>
  <c r="BG169" i="14" s="1"/>
  <c r="AQ226" i="14"/>
  <c r="BG226" i="14" s="1"/>
  <c r="X23" i="17"/>
  <c r="AM175" i="14"/>
  <c r="BC175" i="14" s="1"/>
  <c r="AV250" i="14"/>
  <c r="BL250" i="14" s="1"/>
  <c r="AO160" i="14"/>
  <c r="BE160" i="14" s="1"/>
  <c r="AT165" i="14"/>
  <c r="BJ165" i="14" s="1"/>
  <c r="AN175" i="14"/>
  <c r="BD175" i="14" s="1"/>
  <c r="AR195" i="14"/>
  <c r="BH195" i="14" s="1"/>
  <c r="AM231" i="14"/>
  <c r="BC231" i="14" s="1"/>
  <c r="AK217" i="14"/>
  <c r="BA217" i="14" s="1"/>
  <c r="AT240" i="14"/>
  <c r="BJ240" i="14" s="1"/>
  <c r="AM261" i="14"/>
  <c r="BC261" i="14" s="1"/>
  <c r="AP272" i="14"/>
  <c r="BF272" i="14" s="1"/>
  <c r="AR282" i="14"/>
  <c r="BH282" i="14" s="1"/>
  <c r="AR296" i="14"/>
  <c r="BH296" i="14" s="1"/>
  <c r="X148" i="14"/>
  <c r="AU148" i="14"/>
  <c r="BK148" i="14" s="1"/>
  <c r="AI49" i="14"/>
  <c r="AY49" i="14" s="1"/>
  <c r="BO49" i="14" s="1"/>
  <c r="AL148" i="14"/>
  <c r="BB148" i="14" s="1"/>
  <c r="AR148" i="14"/>
  <c r="BH148" i="14" s="1"/>
  <c r="AV148" i="14"/>
  <c r="BL148" i="14" s="1"/>
  <c r="AK148" i="14"/>
  <c r="BA148" i="14" s="1"/>
  <c r="C48" i="19"/>
  <c r="AO148" i="14"/>
  <c r="BE148" i="14" s="1"/>
  <c r="AS148" i="14"/>
  <c r="BI148" i="14" s="1"/>
  <c r="AQ148" i="14"/>
  <c r="BG148" i="14" s="1"/>
  <c r="AP148" i="14"/>
  <c r="BF148" i="14" s="1"/>
  <c r="AT148" i="14"/>
  <c r="BJ148" i="14" s="1"/>
  <c r="S149" i="14"/>
  <c r="W148" i="14"/>
  <c r="AV17" i="17"/>
  <c r="AV23" i="17"/>
  <c r="AR274" i="14"/>
  <c r="BH274" i="14" s="1"/>
  <c r="AV287" i="14"/>
  <c r="BL287" i="14" s="1"/>
  <c r="AP280" i="14"/>
  <c r="BF280" i="14" s="1"/>
  <c r="AR302" i="14"/>
  <c r="BH302" i="14" s="1"/>
  <c r="AN270" i="14"/>
  <c r="BD270" i="14" s="1"/>
  <c r="AV274" i="14"/>
  <c r="BL274" i="14" s="1"/>
  <c r="AT280" i="14"/>
  <c r="BJ280" i="14" s="1"/>
  <c r="AR284" i="14"/>
  <c r="BH284" i="14" s="1"/>
  <c r="AL293" i="14"/>
  <c r="BB293" i="14" s="1"/>
  <c r="AI108" i="14"/>
  <c r="AY108" i="14" s="1"/>
  <c r="BO108" i="14" s="1"/>
  <c r="AT264" i="14"/>
  <c r="BJ264" i="14" s="1"/>
  <c r="AR270" i="14"/>
  <c r="BH270" i="14" s="1"/>
  <c r="AX272" i="14"/>
  <c r="BN272" i="14" s="1"/>
  <c r="AP276" i="14"/>
  <c r="BF276" i="14" s="1"/>
  <c r="AR278" i="14"/>
  <c r="BH278" i="14" s="1"/>
  <c r="AX280" i="14"/>
  <c r="BN280" i="14" s="1"/>
  <c r="AN287" i="14"/>
  <c r="BD287" i="14" s="1"/>
  <c r="AV284" i="14"/>
  <c r="BL284" i="14" s="1"/>
  <c r="AT293" i="14"/>
  <c r="BJ293" i="14" s="1"/>
  <c r="AV302" i="14"/>
  <c r="BL302" i="14" s="1"/>
  <c r="Y22" i="17"/>
  <c r="AJ151" i="14"/>
  <c r="AZ151" i="14" s="1"/>
  <c r="AV270" i="14"/>
  <c r="BL270" i="14" s="1"/>
  <c r="AN274" i="14"/>
  <c r="BD274" i="14" s="1"/>
  <c r="AT276" i="14"/>
  <c r="BJ276" i="14" s="1"/>
  <c r="AV278" i="14"/>
  <c r="BL278" i="14" s="1"/>
  <c r="AN282" i="14"/>
  <c r="BD282" i="14" s="1"/>
  <c r="AR287" i="14"/>
  <c r="BH287" i="14" s="1"/>
  <c r="AJ286" i="14"/>
  <c r="AZ286" i="14" s="1"/>
  <c r="AL22" i="17"/>
  <c r="AO264" i="14"/>
  <c r="BE264" i="14" s="1"/>
  <c r="AS280" i="14"/>
  <c r="BI280" i="14" s="1"/>
  <c r="AK272" i="14"/>
  <c r="BA272" i="14" s="1"/>
  <c r="AS276" i="14"/>
  <c r="BI276" i="14" s="1"/>
  <c r="AO293" i="14"/>
  <c r="BE293" i="14" s="1"/>
  <c r="AQ270" i="14"/>
  <c r="BG270" i="14" s="1"/>
  <c r="Y296" i="14"/>
  <c r="BE297" i="14"/>
  <c r="AU179" i="14"/>
  <c r="BK179" i="14" s="1"/>
  <c r="AU195" i="14"/>
  <c r="BK195" i="14" s="1"/>
  <c r="AQ244" i="14"/>
  <c r="BG244" i="14" s="1"/>
  <c r="AQ217" i="14"/>
  <c r="BG217" i="14" s="1"/>
  <c r="AU226" i="14"/>
  <c r="BK226" i="14" s="1"/>
  <c r="AU157" i="14"/>
  <c r="BK157" i="14" s="1"/>
  <c r="AT211" i="14"/>
  <c r="BJ211" i="14" s="1"/>
  <c r="AU217" i="14"/>
  <c r="BK217" i="14" s="1"/>
  <c r="AV226" i="14"/>
  <c r="BL226" i="14" s="1"/>
  <c r="AV296" i="14"/>
  <c r="BL296" i="14" s="1"/>
  <c r="D149" i="14"/>
  <c r="AQ206" i="14"/>
  <c r="BG206" i="14" s="1"/>
  <c r="AQ255" i="14"/>
  <c r="BG255" i="14" s="1"/>
  <c r="AU236" i="14"/>
  <c r="BK236" i="14" s="1"/>
  <c r="AQ266" i="14"/>
  <c r="BG266" i="14" s="1"/>
  <c r="AK157" i="14"/>
  <c r="BA157" i="14" s="1"/>
  <c r="AS160" i="14"/>
  <c r="BI160" i="14" s="1"/>
  <c r="AM165" i="14"/>
  <c r="BC165" i="14" s="1"/>
  <c r="AU169" i="14"/>
  <c r="BK169" i="14" s="1"/>
  <c r="AK179" i="14"/>
  <c r="BA179" i="14" s="1"/>
  <c r="AV179" i="14"/>
  <c r="BL179" i="14" s="1"/>
  <c r="AV195" i="14"/>
  <c r="BL195" i="14" s="1"/>
  <c r="AU206" i="14"/>
  <c r="BK206" i="14" s="1"/>
  <c r="AT231" i="14"/>
  <c r="BJ231" i="14" s="1"/>
  <c r="AR244" i="14"/>
  <c r="BH244" i="14" s="1"/>
  <c r="AU255" i="14"/>
  <c r="BK255" i="14" s="1"/>
  <c r="AS221" i="14"/>
  <c r="BI221" i="14" s="1"/>
  <c r="AK226" i="14"/>
  <c r="BA226" i="14" s="1"/>
  <c r="AV236" i="14"/>
  <c r="BL236" i="14" s="1"/>
  <c r="AT261" i="14"/>
  <c r="BJ261" i="14" s="1"/>
  <c r="AU266" i="14"/>
  <c r="BK266" i="14" s="1"/>
  <c r="AI29" i="14"/>
  <c r="AY29" i="14" s="1"/>
  <c r="BO29" i="14" s="1"/>
  <c r="AL157" i="14"/>
  <c r="BB157" i="14" s="1"/>
  <c r="AV157" i="14"/>
  <c r="BL157" i="14" s="1"/>
  <c r="AT160" i="14"/>
  <c r="BJ160" i="14" s="1"/>
  <c r="AS165" i="14"/>
  <c r="BI165" i="14" s="1"/>
  <c r="AK169" i="14"/>
  <c r="BA169" i="14" s="1"/>
  <c r="AV169" i="14"/>
  <c r="BL169" i="14" s="1"/>
  <c r="AQ179" i="14"/>
  <c r="BG179" i="14" s="1"/>
  <c r="AM190" i="14"/>
  <c r="BC190" i="14" s="1"/>
  <c r="AQ195" i="14"/>
  <c r="BG195" i="14" s="1"/>
  <c r="AM201" i="14"/>
  <c r="BC201" i="14" s="1"/>
  <c r="AV206" i="14"/>
  <c r="BL206" i="14" s="1"/>
  <c r="AX231" i="14"/>
  <c r="AU244" i="14"/>
  <c r="BK244" i="14" s="1"/>
  <c r="AV255" i="14"/>
  <c r="BL255" i="14" s="1"/>
  <c r="AV217" i="14"/>
  <c r="BL217" i="14" s="1"/>
  <c r="AT221" i="14"/>
  <c r="BJ221" i="14" s="1"/>
  <c r="AL226" i="14"/>
  <c r="BB226" i="14" s="1"/>
  <c r="AQ236" i="14"/>
  <c r="BG236" i="14" s="1"/>
  <c r="AM240" i="14"/>
  <c r="BC240" i="14" s="1"/>
  <c r="AM250" i="14"/>
  <c r="BC250" i="14" s="1"/>
  <c r="AK266" i="14"/>
  <c r="BA266" i="14" s="1"/>
  <c r="AV266" i="14"/>
  <c r="BL266" i="14" s="1"/>
  <c r="AK282" i="14"/>
  <c r="BA282" i="14" s="1"/>
  <c r="AG17" i="16"/>
  <c r="AD35" i="16"/>
  <c r="AB37" i="16"/>
  <c r="AB49" i="16"/>
  <c r="AD48" i="16"/>
  <c r="AB48" i="16" s="1"/>
  <c r="AF52" i="16"/>
  <c r="AB52" i="16" s="1"/>
  <c r="AB53" i="16"/>
  <c r="AF72" i="16"/>
  <c r="AB72" i="16" s="1"/>
  <c r="AB73" i="16"/>
  <c r="AB79" i="16"/>
  <c r="AD78" i="16"/>
  <c r="AB57" i="16"/>
  <c r="AB30" i="16"/>
  <c r="AD106" i="16"/>
  <c r="AB106" i="16" s="1"/>
  <c r="P46" i="16"/>
  <c r="AA21" i="16"/>
  <c r="AI17" i="16"/>
  <c r="AI118" i="16" s="1"/>
  <c r="AD24" i="16"/>
  <c r="AB25" i="16"/>
  <c r="AB33" i="16"/>
  <c r="AF32" i="16"/>
  <c r="AB63" i="16"/>
  <c r="AD62" i="16"/>
  <c r="AB62" i="16" s="1"/>
  <c r="AB65" i="16"/>
  <c r="AF64" i="16"/>
  <c r="AB64" i="16" s="1"/>
  <c r="AB69" i="16"/>
  <c r="AB36" i="16"/>
  <c r="AB61" i="16"/>
  <c r="AB55" i="16"/>
  <c r="AB41" i="16"/>
  <c r="AB34" i="16"/>
  <c r="AD27" i="16"/>
  <c r="AB27" i="16" s="1"/>
  <c r="AF38" i="16"/>
  <c r="AB38" i="16" s="1"/>
  <c r="AD74" i="16"/>
  <c r="AB74" i="16" s="1"/>
  <c r="AB87" i="16"/>
  <c r="AD86" i="16"/>
  <c r="AB86" i="16" s="1"/>
  <c r="AB83" i="16"/>
  <c r="AB47" i="16"/>
  <c r="AF80" i="16"/>
  <c r="AB80" i="16" s="1"/>
  <c r="AD58" i="16"/>
  <c r="AB58" i="16" s="1"/>
  <c r="AD44" i="16"/>
  <c r="AB44" i="16" s="1"/>
  <c r="I123" i="16"/>
  <c r="AA18" i="16"/>
  <c r="AA66" i="16"/>
  <c r="P17" i="16"/>
  <c r="P27" i="16"/>
  <c r="P94" i="16"/>
  <c r="P102" i="16"/>
  <c r="P106" i="16"/>
  <c r="P108" i="16"/>
  <c r="O110" i="16"/>
  <c r="O114" i="16"/>
  <c r="O116" i="16"/>
  <c r="F123" i="16"/>
  <c r="J123" i="16"/>
  <c r="N123" i="16"/>
  <c r="C32" i="16"/>
  <c r="C46" i="16"/>
  <c r="C48" i="16"/>
  <c r="D62" i="16"/>
  <c r="C64" i="16"/>
  <c r="C66" i="16"/>
  <c r="C74" i="16"/>
  <c r="D78" i="16"/>
  <c r="C90" i="16"/>
  <c r="D94" i="16"/>
  <c r="C96" i="16"/>
  <c r="D110" i="16"/>
  <c r="C112" i="16"/>
  <c r="C114" i="16"/>
  <c r="AF17" i="16"/>
  <c r="AA23" i="16"/>
  <c r="AK17" i="16"/>
  <c r="AB99" i="16"/>
  <c r="AC110" i="16"/>
  <c r="AA110" i="16" s="1"/>
  <c r="O62" i="16"/>
  <c r="O70" i="16"/>
  <c r="O76" i="16"/>
  <c r="O82" i="16"/>
  <c r="K123" i="16"/>
  <c r="E123" i="16"/>
  <c r="D27" i="16"/>
  <c r="C44" i="16"/>
  <c r="D48" i="16"/>
  <c r="C52" i="16"/>
  <c r="C54" i="16"/>
  <c r="D66" i="16"/>
  <c r="D82" i="16"/>
  <c r="C84" i="16"/>
  <c r="D98" i="16"/>
  <c r="C102" i="16"/>
  <c r="D114" i="16"/>
  <c r="AB23" i="16"/>
  <c r="AB21" i="16"/>
  <c r="AH17" i="16"/>
  <c r="AD17" i="16"/>
  <c r="AG24" i="16"/>
  <c r="AK24" i="16"/>
  <c r="AG32" i="16"/>
  <c r="AA53" i="16"/>
  <c r="AA63" i="16"/>
  <c r="AS278" i="14"/>
  <c r="BI278" i="14" s="1"/>
  <c r="AS302" i="14"/>
  <c r="BI302" i="14" s="1"/>
  <c r="C245" i="14"/>
  <c r="C244" i="14" s="1"/>
  <c r="D161" i="14"/>
  <c r="AL270" i="14"/>
  <c r="BB270" i="14" s="1"/>
  <c r="D212" i="14"/>
  <c r="J296" i="14"/>
  <c r="J217" i="14"/>
  <c r="C272" i="14"/>
  <c r="AS169" i="14"/>
  <c r="BI169" i="14" s="1"/>
  <c r="AS179" i="14"/>
  <c r="BI179" i="14" s="1"/>
  <c r="AS264" i="14"/>
  <c r="BI264" i="14" s="1"/>
  <c r="AM270" i="14"/>
  <c r="BC270" i="14" s="1"/>
  <c r="AO272" i="14"/>
  <c r="BE272" i="14" s="1"/>
  <c r="AS272" i="14"/>
  <c r="BI272" i="14" s="1"/>
  <c r="AM274" i="14"/>
  <c r="BC274" i="14" s="1"/>
  <c r="AQ274" i="14"/>
  <c r="BG274" i="14" s="1"/>
  <c r="AK276" i="14"/>
  <c r="BA276" i="14" s="1"/>
  <c r="AO276" i="14"/>
  <c r="BE276" i="14" s="1"/>
  <c r="AQ278" i="14"/>
  <c r="BG278" i="14" s="1"/>
  <c r="AK280" i="14"/>
  <c r="BA280" i="14" s="1"/>
  <c r="AO280" i="14"/>
  <c r="BE280" i="14" s="1"/>
  <c r="AM282" i="14"/>
  <c r="BC282" i="14" s="1"/>
  <c r="AQ282" i="14"/>
  <c r="BG282" i="14" s="1"/>
  <c r="AK284" i="14"/>
  <c r="BA284" i="14" s="1"/>
  <c r="AM287" i="14"/>
  <c r="BC287" i="14" s="1"/>
  <c r="AK293" i="14"/>
  <c r="BA293" i="14" s="1"/>
  <c r="AS293" i="14"/>
  <c r="BI293" i="14" s="1"/>
  <c r="AS134" i="14"/>
  <c r="BI134" i="14" s="1"/>
  <c r="AS141" i="14"/>
  <c r="BI141" i="14" s="1"/>
  <c r="D245" i="14"/>
  <c r="AW272" i="14"/>
  <c r="BM272" i="14" s="1"/>
  <c r="AU282" i="14"/>
  <c r="BK282" i="14" s="1"/>
  <c r="AU270" i="14"/>
  <c r="BK270" i="14" s="1"/>
  <c r="AW280" i="14"/>
  <c r="BM280" i="14" s="1"/>
  <c r="AU287" i="14"/>
  <c r="BK287" i="14" s="1"/>
  <c r="U24" i="17"/>
  <c r="AU274" i="14"/>
  <c r="BK274" i="14" s="1"/>
  <c r="AU278" i="14"/>
  <c r="BK278" i="14" s="1"/>
  <c r="AM61" i="14"/>
  <c r="BC61" i="14" s="1"/>
  <c r="AR17" i="17"/>
  <c r="AT17" i="17"/>
  <c r="AK264" i="14"/>
  <c r="BA264" i="14" s="1"/>
  <c r="AB18" i="16"/>
  <c r="AE17" i="16"/>
  <c r="AQ92" i="14"/>
  <c r="BG92" i="14" s="1"/>
  <c r="AQ127" i="14"/>
  <c r="BG127" i="14" s="1"/>
  <c r="AL165" i="14"/>
  <c r="BB165" i="14" s="1"/>
  <c r="AI174" i="14"/>
  <c r="AY174" i="14" s="1"/>
  <c r="BO174" i="14" s="1"/>
  <c r="AI254" i="14"/>
  <c r="AY254" i="14" s="1"/>
  <c r="BO254" i="14" s="1"/>
  <c r="AK270" i="14"/>
  <c r="BA270" i="14" s="1"/>
  <c r="AO270" i="14"/>
  <c r="BE270" i="14" s="1"/>
  <c r="AS270" i="14"/>
  <c r="BI270" i="14" s="1"/>
  <c r="AT287" i="14"/>
  <c r="BJ287" i="14" s="1"/>
  <c r="AJ21" i="14"/>
  <c r="AZ21" i="14" s="1"/>
  <c r="AJ122" i="14"/>
  <c r="AZ122" i="14" s="1"/>
  <c r="AI171" i="14"/>
  <c r="AY171" i="14" s="1"/>
  <c r="BO171" i="14" s="1"/>
  <c r="AI37" i="14"/>
  <c r="AY37" i="14" s="1"/>
  <c r="BO37" i="14" s="1"/>
  <c r="AV99" i="14"/>
  <c r="BL99" i="14" s="1"/>
  <c r="AU141" i="14"/>
  <c r="BK141" i="14" s="1"/>
  <c r="AO157" i="14"/>
  <c r="BE157" i="14" s="1"/>
  <c r="AI234" i="14"/>
  <c r="AY234" i="14" s="1"/>
  <c r="BO234" i="14" s="1"/>
  <c r="AL240" i="14"/>
  <c r="BB240" i="14" s="1"/>
  <c r="AU250" i="14"/>
  <c r="BK250" i="14" s="1"/>
  <c r="AP270" i="14"/>
  <c r="BF270" i="14" s="1"/>
  <c r="AT270" i="14"/>
  <c r="BJ270" i="14" s="1"/>
  <c r="AJ294" i="14"/>
  <c r="AJ293" i="14" s="1"/>
  <c r="AF24" i="17"/>
  <c r="AI34" i="14"/>
  <c r="AY34" i="14" s="1"/>
  <c r="BO34" i="14" s="1"/>
  <c r="AJ91" i="14"/>
  <c r="AZ91" i="14" s="1"/>
  <c r="AM280" i="14"/>
  <c r="BC280" i="14" s="1"/>
  <c r="AI26" i="14"/>
  <c r="AY26" i="14" s="1"/>
  <c r="BO26" i="14" s="1"/>
  <c r="AP127" i="14"/>
  <c r="BF127" i="14" s="1"/>
  <c r="AK160" i="14"/>
  <c r="BA160" i="14" s="1"/>
  <c r="AM266" i="14"/>
  <c r="BC266" i="14" s="1"/>
  <c r="AI52" i="14"/>
  <c r="AY52" i="14" s="1"/>
  <c r="BO52" i="14" s="1"/>
  <c r="AI25" i="14"/>
  <c r="AY25" i="14" s="1"/>
  <c r="BO25" i="14" s="1"/>
  <c r="AL113" i="14"/>
  <c r="BB113" i="14" s="1"/>
  <c r="AU211" i="14"/>
  <c r="BK211" i="14" s="1"/>
  <c r="AU240" i="14"/>
  <c r="BK240" i="14" s="1"/>
  <c r="AB305" i="14"/>
  <c r="L310" i="14" s="1"/>
  <c r="AI33" i="14"/>
  <c r="AY33" i="14" s="1"/>
  <c r="BO33" i="14" s="1"/>
  <c r="AI181" i="14"/>
  <c r="AY181" i="14" s="1"/>
  <c r="BO181" i="14" s="1"/>
  <c r="AK211" i="14"/>
  <c r="BA211" i="14" s="1"/>
  <c r="AI246" i="14"/>
  <c r="AY246" i="14" s="1"/>
  <c r="BO246" i="14" s="1"/>
  <c r="AJ220" i="14"/>
  <c r="AZ220" i="14" s="1"/>
  <c r="AS287" i="14"/>
  <c r="BI287" i="14" s="1"/>
  <c r="AF305" i="14"/>
  <c r="P310" i="14" s="1"/>
  <c r="AI38" i="14"/>
  <c r="AY38" i="14" s="1"/>
  <c r="BO38" i="14" s="1"/>
  <c r="AI30" i="14"/>
  <c r="AY30" i="14" s="1"/>
  <c r="BO30" i="14" s="1"/>
  <c r="AI22" i="14"/>
  <c r="AY22" i="14" s="1"/>
  <c r="BO22" i="14" s="1"/>
  <c r="AJ96" i="14"/>
  <c r="AZ96" i="14" s="1"/>
  <c r="AO113" i="14"/>
  <c r="BE113" i="14" s="1"/>
  <c r="AI186" i="14"/>
  <c r="AY186" i="14" s="1"/>
  <c r="BO186" i="14" s="1"/>
  <c r="AU190" i="14"/>
  <c r="BK190" i="14" s="1"/>
  <c r="AV240" i="14"/>
  <c r="BL240" i="14" s="1"/>
  <c r="AO302" i="14"/>
  <c r="BE302" i="14" s="1"/>
  <c r="W99" i="14"/>
  <c r="T121" i="14"/>
  <c r="L305" i="14"/>
  <c r="P305" i="14"/>
  <c r="AL18" i="17"/>
  <c r="AB24" i="17"/>
  <c r="AR19" i="17"/>
  <c r="AV19" i="17"/>
  <c r="AR21" i="17"/>
  <c r="AV21" i="17"/>
  <c r="AT22" i="17"/>
  <c r="AR23" i="17"/>
  <c r="AL187" i="14"/>
  <c r="BB187" i="14" s="1"/>
  <c r="D79" i="14"/>
  <c r="F305" i="14"/>
  <c r="AP202" i="14"/>
  <c r="BF202" i="14" s="1"/>
  <c r="C290" i="14"/>
  <c r="AI60" i="14"/>
  <c r="AY60" i="14" s="1"/>
  <c r="BO60" i="14" s="1"/>
  <c r="AJ62" i="14"/>
  <c r="AZ62" i="14" s="1"/>
  <c r="P49" i="18"/>
  <c r="AK165" i="14"/>
  <c r="BA165" i="14" s="1"/>
  <c r="AQ165" i="14"/>
  <c r="BG165" i="14" s="1"/>
  <c r="P59" i="18"/>
  <c r="AK190" i="14"/>
  <c r="BA190" i="14" s="1"/>
  <c r="AQ190" i="14"/>
  <c r="BG190" i="14" s="1"/>
  <c r="AS195" i="14"/>
  <c r="BI195" i="14" s="1"/>
  <c r="AK201" i="14"/>
  <c r="BA201" i="14" s="1"/>
  <c r="AQ201" i="14"/>
  <c r="BG201" i="14" s="1"/>
  <c r="AU201" i="14"/>
  <c r="BK201" i="14" s="1"/>
  <c r="AS206" i="14"/>
  <c r="BI206" i="14" s="1"/>
  <c r="AQ211" i="14"/>
  <c r="BG211" i="14" s="1"/>
  <c r="P73" i="18"/>
  <c r="AQ221" i="14"/>
  <c r="BG221" i="14" s="1"/>
  <c r="AS226" i="14"/>
  <c r="BI226" i="14" s="1"/>
  <c r="AK231" i="14"/>
  <c r="BA231" i="14" s="1"/>
  <c r="AQ231" i="14"/>
  <c r="BG231" i="14" s="1"/>
  <c r="AW236" i="14"/>
  <c r="AS266" i="14"/>
  <c r="BI266" i="14" s="1"/>
  <c r="P119" i="18"/>
  <c r="AQ264" i="14"/>
  <c r="BG264" i="14" s="1"/>
  <c r="P101" i="18"/>
  <c r="P109" i="18"/>
  <c r="P111" i="18"/>
  <c r="AQ293" i="14"/>
  <c r="BG293" i="14" s="1"/>
  <c r="AU293" i="14"/>
  <c r="BK293" i="14" s="1"/>
  <c r="C212" i="14"/>
  <c r="AV141" i="14"/>
  <c r="BL141" i="14" s="1"/>
  <c r="AM179" i="14"/>
  <c r="BC179" i="14" s="1"/>
  <c r="AJ182" i="14"/>
  <c r="AZ182" i="14" s="1"/>
  <c r="AJ249" i="14"/>
  <c r="AZ249" i="14" s="1"/>
  <c r="AM217" i="14"/>
  <c r="BC217" i="14" s="1"/>
  <c r="AU261" i="14"/>
  <c r="BK261" i="14" s="1"/>
  <c r="AQ272" i="14"/>
  <c r="BG272" i="14" s="1"/>
  <c r="AI273" i="14"/>
  <c r="AY273" i="14" s="1"/>
  <c r="BO273" i="14" s="1"/>
  <c r="AS284" i="14"/>
  <c r="BI284" i="14" s="1"/>
  <c r="AU289" i="14"/>
  <c r="BK289" i="14" s="1"/>
  <c r="AS296" i="14"/>
  <c r="BI296" i="14" s="1"/>
  <c r="AC305" i="14"/>
  <c r="M310" i="14" s="1"/>
  <c r="S221" i="14"/>
  <c r="M305" i="14"/>
  <c r="C207" i="14"/>
  <c r="I261" i="14"/>
  <c r="C282" i="14"/>
  <c r="D290" i="14"/>
  <c r="AI112" i="14"/>
  <c r="AY112" i="14" s="1"/>
  <c r="BO112" i="14" s="1"/>
  <c r="P42" i="18"/>
  <c r="P47" i="18"/>
  <c r="AT157" i="14"/>
  <c r="BJ157" i="14" s="1"/>
  <c r="AJ159" i="14"/>
  <c r="AZ159" i="14" s="1"/>
  <c r="AR160" i="14"/>
  <c r="BH160" i="14" s="1"/>
  <c r="AR165" i="14"/>
  <c r="BH165" i="14" s="1"/>
  <c r="AV165" i="14"/>
  <c r="BL165" i="14" s="1"/>
  <c r="AJ168" i="14"/>
  <c r="AZ168" i="14" s="1"/>
  <c r="AN169" i="14"/>
  <c r="BD169" i="14" s="1"/>
  <c r="AR175" i="14"/>
  <c r="BH175" i="14" s="1"/>
  <c r="AN179" i="14"/>
  <c r="BD179" i="14" s="1"/>
  <c r="AL190" i="14"/>
  <c r="BB190" i="14" s="1"/>
  <c r="AV190" i="14"/>
  <c r="BL190" i="14" s="1"/>
  <c r="AJ192" i="14"/>
  <c r="AZ192" i="14" s="1"/>
  <c r="AT195" i="14"/>
  <c r="BJ195" i="14" s="1"/>
  <c r="AT206" i="14"/>
  <c r="BJ206" i="14" s="1"/>
  <c r="AL211" i="14"/>
  <c r="BB211" i="14" s="1"/>
  <c r="AV211" i="14"/>
  <c r="BL211" i="14" s="1"/>
  <c r="AN217" i="14"/>
  <c r="BD217" i="14" s="1"/>
  <c r="AX217" i="14"/>
  <c r="AR221" i="14"/>
  <c r="BH221" i="14" s="1"/>
  <c r="AT226" i="14"/>
  <c r="BJ226" i="14" s="1"/>
  <c r="AL231" i="14"/>
  <c r="BB231" i="14" s="1"/>
  <c r="AT236" i="14"/>
  <c r="BJ236" i="14" s="1"/>
  <c r="AR240" i="14"/>
  <c r="BH240" i="14" s="1"/>
  <c r="AJ242" i="14"/>
  <c r="AZ242" i="14" s="1"/>
  <c r="AR250" i="14"/>
  <c r="BH250" i="14" s="1"/>
  <c r="AT255" i="14"/>
  <c r="BJ255" i="14" s="1"/>
  <c r="AL261" i="14"/>
  <c r="BB261" i="14" s="1"/>
  <c r="AV261" i="14"/>
  <c r="BL261" i="14" s="1"/>
  <c r="AJ263" i="14"/>
  <c r="AZ263" i="14" s="1"/>
  <c r="AJ269" i="14"/>
  <c r="AZ269" i="14" s="1"/>
  <c r="AT296" i="14"/>
  <c r="BJ296" i="14" s="1"/>
  <c r="AJ298" i="14"/>
  <c r="AZ298" i="14" s="1"/>
  <c r="AR264" i="14"/>
  <c r="BH264" i="14" s="1"/>
  <c r="AT282" i="14"/>
  <c r="BJ282" i="14" s="1"/>
  <c r="AX284" i="14"/>
  <c r="AV293" i="14"/>
  <c r="BL293" i="14" s="1"/>
  <c r="AT302" i="14"/>
  <c r="BJ302" i="14" s="1"/>
  <c r="AM187" i="14"/>
  <c r="BC187" i="14" s="1"/>
  <c r="L24" i="17"/>
  <c r="AI64" i="14"/>
  <c r="AY64" i="14" s="1"/>
  <c r="BO64" i="14" s="1"/>
  <c r="AI36" i="14"/>
  <c r="AY36" i="14" s="1"/>
  <c r="BO36" i="14" s="1"/>
  <c r="AI32" i="14"/>
  <c r="AY32" i="14" s="1"/>
  <c r="BO32" i="14" s="1"/>
  <c r="AI28" i="14"/>
  <c r="AY28" i="14" s="1"/>
  <c r="BO28" i="14" s="1"/>
  <c r="AI24" i="14"/>
  <c r="AY24" i="14" s="1"/>
  <c r="BO24" i="14" s="1"/>
  <c r="AR85" i="14"/>
  <c r="BH85" i="14" s="1"/>
  <c r="AU92" i="14"/>
  <c r="BK92" i="14" s="1"/>
  <c r="AR113" i="14"/>
  <c r="BH113" i="14" s="1"/>
  <c r="AI126" i="14"/>
  <c r="AY126" i="14" s="1"/>
  <c r="BO126" i="14" s="1"/>
  <c r="AJ129" i="14"/>
  <c r="AZ129" i="14" s="1"/>
  <c r="AI137" i="14"/>
  <c r="AY137" i="14" s="1"/>
  <c r="BO137" i="14" s="1"/>
  <c r="AW157" i="14"/>
  <c r="BM157" i="14" s="1"/>
  <c r="AU160" i="14"/>
  <c r="BK160" i="14" s="1"/>
  <c r="AJ172" i="14"/>
  <c r="AZ172" i="14" s="1"/>
  <c r="AQ175" i="14"/>
  <c r="BG175" i="14" s="1"/>
  <c r="AI183" i="14"/>
  <c r="AY183" i="14" s="1"/>
  <c r="BO183" i="14" s="1"/>
  <c r="AM195" i="14"/>
  <c r="BC195" i="14" s="1"/>
  <c r="AM206" i="14"/>
  <c r="BC206" i="14" s="1"/>
  <c r="AI216" i="14"/>
  <c r="AY216" i="14" s="1"/>
  <c r="BO216" i="14" s="1"/>
  <c r="AU231" i="14"/>
  <c r="BK231" i="14" s="1"/>
  <c r="AM244" i="14"/>
  <c r="BC244" i="14" s="1"/>
  <c r="AM255" i="14"/>
  <c r="BC255" i="14" s="1"/>
  <c r="AM226" i="14"/>
  <c r="BC226" i="14" s="1"/>
  <c r="AM236" i="14"/>
  <c r="BC236" i="14" s="1"/>
  <c r="AQ250" i="14"/>
  <c r="BG250" i="14" s="1"/>
  <c r="AT266" i="14"/>
  <c r="BJ266" i="14" s="1"/>
  <c r="AN272" i="14"/>
  <c r="BD272" i="14" s="1"/>
  <c r="AR272" i="14"/>
  <c r="BH272" i="14" s="1"/>
  <c r="AV272" i="14"/>
  <c r="BL272" i="14" s="1"/>
  <c r="AK274" i="14"/>
  <c r="BA274" i="14" s="1"/>
  <c r="AO274" i="14"/>
  <c r="BE274" i="14" s="1"/>
  <c r="AS274" i="14"/>
  <c r="BI274" i="14" s="1"/>
  <c r="AM276" i="14"/>
  <c r="BC276" i="14" s="1"/>
  <c r="AQ276" i="14"/>
  <c r="BG276" i="14" s="1"/>
  <c r="AU276" i="14"/>
  <c r="BK276" i="14" s="1"/>
  <c r="AP278" i="14"/>
  <c r="BF278" i="14" s="1"/>
  <c r="AT278" i="14"/>
  <c r="BJ278" i="14" s="1"/>
  <c r="AX278" i="14"/>
  <c r="BN278" i="14" s="1"/>
  <c r="AS282" i="14"/>
  <c r="BI282" i="14" s="1"/>
  <c r="AO287" i="14"/>
  <c r="BE287" i="14" s="1"/>
  <c r="AV289" i="14"/>
  <c r="BL289" i="14" s="1"/>
  <c r="AN293" i="14"/>
  <c r="BD293" i="14" s="1"/>
  <c r="AK302" i="14"/>
  <c r="BA302" i="14" s="1"/>
  <c r="V305" i="14"/>
  <c r="F310" i="14" s="1"/>
  <c r="AD305" i="14"/>
  <c r="N310" i="14" s="1"/>
  <c r="W92" i="14"/>
  <c r="S155" i="14"/>
  <c r="W160" i="14"/>
  <c r="N305" i="14"/>
  <c r="J17" i="17"/>
  <c r="AP17" i="17" s="1"/>
  <c r="AP58" i="14"/>
  <c r="BF58" i="14" s="1"/>
  <c r="C83" i="14"/>
  <c r="G85" i="14"/>
  <c r="C93" i="14"/>
  <c r="G92" i="14"/>
  <c r="C97" i="14"/>
  <c r="C100" i="14"/>
  <c r="G99" i="14"/>
  <c r="C107" i="14"/>
  <c r="G106" i="14"/>
  <c r="G113" i="14"/>
  <c r="C121" i="14"/>
  <c r="G120" i="14"/>
  <c r="C135" i="14"/>
  <c r="G134" i="14"/>
  <c r="C146" i="14"/>
  <c r="C153" i="14"/>
  <c r="C155" i="14"/>
  <c r="D158" i="14"/>
  <c r="C176" i="14"/>
  <c r="D218" i="14"/>
  <c r="C232" i="14"/>
  <c r="J244" i="14"/>
  <c r="D262" i="14"/>
  <c r="C278" i="14"/>
  <c r="P20" i="18"/>
  <c r="AJ88" i="14"/>
  <c r="AZ88" i="14" s="1"/>
  <c r="AP85" i="14"/>
  <c r="BF85" i="14" s="1"/>
  <c r="AT85" i="14"/>
  <c r="BJ85" i="14" s="1"/>
  <c r="AL92" i="14"/>
  <c r="BB92" i="14" s="1"/>
  <c r="AR92" i="14"/>
  <c r="BH92" i="14" s="1"/>
  <c r="AV92" i="14"/>
  <c r="BL92" i="14" s="1"/>
  <c r="AJ94" i="14"/>
  <c r="AZ94" i="14" s="1"/>
  <c r="AJ95" i="14"/>
  <c r="AZ95" i="14" s="1"/>
  <c r="AT92" i="14"/>
  <c r="BJ92" i="14" s="1"/>
  <c r="AJ101" i="14"/>
  <c r="AZ101" i="14" s="1"/>
  <c r="AP99" i="14"/>
  <c r="BF99" i="14" s="1"/>
  <c r="AV106" i="14"/>
  <c r="BL106" i="14" s="1"/>
  <c r="AJ108" i="14"/>
  <c r="AZ108" i="14" s="1"/>
  <c r="AT106" i="14"/>
  <c r="BJ106" i="14" s="1"/>
  <c r="AJ112" i="14"/>
  <c r="AZ112" i="14" s="1"/>
  <c r="AJ116" i="14"/>
  <c r="AZ116" i="14" s="1"/>
  <c r="AT113" i="14"/>
  <c r="BJ113" i="14" s="1"/>
  <c r="AL120" i="14"/>
  <c r="BB120" i="14" s="1"/>
  <c r="AR120" i="14"/>
  <c r="BH120" i="14" s="1"/>
  <c r="AV120" i="14"/>
  <c r="BL120" i="14" s="1"/>
  <c r="AJ123" i="14"/>
  <c r="AZ123" i="14" s="1"/>
  <c r="AP120" i="14"/>
  <c r="BF120" i="14" s="1"/>
  <c r="AT120" i="14"/>
  <c r="BJ120" i="14" s="1"/>
  <c r="AL127" i="14"/>
  <c r="BB127" i="14" s="1"/>
  <c r="AR127" i="14"/>
  <c r="BH127" i="14" s="1"/>
  <c r="AV127" i="14"/>
  <c r="BL127" i="14" s="1"/>
  <c r="AJ130" i="14"/>
  <c r="AZ130" i="14" s="1"/>
  <c r="AT127" i="14"/>
  <c r="BJ127" i="14" s="1"/>
  <c r="AL134" i="14"/>
  <c r="BB134" i="14" s="1"/>
  <c r="AJ136" i="14"/>
  <c r="AZ136" i="14" s="1"/>
  <c r="AJ137" i="14"/>
  <c r="AZ137" i="14" s="1"/>
  <c r="AJ138" i="14"/>
  <c r="AZ138" i="14" s="1"/>
  <c r="AP134" i="14"/>
  <c r="BF134" i="14" s="1"/>
  <c r="AT134" i="14"/>
  <c r="BJ134" i="14" s="1"/>
  <c r="AL141" i="14"/>
  <c r="BB141" i="14" s="1"/>
  <c r="AR141" i="14"/>
  <c r="BH141" i="14" s="1"/>
  <c r="AJ143" i="14"/>
  <c r="AZ143" i="14" s="1"/>
  <c r="AJ144" i="14"/>
  <c r="AZ144" i="14" s="1"/>
  <c r="AJ145" i="14"/>
  <c r="AP141" i="14"/>
  <c r="BF141" i="14" s="1"/>
  <c r="AT141" i="14"/>
  <c r="BJ141" i="14" s="1"/>
  <c r="AX141" i="14"/>
  <c r="P51" i="18"/>
  <c r="P53" i="18"/>
  <c r="AS175" i="14"/>
  <c r="BI175" i="14" s="1"/>
  <c r="AS190" i="14"/>
  <c r="BI190" i="14" s="1"/>
  <c r="AK195" i="14"/>
  <c r="BA195" i="14" s="1"/>
  <c r="AK206" i="14"/>
  <c r="BA206" i="14" s="1"/>
  <c r="AS211" i="14"/>
  <c r="BI211" i="14" s="1"/>
  <c r="P75" i="18"/>
  <c r="AS231" i="14"/>
  <c r="BI231" i="14" s="1"/>
  <c r="AK236" i="14"/>
  <c r="BA236" i="14" s="1"/>
  <c r="AS250" i="14"/>
  <c r="BI250" i="14" s="1"/>
  <c r="AK255" i="14"/>
  <c r="BA255" i="14" s="1"/>
  <c r="AQ296" i="14"/>
  <c r="BG296" i="14" s="1"/>
  <c r="AU296" i="14"/>
  <c r="BK296" i="14" s="1"/>
  <c r="AM289" i="14"/>
  <c r="BC289" i="14" s="1"/>
  <c r="AS289" i="14"/>
  <c r="BI289" i="14" s="1"/>
  <c r="P93" i="18"/>
  <c r="P99" i="18"/>
  <c r="P103" i="18"/>
  <c r="P107" i="18"/>
  <c r="AQ284" i="14"/>
  <c r="BG284" i="14" s="1"/>
  <c r="AU284" i="14"/>
  <c r="BK284" i="14" s="1"/>
  <c r="P117" i="18"/>
  <c r="AQ302" i="14"/>
  <c r="BG302" i="14" s="1"/>
  <c r="AU302" i="14"/>
  <c r="BK302" i="14" s="1"/>
  <c r="AN187" i="14"/>
  <c r="BD187" i="14" s="1"/>
  <c r="AR187" i="14"/>
  <c r="BH187" i="14" s="1"/>
  <c r="AV187" i="14"/>
  <c r="BL187" i="14" s="1"/>
  <c r="P113" i="18"/>
  <c r="AV20" i="17"/>
  <c r="AR20" i="17"/>
  <c r="AL20" i="17"/>
  <c r="I244" i="14"/>
  <c r="G19" i="17"/>
  <c r="D222" i="14"/>
  <c r="AO85" i="14"/>
  <c r="BE85" i="14" s="1"/>
  <c r="AI87" i="14"/>
  <c r="AY87" i="14" s="1"/>
  <c r="BO87" i="14" s="1"/>
  <c r="AI88" i="14"/>
  <c r="AY88" i="14" s="1"/>
  <c r="BO88" i="14" s="1"/>
  <c r="P55" i="18"/>
  <c r="AS236" i="14"/>
  <c r="BI236" i="14" s="1"/>
  <c r="AQ240" i="14"/>
  <c r="BG240" i="14" s="1"/>
  <c r="AS255" i="14"/>
  <c r="BI255" i="14" s="1"/>
  <c r="AK296" i="14"/>
  <c r="BA296" i="14" s="1"/>
  <c r="AU264" i="14"/>
  <c r="BK264" i="14" s="1"/>
  <c r="P105" i="18"/>
  <c r="P121" i="18"/>
  <c r="AT187" i="14"/>
  <c r="BJ187" i="14" s="1"/>
  <c r="AJ98" i="14"/>
  <c r="AZ98" i="14" s="1"/>
  <c r="AX134" i="14"/>
  <c r="BN134" i="14" s="1"/>
  <c r="AI159" i="14"/>
  <c r="AY159" i="14" s="1"/>
  <c r="BO159" i="14" s="1"/>
  <c r="AU165" i="14"/>
  <c r="BK165" i="14" s="1"/>
  <c r="AM169" i="14"/>
  <c r="BC169" i="14" s="1"/>
  <c r="AU221" i="14"/>
  <c r="BK221" i="14" s="1"/>
  <c r="AM272" i="14"/>
  <c r="BC272" i="14" s="1"/>
  <c r="AU272" i="14"/>
  <c r="BK272" i="14" s="1"/>
  <c r="AO278" i="14"/>
  <c r="BE278" i="14" s="1"/>
  <c r="AW278" i="14"/>
  <c r="BM278" i="14" s="1"/>
  <c r="AU280" i="14"/>
  <c r="BK280" i="14" s="1"/>
  <c r="AK289" i="14"/>
  <c r="BA289" i="14" s="1"/>
  <c r="U305" i="14"/>
  <c r="E310" i="14" s="1"/>
  <c r="E305" i="14"/>
  <c r="C58" i="14"/>
  <c r="I190" i="14"/>
  <c r="C256" i="14"/>
  <c r="AJ49" i="14"/>
  <c r="AZ49" i="14" s="1"/>
  <c r="P23" i="18"/>
  <c r="AI98" i="14"/>
  <c r="AY98" i="14" s="1"/>
  <c r="BO98" i="14" s="1"/>
  <c r="P29" i="18"/>
  <c r="P31" i="18"/>
  <c r="P34" i="18"/>
  <c r="P36" i="18"/>
  <c r="AI140" i="14"/>
  <c r="AY140" i="14" s="1"/>
  <c r="BO140" i="14" s="1"/>
  <c r="AP157" i="14"/>
  <c r="BF157" i="14" s="1"/>
  <c r="AX157" i="14"/>
  <c r="BN157" i="14" s="1"/>
  <c r="AL160" i="14"/>
  <c r="BB160" i="14" s="1"/>
  <c r="AV160" i="14"/>
  <c r="BL160" i="14" s="1"/>
  <c r="AJ162" i="14"/>
  <c r="AZ162" i="14" s="1"/>
  <c r="AT169" i="14"/>
  <c r="BJ169" i="14" s="1"/>
  <c r="AJ171" i="14"/>
  <c r="AZ171" i="14" s="1"/>
  <c r="AL175" i="14"/>
  <c r="BB175" i="14" s="1"/>
  <c r="AV175" i="14"/>
  <c r="BL175" i="14" s="1"/>
  <c r="AJ178" i="14"/>
  <c r="AZ178" i="14" s="1"/>
  <c r="AT179" i="14"/>
  <c r="BJ179" i="14" s="1"/>
  <c r="AJ181" i="14"/>
  <c r="AZ181" i="14" s="1"/>
  <c r="AR190" i="14"/>
  <c r="BH190" i="14" s="1"/>
  <c r="AR201" i="14"/>
  <c r="BH201" i="14" s="1"/>
  <c r="AV201" i="14"/>
  <c r="BL201" i="14" s="1"/>
  <c r="AR211" i="14"/>
  <c r="BH211" i="14" s="1"/>
  <c r="AT217" i="14"/>
  <c r="BJ217" i="14" s="1"/>
  <c r="AL221" i="14"/>
  <c r="BB221" i="14" s="1"/>
  <c r="AV221" i="14"/>
  <c r="BL221" i="14" s="1"/>
  <c r="AJ223" i="14"/>
  <c r="AZ223" i="14" s="1"/>
  <c r="AN226" i="14"/>
  <c r="BD226" i="14" s="1"/>
  <c r="AR231" i="14"/>
  <c r="BH231" i="14" s="1"/>
  <c r="AV231" i="14"/>
  <c r="BL231" i="14" s="1"/>
  <c r="AJ233" i="14"/>
  <c r="AZ233" i="14" s="1"/>
  <c r="AN236" i="14"/>
  <c r="BD236" i="14" s="1"/>
  <c r="AJ238" i="14"/>
  <c r="AZ238" i="14" s="1"/>
  <c r="AT244" i="14"/>
  <c r="BJ244" i="14" s="1"/>
  <c r="AX244" i="14"/>
  <c r="AL250" i="14"/>
  <c r="BB250" i="14" s="1"/>
  <c r="AJ252" i="14"/>
  <c r="AZ252" i="14" s="1"/>
  <c r="AN255" i="14"/>
  <c r="BD255" i="14" s="1"/>
  <c r="AR261" i="14"/>
  <c r="BH261" i="14" s="1"/>
  <c r="AN266" i="14"/>
  <c r="BD266" i="14" s="1"/>
  <c r="AL296" i="14"/>
  <c r="BB296" i="14" s="1"/>
  <c r="AL289" i="14"/>
  <c r="BB289" i="14" s="1"/>
  <c r="AR289" i="14"/>
  <c r="BH289" i="14" s="1"/>
  <c r="AJ292" i="14"/>
  <c r="AZ292" i="14" s="1"/>
  <c r="AI200" i="14"/>
  <c r="AY200" i="14" s="1"/>
  <c r="BO200" i="14" s="1"/>
  <c r="AV264" i="14"/>
  <c r="BL264" i="14" s="1"/>
  <c r="AR280" i="14"/>
  <c r="BH280" i="14" s="1"/>
  <c r="AV280" i="14"/>
  <c r="BL280" i="14" s="1"/>
  <c r="AP282" i="14"/>
  <c r="BF282" i="14" s="1"/>
  <c r="AT284" i="14"/>
  <c r="BJ284" i="14" s="1"/>
  <c r="AP287" i="14"/>
  <c r="BF287" i="14" s="1"/>
  <c r="AR293" i="14"/>
  <c r="BH293" i="14" s="1"/>
  <c r="AP302" i="14"/>
  <c r="BF302" i="14" s="1"/>
  <c r="AX302" i="14"/>
  <c r="AP187" i="14"/>
  <c r="BF187" i="14" s="1"/>
  <c r="AQ187" i="14"/>
  <c r="BG187" i="14" s="1"/>
  <c r="AU187" i="14"/>
  <c r="BK187" i="14" s="1"/>
  <c r="P97" i="18"/>
  <c r="AI45" i="14"/>
  <c r="AY45" i="14" s="1"/>
  <c r="BO45" i="14" s="1"/>
  <c r="AI41" i="14"/>
  <c r="AY41" i="14" s="1"/>
  <c r="BO41" i="14" s="1"/>
  <c r="AI35" i="14"/>
  <c r="AY35" i="14" s="1"/>
  <c r="BO35" i="14" s="1"/>
  <c r="AI31" i="14"/>
  <c r="AY31" i="14" s="1"/>
  <c r="BO31" i="14" s="1"/>
  <c r="AI27" i="14"/>
  <c r="AY27" i="14" s="1"/>
  <c r="BO27" i="14" s="1"/>
  <c r="AI23" i="14"/>
  <c r="AY23" i="14" s="1"/>
  <c r="BO23" i="14" s="1"/>
  <c r="AJ87" i="14"/>
  <c r="AZ87" i="14" s="1"/>
  <c r="AU99" i="14"/>
  <c r="BK99" i="14" s="1"/>
  <c r="AS106" i="14"/>
  <c r="BI106" i="14" s="1"/>
  <c r="AJ126" i="14"/>
  <c r="AZ126" i="14" s="1"/>
  <c r="AJ140" i="14"/>
  <c r="AZ140" i="14" s="1"/>
  <c r="AJ147" i="14"/>
  <c r="AZ147" i="14" s="1"/>
  <c r="AS157" i="14"/>
  <c r="BI157" i="14" s="1"/>
  <c r="AI162" i="14"/>
  <c r="AY162" i="14" s="1"/>
  <c r="BO162" i="14" s="1"/>
  <c r="AQ160" i="14"/>
  <c r="BG160" i="14" s="1"/>
  <c r="AI172" i="14"/>
  <c r="AY172" i="14" s="1"/>
  <c r="BO172" i="14" s="1"/>
  <c r="AU175" i="14"/>
  <c r="BK175" i="14" s="1"/>
  <c r="AJ183" i="14"/>
  <c r="AZ183" i="14" s="1"/>
  <c r="AN195" i="14"/>
  <c r="BD195" i="14" s="1"/>
  <c r="AN206" i="14"/>
  <c r="BD206" i="14" s="1"/>
  <c r="AI209" i="14"/>
  <c r="AY209" i="14" s="1"/>
  <c r="BO209" i="14" s="1"/>
  <c r="AN244" i="14"/>
  <c r="BD244" i="14" s="1"/>
  <c r="AI260" i="14"/>
  <c r="AY260" i="14" s="1"/>
  <c r="BO260" i="14" s="1"/>
  <c r="AS217" i="14"/>
  <c r="BI217" i="14" s="1"/>
  <c r="AI219" i="14"/>
  <c r="AY219" i="14" s="1"/>
  <c r="BO219" i="14" s="1"/>
  <c r="AK240" i="14"/>
  <c r="BA240" i="14" s="1"/>
  <c r="AJ243" i="14"/>
  <c r="AZ243" i="14" s="1"/>
  <c r="AI252" i="14"/>
  <c r="AY252" i="14" s="1"/>
  <c r="BO252" i="14" s="1"/>
  <c r="AQ261" i="14"/>
  <c r="BG261" i="14" s="1"/>
  <c r="AL274" i="14"/>
  <c r="BB274" i="14" s="1"/>
  <c r="AP274" i="14"/>
  <c r="BF274" i="14" s="1"/>
  <c r="AT274" i="14"/>
  <c r="BJ274" i="14" s="1"/>
  <c r="AN276" i="14"/>
  <c r="BD276" i="14" s="1"/>
  <c r="AR276" i="14"/>
  <c r="BH276" i="14" s="1"/>
  <c r="AV276" i="14"/>
  <c r="BL276" i="14" s="1"/>
  <c r="AK278" i="14"/>
  <c r="BA278" i="14" s="1"/>
  <c r="AO282" i="14"/>
  <c r="BE282" i="14" s="1"/>
  <c r="AK287" i="14"/>
  <c r="BA287" i="14" s="1"/>
  <c r="AN284" i="14"/>
  <c r="BD284" i="14" s="1"/>
  <c r="AQ289" i="14"/>
  <c r="BG289" i="14" s="1"/>
  <c r="AA305" i="14"/>
  <c r="K310" i="14" s="1"/>
  <c r="AE305" i="14"/>
  <c r="O310" i="14" s="1"/>
  <c r="S17" i="14"/>
  <c r="T142" i="14"/>
  <c r="S206" i="14"/>
  <c r="S255" i="14"/>
  <c r="K305" i="14"/>
  <c r="O305" i="14"/>
  <c r="C20" i="14"/>
  <c r="C79" i="14"/>
  <c r="G78" i="14"/>
  <c r="AN83" i="14"/>
  <c r="BD83" i="14" s="1"/>
  <c r="D86" i="14"/>
  <c r="D93" i="14"/>
  <c r="AN97" i="14"/>
  <c r="BD97" i="14" s="1"/>
  <c r="D100" i="14"/>
  <c r="D104" i="14"/>
  <c r="D107" i="14"/>
  <c r="D111" i="14"/>
  <c r="D114" i="14"/>
  <c r="D118" i="14"/>
  <c r="D121" i="14"/>
  <c r="D125" i="14"/>
  <c r="D128" i="14"/>
  <c r="D135" i="14"/>
  <c r="D139" i="14"/>
  <c r="D142" i="14"/>
  <c r="D153" i="14"/>
  <c r="D170" i="14"/>
  <c r="D180" i="14"/>
  <c r="C196" i="14"/>
  <c r="C202" i="14"/>
  <c r="D232" i="14"/>
  <c r="C251" i="14"/>
  <c r="C285" i="14"/>
  <c r="I289" i="14"/>
  <c r="AV85" i="14"/>
  <c r="BL85" i="14" s="1"/>
  <c r="AQ85" i="14"/>
  <c r="BG85" i="14" s="1"/>
  <c r="AU85" i="14"/>
  <c r="BK85" i="14" s="1"/>
  <c r="AO92" i="14"/>
  <c r="BE92" i="14" s="1"/>
  <c r="P25" i="18"/>
  <c r="AI94" i="14"/>
  <c r="AY94" i="14" s="1"/>
  <c r="BO94" i="14" s="1"/>
  <c r="P28" i="18"/>
  <c r="P41" i="18"/>
  <c r="P44" i="18"/>
  <c r="AL169" i="14"/>
  <c r="BB169" i="14" s="1"/>
  <c r="AT175" i="14"/>
  <c r="BJ175" i="14" s="1"/>
  <c r="AL179" i="14"/>
  <c r="BB179" i="14" s="1"/>
  <c r="AL195" i="14"/>
  <c r="BB195" i="14" s="1"/>
  <c r="AT201" i="14"/>
  <c r="BJ201" i="14" s="1"/>
  <c r="AR206" i="14"/>
  <c r="BH206" i="14" s="1"/>
  <c r="AL217" i="14"/>
  <c r="BB217" i="14" s="1"/>
  <c r="AR217" i="14"/>
  <c r="BH217" i="14" s="1"/>
  <c r="AR226" i="14"/>
  <c r="BH226" i="14" s="1"/>
  <c r="AL236" i="14"/>
  <c r="BB236" i="14" s="1"/>
  <c r="AL255" i="14"/>
  <c r="BB255" i="14" s="1"/>
  <c r="AR255" i="14"/>
  <c r="BH255" i="14" s="1"/>
  <c r="AR266" i="14"/>
  <c r="BH266" i="14" s="1"/>
  <c r="AL264" i="14"/>
  <c r="BB264" i="14" s="1"/>
  <c r="AJ273" i="14"/>
  <c r="AJ272" i="14" s="1"/>
  <c r="AZ272" i="14" s="1"/>
  <c r="AL280" i="14"/>
  <c r="BB280" i="14" s="1"/>
  <c r="AL284" i="14"/>
  <c r="BB284" i="14" s="1"/>
  <c r="O24" i="17"/>
  <c r="AK23" i="17"/>
  <c r="AK187" i="14"/>
  <c r="BA187" i="14" s="1"/>
  <c r="AO187" i="14"/>
  <c r="BE187" i="14" s="1"/>
  <c r="P61" i="18"/>
  <c r="J211" i="14"/>
  <c r="H148" i="14"/>
  <c r="AJ133" i="14"/>
  <c r="AZ133" i="14" s="1"/>
  <c r="D132" i="14"/>
  <c r="C132" i="14"/>
  <c r="G127" i="14"/>
  <c r="AI95" i="14"/>
  <c r="AY95" i="14" s="1"/>
  <c r="BO95" i="14" s="1"/>
  <c r="AL276" i="14"/>
  <c r="BB276" i="14" s="1"/>
  <c r="AL272" i="14"/>
  <c r="BB272" i="14" s="1"/>
  <c r="AL17" i="17"/>
  <c r="T285" i="14"/>
  <c r="T284" i="14" s="1"/>
  <c r="Z284" i="14"/>
  <c r="AI150" i="14"/>
  <c r="AY150" i="14" s="1"/>
  <c r="BO150" i="14" s="1"/>
  <c r="AI164" i="14"/>
  <c r="AY164" i="14" s="1"/>
  <c r="BO164" i="14" s="1"/>
  <c r="AI198" i="14"/>
  <c r="AY198" i="14" s="1"/>
  <c r="BO198" i="14" s="1"/>
  <c r="AI214" i="14"/>
  <c r="AY214" i="14" s="1"/>
  <c r="BO214" i="14" s="1"/>
  <c r="AI225" i="14"/>
  <c r="AY225" i="14" s="1"/>
  <c r="BO225" i="14" s="1"/>
  <c r="AI235" i="14"/>
  <c r="AY235" i="14" s="1"/>
  <c r="BO235" i="14" s="1"/>
  <c r="AI249" i="14"/>
  <c r="AY249" i="14" s="1"/>
  <c r="BO249" i="14" s="1"/>
  <c r="AI258" i="14"/>
  <c r="AY258" i="14" s="1"/>
  <c r="BO258" i="14" s="1"/>
  <c r="AJ281" i="14"/>
  <c r="AZ281" i="14" s="1"/>
  <c r="AN280" i="14"/>
  <c r="BD280" i="14" s="1"/>
  <c r="AL282" i="14"/>
  <c r="BB282" i="14" s="1"/>
  <c r="AL287" i="14"/>
  <c r="BB287" i="14" s="1"/>
  <c r="C241" i="14"/>
  <c r="I240" i="14"/>
  <c r="Y211" i="14"/>
  <c r="S212" i="14"/>
  <c r="T107" i="14"/>
  <c r="T106" i="14" s="1"/>
  <c r="X106" i="14"/>
  <c r="T207" i="14"/>
  <c r="T206" i="14" s="1"/>
  <c r="Z206" i="14"/>
  <c r="AL302" i="14"/>
  <c r="BB302" i="14" s="1"/>
  <c r="T196" i="14"/>
  <c r="T195" i="14" s="1"/>
  <c r="Z195" i="14"/>
  <c r="T232" i="14"/>
  <c r="T231" i="14" s="1"/>
  <c r="Z231" i="14"/>
  <c r="Y175" i="14"/>
  <c r="I211" i="14"/>
  <c r="I284" i="14"/>
  <c r="S297" i="14"/>
  <c r="AM114" i="14"/>
  <c r="BC114" i="14" s="1"/>
  <c r="AP256" i="14"/>
  <c r="BF256" i="14" s="1"/>
  <c r="AI21" i="14"/>
  <c r="AY21" i="14" s="1"/>
  <c r="BO21" i="14" s="1"/>
  <c r="AJ45" i="14"/>
  <c r="AZ45" i="14" s="1"/>
  <c r="AJ52" i="14"/>
  <c r="AZ52" i="14" s="1"/>
  <c r="AI62" i="14"/>
  <c r="AY62" i="14" s="1"/>
  <c r="BO62" i="14" s="1"/>
  <c r="AJ219" i="14"/>
  <c r="AZ219" i="14" s="1"/>
  <c r="AI220" i="14"/>
  <c r="AY220" i="14" s="1"/>
  <c r="BO220" i="14" s="1"/>
  <c r="AI230" i="14"/>
  <c r="AY230" i="14" s="1"/>
  <c r="AI243" i="14"/>
  <c r="AY243" i="14" s="1"/>
  <c r="BO243" i="14" s="1"/>
  <c r="AI247" i="14"/>
  <c r="AY247" i="14" s="1"/>
  <c r="BO247" i="14" s="1"/>
  <c r="F24" i="17"/>
  <c r="AN18" i="17"/>
  <c r="AL19" i="17"/>
  <c r="AP19" i="17"/>
  <c r="AC24" i="17"/>
  <c r="AS187" i="14"/>
  <c r="BI187" i="14" s="1"/>
  <c r="AK20" i="17"/>
  <c r="K24" i="17"/>
  <c r="Z22" i="17"/>
  <c r="Z201" i="14"/>
  <c r="Z266" i="14"/>
  <c r="AK134" i="14"/>
  <c r="BA134" i="14" s="1"/>
  <c r="AI147" i="14"/>
  <c r="AY147" i="14" s="1"/>
  <c r="BO147" i="14" s="1"/>
  <c r="AI154" i="14"/>
  <c r="AY154" i="14" s="1"/>
  <c r="BO154" i="14" s="1"/>
  <c r="AI178" i="14"/>
  <c r="AY178" i="14" s="1"/>
  <c r="BO178" i="14" s="1"/>
  <c r="AI223" i="14"/>
  <c r="AY223" i="14" s="1"/>
  <c r="BO223" i="14" s="1"/>
  <c r="AI238" i="14"/>
  <c r="AY238" i="14" s="1"/>
  <c r="BO238" i="14" s="1"/>
  <c r="AI269" i="14"/>
  <c r="AY269" i="14" s="1"/>
  <c r="BO269" i="14" s="1"/>
  <c r="AJ186" i="14"/>
  <c r="AZ186" i="14" s="1"/>
  <c r="AJ205" i="14"/>
  <c r="AZ205" i="14" s="1"/>
  <c r="AJ239" i="14"/>
  <c r="AZ239" i="14" s="1"/>
  <c r="AX21" i="17"/>
  <c r="AV22" i="17"/>
  <c r="AR22" i="17"/>
  <c r="P71" i="18"/>
  <c r="AQ20" i="17"/>
  <c r="AL17" i="16"/>
  <c r="AB19" i="16"/>
  <c r="C116" i="16"/>
  <c r="AA107" i="16"/>
  <c r="C106" i="16"/>
  <c r="C100" i="16"/>
  <c r="AA99" i="16"/>
  <c r="AE94" i="16"/>
  <c r="AA94" i="16" s="1"/>
  <c r="C88" i="16"/>
  <c r="C80" i="16"/>
  <c r="C72" i="16"/>
  <c r="C68" i="16"/>
  <c r="AA67" i="16"/>
  <c r="C56" i="16"/>
  <c r="C40" i="16"/>
  <c r="C38" i="16"/>
  <c r="C29" i="16"/>
  <c r="C24" i="16"/>
  <c r="P44" i="16"/>
  <c r="D44" i="16"/>
  <c r="AA30" i="16"/>
  <c r="AN30" i="16" s="1"/>
  <c r="AC24" i="16"/>
  <c r="AC17" i="16"/>
  <c r="AA19" i="16"/>
  <c r="AA117" i="16"/>
  <c r="AA113" i="16"/>
  <c r="AA109" i="16"/>
  <c r="AC104" i="16"/>
  <c r="AA104" i="16" s="1"/>
  <c r="C98" i="16"/>
  <c r="AA98" i="16"/>
  <c r="C92" i="16"/>
  <c r="AA89" i="16"/>
  <c r="AA81" i="16"/>
  <c r="C70" i="16"/>
  <c r="AA69" i="16"/>
  <c r="AJ228" i="14"/>
  <c r="AZ228" i="14" s="1"/>
  <c r="S290" i="14"/>
  <c r="Y289" i="14"/>
  <c r="AO245" i="14"/>
  <c r="BE245" i="14" s="1"/>
  <c r="Y244" i="14"/>
  <c r="D227" i="14"/>
  <c r="J226" i="14"/>
  <c r="Y236" i="14"/>
  <c r="S237" i="14"/>
  <c r="S285" i="14"/>
  <c r="Y284" i="14"/>
  <c r="AO191" i="14"/>
  <c r="BE191" i="14" s="1"/>
  <c r="AS19" i="14"/>
  <c r="BI19" i="14" s="1"/>
  <c r="AM107" i="14"/>
  <c r="BC107" i="14" s="1"/>
  <c r="Y165" i="14"/>
  <c r="Y190" i="14"/>
  <c r="Z261" i="14"/>
  <c r="S267" i="14"/>
  <c r="Y266" i="14"/>
  <c r="C166" i="14"/>
  <c r="I165" i="14"/>
  <c r="D191" i="14"/>
  <c r="J190" i="14"/>
  <c r="D285" i="14"/>
  <c r="J284" i="14"/>
  <c r="C104" i="14"/>
  <c r="S196" i="14"/>
  <c r="Y195" i="14"/>
  <c r="AS92" i="14"/>
  <c r="BI92" i="14" s="1"/>
  <c r="S161" i="14"/>
  <c r="Z190" i="14"/>
  <c r="T218" i="14"/>
  <c r="T217" i="14" s="1"/>
  <c r="Z217" i="14"/>
  <c r="Y240" i="14"/>
  <c r="S245" i="14"/>
  <c r="S262" i="14"/>
  <c r="Y261" i="14"/>
  <c r="Z289" i="14"/>
  <c r="D42" i="14"/>
  <c r="AP42" i="14"/>
  <c r="BF42" i="14" s="1"/>
  <c r="J18" i="17"/>
  <c r="AP18" i="17" s="1"/>
  <c r="AP48" i="14"/>
  <c r="BF48" i="14" s="1"/>
  <c r="D48" i="14"/>
  <c r="I175" i="14"/>
  <c r="I195" i="14"/>
  <c r="D237" i="14"/>
  <c r="J236" i="14"/>
  <c r="D241" i="14"/>
  <c r="J240" i="14"/>
  <c r="J261" i="14"/>
  <c r="D267" i="14"/>
  <c r="J266" i="14"/>
  <c r="AJ50" i="14"/>
  <c r="AZ50" i="14" s="1"/>
  <c r="AP92" i="14"/>
  <c r="BF92" i="14" s="1"/>
  <c r="AI194" i="14"/>
  <c r="AY194" i="14" s="1"/>
  <c r="BO194" i="14" s="1"/>
  <c r="AI239" i="14"/>
  <c r="AY239" i="14" s="1"/>
  <c r="BO239" i="14" s="1"/>
  <c r="AJ279" i="14"/>
  <c r="AZ279" i="14" s="1"/>
  <c r="AL278" i="14"/>
  <c r="BB278" i="14" s="1"/>
  <c r="AO106" i="14"/>
  <c r="BE106" i="14" s="1"/>
  <c r="AS113" i="14"/>
  <c r="BI113" i="14" s="1"/>
  <c r="AI115" i="14"/>
  <c r="AY115" i="14" s="1"/>
  <c r="BO115" i="14" s="1"/>
  <c r="AI116" i="14"/>
  <c r="AY116" i="14" s="1"/>
  <c r="BO116" i="14" s="1"/>
  <c r="AO120" i="14"/>
  <c r="BE120" i="14" s="1"/>
  <c r="AS120" i="14"/>
  <c r="BI120" i="14" s="1"/>
  <c r="AI122" i="14"/>
  <c r="AY122" i="14" s="1"/>
  <c r="BO122" i="14" s="1"/>
  <c r="AI123" i="14"/>
  <c r="AY123" i="14" s="1"/>
  <c r="BO123" i="14" s="1"/>
  <c r="AQ120" i="14"/>
  <c r="BG120" i="14" s="1"/>
  <c r="AU120" i="14"/>
  <c r="BK120" i="14" s="1"/>
  <c r="AI143" i="14"/>
  <c r="AY143" i="14" s="1"/>
  <c r="BO143" i="14" s="1"/>
  <c r="AI144" i="14"/>
  <c r="AY144" i="14" s="1"/>
  <c r="BO144" i="14" s="1"/>
  <c r="AQ141" i="14"/>
  <c r="BG141" i="14" s="1"/>
  <c r="AI192" i="14"/>
  <c r="AY192" i="14" s="1"/>
  <c r="BO192" i="14" s="1"/>
  <c r="AI233" i="14"/>
  <c r="AY233" i="14" s="1"/>
  <c r="BO233" i="14" s="1"/>
  <c r="AI242" i="14"/>
  <c r="AY242" i="14" s="1"/>
  <c r="BO242" i="14" s="1"/>
  <c r="AI263" i="14"/>
  <c r="AY263" i="14" s="1"/>
  <c r="BO263" i="14" s="1"/>
  <c r="AT18" i="17"/>
  <c r="AQ19" i="17"/>
  <c r="AU19" i="17"/>
  <c r="AN20" i="17"/>
  <c r="AM86" i="14"/>
  <c r="BC86" i="14" s="1"/>
  <c r="AM128" i="14"/>
  <c r="BC128" i="14" s="1"/>
  <c r="AT99" i="14"/>
  <c r="BJ99" i="14" s="1"/>
  <c r="AJ102" i="14"/>
  <c r="AZ102" i="14" s="1"/>
  <c r="AP113" i="14"/>
  <c r="BF113" i="14" s="1"/>
  <c r="AJ115" i="14"/>
  <c r="AZ115" i="14" s="1"/>
  <c r="AR134" i="14"/>
  <c r="BH134" i="14" s="1"/>
  <c r="AV134" i="14"/>
  <c r="BL134" i="14" s="1"/>
  <c r="AI151" i="14"/>
  <c r="AY151" i="14" s="1"/>
  <c r="BO151" i="14" s="1"/>
  <c r="AI301" i="14"/>
  <c r="AY301" i="14" s="1"/>
  <c r="BO301" i="14" s="1"/>
  <c r="AR18" i="17"/>
  <c r="AV18" i="17"/>
  <c r="AQ23" i="17"/>
  <c r="P81" i="18"/>
  <c r="AI50" i="14"/>
  <c r="AY50" i="14" s="1"/>
  <c r="BO50" i="14" s="1"/>
  <c r="AI91" i="14"/>
  <c r="AY91" i="14" s="1"/>
  <c r="BO91" i="14" s="1"/>
  <c r="AL21" i="17"/>
  <c r="AN22" i="17"/>
  <c r="P65" i="18"/>
  <c r="P87" i="18"/>
  <c r="J23" i="17"/>
  <c r="J289" i="14"/>
  <c r="AO42" i="14"/>
  <c r="BE42" i="14" s="1"/>
  <c r="I18" i="17"/>
  <c r="C56" i="14"/>
  <c r="G21" i="17"/>
  <c r="C21" i="17" s="1"/>
  <c r="AM56" i="14"/>
  <c r="BC56" i="14" s="1"/>
  <c r="D61" i="14"/>
  <c r="AN61" i="14"/>
  <c r="BD61" i="14" s="1"/>
  <c r="C90" i="14"/>
  <c r="AM90" i="14"/>
  <c r="BC90" i="14" s="1"/>
  <c r="N24" i="17"/>
  <c r="S20" i="14"/>
  <c r="W17" i="17"/>
  <c r="T48" i="14"/>
  <c r="Z20" i="17"/>
  <c r="Y23" i="17"/>
  <c r="Z175" i="14"/>
  <c r="H21" i="17"/>
  <c r="AN56" i="14"/>
  <c r="BD56" i="14" s="1"/>
  <c r="AO58" i="14"/>
  <c r="BE58" i="14" s="1"/>
  <c r="I22" i="17"/>
  <c r="I23" i="17"/>
  <c r="AN90" i="14"/>
  <c r="AJ90" i="14" s="1"/>
  <c r="D90" i="14"/>
  <c r="AM100" i="14"/>
  <c r="BC100" i="14" s="1"/>
  <c r="C118" i="14"/>
  <c r="AM118" i="14"/>
  <c r="BC118" i="14" s="1"/>
  <c r="AM142" i="14"/>
  <c r="BC142" i="14" s="1"/>
  <c r="C142" i="14"/>
  <c r="D166" i="14"/>
  <c r="J165" i="14"/>
  <c r="C170" i="14"/>
  <c r="AO170" i="14"/>
  <c r="BE170" i="14" s="1"/>
  <c r="D196" i="14"/>
  <c r="J195" i="14"/>
  <c r="AO241" i="14"/>
  <c r="BE241" i="14" s="1"/>
  <c r="AO262" i="14"/>
  <c r="BE262" i="14" s="1"/>
  <c r="C267" i="14"/>
  <c r="AO267" i="14"/>
  <c r="BE267" i="14" s="1"/>
  <c r="I266" i="14"/>
  <c r="AP20" i="14"/>
  <c r="BF20" i="14" s="1"/>
  <c r="AP61" i="14"/>
  <c r="BF61" i="14" s="1"/>
  <c r="AS85" i="14"/>
  <c r="BI85" i="14" s="1"/>
  <c r="P22" i="18"/>
  <c r="AN111" i="14"/>
  <c r="BD111" i="14" s="1"/>
  <c r="AM135" i="14"/>
  <c r="BC135" i="14" s="1"/>
  <c r="AP166" i="14"/>
  <c r="BF166" i="14" s="1"/>
  <c r="S42" i="14"/>
  <c r="Y18" i="17"/>
  <c r="S48" i="14"/>
  <c r="AO48" i="14"/>
  <c r="BE48" i="14" s="1"/>
  <c r="Y20" i="17"/>
  <c r="X17" i="17"/>
  <c r="W21" i="17"/>
  <c r="S58" i="14"/>
  <c r="T61" i="14"/>
  <c r="Z23" i="17"/>
  <c r="S99" i="14"/>
  <c r="T135" i="14"/>
  <c r="T134" i="14" s="1"/>
  <c r="Z169" i="14"/>
  <c r="T212" i="14"/>
  <c r="T211" i="14" s="1"/>
  <c r="AP212" i="14"/>
  <c r="BF212" i="14" s="1"/>
  <c r="Z226" i="14"/>
  <c r="T297" i="14"/>
  <c r="T296" i="14" s="1"/>
  <c r="D20" i="14"/>
  <c r="AN20" i="14"/>
  <c r="BD20" i="14" s="1"/>
  <c r="D58" i="14"/>
  <c r="J22" i="17"/>
  <c r="AM79" i="14"/>
  <c r="BC79" i="14" s="1"/>
  <c r="D83" i="14"/>
  <c r="AM93" i="14"/>
  <c r="BC93" i="14" s="1"/>
  <c r="D97" i="14"/>
  <c r="AN118" i="14"/>
  <c r="AJ118" i="14" s="1"/>
  <c r="C125" i="14"/>
  <c r="AM125" i="14"/>
  <c r="BC125" i="14" s="1"/>
  <c r="AN132" i="14"/>
  <c r="BD132" i="14" s="1"/>
  <c r="G141" i="14"/>
  <c r="AN146" i="14"/>
  <c r="AJ146" i="14" s="1"/>
  <c r="D146" i="14"/>
  <c r="C218" i="14"/>
  <c r="AO218" i="14"/>
  <c r="BE218" i="14" s="1"/>
  <c r="AP297" i="14"/>
  <c r="BF297" i="14" s="1"/>
  <c r="AM83" i="14"/>
  <c r="BC83" i="14" s="1"/>
  <c r="AN125" i="14"/>
  <c r="BD125" i="14" s="1"/>
  <c r="T245" i="14"/>
  <c r="T244" i="14" s="1"/>
  <c r="AP245" i="14"/>
  <c r="BF245" i="14" s="1"/>
  <c r="C139" i="14"/>
  <c r="AM139" i="14"/>
  <c r="BC139" i="14" s="1"/>
  <c r="C237" i="14"/>
  <c r="AO237" i="14"/>
  <c r="BE237" i="14" s="1"/>
  <c r="I236" i="14"/>
  <c r="D297" i="14"/>
  <c r="AN297" i="14"/>
  <c r="BD297" i="14" s="1"/>
  <c r="AN139" i="14"/>
  <c r="BD139" i="14" s="1"/>
  <c r="T42" i="14"/>
  <c r="T56" i="14"/>
  <c r="X21" i="17"/>
  <c r="T21" i="17" s="1"/>
  <c r="T58" i="14"/>
  <c r="W23" i="17"/>
  <c r="W120" i="14"/>
  <c r="W127" i="14"/>
  <c r="S134" i="14"/>
  <c r="Z211" i="14"/>
  <c r="Z250" i="14"/>
  <c r="J19" i="14"/>
  <c r="I17" i="17"/>
  <c r="AO17" i="17" s="1"/>
  <c r="AO20" i="14"/>
  <c r="BE20" i="14" s="1"/>
  <c r="C42" i="14"/>
  <c r="D56" i="14"/>
  <c r="AN104" i="14"/>
  <c r="BD104" i="14" s="1"/>
  <c r="C111" i="14"/>
  <c r="AM111" i="14"/>
  <c r="BC111" i="14" s="1"/>
  <c r="C128" i="14"/>
  <c r="D176" i="14"/>
  <c r="AP176" i="14"/>
  <c r="BF176" i="14" s="1"/>
  <c r="J175" i="14"/>
  <c r="AP207" i="14"/>
  <c r="BF207" i="14" s="1"/>
  <c r="D207" i="14"/>
  <c r="J206" i="14"/>
  <c r="AM104" i="14"/>
  <c r="BC104" i="14" s="1"/>
  <c r="AO141" i="14"/>
  <c r="BE141" i="14" s="1"/>
  <c r="AW141" i="14"/>
  <c r="AJ213" i="14"/>
  <c r="AZ213" i="14" s="1"/>
  <c r="AM149" i="14"/>
  <c r="BC149" i="14" s="1"/>
  <c r="AP170" i="14"/>
  <c r="BF170" i="14" s="1"/>
  <c r="C191" i="14"/>
  <c r="AP218" i="14"/>
  <c r="BF218" i="14" s="1"/>
  <c r="C222" i="14"/>
  <c r="AO222" i="14"/>
  <c r="BE222" i="14" s="1"/>
  <c r="C262" i="14"/>
  <c r="AO285" i="14"/>
  <c r="BE285" i="14" s="1"/>
  <c r="I296" i="14"/>
  <c r="AM97" i="14"/>
  <c r="BC97" i="14" s="1"/>
  <c r="AI109" i="14"/>
  <c r="AY109" i="14" s="1"/>
  <c r="BO109" i="14" s="1"/>
  <c r="AQ106" i="14"/>
  <c r="BG106" i="14" s="1"/>
  <c r="AU106" i="14"/>
  <c r="BK106" i="14" s="1"/>
  <c r="AM121" i="14"/>
  <c r="BC121" i="14" s="1"/>
  <c r="AM132" i="14"/>
  <c r="BC132" i="14" s="1"/>
  <c r="AN153" i="14"/>
  <c r="BD153" i="14" s="1"/>
  <c r="AS201" i="14"/>
  <c r="BI201" i="14" s="1"/>
  <c r="P67" i="18"/>
  <c r="AS240" i="14"/>
  <c r="BI240" i="14" s="1"/>
  <c r="P83" i="18"/>
  <c r="AS244" i="14"/>
  <c r="BI244" i="14" s="1"/>
  <c r="P85" i="18"/>
  <c r="AS261" i="14"/>
  <c r="BI261" i="14" s="1"/>
  <c r="P91" i="18"/>
  <c r="AJ301" i="14"/>
  <c r="AZ301" i="14" s="1"/>
  <c r="AP285" i="14"/>
  <c r="BF285" i="14" s="1"/>
  <c r="P33" i="18"/>
  <c r="AT20" i="17"/>
  <c r="AO212" i="14"/>
  <c r="BE212" i="14" s="1"/>
  <c r="AM153" i="14"/>
  <c r="BC153" i="14" s="1"/>
  <c r="AP222" i="14"/>
  <c r="BF222" i="14" s="1"/>
  <c r="AO227" i="14"/>
  <c r="BE227" i="14" s="1"/>
  <c r="AP232" i="14"/>
  <c r="AP251" i="14"/>
  <c r="BF251" i="14" s="1"/>
  <c r="AO290" i="14"/>
  <c r="BE290" i="14" s="1"/>
  <c r="AO99" i="14"/>
  <c r="BE99" i="14" s="1"/>
  <c r="AS99" i="14"/>
  <c r="BI99" i="14" s="1"/>
  <c r="AI101" i="14"/>
  <c r="AY101" i="14" s="1"/>
  <c r="BO101" i="14" s="1"/>
  <c r="AI102" i="14"/>
  <c r="AY102" i="14" s="1"/>
  <c r="BO102" i="14" s="1"/>
  <c r="AQ99" i="14"/>
  <c r="BG99" i="14" s="1"/>
  <c r="AI105" i="14"/>
  <c r="AY105" i="14" s="1"/>
  <c r="BO105" i="14" s="1"/>
  <c r="AP106" i="14"/>
  <c r="BF106" i="14" s="1"/>
  <c r="AJ109" i="14"/>
  <c r="AZ109" i="14" s="1"/>
  <c r="AR106" i="14"/>
  <c r="BH106" i="14" s="1"/>
  <c r="AI133" i="14"/>
  <c r="AY133" i="14" s="1"/>
  <c r="BO133" i="14" s="1"/>
  <c r="AM146" i="14"/>
  <c r="BC146" i="14" s="1"/>
  <c r="AN149" i="14"/>
  <c r="BD149" i="14" s="1"/>
  <c r="AP191" i="14"/>
  <c r="BF191" i="14" s="1"/>
  <c r="AJ197" i="14"/>
  <c r="AZ197" i="14" s="1"/>
  <c r="AP237" i="14"/>
  <c r="BF237" i="14" s="1"/>
  <c r="AP241" i="14"/>
  <c r="BF241" i="14" s="1"/>
  <c r="AP262" i="14"/>
  <c r="BF262" i="14" s="1"/>
  <c r="AP267" i="14"/>
  <c r="BF267" i="14" s="1"/>
  <c r="AP290" i="14"/>
  <c r="BF290" i="14" s="1"/>
  <c r="AI205" i="14"/>
  <c r="AY205" i="14" s="1"/>
  <c r="BO205" i="14" s="1"/>
  <c r="AI210" i="14"/>
  <c r="AY210" i="14" s="1"/>
  <c r="BO210" i="14" s="1"/>
  <c r="P89" i="18"/>
  <c r="AO166" i="14"/>
  <c r="BE166" i="14" s="1"/>
  <c r="AO176" i="14"/>
  <c r="BE176" i="14" s="1"/>
  <c r="AO196" i="14"/>
  <c r="BE196" i="14" s="1"/>
  <c r="J221" i="14"/>
  <c r="AP227" i="14"/>
  <c r="BF227" i="14" s="1"/>
  <c r="AM297" i="14"/>
  <c r="BC297" i="14" s="1"/>
  <c r="AJ41" i="14"/>
  <c r="AZ41" i="14" s="1"/>
  <c r="AJ38" i="14"/>
  <c r="AZ38" i="14" s="1"/>
  <c r="AJ37" i="14"/>
  <c r="AZ37" i="14" s="1"/>
  <c r="AJ36" i="14"/>
  <c r="AZ36" i="14" s="1"/>
  <c r="AJ35" i="14"/>
  <c r="AZ35" i="14" s="1"/>
  <c r="AJ34" i="14"/>
  <c r="AZ34" i="14" s="1"/>
  <c r="AJ33" i="14"/>
  <c r="AZ33" i="14" s="1"/>
  <c r="AJ32" i="14"/>
  <c r="AZ32" i="14" s="1"/>
  <c r="AJ31" i="14"/>
  <c r="AZ31" i="14" s="1"/>
  <c r="AJ30" i="14"/>
  <c r="AZ30" i="14" s="1"/>
  <c r="AJ29" i="14"/>
  <c r="AZ29" i="14" s="1"/>
  <c r="AJ28" i="14"/>
  <c r="AZ28" i="14" s="1"/>
  <c r="AJ27" i="14"/>
  <c r="AZ27" i="14" s="1"/>
  <c r="AJ26" i="14"/>
  <c r="AZ26" i="14" s="1"/>
  <c r="AJ25" i="14"/>
  <c r="AZ25" i="14" s="1"/>
  <c r="AJ24" i="14"/>
  <c r="AZ24" i="14" s="1"/>
  <c r="AJ23" i="14"/>
  <c r="AZ23" i="14" s="1"/>
  <c r="AJ22" i="14"/>
  <c r="AZ22" i="14" s="1"/>
  <c r="AJ64" i="14"/>
  <c r="AZ64" i="14" s="1"/>
  <c r="AR99" i="14"/>
  <c r="BH99" i="14" s="1"/>
  <c r="AJ105" i="14"/>
  <c r="AZ105" i="14" s="1"/>
  <c r="AQ113" i="14"/>
  <c r="BG113" i="14" s="1"/>
  <c r="AU113" i="14"/>
  <c r="BK113" i="14" s="1"/>
  <c r="AI119" i="14"/>
  <c r="AY119" i="14" s="1"/>
  <c r="BO119" i="14" s="1"/>
  <c r="AO127" i="14"/>
  <c r="BE127" i="14" s="1"/>
  <c r="AS127" i="14"/>
  <c r="BI127" i="14" s="1"/>
  <c r="P38" i="18"/>
  <c r="AW127" i="14"/>
  <c r="AI129" i="14"/>
  <c r="AY129" i="14" s="1"/>
  <c r="BO129" i="14" s="1"/>
  <c r="AI130" i="14"/>
  <c r="AY130" i="14" s="1"/>
  <c r="BO130" i="14" s="1"/>
  <c r="AU127" i="14"/>
  <c r="BK127" i="14" s="1"/>
  <c r="AJ154" i="14"/>
  <c r="AZ154" i="14" s="1"/>
  <c r="AJ174" i="14"/>
  <c r="AZ174" i="14" s="1"/>
  <c r="AJ194" i="14"/>
  <c r="AZ194" i="14" s="1"/>
  <c r="AJ200" i="14"/>
  <c r="AZ200" i="14" s="1"/>
  <c r="AJ198" i="14"/>
  <c r="AZ198" i="14" s="1"/>
  <c r="AJ230" i="14"/>
  <c r="AZ230" i="14" s="1"/>
  <c r="AJ235" i="14"/>
  <c r="AZ235" i="14" s="1"/>
  <c r="AJ234" i="14"/>
  <c r="AZ234" i="14" s="1"/>
  <c r="AJ247" i="14"/>
  <c r="AZ247" i="14" s="1"/>
  <c r="AT19" i="17"/>
  <c r="AS22" i="17"/>
  <c r="P63" i="18"/>
  <c r="P79" i="18"/>
  <c r="P95" i="18"/>
  <c r="AI228" i="14"/>
  <c r="AY228" i="14" s="1"/>
  <c r="AI182" i="14"/>
  <c r="AY182" i="14" s="1"/>
  <c r="BO182" i="14" s="1"/>
  <c r="AQ21" i="17"/>
  <c r="AU21" i="17"/>
  <c r="AQ22" i="17"/>
  <c r="AU22" i="17"/>
  <c r="P115" i="18"/>
  <c r="AS20" i="17"/>
  <c r="AV113" i="14"/>
  <c r="BL113" i="14" s="1"/>
  <c r="AJ119" i="14"/>
  <c r="AZ119" i="14" s="1"/>
  <c r="AO134" i="14"/>
  <c r="BE134" i="14" s="1"/>
  <c r="AW134" i="14"/>
  <c r="BM134" i="14" s="1"/>
  <c r="AI136" i="14"/>
  <c r="AY136" i="14" s="1"/>
  <c r="BO136" i="14" s="1"/>
  <c r="AQ134" i="14"/>
  <c r="BG134" i="14" s="1"/>
  <c r="AU134" i="14"/>
  <c r="BK134" i="14" s="1"/>
  <c r="AJ150" i="14"/>
  <c r="AZ150" i="14" s="1"/>
  <c r="AI168" i="14"/>
  <c r="AY168" i="14" s="1"/>
  <c r="BO168" i="14" s="1"/>
  <c r="AJ246" i="14"/>
  <c r="AZ246" i="14" s="1"/>
  <c r="AJ257" i="14"/>
  <c r="AZ257" i="14" s="1"/>
  <c r="AI298" i="14"/>
  <c r="AY298" i="14" s="1"/>
  <c r="BO298" i="14" s="1"/>
  <c r="AI292" i="14"/>
  <c r="AY292" i="14" s="1"/>
  <c r="BO292" i="14" s="1"/>
  <c r="AJ210" i="14"/>
  <c r="AZ210" i="14" s="1"/>
  <c r="AJ209" i="14"/>
  <c r="AZ209" i="14" s="1"/>
  <c r="AJ216" i="14"/>
  <c r="AZ216" i="14" s="1"/>
  <c r="AJ214" i="14"/>
  <c r="AZ214" i="14" s="1"/>
  <c r="AJ225" i="14"/>
  <c r="AZ225" i="14" s="1"/>
  <c r="AJ254" i="14"/>
  <c r="AZ254" i="14" s="1"/>
  <c r="AJ260" i="14"/>
  <c r="AZ260" i="14" s="1"/>
  <c r="AJ258" i="14"/>
  <c r="AZ258" i="14" s="1"/>
  <c r="AI279" i="14"/>
  <c r="AY279" i="14" s="1"/>
  <c r="BO279" i="14" s="1"/>
  <c r="AI286" i="14"/>
  <c r="AY286" i="14" s="1"/>
  <c r="BO286" i="14" s="1"/>
  <c r="AE24" i="17"/>
  <c r="AL23" i="17"/>
  <c r="P69" i="18"/>
  <c r="P77" i="18"/>
  <c r="AN142" i="14"/>
  <c r="BD142" i="14" s="1"/>
  <c r="AN135" i="14"/>
  <c r="BD135" i="14" s="1"/>
  <c r="AN128" i="14"/>
  <c r="AJ128" i="14" s="1"/>
  <c r="AN121" i="14"/>
  <c r="BD121" i="14" s="1"/>
  <c r="AN114" i="14"/>
  <c r="BD114" i="14" s="1"/>
  <c r="C114" i="14"/>
  <c r="AN107" i="14"/>
  <c r="BD107" i="14" s="1"/>
  <c r="AN100" i="14"/>
  <c r="AN93" i="14"/>
  <c r="BD93" i="14" s="1"/>
  <c r="AN86" i="14"/>
  <c r="BD86" i="14" s="1"/>
  <c r="C86" i="14"/>
  <c r="AN79" i="14"/>
  <c r="BD79" i="14" s="1"/>
  <c r="H78" i="14"/>
  <c r="G17" i="17"/>
  <c r="H17" i="17"/>
  <c r="AN158" i="14"/>
  <c r="BD158" i="14" s="1"/>
  <c r="AM158" i="14"/>
  <c r="BC158" i="14" s="1"/>
  <c r="G160" i="14"/>
  <c r="AN161" i="14"/>
  <c r="BD161" i="14" s="1"/>
  <c r="H19" i="17"/>
  <c r="AM161" i="14"/>
  <c r="BC161" i="14" s="1"/>
  <c r="C161" i="14"/>
  <c r="H23" i="17"/>
  <c r="G296" i="14"/>
  <c r="G23" i="17"/>
  <c r="D256" i="14"/>
  <c r="J255" i="14"/>
  <c r="AO256" i="14"/>
  <c r="AO255" i="14" s="1"/>
  <c r="AI257" i="14"/>
  <c r="AY257" i="14" s="1"/>
  <c r="BO257" i="14" s="1"/>
  <c r="J250" i="14"/>
  <c r="D251" i="14"/>
  <c r="AO251" i="14"/>
  <c r="BE251" i="14" s="1"/>
  <c r="J231" i="14"/>
  <c r="AO232" i="14"/>
  <c r="BE232" i="14" s="1"/>
  <c r="AI213" i="14"/>
  <c r="AY213" i="14" s="1"/>
  <c r="BO213" i="14" s="1"/>
  <c r="AJ208" i="14"/>
  <c r="AZ208" i="14" s="1"/>
  <c r="AO207" i="14"/>
  <c r="AO206" i="14" s="1"/>
  <c r="AI208" i="14"/>
  <c r="AY208" i="14" s="1"/>
  <c r="BO208" i="14" s="1"/>
  <c r="J201" i="14"/>
  <c r="D202" i="14"/>
  <c r="AJ203" i="14"/>
  <c r="AZ203" i="14" s="1"/>
  <c r="BE202" i="14"/>
  <c r="AI203" i="14"/>
  <c r="AY203" i="14" s="1"/>
  <c r="BO203" i="14" s="1"/>
  <c r="AP196" i="14"/>
  <c r="BF196" i="14" s="1"/>
  <c r="AI197" i="14"/>
  <c r="AY197" i="14" s="1"/>
  <c r="BO197" i="14" s="1"/>
  <c r="J179" i="14"/>
  <c r="AP180" i="14"/>
  <c r="BF180" i="14" s="1"/>
  <c r="AO180" i="14"/>
  <c r="BE180" i="14" s="1"/>
  <c r="J20" i="17"/>
  <c r="J169" i="14"/>
  <c r="I20" i="17"/>
  <c r="AM20" i="17"/>
  <c r="AU20" i="17"/>
  <c r="AI281" i="14"/>
  <c r="AY281" i="14" s="1"/>
  <c r="BO281" i="14" s="1"/>
  <c r="AI138" i="14"/>
  <c r="AY138" i="14" s="1"/>
  <c r="BO138" i="14" s="1"/>
  <c r="C118" i="18"/>
  <c r="C116" i="18"/>
  <c r="C92" i="18"/>
  <c r="K90" i="18"/>
  <c r="K88" i="18"/>
  <c r="C88" i="18"/>
  <c r="K86" i="18"/>
  <c r="K84" i="18"/>
  <c r="K82" i="18"/>
  <c r="K80" i="18"/>
  <c r="K78" i="18"/>
  <c r="K74" i="18"/>
  <c r="K72" i="18"/>
  <c r="K70" i="18"/>
  <c r="K68" i="18"/>
  <c r="C66" i="18"/>
  <c r="K66" i="18"/>
  <c r="F122" i="18"/>
  <c r="K64" i="18"/>
  <c r="C64" i="18"/>
  <c r="K54" i="18"/>
  <c r="C54" i="18"/>
  <c r="C112" i="18"/>
  <c r="K112" i="18"/>
  <c r="K110" i="18"/>
  <c r="K108" i="18"/>
  <c r="K106" i="18"/>
  <c r="C106" i="18"/>
  <c r="C104" i="18"/>
  <c r="K104" i="18"/>
  <c r="K102" i="18"/>
  <c r="K100" i="18"/>
  <c r="K98" i="18"/>
  <c r="K96" i="18"/>
  <c r="K92" i="18"/>
  <c r="K60" i="18"/>
  <c r="K58" i="18"/>
  <c r="K52" i="18"/>
  <c r="M37" i="18"/>
  <c r="E122" i="18"/>
  <c r="M15" i="18"/>
  <c r="C48" i="18"/>
  <c r="K116" i="18"/>
  <c r="C84" i="18"/>
  <c r="C76" i="18"/>
  <c r="C74" i="18"/>
  <c r="C68" i="18"/>
  <c r="C58" i="18"/>
  <c r="C52" i="18"/>
  <c r="C40" i="18"/>
  <c r="C37" i="18"/>
  <c r="C21" i="18"/>
  <c r="K19" i="18"/>
  <c r="C19" i="18"/>
  <c r="C15" i="18"/>
  <c r="AT23" i="17"/>
  <c r="AM22" i="17"/>
  <c r="AT21" i="17"/>
  <c r="AP21" i="17"/>
  <c r="P24" i="17"/>
  <c r="AA24" i="17"/>
  <c r="E24" i="17"/>
  <c r="AM18" i="17"/>
  <c r="AU18" i="17"/>
  <c r="M24" i="17"/>
  <c r="V24" i="17"/>
  <c r="AD24" i="17"/>
  <c r="AS17" i="17"/>
  <c r="AK17" i="17"/>
  <c r="AM302" i="14"/>
  <c r="BC302" i="14" s="1"/>
  <c r="AM293" i="14"/>
  <c r="BC293" i="14" s="1"/>
  <c r="AQ287" i="14"/>
  <c r="BG287" i="14" s="1"/>
  <c r="AQ280" i="14"/>
  <c r="BG280" i="14" s="1"/>
  <c r="AM278" i="14"/>
  <c r="BC278" i="14" s="1"/>
  <c r="AM264" i="14"/>
  <c r="BC264" i="14" s="1"/>
  <c r="AN264" i="14"/>
  <c r="BD264" i="14" s="1"/>
  <c r="AK261" i="14"/>
  <c r="BA261" i="14" s="1"/>
  <c r="AK250" i="14"/>
  <c r="BA250" i="14" s="1"/>
  <c r="AK244" i="14"/>
  <c r="BA244" i="14" s="1"/>
  <c r="AK221" i="14"/>
  <c r="BA221" i="14" s="1"/>
  <c r="AL206" i="14"/>
  <c r="BB206" i="14" s="1"/>
  <c r="AL201" i="14"/>
  <c r="BB201" i="14" s="1"/>
  <c r="AK175" i="14"/>
  <c r="BA175" i="14" s="1"/>
  <c r="AL99" i="14"/>
  <c r="BB99" i="14" s="1"/>
  <c r="AK99" i="14"/>
  <c r="BA99" i="14" s="1"/>
  <c r="Z19" i="14"/>
  <c r="T20" i="14"/>
  <c r="T79" i="14"/>
  <c r="T78" i="14" s="1"/>
  <c r="X78" i="14"/>
  <c r="Z165" i="14"/>
  <c r="T180" i="14"/>
  <c r="T179" i="14" s="1"/>
  <c r="Z179" i="14"/>
  <c r="Z236" i="14"/>
  <c r="Z244" i="14"/>
  <c r="C158" i="14"/>
  <c r="G157" i="14"/>
  <c r="I201" i="14"/>
  <c r="I221" i="14"/>
  <c r="I231" i="14"/>
  <c r="I250" i="14"/>
  <c r="T93" i="14"/>
  <c r="T92" i="14" s="1"/>
  <c r="X92" i="14"/>
  <c r="T86" i="14"/>
  <c r="X85" i="14"/>
  <c r="T100" i="14"/>
  <c r="T99" i="14" s="1"/>
  <c r="X99" i="14"/>
  <c r="T222" i="14"/>
  <c r="T221" i="14" s="1"/>
  <c r="Z221" i="14"/>
  <c r="X296" i="14"/>
  <c r="G19" i="14"/>
  <c r="S56" i="14"/>
  <c r="W19" i="14"/>
  <c r="T149" i="14"/>
  <c r="T161" i="14"/>
  <c r="T160" i="14" s="1"/>
  <c r="X160" i="14"/>
  <c r="Z240" i="14"/>
  <c r="T256" i="14"/>
  <c r="T255" i="14" s="1"/>
  <c r="Z255" i="14"/>
  <c r="I19" i="14"/>
  <c r="I169" i="14"/>
  <c r="I206" i="14"/>
  <c r="I217" i="14"/>
  <c r="I226" i="14"/>
  <c r="I255" i="14"/>
  <c r="H19" i="14"/>
  <c r="H85" i="14"/>
  <c r="H92" i="14"/>
  <c r="H99" i="14"/>
  <c r="H106" i="14"/>
  <c r="H113" i="14"/>
  <c r="H120" i="14"/>
  <c r="H127" i="14"/>
  <c r="H134" i="14"/>
  <c r="H141" i="14"/>
  <c r="H160" i="14"/>
  <c r="H296" i="14"/>
  <c r="X19" i="14"/>
  <c r="T113" i="14"/>
  <c r="S158" i="14"/>
  <c r="W157" i="14"/>
  <c r="W78" i="14"/>
  <c r="W106" i="14"/>
  <c r="W134" i="14"/>
  <c r="Y19" i="14"/>
  <c r="W85" i="14"/>
  <c r="W113" i="14"/>
  <c r="W141" i="14"/>
  <c r="Y169" i="14"/>
  <c r="Y179" i="14"/>
  <c r="Y201" i="14"/>
  <c r="Y206" i="14"/>
  <c r="Y217" i="14"/>
  <c r="Y221" i="14"/>
  <c r="Y226" i="14"/>
  <c r="Y231" i="14"/>
  <c r="Y250" i="14"/>
  <c r="Y255" i="14"/>
  <c r="X157" i="14"/>
  <c r="AM284" i="14"/>
  <c r="BC284" i="14" s="1"/>
  <c r="AN165" i="14"/>
  <c r="BD165" i="14" s="1"/>
  <c r="AK141" i="14"/>
  <c r="BA141" i="14" s="1"/>
  <c r="AK127" i="14"/>
  <c r="BA127" i="14" s="1"/>
  <c r="AK120" i="14"/>
  <c r="BA120" i="14" s="1"/>
  <c r="AK113" i="14"/>
  <c r="BA113" i="14" s="1"/>
  <c r="AK106" i="14"/>
  <c r="BA106" i="14" s="1"/>
  <c r="AL106" i="14"/>
  <c r="BB106" i="14" s="1"/>
  <c r="AK92" i="14"/>
  <c r="BA92" i="14" s="1"/>
  <c r="AK85" i="14"/>
  <c r="BA85" i="14" s="1"/>
  <c r="AL85" i="14"/>
  <c r="BB85" i="14" s="1"/>
  <c r="AE116" i="16"/>
  <c r="AA116" i="16" s="1"/>
  <c r="AA115" i="16"/>
  <c r="AA111" i="16"/>
  <c r="AE108" i="16"/>
  <c r="AA108" i="16" s="1"/>
  <c r="AA103" i="16"/>
  <c r="AB101" i="16"/>
  <c r="AB97" i="16"/>
  <c r="AA87" i="16"/>
  <c r="AN87" i="16" s="1"/>
  <c r="AA85" i="16"/>
  <c r="AA83" i="16"/>
  <c r="AE80" i="16"/>
  <c r="AA80" i="16" s="1"/>
  <c r="AA77" i="16"/>
  <c r="AA75" i="16"/>
  <c r="AA73" i="16"/>
  <c r="AE68" i="16"/>
  <c r="AA68" i="16" s="1"/>
  <c r="AB67" i="16"/>
  <c r="AA55" i="16"/>
  <c r="AE48" i="16"/>
  <c r="AA48" i="16" s="1"/>
  <c r="AB43" i="16"/>
  <c r="AA41" i="16"/>
  <c r="AA39" i="16"/>
  <c r="AE35" i="16"/>
  <c r="AI35" i="16"/>
  <c r="AA36" i="16"/>
  <c r="AN36" i="16" s="1"/>
  <c r="AE32" i="16"/>
  <c r="AI32" i="16"/>
  <c r="AA33" i="16"/>
  <c r="AI29" i="16"/>
  <c r="AE29" i="16"/>
  <c r="AB26" i="16"/>
  <c r="AE24" i="16"/>
  <c r="AI24" i="16"/>
  <c r="AA25" i="16"/>
  <c r="P24" i="16"/>
  <c r="O92" i="16"/>
  <c r="D17" i="16"/>
  <c r="C17" i="16"/>
  <c r="P32" i="16"/>
  <c r="P38" i="16"/>
  <c r="O40" i="16"/>
  <c r="O42" i="16"/>
  <c r="O48" i="16"/>
  <c r="O52" i="16"/>
  <c r="O54" i="16"/>
  <c r="O60" i="16"/>
  <c r="P86" i="16"/>
  <c r="P90" i="16"/>
  <c r="O98" i="16"/>
  <c r="O100" i="16"/>
  <c r="AA114" i="16"/>
  <c r="AA88" i="16"/>
  <c r="AA82" i="16"/>
  <c r="AA72" i="16"/>
  <c r="AA56" i="16"/>
  <c r="O74" i="16"/>
  <c r="P58" i="16"/>
  <c r="P60" i="16"/>
  <c r="P98" i="16"/>
  <c r="P100" i="16"/>
  <c r="P114" i="16"/>
  <c r="P116" i="16"/>
  <c r="O27" i="16"/>
  <c r="O29" i="16"/>
  <c r="O35" i="16"/>
  <c r="O66" i="16"/>
  <c r="O68" i="16"/>
  <c r="O86" i="16"/>
  <c r="O88" i="16"/>
  <c r="O94" i="16"/>
  <c r="O106" i="16"/>
  <c r="O108" i="16"/>
  <c r="O24" i="16"/>
  <c r="P88" i="16"/>
  <c r="P29" i="16"/>
  <c r="P35" i="16"/>
  <c r="P42" i="16"/>
  <c r="P52" i="16"/>
  <c r="O58" i="16"/>
  <c r="O64" i="16"/>
  <c r="O72" i="16"/>
  <c r="P80" i="16"/>
  <c r="O84" i="16"/>
  <c r="P92" i="16"/>
  <c r="O96" i="16"/>
  <c r="O104" i="16"/>
  <c r="O112" i="16"/>
  <c r="O17" i="16"/>
  <c r="O32" i="16"/>
  <c r="O38" i="16"/>
  <c r="O46" i="16"/>
  <c r="O56" i="16"/>
  <c r="AG170" i="14" s="1"/>
  <c r="AG20" i="17" s="1"/>
  <c r="P64" i="16"/>
  <c r="P72" i="16"/>
  <c r="O78" i="16"/>
  <c r="P84" i="16"/>
  <c r="O90" i="16"/>
  <c r="P96" i="16"/>
  <c r="P104" i="16"/>
  <c r="P112" i="16"/>
  <c r="AA112" i="16"/>
  <c r="AA106" i="16"/>
  <c r="AA96" i="16"/>
  <c r="AA92" i="16"/>
  <c r="AA90" i="16"/>
  <c r="AA86" i="16"/>
  <c r="AA74" i="16"/>
  <c r="AA64" i="16"/>
  <c r="AA52" i="16"/>
  <c r="AA46" i="16"/>
  <c r="AA44" i="16"/>
  <c r="AA40" i="16"/>
  <c r="AA100" i="16"/>
  <c r="AA102" i="16"/>
  <c r="AA84" i="16"/>
  <c r="AA78" i="16"/>
  <c r="AA76" i="16"/>
  <c r="AA70" i="16"/>
  <c r="AA62" i="16"/>
  <c r="AA60" i="16"/>
  <c r="AA54" i="16"/>
  <c r="AA42" i="16"/>
  <c r="AA27" i="16"/>
  <c r="AA38" i="16"/>
  <c r="AB116" i="16"/>
  <c r="AB114" i="16"/>
  <c r="AB112" i="16"/>
  <c r="AB104" i="16"/>
  <c r="AB102" i="16"/>
  <c r="AB100" i="16"/>
  <c r="AB98" i="16"/>
  <c r="AB96" i="16"/>
  <c r="AB94" i="16"/>
  <c r="AB92" i="16"/>
  <c r="AB90" i="16"/>
  <c r="AB88" i="16"/>
  <c r="AB84" i="16"/>
  <c r="AB82" i="16"/>
  <c r="AB78" i="16"/>
  <c r="AB76" i="16"/>
  <c r="AB70" i="16"/>
  <c r="AB68" i="16"/>
  <c r="AB66" i="16"/>
  <c r="AB60" i="16"/>
  <c r="AB56" i="16"/>
  <c r="AB54" i="16"/>
  <c r="AB46" i="16"/>
  <c r="AB42" i="16"/>
  <c r="AB40" i="16"/>
  <c r="G46" i="18"/>
  <c r="G21" i="18"/>
  <c r="G66" i="18"/>
  <c r="G43" i="18"/>
  <c r="G32" i="18"/>
  <c r="G30" i="18"/>
  <c r="G19" i="18"/>
  <c r="G62" i="18"/>
  <c r="G60" i="18"/>
  <c r="G58" i="18"/>
  <c r="G40" i="18"/>
  <c r="G27" i="18"/>
  <c r="G15" i="18"/>
  <c r="C35" i="18"/>
  <c r="C30" i="18"/>
  <c r="C27" i="18"/>
  <c r="AJ164" i="14"/>
  <c r="AZ164" i="14" s="1"/>
  <c r="AJ156" i="14"/>
  <c r="AZ156" i="14" s="1"/>
  <c r="AI156" i="14"/>
  <c r="AY156" i="14" s="1"/>
  <c r="BO156" i="14" s="1"/>
  <c r="AI51" i="14"/>
  <c r="AY51" i="14" s="1"/>
  <c r="BO51" i="14" s="1"/>
  <c r="AJ51" i="14"/>
  <c r="AZ51" i="14" s="1"/>
  <c r="AI55" i="14"/>
  <c r="AY55" i="14" s="1"/>
  <c r="BO55" i="14" s="1"/>
  <c r="AJ55" i="14"/>
  <c r="AZ55" i="14" s="1"/>
  <c r="AI43" i="14"/>
  <c r="AY43" i="14" s="1"/>
  <c r="BO43" i="14" s="1"/>
  <c r="AJ43" i="14"/>
  <c r="AZ43" i="14" s="1"/>
  <c r="AI44" i="14"/>
  <c r="AY44" i="14" s="1"/>
  <c r="BO44" i="14" s="1"/>
  <c r="AJ44" i="14"/>
  <c r="AZ44" i="14" s="1"/>
  <c r="AI46" i="14"/>
  <c r="AY46" i="14" s="1"/>
  <c r="BO46" i="14" s="1"/>
  <c r="AJ46" i="14"/>
  <c r="AZ46" i="14" s="1"/>
  <c r="AI72" i="14"/>
  <c r="AY72" i="14" s="1"/>
  <c r="BO72" i="14" s="1"/>
  <c r="AJ72" i="14"/>
  <c r="AZ72" i="14" s="1"/>
  <c r="AI73" i="14"/>
  <c r="AY73" i="14" s="1"/>
  <c r="BO73" i="14" s="1"/>
  <c r="AJ73" i="14"/>
  <c r="AZ73" i="14" s="1"/>
  <c r="AI74" i="14"/>
  <c r="AY74" i="14" s="1"/>
  <c r="BO74" i="14" s="1"/>
  <c r="AJ74" i="14"/>
  <c r="AZ74" i="14" s="1"/>
  <c r="AI75" i="14"/>
  <c r="AY75" i="14" s="1"/>
  <c r="BO75" i="14" s="1"/>
  <c r="AJ75" i="14"/>
  <c r="AZ75" i="14" s="1"/>
  <c r="AI77" i="14"/>
  <c r="AY77" i="14" s="1"/>
  <c r="BO77" i="14" s="1"/>
  <c r="AJ77" i="14"/>
  <c r="AZ77" i="14" s="1"/>
  <c r="AI57" i="14"/>
  <c r="AY57" i="14" s="1"/>
  <c r="BO57" i="14" s="1"/>
  <c r="AJ57" i="14"/>
  <c r="AZ57" i="14" s="1"/>
  <c r="O118" i="16" l="1"/>
  <c r="AK118" i="16"/>
  <c r="AD118" i="16"/>
  <c r="AG118" i="16"/>
  <c r="AL118" i="16"/>
  <c r="AH118" i="16"/>
  <c r="AF118" i="16"/>
  <c r="AC118" i="16"/>
  <c r="AE118" i="16"/>
  <c r="P118" i="16"/>
  <c r="D124" i="16" s="1"/>
  <c r="AJ124" i="14"/>
  <c r="AZ124" i="14" s="1"/>
  <c r="AW22" i="17"/>
  <c r="AJ265" i="14"/>
  <c r="AJ264" i="14" s="1"/>
  <c r="AB24" i="16"/>
  <c r="AN83" i="16"/>
  <c r="AI145" i="14"/>
  <c r="AW106" i="14"/>
  <c r="BM106" i="14" s="1"/>
  <c r="AW92" i="14"/>
  <c r="AJ110" i="14"/>
  <c r="AZ110" i="14" s="1"/>
  <c r="AJ303" i="14"/>
  <c r="AX179" i="14"/>
  <c r="BN179" i="14" s="1"/>
  <c r="AW255" i="14"/>
  <c r="BM255" i="14" s="1"/>
  <c r="AX293" i="14"/>
  <c r="BN293" i="14" s="1"/>
  <c r="AN48" i="16"/>
  <c r="AN34" i="16"/>
  <c r="AA29" i="16"/>
  <c r="AN103" i="16"/>
  <c r="AI131" i="14"/>
  <c r="AY131" i="14" s="1"/>
  <c r="AJ232" i="14"/>
  <c r="AJ231" i="14" s="1"/>
  <c r="AJ152" i="14"/>
  <c r="T22" i="17"/>
  <c r="AX261" i="14"/>
  <c r="BN261" i="14" s="1"/>
  <c r="AX255" i="14"/>
  <c r="BN255" i="14" s="1"/>
  <c r="AI110" i="14"/>
  <c r="AY110" i="14" s="1"/>
  <c r="BO110" i="14" s="1"/>
  <c r="AW244" i="14"/>
  <c r="BM244" i="14" s="1"/>
  <c r="AI275" i="14"/>
  <c r="AI274" i="14" s="1"/>
  <c r="AW190" i="14"/>
  <c r="BM190" i="14" s="1"/>
  <c r="G122" i="18"/>
  <c r="AN101" i="16"/>
  <c r="C29" i="19"/>
  <c r="D4" i="19"/>
  <c r="AX22" i="17"/>
  <c r="S22" i="17"/>
  <c r="AI277" i="14"/>
  <c r="AY277" i="14" s="1"/>
  <c r="BO277" i="14" s="1"/>
  <c r="AW276" i="14"/>
  <c r="AN102" i="16" s="1"/>
  <c r="AI265" i="14"/>
  <c r="AY265" i="14" s="1"/>
  <c r="BO265" i="14" s="1"/>
  <c r="AN95" i="16"/>
  <c r="AN65" i="16"/>
  <c r="AW20" i="17"/>
  <c r="AB32" i="16"/>
  <c r="AA32" i="16"/>
  <c r="AN31" i="16"/>
  <c r="AN105" i="16"/>
  <c r="BO131" i="14"/>
  <c r="AB17" i="16"/>
  <c r="AN91" i="16"/>
  <c r="AN43" i="16"/>
  <c r="AB35" i="16"/>
  <c r="AB29" i="16"/>
  <c r="AI294" i="14"/>
  <c r="AY294" i="14" s="1"/>
  <c r="BO294" i="14" s="1"/>
  <c r="AX106" i="14"/>
  <c r="BN106" i="14" s="1"/>
  <c r="AN81" i="16"/>
  <c r="AW289" i="14"/>
  <c r="AN110" i="16" s="1"/>
  <c r="BN217" i="14"/>
  <c r="BM232" i="14"/>
  <c r="AW179" i="14"/>
  <c r="AN60" i="16" s="1"/>
  <c r="BM180" i="14"/>
  <c r="AN26" i="16"/>
  <c r="T170" i="14"/>
  <c r="T169" i="14" s="1"/>
  <c r="AX170" i="14"/>
  <c r="AJ170" i="14" s="1"/>
  <c r="AJ169" i="14" s="1"/>
  <c r="AH169" i="14"/>
  <c r="AH305" i="14" s="1"/>
  <c r="R310" i="14" s="1"/>
  <c r="AI103" i="14"/>
  <c r="AY103" i="14" s="1"/>
  <c r="BO103" i="14" s="1"/>
  <c r="AX206" i="14"/>
  <c r="BN206" i="14" s="1"/>
  <c r="AX165" i="14"/>
  <c r="BN165" i="14" s="1"/>
  <c r="AN22" i="16"/>
  <c r="AN23" i="16"/>
  <c r="AW170" i="14"/>
  <c r="AI170" i="14" s="1"/>
  <c r="AI169" i="14" s="1"/>
  <c r="AG169" i="14"/>
  <c r="S170" i="14"/>
  <c r="S169" i="14" s="1"/>
  <c r="D118" i="16"/>
  <c r="D123" i="16" s="1"/>
  <c r="AN71" i="16"/>
  <c r="AN20" i="16"/>
  <c r="BM61" i="14"/>
  <c r="BM262" i="14"/>
  <c r="BM288" i="14"/>
  <c r="AN117" i="16"/>
  <c r="AW113" i="14"/>
  <c r="BM113" i="14" s="1"/>
  <c r="AX127" i="14"/>
  <c r="BN127" i="14" s="1"/>
  <c r="AX226" i="14"/>
  <c r="BN226" i="14" s="1"/>
  <c r="AN75" i="16"/>
  <c r="AN85" i="16"/>
  <c r="C19" i="17"/>
  <c r="AW211" i="14"/>
  <c r="BM211" i="14" s="1"/>
  <c r="AI283" i="14"/>
  <c r="AY283" i="14" s="1"/>
  <c r="BO283" i="14" s="1"/>
  <c r="AW282" i="14"/>
  <c r="AN104" i="16" s="1"/>
  <c r="AW270" i="14"/>
  <c r="AN98" i="16" s="1"/>
  <c r="BM96" i="14"/>
  <c r="K37" i="18"/>
  <c r="Q17" i="18"/>
  <c r="K15" i="18"/>
  <c r="C4" i="19"/>
  <c r="H35" i="19"/>
  <c r="D29" i="19"/>
  <c r="I35" i="19" s="1"/>
  <c r="AN33" i="16"/>
  <c r="AN41" i="16"/>
  <c r="AJ117" i="14"/>
  <c r="AZ117" i="14" s="1"/>
  <c r="C18" i="17"/>
  <c r="AY145" i="14"/>
  <c r="BO145" i="14" s="1"/>
  <c r="AW120" i="14"/>
  <c r="BM120" i="14" s="1"/>
  <c r="AW250" i="14"/>
  <c r="BM250" i="14" s="1"/>
  <c r="AW175" i="14"/>
  <c r="AN58" i="16" s="1"/>
  <c r="BN141" i="14"/>
  <c r="AX99" i="14"/>
  <c r="BN99" i="14" s="1"/>
  <c r="BN231" i="14"/>
  <c r="AX240" i="14"/>
  <c r="BN240" i="14" s="1"/>
  <c r="BM152" i="14"/>
  <c r="BM241" i="14"/>
  <c r="AN93" i="16"/>
  <c r="BM283" i="14"/>
  <c r="AX20" i="17"/>
  <c r="AH24" i="17"/>
  <c r="AJ89" i="14"/>
  <c r="AZ89" i="14" s="1"/>
  <c r="AX287" i="14"/>
  <c r="BN287" i="14" s="1"/>
  <c r="BM124" i="14"/>
  <c r="AN59" i="16"/>
  <c r="BM202" i="14"/>
  <c r="AX113" i="14"/>
  <c r="BN113" i="14" s="1"/>
  <c r="AN89" i="16"/>
  <c r="AN115" i="16"/>
  <c r="AI288" i="14"/>
  <c r="AY288" i="14" s="1"/>
  <c r="BO288" i="14" s="1"/>
  <c r="S20" i="17"/>
  <c r="S17" i="17"/>
  <c r="AN109" i="16"/>
  <c r="AJ288" i="14"/>
  <c r="AJ287" i="14" s="1"/>
  <c r="AZ287" i="14" s="1"/>
  <c r="T141" i="14"/>
  <c r="AW296" i="14"/>
  <c r="BM296" i="14" s="1"/>
  <c r="BN302" i="14"/>
  <c r="AJ103" i="14"/>
  <c r="AZ103" i="14" s="1"/>
  <c r="AX85" i="14"/>
  <c r="BN85" i="14" s="1"/>
  <c r="AW217" i="14"/>
  <c r="BM217" i="14" s="1"/>
  <c r="T120" i="14"/>
  <c r="AX18" i="17"/>
  <c r="AJ18" i="17" s="1"/>
  <c r="AW18" i="17"/>
  <c r="BE206" i="14"/>
  <c r="T148" i="14"/>
  <c r="AJ100" i="14"/>
  <c r="AZ100" i="14" s="1"/>
  <c r="AI117" i="14"/>
  <c r="AY117" i="14" s="1"/>
  <c r="BO117" i="14" s="1"/>
  <c r="AN67" i="16"/>
  <c r="AW284" i="14"/>
  <c r="AN106" i="16" s="1"/>
  <c r="AX274" i="14"/>
  <c r="BN274" i="14" s="1"/>
  <c r="AX187" i="14"/>
  <c r="BN187" i="14" s="1"/>
  <c r="AZ145" i="14"/>
  <c r="AI271" i="14"/>
  <c r="AY271" i="14" s="1"/>
  <c r="BO271" i="14" s="1"/>
  <c r="BN284" i="14"/>
  <c r="AX17" i="17"/>
  <c r="AX211" i="14"/>
  <c r="BN211" i="14" s="1"/>
  <c r="AX190" i="14"/>
  <c r="BN190" i="14" s="1"/>
  <c r="AX160" i="14"/>
  <c r="BN160" i="14" s="1"/>
  <c r="AN39" i="16"/>
  <c r="AI188" i="14"/>
  <c r="AY188" i="14" s="1"/>
  <c r="BO188" i="14" s="1"/>
  <c r="T17" i="17"/>
  <c r="S18" i="17"/>
  <c r="AN107" i="16"/>
  <c r="AX201" i="14"/>
  <c r="BN201" i="14" s="1"/>
  <c r="AX175" i="14"/>
  <c r="BN175" i="14" s="1"/>
  <c r="AJ131" i="14"/>
  <c r="AZ131" i="14" s="1"/>
  <c r="AX266" i="14"/>
  <c r="BN266" i="14" s="1"/>
  <c r="AX120" i="14"/>
  <c r="BN120" i="14" s="1"/>
  <c r="AZ293" i="14"/>
  <c r="AX289" i="14"/>
  <c r="BN289" i="14" s="1"/>
  <c r="AN63" i="16"/>
  <c r="R305" i="14"/>
  <c r="R309" i="14" s="1"/>
  <c r="AN77" i="16"/>
  <c r="T85" i="14"/>
  <c r="AI303" i="14"/>
  <c r="AY303" i="14" s="1"/>
  <c r="BO303" i="14" s="1"/>
  <c r="AJ188" i="14"/>
  <c r="AZ188" i="14" s="1"/>
  <c r="BO124" i="14"/>
  <c r="AX92" i="14"/>
  <c r="BN92" i="14" s="1"/>
  <c r="AN99" i="16"/>
  <c r="AI96" i="14"/>
  <c r="AY96" i="14" s="1"/>
  <c r="BO96" i="14" s="1"/>
  <c r="AJ275" i="14"/>
  <c r="AZ275" i="14" s="1"/>
  <c r="AX236" i="14"/>
  <c r="BN236" i="14" s="1"/>
  <c r="AZ303" i="14"/>
  <c r="AW195" i="14"/>
  <c r="AN66" i="16" s="1"/>
  <c r="AX250" i="14"/>
  <c r="BN250" i="14" s="1"/>
  <c r="AX264" i="14"/>
  <c r="BN264" i="14" s="1"/>
  <c r="BM222" i="14"/>
  <c r="AN25" i="16"/>
  <c r="AI152" i="14"/>
  <c r="AY152" i="14" s="1"/>
  <c r="BO152" i="14" s="1"/>
  <c r="AJ283" i="14"/>
  <c r="AZ283" i="14" s="1"/>
  <c r="AX296" i="14"/>
  <c r="BN296" i="14" s="1"/>
  <c r="BN244" i="14"/>
  <c r="AX195" i="14"/>
  <c r="BN195" i="14" s="1"/>
  <c r="AW85" i="14"/>
  <c r="AN27" i="16" s="1"/>
  <c r="AW17" i="17"/>
  <c r="AN28" i="16"/>
  <c r="AN53" i="16"/>
  <c r="AN111" i="16"/>
  <c r="R24" i="17"/>
  <c r="AI89" i="14"/>
  <c r="AY89" i="14" s="1"/>
  <c r="BO89" i="14" s="1"/>
  <c r="AJ277" i="14"/>
  <c r="AZ277" i="14" s="1"/>
  <c r="AW266" i="14"/>
  <c r="AN96" i="16" s="1"/>
  <c r="AN21" i="16"/>
  <c r="AW99" i="14"/>
  <c r="AZ152" i="14"/>
  <c r="AN113" i="16"/>
  <c r="AX282" i="14"/>
  <c r="BN282" i="14" s="1"/>
  <c r="AJ271" i="14"/>
  <c r="AZ271" i="14" s="1"/>
  <c r="AW226" i="14"/>
  <c r="AN78" i="16" s="1"/>
  <c r="AX270" i="14"/>
  <c r="BN270" i="14" s="1"/>
  <c r="AN49" i="16"/>
  <c r="AN97" i="16"/>
  <c r="BM303" i="14"/>
  <c r="AX276" i="14"/>
  <c r="BN276" i="14" s="1"/>
  <c r="AN19" i="16"/>
  <c r="BM294" i="14"/>
  <c r="AW274" i="14"/>
  <c r="AN100" i="16" s="1"/>
  <c r="AW264" i="14"/>
  <c r="BM264" i="14" s="1"/>
  <c r="AG305" i="14"/>
  <c r="Q310" i="14" s="1"/>
  <c r="AN73" i="16"/>
  <c r="AN69" i="16"/>
  <c r="AW187" i="14"/>
  <c r="AN62" i="16" s="1"/>
  <c r="AN55" i="16"/>
  <c r="AW165" i="14"/>
  <c r="AN54" i="16" s="1"/>
  <c r="AG24" i="17"/>
  <c r="AN80" i="16"/>
  <c r="AN116" i="16"/>
  <c r="AN108" i="16"/>
  <c r="AX148" i="14"/>
  <c r="BN148" i="14" s="1"/>
  <c r="AX221" i="14"/>
  <c r="BN221" i="14" s="1"/>
  <c r="AN76" i="16"/>
  <c r="BM103" i="14"/>
  <c r="BM110" i="14"/>
  <c r="AN47" i="16"/>
  <c r="AW160" i="14"/>
  <c r="AN52" i="16" s="1"/>
  <c r="BM207" i="14"/>
  <c r="AN79" i="16"/>
  <c r="AW19" i="17"/>
  <c r="AN42" i="16"/>
  <c r="AN46" i="16"/>
  <c r="AN92" i="16"/>
  <c r="AN84" i="16"/>
  <c r="AN68" i="16"/>
  <c r="AN82" i="16"/>
  <c r="AN70" i="16"/>
  <c r="AN112" i="16"/>
  <c r="F124" i="16"/>
  <c r="T23" i="17"/>
  <c r="AY274" i="14"/>
  <c r="BO274" i="14" s="1"/>
  <c r="AI227" i="14"/>
  <c r="AY227" i="14" s="1"/>
  <c r="Q24" i="17"/>
  <c r="BO228" i="14"/>
  <c r="AZ90" i="14"/>
  <c r="BO230" i="14"/>
  <c r="BE255" i="14"/>
  <c r="AZ128" i="14"/>
  <c r="Q305" i="14"/>
  <c r="Q309" i="14" s="1"/>
  <c r="AZ146" i="14"/>
  <c r="AZ118" i="14"/>
  <c r="BF232" i="14"/>
  <c r="BE207" i="14"/>
  <c r="BD100" i="14"/>
  <c r="O309" i="14"/>
  <c r="N309" i="14"/>
  <c r="S148" i="14"/>
  <c r="BD128" i="14"/>
  <c r="K309" i="14"/>
  <c r="C148" i="14"/>
  <c r="P309" i="14"/>
  <c r="BD118" i="14"/>
  <c r="BD90" i="14"/>
  <c r="F309" i="14"/>
  <c r="AZ273" i="14"/>
  <c r="BE256" i="14"/>
  <c r="BD146" i="14"/>
  <c r="C118" i="16"/>
  <c r="C123" i="16" s="1"/>
  <c r="G123" i="16"/>
  <c r="BM302" i="14"/>
  <c r="AZ294" i="14"/>
  <c r="BM293" i="14"/>
  <c r="BM287" i="14"/>
  <c r="AZ265" i="14"/>
  <c r="AZ264" i="14"/>
  <c r="BM261" i="14"/>
  <c r="BM240" i="14"/>
  <c r="BM236" i="14"/>
  <c r="BM231" i="14"/>
  <c r="BM221" i="14"/>
  <c r="BM206" i="14"/>
  <c r="BM201" i="14"/>
  <c r="BM148" i="14"/>
  <c r="BM141" i="14"/>
  <c r="BM127" i="14"/>
  <c r="BM92" i="14"/>
  <c r="AN18" i="16"/>
  <c r="D244" i="14"/>
  <c r="L309" i="14"/>
  <c r="M309" i="14"/>
  <c r="E309" i="14"/>
  <c r="AB27" i="17"/>
  <c r="C141" i="14"/>
  <c r="D127" i="14"/>
  <c r="C134" i="14"/>
  <c r="AM148" i="14"/>
  <c r="BC148" i="14" s="1"/>
  <c r="D148" i="14"/>
  <c r="AN148" i="14"/>
  <c r="BD148" i="14" s="1"/>
  <c r="C92" i="14"/>
  <c r="AI149" i="14"/>
  <c r="AY149" i="14" s="1"/>
  <c r="BO149" i="14" s="1"/>
  <c r="AI114" i="14"/>
  <c r="AY114" i="14" s="1"/>
  <c r="BO114" i="14" s="1"/>
  <c r="AI86" i="14"/>
  <c r="AY86" i="14" s="1"/>
  <c r="BO86" i="14" s="1"/>
  <c r="AM19" i="17"/>
  <c r="AJ290" i="14"/>
  <c r="AJ289" i="14" s="1"/>
  <c r="AP221" i="14"/>
  <c r="BF221" i="14" s="1"/>
  <c r="AJ111" i="14"/>
  <c r="AZ111" i="14" s="1"/>
  <c r="AO261" i="14"/>
  <c r="BE261" i="14" s="1"/>
  <c r="AM17" i="17"/>
  <c r="D106" i="14"/>
  <c r="D160" i="14"/>
  <c r="D211" i="14"/>
  <c r="AF27" i="17"/>
  <c r="U27" i="17"/>
  <c r="AA24" i="16"/>
  <c r="C124" i="16"/>
  <c r="AI132" i="14"/>
  <c r="AY132" i="14" s="1"/>
  <c r="BO132" i="14" s="1"/>
  <c r="AO284" i="14"/>
  <c r="BE284" i="14" s="1"/>
  <c r="AO217" i="14"/>
  <c r="BE217" i="14" s="1"/>
  <c r="AJ155" i="14"/>
  <c r="AZ155" i="14" s="1"/>
  <c r="AI280" i="14"/>
  <c r="AY280" i="14" s="1"/>
  <c r="BO280" i="14" s="1"/>
  <c r="AJ196" i="14"/>
  <c r="AJ195" i="14" s="1"/>
  <c r="AI251" i="14"/>
  <c r="AI250" i="14" s="1"/>
  <c r="AI161" i="14"/>
  <c r="AI160" i="14" s="1"/>
  <c r="AJ93" i="14"/>
  <c r="AZ93" i="14" s="1"/>
  <c r="AJ135" i="14"/>
  <c r="AZ135" i="14" s="1"/>
  <c r="AM296" i="14"/>
  <c r="BC296" i="14" s="1"/>
  <c r="AJ241" i="14"/>
  <c r="AJ240" i="14" s="1"/>
  <c r="AP175" i="14"/>
  <c r="BF175" i="14" s="1"/>
  <c r="AJ125" i="14"/>
  <c r="AZ125" i="14" s="1"/>
  <c r="AJ132" i="14"/>
  <c r="AZ132" i="14" s="1"/>
  <c r="AJ278" i="14"/>
  <c r="AZ278" i="14" s="1"/>
  <c r="AJ280" i="14"/>
  <c r="AZ280" i="14" s="1"/>
  <c r="AI191" i="14"/>
  <c r="AI190" i="14" s="1"/>
  <c r="AP179" i="14"/>
  <c r="BF179" i="14" s="1"/>
  <c r="AN157" i="14"/>
  <c r="BD157" i="14" s="1"/>
  <c r="AJ114" i="14"/>
  <c r="AZ114" i="14" s="1"/>
  <c r="AJ142" i="14"/>
  <c r="AZ142" i="14" s="1"/>
  <c r="AJ227" i="14"/>
  <c r="AJ226" i="14" s="1"/>
  <c r="AI166" i="14"/>
  <c r="AI165" i="14" s="1"/>
  <c r="AP250" i="14"/>
  <c r="BF250" i="14" s="1"/>
  <c r="AJ222" i="14"/>
  <c r="AJ221" i="14" s="1"/>
  <c r="AO296" i="14"/>
  <c r="BE296" i="14" s="1"/>
  <c r="AO221" i="14"/>
  <c r="BE221" i="14" s="1"/>
  <c r="AP169" i="14"/>
  <c r="BF169" i="14" s="1"/>
  <c r="AJ104" i="14"/>
  <c r="AP165" i="14"/>
  <c r="BF165" i="14" s="1"/>
  <c r="AO266" i="14"/>
  <c r="BE266" i="14" s="1"/>
  <c r="D85" i="14"/>
  <c r="C99" i="14"/>
  <c r="K27" i="17"/>
  <c r="AI202" i="14"/>
  <c r="AI201" i="14" s="1"/>
  <c r="AI278" i="14"/>
  <c r="AY278" i="14" s="1"/>
  <c r="BO278" i="14" s="1"/>
  <c r="AJ302" i="14"/>
  <c r="AZ302" i="14" s="1"/>
  <c r="AI272" i="14"/>
  <c r="AY272" i="14" s="1"/>
  <c r="BO272" i="14" s="1"/>
  <c r="AP201" i="14"/>
  <c r="BF201" i="14" s="1"/>
  <c r="AJ107" i="14"/>
  <c r="AZ107" i="14" s="1"/>
  <c r="AJ121" i="14"/>
  <c r="AZ121" i="14" s="1"/>
  <c r="AJ153" i="14"/>
  <c r="AZ153" i="14" s="1"/>
  <c r="AJ207" i="14"/>
  <c r="AJ206" i="14" s="1"/>
  <c r="AJ139" i="14"/>
  <c r="AZ139" i="14" s="1"/>
  <c r="AJ212" i="14"/>
  <c r="AJ211" i="14" s="1"/>
  <c r="AJ86" i="14"/>
  <c r="AZ86" i="14" s="1"/>
  <c r="AO195" i="14"/>
  <c r="BE195" i="14" s="1"/>
  <c r="AO169" i="14"/>
  <c r="BE169" i="14" s="1"/>
  <c r="AI100" i="14"/>
  <c r="AY100" i="14" s="1"/>
  <c r="BO100" i="14" s="1"/>
  <c r="AI107" i="14"/>
  <c r="AY107" i="14" s="1"/>
  <c r="BO107" i="14" s="1"/>
  <c r="C78" i="14"/>
  <c r="AJ202" i="14"/>
  <c r="AJ201" i="14" s="1"/>
  <c r="AO23" i="17"/>
  <c r="AA17" i="16"/>
  <c r="L27" i="17"/>
  <c r="V27" i="17"/>
  <c r="D134" i="14"/>
  <c r="AM19" i="14"/>
  <c r="BC19" i="14" s="1"/>
  <c r="AI135" i="14"/>
  <c r="AY135" i="14" s="1"/>
  <c r="BO135" i="14" s="1"/>
  <c r="AP20" i="17"/>
  <c r="D18" i="17"/>
  <c r="Y305" i="14"/>
  <c r="I310" i="14" s="1"/>
  <c r="X305" i="14"/>
  <c r="H310" i="14" s="1"/>
  <c r="W305" i="14"/>
  <c r="G310" i="14" s="1"/>
  <c r="AD27" i="17"/>
  <c r="AA27" i="17"/>
  <c r="S157" i="14"/>
  <c r="C296" i="14"/>
  <c r="D250" i="14"/>
  <c r="C190" i="14"/>
  <c r="AP296" i="14"/>
  <c r="BF296" i="14" s="1"/>
  <c r="AI93" i="14"/>
  <c r="AY93" i="14" s="1"/>
  <c r="BO93" i="14" s="1"/>
  <c r="AI90" i="14"/>
  <c r="AY90" i="14" s="1"/>
  <c r="BO90" i="14" s="1"/>
  <c r="S195" i="14"/>
  <c r="C284" i="14"/>
  <c r="D169" i="14"/>
  <c r="AP255" i="14"/>
  <c r="BF255" i="14" s="1"/>
  <c r="AJ166" i="14"/>
  <c r="AJ165" i="14" s="1"/>
  <c r="C157" i="14"/>
  <c r="AI128" i="14"/>
  <c r="AY128" i="14" s="1"/>
  <c r="BO128" i="14" s="1"/>
  <c r="X24" i="17"/>
  <c r="AI285" i="14"/>
  <c r="AI284" i="14" s="1"/>
  <c r="AO179" i="14"/>
  <c r="BE179" i="14" s="1"/>
  <c r="AI207" i="14"/>
  <c r="AI206" i="14" s="1"/>
  <c r="AO231" i="14"/>
  <c r="BE231" i="14" s="1"/>
  <c r="AI146" i="14"/>
  <c r="AY146" i="14" s="1"/>
  <c r="BO146" i="14" s="1"/>
  <c r="D206" i="14"/>
  <c r="D175" i="14"/>
  <c r="J305" i="14"/>
  <c r="AJ297" i="14"/>
  <c r="AJ296" i="14" s="1"/>
  <c r="C236" i="14"/>
  <c r="D78" i="14"/>
  <c r="C266" i="14"/>
  <c r="D195" i="14"/>
  <c r="D165" i="14"/>
  <c r="AR24" i="17"/>
  <c r="D266" i="14"/>
  <c r="D190" i="14"/>
  <c r="S284" i="14"/>
  <c r="D226" i="14"/>
  <c r="S289" i="14"/>
  <c r="C195" i="14"/>
  <c r="AJ149" i="14"/>
  <c r="AZ149" i="14" s="1"/>
  <c r="AO289" i="14"/>
  <c r="BE289" i="14" s="1"/>
  <c r="AO211" i="14"/>
  <c r="BE211" i="14" s="1"/>
  <c r="AI121" i="14"/>
  <c r="AY121" i="14" s="1"/>
  <c r="BO121" i="14" s="1"/>
  <c r="AI97" i="14"/>
  <c r="AY97" i="14" s="1"/>
  <c r="BO97" i="14" s="1"/>
  <c r="AI111" i="14"/>
  <c r="AY111" i="14" s="1"/>
  <c r="BO111" i="14" s="1"/>
  <c r="S211" i="14"/>
  <c r="AJ256" i="14"/>
  <c r="AJ255" i="14" s="1"/>
  <c r="I305" i="14"/>
  <c r="D201" i="14"/>
  <c r="C160" i="14"/>
  <c r="AI153" i="14"/>
  <c r="AY153" i="14" s="1"/>
  <c r="BO153" i="14" s="1"/>
  <c r="C221" i="14"/>
  <c r="AP206" i="14"/>
  <c r="BF206" i="14" s="1"/>
  <c r="O27" i="17"/>
  <c r="D296" i="14"/>
  <c r="AI139" i="14"/>
  <c r="AY139" i="14" s="1"/>
  <c r="BO139" i="14" s="1"/>
  <c r="C217" i="14"/>
  <c r="D99" i="14"/>
  <c r="AI262" i="14"/>
  <c r="AI261" i="14" s="1"/>
  <c r="D113" i="14"/>
  <c r="D236" i="14"/>
  <c r="S261" i="14"/>
  <c r="S266" i="14"/>
  <c r="S236" i="14"/>
  <c r="AJ97" i="14"/>
  <c r="AZ97" i="14" s="1"/>
  <c r="C250" i="14"/>
  <c r="D179" i="14"/>
  <c r="C255" i="14"/>
  <c r="C231" i="14"/>
  <c r="AI176" i="14"/>
  <c r="AI175" i="14" s="1"/>
  <c r="C261" i="14"/>
  <c r="AJ245" i="14"/>
  <c r="AZ245" i="14" s="1"/>
  <c r="AM113" i="14"/>
  <c r="BC113" i="14" s="1"/>
  <c r="D240" i="14"/>
  <c r="S160" i="14"/>
  <c r="AI42" i="14"/>
  <c r="AY42" i="14" s="1"/>
  <c r="BO42" i="14" s="1"/>
  <c r="Z305" i="14"/>
  <c r="J310" i="14" s="1"/>
  <c r="AI158" i="14"/>
  <c r="AI157" i="14" s="1"/>
  <c r="AI290" i="14"/>
  <c r="AI289" i="14" s="1"/>
  <c r="AJ262" i="14"/>
  <c r="AJ261" i="14" s="1"/>
  <c r="AI104" i="14"/>
  <c r="AY104" i="14" s="1"/>
  <c r="BO104" i="14" s="1"/>
  <c r="D120" i="14"/>
  <c r="AI20" i="14"/>
  <c r="AY20" i="14" s="1"/>
  <c r="BO20" i="14" s="1"/>
  <c r="D141" i="14"/>
  <c r="D92" i="14"/>
  <c r="AO240" i="14"/>
  <c r="BE240" i="14" s="1"/>
  <c r="C169" i="14"/>
  <c r="S244" i="14"/>
  <c r="D284" i="14"/>
  <c r="C165" i="14"/>
  <c r="AI245" i="14"/>
  <c r="AY245" i="14" s="1"/>
  <c r="BO245" i="14" s="1"/>
  <c r="AV24" i="17"/>
  <c r="S296" i="14"/>
  <c r="C240" i="14"/>
  <c r="D231" i="14"/>
  <c r="C201" i="14"/>
  <c r="D221" i="14"/>
  <c r="D157" i="14"/>
  <c r="D289" i="14"/>
  <c r="D261" i="14"/>
  <c r="C206" i="14"/>
  <c r="D217" i="14"/>
  <c r="C175" i="14"/>
  <c r="C211" i="14"/>
  <c r="C289" i="14"/>
  <c r="D255" i="14"/>
  <c r="C127" i="14"/>
  <c r="C120" i="14"/>
  <c r="C113" i="14"/>
  <c r="C106" i="14"/>
  <c r="H305" i="14"/>
  <c r="G305" i="14"/>
  <c r="AI155" i="14"/>
  <c r="AY155" i="14" s="1"/>
  <c r="BO155" i="14" s="1"/>
  <c r="AK24" i="17"/>
  <c r="AL24" i="17"/>
  <c r="AM120" i="14"/>
  <c r="BC120" i="14" s="1"/>
  <c r="AO244" i="14"/>
  <c r="BE244" i="14" s="1"/>
  <c r="AJ158" i="14"/>
  <c r="AJ157" i="14" s="1"/>
  <c r="AC27" i="17"/>
  <c r="F27" i="17"/>
  <c r="AM92" i="14"/>
  <c r="BC92" i="14" s="1"/>
  <c r="AI118" i="14"/>
  <c r="AY118" i="14" s="1"/>
  <c r="BO118" i="14" s="1"/>
  <c r="AM85" i="14"/>
  <c r="BC85" i="14" s="1"/>
  <c r="AQ24" i="17"/>
  <c r="M27" i="17"/>
  <c r="AI256" i="14"/>
  <c r="AI255" i="14" s="1"/>
  <c r="AP231" i="14"/>
  <c r="BF231" i="14" s="1"/>
  <c r="AI196" i="14"/>
  <c r="AI195" i="14" s="1"/>
  <c r="AI180" i="14"/>
  <c r="AY180" i="14" s="1"/>
  <c r="BO180" i="14" s="1"/>
  <c r="AJ176" i="14"/>
  <c r="AJ175" i="14" s="1"/>
  <c r="AO175" i="14"/>
  <c r="BE175" i="14" s="1"/>
  <c r="AM141" i="14"/>
  <c r="BC141" i="14" s="1"/>
  <c r="Z24" i="17"/>
  <c r="AN120" i="14"/>
  <c r="BD120" i="14" s="1"/>
  <c r="AI297" i="14"/>
  <c r="AI296" i="14" s="1"/>
  <c r="AO20" i="17"/>
  <c r="C85" i="14"/>
  <c r="AI125" i="14"/>
  <c r="AY125" i="14" s="1"/>
  <c r="BO125" i="14" s="1"/>
  <c r="AI241" i="14"/>
  <c r="AI240" i="14" s="1"/>
  <c r="D19" i="14"/>
  <c r="AM134" i="14"/>
  <c r="BC134" i="14" s="1"/>
  <c r="AP23" i="17"/>
  <c r="AO190" i="14"/>
  <c r="BE190" i="14" s="1"/>
  <c r="T20" i="17"/>
  <c r="C19" i="14"/>
  <c r="T19" i="14"/>
  <c r="AM23" i="17"/>
  <c r="AI142" i="14"/>
  <c r="AY142" i="14" s="1"/>
  <c r="BO142" i="14" s="1"/>
  <c r="AI222" i="14"/>
  <c r="AI221" i="14" s="1"/>
  <c r="AN113" i="14"/>
  <c r="BD113" i="14" s="1"/>
  <c r="AM21" i="17"/>
  <c r="AI21" i="17" s="1"/>
  <c r="Y24" i="17"/>
  <c r="AP289" i="14"/>
  <c r="BF289" i="14" s="1"/>
  <c r="AN17" i="17"/>
  <c r="AN99" i="14"/>
  <c r="BD99" i="14" s="1"/>
  <c r="AP261" i="14"/>
  <c r="BF261" i="14" s="1"/>
  <c r="AS24" i="17"/>
  <c r="AM99" i="14"/>
  <c r="BC99" i="14" s="1"/>
  <c r="AN127" i="14"/>
  <c r="BD127" i="14" s="1"/>
  <c r="AO165" i="14"/>
  <c r="BE165" i="14" s="1"/>
  <c r="AI267" i="14"/>
  <c r="AI266" i="14" s="1"/>
  <c r="AP226" i="14"/>
  <c r="BF226" i="14" s="1"/>
  <c r="AN296" i="14"/>
  <c r="BD296" i="14" s="1"/>
  <c r="AP211" i="14"/>
  <c r="BF211" i="14" s="1"/>
  <c r="AP240" i="14"/>
  <c r="BF240" i="14" s="1"/>
  <c r="AP195" i="14"/>
  <c r="BF195" i="14" s="1"/>
  <c r="AP244" i="14"/>
  <c r="BF244" i="14" s="1"/>
  <c r="AJ251" i="14"/>
  <c r="AJ250" i="14" s="1"/>
  <c r="W24" i="17"/>
  <c r="AM106" i="14"/>
  <c r="BC106" i="14" s="1"/>
  <c r="AI212" i="14"/>
  <c r="AI211" i="14" s="1"/>
  <c r="AJ237" i="14"/>
  <c r="AJ236" i="14" s="1"/>
  <c r="AP236" i="14"/>
  <c r="BF236" i="14" s="1"/>
  <c r="AO226" i="14"/>
  <c r="BE226" i="14" s="1"/>
  <c r="AP284" i="14"/>
  <c r="BF284" i="14" s="1"/>
  <c r="AJ285" i="14"/>
  <c r="AJ284" i="14" s="1"/>
  <c r="S23" i="17"/>
  <c r="AO22" i="17"/>
  <c r="C22" i="17"/>
  <c r="AM127" i="14"/>
  <c r="BC127" i="14" s="1"/>
  <c r="AI218" i="14"/>
  <c r="AI217" i="14" s="1"/>
  <c r="AP217" i="14"/>
  <c r="BF217" i="14" s="1"/>
  <c r="AJ218" i="14"/>
  <c r="AJ217" i="14" s="1"/>
  <c r="D21" i="17"/>
  <c r="AN21" i="17"/>
  <c r="AJ21" i="17" s="1"/>
  <c r="AN106" i="14"/>
  <c r="BD106" i="14" s="1"/>
  <c r="AN85" i="14"/>
  <c r="BD85" i="14" s="1"/>
  <c r="AO250" i="14"/>
  <c r="BE250" i="14" s="1"/>
  <c r="AJ180" i="14"/>
  <c r="AJ179" i="14" s="1"/>
  <c r="S19" i="14"/>
  <c r="S21" i="17"/>
  <c r="AE27" i="17"/>
  <c r="AJ267" i="14"/>
  <c r="AJ266" i="14" s="1"/>
  <c r="AP266" i="14"/>
  <c r="BF266" i="14" s="1"/>
  <c r="D22" i="17"/>
  <c r="AP22" i="17"/>
  <c r="N27" i="17"/>
  <c r="AO18" i="17"/>
  <c r="AP190" i="14"/>
  <c r="BF190" i="14" s="1"/>
  <c r="AJ191" i="14"/>
  <c r="AJ190" i="14" s="1"/>
  <c r="AO236" i="14"/>
  <c r="BE236" i="14" s="1"/>
  <c r="AI237" i="14"/>
  <c r="AI236" i="14" s="1"/>
  <c r="AN141" i="14"/>
  <c r="BD141" i="14" s="1"/>
  <c r="AN134" i="14"/>
  <c r="BD134" i="14" s="1"/>
  <c r="AN92" i="14"/>
  <c r="BD92" i="14" s="1"/>
  <c r="C17" i="17"/>
  <c r="G24" i="17"/>
  <c r="D17" i="17"/>
  <c r="AM157" i="14"/>
  <c r="BC157" i="14" s="1"/>
  <c r="AN19" i="17"/>
  <c r="AJ19" i="17" s="1"/>
  <c r="D19" i="17"/>
  <c r="AN160" i="14"/>
  <c r="BD160" i="14" s="1"/>
  <c r="AJ161" i="14"/>
  <c r="AZ161" i="14" s="1"/>
  <c r="AM160" i="14"/>
  <c r="BC160" i="14" s="1"/>
  <c r="H24" i="17"/>
  <c r="AN23" i="17"/>
  <c r="D23" i="17"/>
  <c r="C23" i="17"/>
  <c r="AI232" i="14"/>
  <c r="AI231" i="14" s="1"/>
  <c r="AO201" i="14"/>
  <c r="BE201" i="14" s="1"/>
  <c r="J24" i="17"/>
  <c r="D20" i="17"/>
  <c r="C20" i="17"/>
  <c r="I24" i="17"/>
  <c r="AU24" i="17"/>
  <c r="P27" i="17"/>
  <c r="E27" i="17"/>
  <c r="AT24" i="17"/>
  <c r="C122" i="18"/>
  <c r="M122" i="18"/>
  <c r="K122" i="18" s="1"/>
  <c r="AA35" i="16"/>
  <c r="AN35" i="16" s="1"/>
  <c r="AM78" i="14"/>
  <c r="BC78" i="14" s="1"/>
  <c r="AO78" i="14"/>
  <c r="BE78" i="14" s="1"/>
  <c r="AP78" i="14"/>
  <c r="BF78" i="14" s="1"/>
  <c r="AR78" i="14"/>
  <c r="BH78" i="14" s="1"/>
  <c r="AS78" i="14"/>
  <c r="BI78" i="14" s="1"/>
  <c r="AT78" i="14"/>
  <c r="BJ78" i="14" s="1"/>
  <c r="AU78" i="14"/>
  <c r="BK78" i="14" s="1"/>
  <c r="AV78" i="14"/>
  <c r="BL78" i="14" s="1"/>
  <c r="AW78" i="14"/>
  <c r="AX78" i="14"/>
  <c r="BN78" i="14" s="1"/>
  <c r="AJ79" i="14"/>
  <c r="AZ79" i="14" s="1"/>
  <c r="AI79" i="14"/>
  <c r="AY79" i="14" s="1"/>
  <c r="BO79" i="14" s="1"/>
  <c r="AL78" i="14"/>
  <c r="BB78" i="14" s="1"/>
  <c r="AQ78" i="14"/>
  <c r="BG78" i="14" s="1"/>
  <c r="AI80" i="14"/>
  <c r="AY80" i="14" s="1"/>
  <c r="BO80" i="14" s="1"/>
  <c r="AJ80" i="14"/>
  <c r="AZ80" i="14" s="1"/>
  <c r="AI81" i="14"/>
  <c r="AY81" i="14" s="1"/>
  <c r="BO81" i="14" s="1"/>
  <c r="AJ81" i="14"/>
  <c r="AZ81" i="14" s="1"/>
  <c r="AI82" i="14"/>
  <c r="AY82" i="14" s="1"/>
  <c r="BO82" i="14" s="1"/>
  <c r="AJ82" i="14"/>
  <c r="AZ82" i="14" s="1"/>
  <c r="AI84" i="14"/>
  <c r="AY84" i="14" s="1"/>
  <c r="BO84" i="14" s="1"/>
  <c r="AJ84" i="14"/>
  <c r="AZ84" i="14" s="1"/>
  <c r="AP19" i="14"/>
  <c r="BF19" i="14" s="1"/>
  <c r="AK19" i="14"/>
  <c r="BA19" i="14" s="1"/>
  <c r="AL19" i="14"/>
  <c r="BB19" i="14" s="1"/>
  <c r="AQ19" i="14"/>
  <c r="BG19" i="14" s="1"/>
  <c r="AR19" i="14"/>
  <c r="BH19" i="14" s="1"/>
  <c r="AT19" i="14"/>
  <c r="BJ19" i="14" s="1"/>
  <c r="AU19" i="14"/>
  <c r="BK19" i="14" s="1"/>
  <c r="AV19" i="14"/>
  <c r="BL19" i="14" s="1"/>
  <c r="AW19" i="14"/>
  <c r="AX19" i="14"/>
  <c r="AK17" i="14"/>
  <c r="BA17" i="14" s="1"/>
  <c r="AL17" i="14"/>
  <c r="AM17" i="14"/>
  <c r="BC17" i="14" s="1"/>
  <c r="AN17" i="14"/>
  <c r="BD17" i="14" s="1"/>
  <c r="AO17" i="14"/>
  <c r="BE17" i="14" s="1"/>
  <c r="AP17" i="14"/>
  <c r="BF17" i="14" s="1"/>
  <c r="AQ17" i="14"/>
  <c r="BG17" i="14" s="1"/>
  <c r="AR17" i="14"/>
  <c r="BH17" i="14" s="1"/>
  <c r="AS17" i="14"/>
  <c r="BI17" i="14" s="1"/>
  <c r="AT17" i="14"/>
  <c r="BJ17" i="14" s="1"/>
  <c r="AU17" i="14"/>
  <c r="BK17" i="14" s="1"/>
  <c r="AV17" i="14"/>
  <c r="BL17" i="14" s="1"/>
  <c r="AW17" i="14"/>
  <c r="BM17" i="14" s="1"/>
  <c r="AX17" i="14"/>
  <c r="BN17" i="14" s="1"/>
  <c r="AJ42" i="14"/>
  <c r="AZ42" i="14" s="1"/>
  <c r="AI47" i="14"/>
  <c r="AY47" i="14" s="1"/>
  <c r="BO47" i="14" s="1"/>
  <c r="AJ47" i="14"/>
  <c r="AZ47" i="14" s="1"/>
  <c r="AI48" i="14"/>
  <c r="AY48" i="14" s="1"/>
  <c r="BO48" i="14" s="1"/>
  <c r="AJ48" i="14"/>
  <c r="AZ48" i="14" s="1"/>
  <c r="AI56" i="14"/>
  <c r="AY56" i="14" s="1"/>
  <c r="BO56" i="14" s="1"/>
  <c r="AJ56" i="14"/>
  <c r="AZ56" i="14" s="1"/>
  <c r="AI58" i="14"/>
  <c r="AY58" i="14" s="1"/>
  <c r="BO58" i="14" s="1"/>
  <c r="AJ58" i="14"/>
  <c r="AZ58" i="14" s="1"/>
  <c r="AI61" i="14"/>
  <c r="AY61" i="14" s="1"/>
  <c r="BO61" i="14" s="1"/>
  <c r="AJ61" i="14"/>
  <c r="AZ61" i="14" s="1"/>
  <c r="AJ18" i="14"/>
  <c r="AZ18" i="14" s="1"/>
  <c r="AI18" i="14"/>
  <c r="AY18" i="14" s="1"/>
  <c r="C123" i="11"/>
  <c r="E108" i="11"/>
  <c r="B48" i="19" s="1"/>
  <c r="E48" i="19" s="1"/>
  <c r="E96" i="11"/>
  <c r="E92" i="11"/>
  <c r="B39" i="19" s="1"/>
  <c r="E39" i="19" s="1"/>
  <c r="E91" i="11"/>
  <c r="B38" i="19" s="1"/>
  <c r="E90" i="11"/>
  <c r="B37" i="19" s="1"/>
  <c r="E37" i="19" s="1"/>
  <c r="E89" i="11"/>
  <c r="B36" i="19" s="1"/>
  <c r="E36" i="19" s="1"/>
  <c r="E88" i="11"/>
  <c r="B35" i="19" s="1"/>
  <c r="E35" i="19" s="1"/>
  <c r="E87" i="11"/>
  <c r="B34" i="19" s="1"/>
  <c r="E34" i="19" s="1"/>
  <c r="E86" i="11"/>
  <c r="B33" i="19" s="1"/>
  <c r="E33" i="19" s="1"/>
  <c r="E85" i="11"/>
  <c r="B32" i="19" s="1"/>
  <c r="E32" i="19" s="1"/>
  <c r="E84" i="11"/>
  <c r="B31" i="19" s="1"/>
  <c r="E31" i="19" s="1"/>
  <c r="E82" i="11"/>
  <c r="E70" i="11"/>
  <c r="B24" i="19" s="1"/>
  <c r="E24" i="19" s="1"/>
  <c r="E69" i="11"/>
  <c r="B23" i="19" s="1"/>
  <c r="E23" i="19" s="1"/>
  <c r="AY275" i="14" l="1"/>
  <c r="BO275" i="14" s="1"/>
  <c r="AI22" i="17"/>
  <c r="AN90" i="16"/>
  <c r="AN29" i="16"/>
  <c r="AN64" i="16"/>
  <c r="AZ231" i="14"/>
  <c r="AZ232" i="14"/>
  <c r="BM276" i="14"/>
  <c r="AN86" i="16"/>
  <c r="AN32" i="16"/>
  <c r="BM99" i="14"/>
  <c r="AJ22" i="17"/>
  <c r="AI264" i="14"/>
  <c r="AY264" i="14" s="1"/>
  <c r="BO264" i="14" s="1"/>
  <c r="BM175" i="14"/>
  <c r="AN72" i="16"/>
  <c r="AZ288" i="14"/>
  <c r="AI276" i="14"/>
  <c r="AY276" i="14" s="1"/>
  <c r="BO276" i="14" s="1"/>
  <c r="AI20" i="17"/>
  <c r="BM165" i="14"/>
  <c r="BM226" i="14"/>
  <c r="AJ20" i="17"/>
  <c r="AN40" i="16"/>
  <c r="AI293" i="14"/>
  <c r="AY293" i="14" s="1"/>
  <c r="BO293" i="14" s="1"/>
  <c r="AB118" i="16"/>
  <c r="AO118" i="16" s="1"/>
  <c r="AI18" i="17"/>
  <c r="BM179" i="14"/>
  <c r="BM270" i="14"/>
  <c r="AX24" i="17"/>
  <c r="BM289" i="14"/>
  <c r="AW169" i="14"/>
  <c r="C67" i="19" s="1"/>
  <c r="AN57" i="16"/>
  <c r="BM170" i="14"/>
  <c r="BN170" i="14"/>
  <c r="AX169" i="14"/>
  <c r="BN169" i="14" s="1"/>
  <c r="AH27" i="17"/>
  <c r="AI270" i="14"/>
  <c r="AY270" i="14" s="1"/>
  <c r="BO270" i="14" s="1"/>
  <c r="AN74" i="16"/>
  <c r="AI282" i="14"/>
  <c r="AY282" i="14" s="1"/>
  <c r="BO282" i="14" s="1"/>
  <c r="AN114" i="16"/>
  <c r="AJ17" i="17"/>
  <c r="BM160" i="14"/>
  <c r="AI287" i="14"/>
  <c r="AY287" i="14" s="1"/>
  <c r="BO287" i="14" s="1"/>
  <c r="BM282" i="14"/>
  <c r="AN38" i="16"/>
  <c r="AN88" i="16"/>
  <c r="BM195" i="14"/>
  <c r="AJ187" i="14"/>
  <c r="AZ187" i="14" s="1"/>
  <c r="AI187" i="14"/>
  <c r="AY187" i="14" s="1"/>
  <c r="BO187" i="14" s="1"/>
  <c r="AJ270" i="14"/>
  <c r="AZ270" i="14" s="1"/>
  <c r="BM266" i="14"/>
  <c r="AJ274" i="14"/>
  <c r="AZ274" i="14" s="1"/>
  <c r="BM284" i="14"/>
  <c r="AN94" i="16"/>
  <c r="AJ276" i="14"/>
  <c r="AZ276" i="14" s="1"/>
  <c r="AI17" i="17"/>
  <c r="AW24" i="17"/>
  <c r="AI302" i="14"/>
  <c r="AY302" i="14" s="1"/>
  <c r="BO302" i="14" s="1"/>
  <c r="R27" i="17"/>
  <c r="AJ282" i="14"/>
  <c r="AZ282" i="14" s="1"/>
  <c r="BM85" i="14"/>
  <c r="BM187" i="14"/>
  <c r="BM274" i="14"/>
  <c r="AI19" i="17"/>
  <c r="AG27" i="17"/>
  <c r="AZ226" i="14"/>
  <c r="B54" i="19"/>
  <c r="E54" i="19" s="1"/>
  <c r="AZ221" i="14"/>
  <c r="AI226" i="14"/>
  <c r="AY226" i="14" s="1"/>
  <c r="BO226" i="14" s="1"/>
  <c r="AZ289" i="14"/>
  <c r="Q27" i="17"/>
  <c r="AZ195" i="14"/>
  <c r="AY190" i="14"/>
  <c r="BO190" i="14" s="1"/>
  <c r="AZ227" i="14"/>
  <c r="AJ113" i="14"/>
  <c r="AZ113" i="14" s="1"/>
  <c r="AZ157" i="14"/>
  <c r="AZ240" i="14"/>
  <c r="AY206" i="14"/>
  <c r="BO206" i="14" s="1"/>
  <c r="AY165" i="14"/>
  <c r="BO165" i="14" s="1"/>
  <c r="AY255" i="14"/>
  <c r="BO255" i="14" s="1"/>
  <c r="AJ141" i="14"/>
  <c r="AZ141" i="14" s="1"/>
  <c r="G309" i="14"/>
  <c r="AZ261" i="14"/>
  <c r="AY201" i="14"/>
  <c r="BO201" i="14" s="1"/>
  <c r="AZ165" i="14"/>
  <c r="AY236" i="14"/>
  <c r="BO236" i="14" s="1"/>
  <c r="AY157" i="14"/>
  <c r="BO157" i="14" s="1"/>
  <c r="AZ158" i="14"/>
  <c r="AY158" i="14"/>
  <c r="BO158" i="14" s="1"/>
  <c r="H309" i="14"/>
  <c r="BB17" i="14"/>
  <c r="D61" i="19"/>
  <c r="AZ290" i="14"/>
  <c r="AZ296" i="14"/>
  <c r="AZ297" i="14"/>
  <c r="AY297" i="14"/>
  <c r="BO297" i="14" s="1"/>
  <c r="AY296" i="14"/>
  <c r="BO296" i="14" s="1"/>
  <c r="AY289" i="14"/>
  <c r="BO289" i="14" s="1"/>
  <c r="AY290" i="14"/>
  <c r="BO290" i="14" s="1"/>
  <c r="AY284" i="14"/>
  <c r="BO284" i="14" s="1"/>
  <c r="AZ284" i="14"/>
  <c r="AZ285" i="14"/>
  <c r="AY285" i="14"/>
  <c r="BO285" i="14" s="1"/>
  <c r="AY267" i="14"/>
  <c r="BO267" i="14" s="1"/>
  <c r="AY266" i="14"/>
  <c r="BO266" i="14" s="1"/>
  <c r="AZ267" i="14"/>
  <c r="AZ266" i="14"/>
  <c r="AY261" i="14"/>
  <c r="BO261" i="14" s="1"/>
  <c r="AZ262" i="14"/>
  <c r="AY262" i="14"/>
  <c r="BO262" i="14" s="1"/>
  <c r="AZ256" i="14"/>
  <c r="AZ255" i="14"/>
  <c r="AY256" i="14"/>
  <c r="BO256" i="14" s="1"/>
  <c r="AY240" i="14"/>
  <c r="BO240" i="14" s="1"/>
  <c r="AZ241" i="14"/>
  <c r="AY241" i="14"/>
  <c r="BO241" i="14" s="1"/>
  <c r="AY237" i="14"/>
  <c r="BO237" i="14" s="1"/>
  <c r="AZ236" i="14"/>
  <c r="AZ237" i="14"/>
  <c r="AY231" i="14"/>
  <c r="BO231" i="14" s="1"/>
  <c r="AY232" i="14"/>
  <c r="BO232" i="14" s="1"/>
  <c r="BO227" i="14"/>
  <c r="AZ222" i="14"/>
  <c r="AY221" i="14"/>
  <c r="BO221" i="14" s="1"/>
  <c r="AY222" i="14"/>
  <c r="BO222" i="14" s="1"/>
  <c r="AZ217" i="14"/>
  <c r="AZ218" i="14"/>
  <c r="AY217" i="14"/>
  <c r="BO217" i="14" s="1"/>
  <c r="AY218" i="14"/>
  <c r="BO218" i="14" s="1"/>
  <c r="AY211" i="14"/>
  <c r="BO211" i="14" s="1"/>
  <c r="AZ206" i="14"/>
  <c r="AZ207" i="14"/>
  <c r="AY207" i="14"/>
  <c r="BO207" i="14" s="1"/>
  <c r="AZ201" i="14"/>
  <c r="AZ202" i="14"/>
  <c r="AY202" i="14"/>
  <c r="BO202" i="14" s="1"/>
  <c r="AY160" i="14"/>
  <c r="BO160" i="14" s="1"/>
  <c r="AY161" i="14"/>
  <c r="BO161" i="14" s="1"/>
  <c r="AJ99" i="14"/>
  <c r="AZ99" i="14" s="1"/>
  <c r="AZ104" i="14"/>
  <c r="AN24" i="16"/>
  <c r="BM78" i="14"/>
  <c r="AN17" i="16"/>
  <c r="BN19" i="14"/>
  <c r="AY250" i="14"/>
  <c r="BO250" i="14" s="1"/>
  <c r="AZ250" i="14"/>
  <c r="AZ251" i="14"/>
  <c r="AY251" i="14"/>
  <c r="BO251" i="14" s="1"/>
  <c r="AZ212" i="14"/>
  <c r="AZ211" i="14"/>
  <c r="AY212" i="14"/>
  <c r="BO212" i="14" s="1"/>
  <c r="AZ196" i="14"/>
  <c r="AY196" i="14"/>
  <c r="BO196" i="14" s="1"/>
  <c r="AY195" i="14"/>
  <c r="BO195" i="14" s="1"/>
  <c r="AZ190" i="14"/>
  <c r="AZ191" i="14"/>
  <c r="AY191" i="14"/>
  <c r="BO191" i="14" s="1"/>
  <c r="AZ179" i="14"/>
  <c r="AZ180" i="14"/>
  <c r="AY175" i="14"/>
  <c r="BO175" i="14" s="1"/>
  <c r="AZ175" i="14"/>
  <c r="AZ176" i="14"/>
  <c r="AY176" i="14"/>
  <c r="BO176" i="14" s="1"/>
  <c r="AZ169" i="14"/>
  <c r="AZ170" i="14"/>
  <c r="AY169" i="14"/>
  <c r="BO169" i="14" s="1"/>
  <c r="AY170" i="14"/>
  <c r="BO170" i="14" s="1"/>
  <c r="AZ166" i="14"/>
  <c r="AY166" i="14"/>
  <c r="BO166" i="14" s="1"/>
  <c r="J309" i="14"/>
  <c r="I309" i="14"/>
  <c r="BM19" i="14"/>
  <c r="C305" i="14"/>
  <c r="C309" i="14" s="1"/>
  <c r="AI148" i="14"/>
  <c r="AY148" i="14" s="1"/>
  <c r="BO148" i="14" s="1"/>
  <c r="AJ148" i="14"/>
  <c r="AZ148" i="14" s="1"/>
  <c r="AI19" i="14"/>
  <c r="AY19" i="14" s="1"/>
  <c r="BO19" i="14" s="1"/>
  <c r="AJ127" i="14"/>
  <c r="AZ127" i="14" s="1"/>
  <c r="AJ106" i="14"/>
  <c r="AZ106" i="14" s="1"/>
  <c r="AI85" i="14"/>
  <c r="AY85" i="14" s="1"/>
  <c r="BO85" i="14" s="1"/>
  <c r="AJ85" i="14"/>
  <c r="AZ85" i="14" s="1"/>
  <c r="AJ120" i="14"/>
  <c r="AZ120" i="14" s="1"/>
  <c r="W27" i="17"/>
  <c r="AJ134" i="14"/>
  <c r="AZ134" i="14" s="1"/>
  <c r="AA118" i="16"/>
  <c r="B67" i="19" s="1"/>
  <c r="G67" i="19" s="1"/>
  <c r="J67" i="19" s="1"/>
  <c r="AU305" i="14"/>
  <c r="AI23" i="17"/>
  <c r="Y27" i="17"/>
  <c r="T24" i="17"/>
  <c r="S305" i="14"/>
  <c r="C310" i="14" s="1"/>
  <c r="AI99" i="14"/>
  <c r="AY99" i="14" s="1"/>
  <c r="BO99" i="14" s="1"/>
  <c r="AI141" i="14"/>
  <c r="AY141" i="14" s="1"/>
  <c r="BO141" i="14" s="1"/>
  <c r="AJ92" i="14"/>
  <c r="AZ92" i="14" s="1"/>
  <c r="AI113" i="14"/>
  <c r="AY113" i="14" s="1"/>
  <c r="BO113" i="14" s="1"/>
  <c r="AI106" i="14"/>
  <c r="AY106" i="14" s="1"/>
  <c r="BO106" i="14" s="1"/>
  <c r="X27" i="17"/>
  <c r="AT305" i="14"/>
  <c r="AL305" i="14"/>
  <c r="T305" i="14"/>
  <c r="D310" i="14" s="1"/>
  <c r="AR305" i="14"/>
  <c r="AI92" i="14"/>
  <c r="AY92" i="14" s="1"/>
  <c r="BO92" i="14" s="1"/>
  <c r="AJ244" i="14"/>
  <c r="AZ244" i="14" s="1"/>
  <c r="AW305" i="14"/>
  <c r="AS305" i="14"/>
  <c r="AI127" i="14"/>
  <c r="AY127" i="14" s="1"/>
  <c r="BO127" i="14" s="1"/>
  <c r="Z27" i="17"/>
  <c r="AI179" i="14"/>
  <c r="AY179" i="14" s="1"/>
  <c r="BO179" i="14" s="1"/>
  <c r="AJ17" i="14"/>
  <c r="AZ17" i="14" s="1"/>
  <c r="AV305" i="14"/>
  <c r="AJ160" i="14"/>
  <c r="AZ160" i="14" s="1"/>
  <c r="AI17" i="14"/>
  <c r="BO18" i="14"/>
  <c r="AQ305" i="14"/>
  <c r="AP305" i="14"/>
  <c r="AI120" i="14"/>
  <c r="AY120" i="14" s="1"/>
  <c r="BO120" i="14" s="1"/>
  <c r="AI134" i="14"/>
  <c r="AY134" i="14" s="1"/>
  <c r="BO134" i="14" s="1"/>
  <c r="AI244" i="14"/>
  <c r="AY244" i="14" s="1"/>
  <c r="BO244" i="14" s="1"/>
  <c r="E40" i="19"/>
  <c r="AM24" i="17"/>
  <c r="AM305" i="14"/>
  <c r="H4" i="19" s="1"/>
  <c r="K4" i="19" s="1"/>
  <c r="AJ23" i="17"/>
  <c r="S24" i="17"/>
  <c r="AP24" i="17"/>
  <c r="G27" i="17"/>
  <c r="AO24" i="17"/>
  <c r="D305" i="14"/>
  <c r="H27" i="17"/>
  <c r="AN24" i="17"/>
  <c r="I27" i="17"/>
  <c r="J27" i="17"/>
  <c r="C24" i="17"/>
  <c r="D24" i="17"/>
  <c r="AN78" i="14"/>
  <c r="BD78" i="14" s="1"/>
  <c r="AJ83" i="14"/>
  <c r="AZ83" i="14" s="1"/>
  <c r="AI83" i="14"/>
  <c r="AY83" i="14" s="1"/>
  <c r="BO83" i="14" s="1"/>
  <c r="AK78" i="14"/>
  <c r="BA78" i="14" s="1"/>
  <c r="AJ20" i="14"/>
  <c r="AZ20" i="14" s="1"/>
  <c r="AO19" i="14"/>
  <c r="BE19" i="14" s="1"/>
  <c r="AN19" i="14"/>
  <c r="BD19" i="14" s="1"/>
  <c r="C114" i="11"/>
  <c r="C112" i="11" s="1"/>
  <c r="E121" i="11"/>
  <c r="E122" i="11"/>
  <c r="AX305" i="14" l="1"/>
  <c r="I67" i="19" s="1"/>
  <c r="D67" i="19"/>
  <c r="AN56" i="16"/>
  <c r="BM169" i="14"/>
  <c r="BC305" i="14"/>
  <c r="I61" i="19"/>
  <c r="L61" i="19" s="1"/>
  <c r="BB305" i="14"/>
  <c r="I66" i="19"/>
  <c r="L66" i="19" s="1"/>
  <c r="BL305" i="14"/>
  <c r="H66" i="19"/>
  <c r="K66" i="19" s="1"/>
  <c r="BK305" i="14"/>
  <c r="H60" i="19"/>
  <c r="K60" i="19" s="1"/>
  <c r="BG305" i="14"/>
  <c r="I62" i="19"/>
  <c r="D62" i="19"/>
  <c r="D63" i="19" s="1"/>
  <c r="BJ305" i="14"/>
  <c r="E67" i="19"/>
  <c r="I60" i="19"/>
  <c r="L60" i="19" s="1"/>
  <c r="BH305" i="14"/>
  <c r="I40" i="19"/>
  <c r="I41" i="19" s="1"/>
  <c r="BF305" i="14"/>
  <c r="D309" i="14"/>
  <c r="P122" i="18"/>
  <c r="H62" i="19"/>
  <c r="C62" i="19"/>
  <c r="BI305" i="14"/>
  <c r="H67" i="19"/>
  <c r="K67" i="19" s="1"/>
  <c r="AN118" i="16"/>
  <c r="BM305" i="14"/>
  <c r="AU27" i="17"/>
  <c r="AM27" i="17"/>
  <c r="AR27" i="17"/>
  <c r="AL27" i="17"/>
  <c r="AY17" i="14"/>
  <c r="S27" i="17"/>
  <c r="T27" i="17"/>
  <c r="AT27" i="17"/>
  <c r="AW27" i="17"/>
  <c r="AX27" i="17"/>
  <c r="AS27" i="17"/>
  <c r="AI24" i="17"/>
  <c r="AJ78" i="14"/>
  <c r="AZ78" i="14" s="1"/>
  <c r="AJ19" i="14"/>
  <c r="AZ19" i="14" s="1"/>
  <c r="AN305" i="14"/>
  <c r="AV27" i="17"/>
  <c r="AQ27" i="17"/>
  <c r="AK305" i="14"/>
  <c r="BA305" i="14" s="1"/>
  <c r="AO305" i="14"/>
  <c r="C61" i="19"/>
  <c r="AI78" i="14"/>
  <c r="AY78" i="14" s="1"/>
  <c r="BO78" i="14" s="1"/>
  <c r="AP27" i="17"/>
  <c r="D27" i="17"/>
  <c r="C27" i="17"/>
  <c r="AJ24" i="17"/>
  <c r="E127" i="11"/>
  <c r="BN305" i="14" l="1"/>
  <c r="L67" i="19"/>
  <c r="D68" i="19"/>
  <c r="L62" i="19"/>
  <c r="I4" i="19"/>
  <c r="L4" i="19" s="1"/>
  <c r="BD305" i="14"/>
  <c r="D64" i="19"/>
  <c r="D65" i="19" s="1"/>
  <c r="K62" i="19"/>
  <c r="H40" i="19"/>
  <c r="H41" i="19" s="1"/>
  <c r="BE305" i="14"/>
  <c r="H61" i="19"/>
  <c r="K61" i="19" s="1"/>
  <c r="C64" i="19"/>
  <c r="C63" i="19"/>
  <c r="AJ305" i="14"/>
  <c r="AZ305" i="14" s="1"/>
  <c r="AI305" i="14"/>
  <c r="AI27" i="17" s="1"/>
  <c r="AO27" i="17"/>
  <c r="AK27" i="17"/>
  <c r="AN27" i="17"/>
  <c r="E74" i="11"/>
  <c r="C68" i="19" l="1"/>
  <c r="C65" i="19"/>
  <c r="B60" i="19"/>
  <c r="G60" i="19"/>
  <c r="AY305" i="14"/>
  <c r="BO305" i="14" s="1"/>
  <c r="AJ27" i="17"/>
  <c r="E59" i="11"/>
  <c r="B13" i="19" s="1"/>
  <c r="E13" i="19" s="1"/>
  <c r="J60" i="19" l="1"/>
  <c r="E60" i="19"/>
  <c r="C35" i="11"/>
  <c r="C43" i="11" l="1"/>
  <c r="C42" i="11" s="1"/>
  <c r="E46" i="11" l="1"/>
  <c r="E47" i="11"/>
  <c r="E126" i="11" l="1"/>
  <c r="E125" i="11"/>
  <c r="E124" i="11"/>
  <c r="E129" i="11"/>
  <c r="E116" i="11"/>
  <c r="E117" i="11"/>
  <c r="E118" i="11"/>
  <c r="E119" i="11"/>
  <c r="E120" i="11"/>
  <c r="E115" i="11"/>
  <c r="C110" i="11"/>
  <c r="E111" i="11"/>
  <c r="E123" i="11" l="1"/>
  <c r="B59" i="19" s="1"/>
  <c r="E59" i="19" s="1"/>
  <c r="E114" i="11"/>
  <c r="B58" i="19" s="1"/>
  <c r="E58" i="19" s="1"/>
  <c r="E110" i="11"/>
  <c r="B57" i="19" s="1"/>
  <c r="E57" i="19" s="1"/>
  <c r="E56" i="11" l="1"/>
  <c r="B10" i="19" s="1"/>
  <c r="E10" i="19" s="1"/>
  <c r="E73" i="11" l="1"/>
  <c r="B27" i="19" s="1"/>
  <c r="E27" i="19" s="1"/>
  <c r="C50" i="11" l="1"/>
  <c r="E77" i="11" l="1"/>
  <c r="C31" i="11" l="1"/>
  <c r="E32" i="11"/>
  <c r="C23" i="11"/>
  <c r="C15" i="11" s="1"/>
  <c r="E37" i="11"/>
  <c r="E36" i="11"/>
  <c r="E35" i="11" l="1"/>
  <c r="E113" i="11" l="1"/>
  <c r="E83" i="11"/>
  <c r="E81" i="11"/>
  <c r="E80" i="11"/>
  <c r="E79" i="11"/>
  <c r="E78" i="11"/>
  <c r="C49" i="11"/>
  <c r="E72" i="11"/>
  <c r="B26" i="19" s="1"/>
  <c r="E26" i="19" s="1"/>
  <c r="E71" i="11"/>
  <c r="B25" i="19" s="1"/>
  <c r="E25" i="19" s="1"/>
  <c r="E68" i="11"/>
  <c r="B22" i="19" s="1"/>
  <c r="E22" i="19" s="1"/>
  <c r="E67" i="11"/>
  <c r="B21" i="19" s="1"/>
  <c r="E21" i="19" s="1"/>
  <c r="E66" i="11"/>
  <c r="B20" i="19" s="1"/>
  <c r="E20" i="19" s="1"/>
  <c r="E65" i="11"/>
  <c r="B19" i="19" s="1"/>
  <c r="E19" i="19" s="1"/>
  <c r="E64" i="11"/>
  <c r="B18" i="19" s="1"/>
  <c r="E18" i="19" s="1"/>
  <c r="E63" i="11"/>
  <c r="B17" i="19" s="1"/>
  <c r="E17" i="19" s="1"/>
  <c r="E62" i="11"/>
  <c r="B16" i="19" s="1"/>
  <c r="E16" i="19" s="1"/>
  <c r="E61" i="11"/>
  <c r="B15" i="19" s="1"/>
  <c r="E15" i="19" s="1"/>
  <c r="E60" i="11"/>
  <c r="B14" i="19" s="1"/>
  <c r="E14" i="19" s="1"/>
  <c r="E58" i="11"/>
  <c r="B12" i="19" s="1"/>
  <c r="E12" i="19" s="1"/>
  <c r="E57" i="11"/>
  <c r="B11" i="19" s="1"/>
  <c r="E11" i="19" s="1"/>
  <c r="E55" i="11"/>
  <c r="B9" i="19" s="1"/>
  <c r="E9" i="19" s="1"/>
  <c r="E54" i="11"/>
  <c r="B8" i="19" s="1"/>
  <c r="E8" i="19" s="1"/>
  <c r="E53" i="11"/>
  <c r="B7" i="19" s="1"/>
  <c r="E7" i="19" s="1"/>
  <c r="E52" i="11"/>
  <c r="B6" i="19" s="1"/>
  <c r="E6" i="19" s="1"/>
  <c r="E51" i="11"/>
  <c r="B5" i="19" s="1"/>
  <c r="E5" i="19" s="1"/>
  <c r="E48" i="11"/>
  <c r="E45" i="11"/>
  <c r="E44" i="11"/>
  <c r="E41" i="11"/>
  <c r="E39" i="11"/>
  <c r="E38" i="11"/>
  <c r="E34" i="11"/>
  <c r="E33" i="11"/>
  <c r="E30" i="11"/>
  <c r="E29" i="11"/>
  <c r="E28" i="11"/>
  <c r="E27" i="11"/>
  <c r="C26" i="11"/>
  <c r="C25" i="11" s="1"/>
  <c r="E24" i="11"/>
  <c r="E22" i="11"/>
  <c r="E21" i="11"/>
  <c r="E20" i="11"/>
  <c r="E17" i="11"/>
  <c r="B62" i="19" l="1"/>
  <c r="E62" i="19" s="1"/>
  <c r="E23" i="11"/>
  <c r="R17" i="18"/>
  <c r="G62" i="19"/>
  <c r="E16" i="11"/>
  <c r="E50" i="11"/>
  <c r="E43" i="11"/>
  <c r="E42" i="11" s="1"/>
  <c r="E31" i="11"/>
  <c r="E19" i="11"/>
  <c r="E76" i="11"/>
  <c r="E26" i="11"/>
  <c r="C128" i="11"/>
  <c r="C133" i="11" s="1"/>
  <c r="E75" i="11" l="1"/>
  <c r="B29" i="19" s="1"/>
  <c r="G35" i="19" s="1"/>
  <c r="B61" i="19"/>
  <c r="E61" i="19" s="1"/>
  <c r="B4" i="19"/>
  <c r="E4" i="19" s="1"/>
  <c r="G4" i="19"/>
  <c r="J62" i="19"/>
  <c r="E15" i="11"/>
  <c r="B30" i="19"/>
  <c r="E30" i="19" s="1"/>
  <c r="E29" i="19" s="1"/>
  <c r="E25" i="11"/>
  <c r="J4" i="19" l="1"/>
  <c r="B63" i="19"/>
  <c r="O96" i="19" s="1"/>
  <c r="J35" i="19"/>
  <c r="B68" i="19" l="1"/>
  <c r="E63" i="19"/>
  <c r="D128" i="11"/>
  <c r="E112" i="11"/>
  <c r="E49" i="11" s="1"/>
  <c r="E68" i="19" l="1"/>
  <c r="P96" i="19"/>
  <c r="E128" i="11"/>
  <c r="C135" i="11" s="1"/>
  <c r="G40" i="19"/>
  <c r="G41" i="19" s="1"/>
  <c r="B64" i="19" l="1"/>
  <c r="B65" i="19" s="1"/>
  <c r="C136" i="11"/>
  <c r="G61" i="19"/>
  <c r="J61" i="1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vartotojas</author>
  </authors>
  <commentList>
    <comment ref="B67" authorId="0" shapeId="0" xr:uid="{D4CB337D-D926-4F0E-BF6B-7241DF39CB5A}">
      <text>
        <r>
          <rPr>
            <b/>
            <sz val="9"/>
            <color indexed="81"/>
            <rFont val="Tahoma"/>
            <charset val="1"/>
          </rPr>
          <t>vartotojas:</t>
        </r>
        <r>
          <rPr>
            <sz val="9"/>
            <color indexed="81"/>
            <rFont val="Tahoma"/>
            <charset val="1"/>
          </rPr>
          <t xml:space="preserve">
iš 4 priedo</t>
        </r>
      </text>
    </comment>
  </commentList>
</comments>
</file>

<file path=xl/sharedStrings.xml><?xml version="1.0" encoding="utf-8"?>
<sst xmlns="http://schemas.openxmlformats.org/spreadsheetml/2006/main" count="1297" uniqueCount="469">
  <si>
    <t>Iš viso</t>
  </si>
  <si>
    <t>iš viso</t>
  </si>
  <si>
    <t>iš jų darbo užmokesčiui</t>
  </si>
  <si>
    <t>Eil.                 Nr.</t>
  </si>
  <si>
    <t>01 programa. Savivaldybės valdymas</t>
  </si>
  <si>
    <t>02 programa. Saugios aplinkos užtikrinimas</t>
  </si>
  <si>
    <t>03 programa. Sveikatos priežiūra</t>
  </si>
  <si>
    <t>06 programa. Kultūros ir sporto politikos įgyvendinimas</t>
  </si>
  <si>
    <t>07 programa. Socialinės paramos įgyvendinimas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</si>
  <si>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</si>
  <si>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</si>
  <si>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</si>
  <si>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</si>
  <si>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</si>
  <si>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</si>
  <si>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</si>
  <si>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</si>
  <si>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</si>
  <si>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</si>
  <si>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</si>
  <si>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</si>
  <si>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</si>
  <si>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</si>
  <si>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</si>
  <si>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</si>
  <si>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</si>
  <si>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</si>
  <si>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</si>
  <si>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</si>
  <si>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</si>
  <si>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</si>
  <si>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</si>
  <si>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</si>
  <si>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</si>
  <si>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</si>
  <si>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</si>
  <si>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</si>
  <si>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</si>
  <si>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</si>
  <si>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</si>
  <si>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</si>
  <si>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</si>
  <si>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</si>
  <si>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</si>
  <si>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</si>
  <si>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</si>
  <si>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</si>
  <si>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</si>
  <si>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</si>
  <si>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</si>
  <si>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</si>
  <si>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</si>
  <si>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</si>
  <si>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</si>
  <si>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41.</t>
  </si>
  <si>
    <t>42.</t>
  </si>
  <si>
    <t>44.</t>
  </si>
  <si>
    <t>45.</t>
  </si>
  <si>
    <t>51.</t>
  </si>
  <si>
    <t>04 programa. Išsilavinusios bendruomenės ugdymas (-sis)</t>
  </si>
  <si>
    <t>IŠ VISO:</t>
  </si>
  <si>
    <t>05 programa. Ekonomikos ir verslo skatinimas</t>
  </si>
  <si>
    <t>2.</t>
  </si>
  <si>
    <t>iš jų: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</si>
  <si>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</si>
  <si>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</si>
  <si>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</si>
  <si>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civilinės būklės aktams registruoti</t>
  </si>
  <si>
    <t>valstybės garantuojamai pirminei teisinei pagalbai teikti</t>
  </si>
  <si>
    <t>savivaldybėms priskirtiems archyviniams dokumentams tvarkyti</t>
  </si>
  <si>
    <t>gyventojų registrui tvarkyti ir duomenims valstybės registrams teikti</t>
  </si>
  <si>
    <t>civilinei saugai vykdyti</t>
  </si>
  <si>
    <t>valstybinės kalbos vartojimo ir taisyklingumo kontrolei vykdyti</t>
  </si>
  <si>
    <t>jaunimo teisių apsaugai vykdyti</t>
  </si>
  <si>
    <t>socialinių išmokų ir kompensacijų skaičiavimui ir mokėjimui administruoti</t>
  </si>
  <si>
    <t>socialinei paramos mokiniams administruoti</t>
  </si>
  <si>
    <t>socialinėms paslaugos administruoti</t>
  </si>
  <si>
    <t>būsto nuomos ar išperkamosios būsto nuomos mokesčių dalies kompensacijoms administruoti</t>
  </si>
  <si>
    <t>priešgaisrinės saugos funkcijai vykdyti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</si>
  <si>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</si>
  <si>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</si>
  <si>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globai asmenims su sunkia negalia teikti</t>
  </si>
  <si>
    <t>socialinėms paslaugoms teikti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</si>
  <si>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</si>
  <si>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</si>
  <si>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</si>
  <si>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</si>
  <si>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</si>
  <si>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</si>
  <si>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</si>
  <si>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</si>
  <si>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</si>
  <si>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</si>
  <si>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</si>
  <si>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</si>
  <si>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</si>
  <si>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</si>
  <si>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</si>
  <si>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</si>
  <si>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</si>
  <si>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</si>
  <si>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</si>
  <si>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</si>
  <si>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</si>
  <si>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</si>
  <si>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</si>
  <si>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</si>
  <si>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</si>
  <si>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</si>
  <si>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</si>
  <si>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</si>
  <si>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</si>
  <si>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</si>
  <si>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</si>
  <si>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</si>
  <si>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</si>
  <si>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</si>
  <si>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</si>
  <si>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</si>
  <si>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</si>
  <si>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>4.1.1.</t>
  </si>
  <si>
    <t>4.1.2.</t>
  </si>
  <si>
    <t>4.1.3.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</si>
  <si>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</si>
  <si>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</si>
  <si>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</si>
  <si>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</si>
  <si>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</si>
  <si>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</si>
  <si>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</si>
  <si>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</si>
  <si>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Padidinta/ sumažinta</t>
  </si>
  <si>
    <t xml:space="preserve">vietinės reikšmės keliams ir gatvėms tiesti, rekonstruoti, taisyti (remontuoti), prižiūrėti ir saugaus eismo sąlygoms užtikrinti </t>
  </si>
  <si>
    <t>Patvirtinta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</si>
  <si>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</si>
  <si>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</si>
  <si>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</si>
  <si>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</si>
  <si>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</si>
  <si>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</si>
  <si>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</si>
  <si>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</si>
  <si>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>Iš viso patvirtinta</t>
  </si>
  <si>
    <t>Iš viso padidinta/ sumažinta</t>
  </si>
  <si>
    <t>pagal teisės aktus savivaldybėms perduotoms įstaigoms išlaikyti</t>
  </si>
  <si>
    <t xml:space="preserve">Vietinės reikšmės keliams ir gatvėms tiesti, rekonstruoti, taisyti (remontuoti), prižiūrėti ir saugaus eismo sąlygoms užtikrinti </t>
  </si>
  <si>
    <t>4.1.3.1.1.</t>
  </si>
  <si>
    <t>4.1.3.1.2.</t>
  </si>
  <si>
    <t>4.1.3.1.3.</t>
  </si>
  <si>
    <t>4.1.3.1.4.</t>
  </si>
  <si>
    <t>Pagal teisės aktus savivaldybėms perduotoms įstaigoms išlaikyti</t>
  </si>
  <si>
    <t>„Kranto“ progimnazija</t>
  </si>
  <si>
    <t>iš jų: žedinių atkuriamosios vertės kompensacija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</si>
  <si>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</si>
  <si>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</si>
  <si>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</si>
  <si>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</si>
  <si>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</si>
  <si>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</si>
  <si>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>Tūkst. Eur</t>
  </si>
  <si>
    <t>4.3.1.</t>
  </si>
  <si>
    <t>4.3.2.</t>
  </si>
  <si>
    <t>Europos Sąjungos ir kitos tarptautinės finansinės paramos lėšos</t>
  </si>
  <si>
    <t>neveiksnių asmenų būklės peržiūrėjimui užtikrinti</t>
  </si>
  <si>
    <t>Europos Sąjungos finansinės paramos lėšos</t>
  </si>
  <si>
    <t>Telšių rajono savivaldybės Žemaitės dramos teatro, kultūros centro ir Karolinos Praniauskaitės viešosios bibliotekos pastato Telšiuose, Respublikos g. 18/Katedros a. 1, avarinės būklės likvidavimas ir rekonstravimas</t>
  </si>
  <si>
    <t>Palūkanos už paskolas</t>
  </si>
  <si>
    <t>2.1.4.</t>
  </si>
  <si>
    <t>pajamos už ilgalaikio ir trumpalaikio materialiojo turto nuomą</t>
  </si>
  <si>
    <t>pajamos už prekes ir paslaugas</t>
  </si>
  <si>
    <t>Pajamos už ilgalaikio ir trumpalaikio materialiojo turto nuomą</t>
  </si>
  <si>
    <t>patvirtintoms užimtumo didinimo programoms įgyvendinti</t>
  </si>
  <si>
    <t>patvirtintoms užimtumo didinimo programoms administruoti</t>
  </si>
  <si>
    <t>savivaldybės mokyklos (klasės) specialiųjų ugdymosi poreikių turintiems mokiniams išlaikyti</t>
  </si>
  <si>
    <t>4.2.</t>
  </si>
  <si>
    <t>2.2.4.</t>
  </si>
  <si>
    <t>2.2.4.1.</t>
  </si>
  <si>
    <t>2.2.4.2.</t>
  </si>
  <si>
    <t>4.3.</t>
  </si>
  <si>
    <t>Žemės realizavimo pajamos</t>
  </si>
  <si>
    <t>erdvinių duomenų rinkiniui tvarkyti</t>
  </si>
  <si>
    <t>Dotacija savivaldybėms iš Europos Sąjungos, kitos tarptautinės finansinės paramos ir bendrojo finansavimo lėšų einamiesiems tikslams</t>
  </si>
  <si>
    <t>Praėjusių metų nepanaudotų biudžeto lėšų likutis</t>
  </si>
  <si>
    <t>Kita tikslinė dotacija, iš jų:</t>
  </si>
  <si>
    <t xml:space="preserve">Ilgalaikiam materialiajam ir nematerialiajam turtui įsigyti, iš jų: </t>
  </si>
  <si>
    <t>projektui „Tryškių miestelio viešųjų erdvių atnaujinimas“ įgyvendinti</t>
  </si>
  <si>
    <t>neformaliojo vaikų švietimo paslaugų plėtrai įgyvendinti</t>
  </si>
  <si>
    <t>projektui „Telšių rajono darželių infrastruktūros modernizavimas, didinant ikimokyklinio ir priešmokyklinio ugdymo prieinamumą“ įgyvendinti</t>
  </si>
  <si>
    <t>projektui ,,Socialinio būsto fondo plėtra įsigyjant butus“ įgyvendinti</t>
  </si>
  <si>
    <t>projektui „Integralios pagalbos plėtra Telšių rajone“ įgyvendinti</t>
  </si>
  <si>
    <t>4.3.1.1.</t>
  </si>
  <si>
    <t>4.3.1.2.</t>
  </si>
  <si>
    <t>Europos Sąjungos ir kitos tarptautinės finansinės paramos lėšos, iš jų:</t>
  </si>
  <si>
    <t>Valstybės biudžeto lėšos, kuriomis bendrai finansuojami projektai  iš Europos Sąjungos ir kitos tarptautinės finansinės paramos lėšų, iš jų:</t>
  </si>
  <si>
    <t>Savivaldybės mokyklos (klasės) specialiųjų ugdymosi poreikių turintiems mokiniams išlaikyti</t>
  </si>
  <si>
    <t>Specialioji  tikslinė dotacija valstybinėms (valstybės perduotoms savivaldybėms) funkcijoms atlikti, iš jų:</t>
  </si>
  <si>
    <t>4.1.4.</t>
  </si>
  <si>
    <t>4.1.5.</t>
  </si>
  <si>
    <t>4.1.6.</t>
  </si>
  <si>
    <t>4.1.7.</t>
  </si>
  <si>
    <t>4.1.8.</t>
  </si>
  <si>
    <t>4.1.9.</t>
  </si>
  <si>
    <t>4.1.10.</t>
  </si>
  <si>
    <t>4.1.11.</t>
  </si>
  <si>
    <t>4.1.12.</t>
  </si>
  <si>
    <t>4.1.13.</t>
  </si>
  <si>
    <t>4.1.14.</t>
  </si>
  <si>
    <t>4.1.15.</t>
  </si>
  <si>
    <t>4.1.16.</t>
  </si>
  <si>
    <t>4.1.17.</t>
  </si>
  <si>
    <t>4.1.18.</t>
  </si>
  <si>
    <t>4.1.19.</t>
  </si>
  <si>
    <t>4.1.20.</t>
  </si>
  <si>
    <t>4.1.21.</t>
  </si>
  <si>
    <t>4.1.22.</t>
  </si>
  <si>
    <t>4.4.</t>
  </si>
  <si>
    <t>4.5.</t>
  </si>
  <si>
    <t>4.5.2.</t>
  </si>
  <si>
    <t>Valstybės biudžeto dotacija savivaldybei, nuosavam lėšų indėliui bendrai iš ES struktūrinių fondų lėšų finansuojamiems projektams finansuoti, iš jų:</t>
  </si>
  <si>
    <t>ilgalaikiam materialiajam ir nematerialiajam turtui įsigyti</t>
  </si>
  <si>
    <t>Rinkliavos, iš jų:</t>
  </si>
  <si>
    <t>valstybės rinkliava</t>
  </si>
  <si>
    <t>vietinė rinkliava</t>
  </si>
  <si>
    <t>žemės ūkio funkcijoms atlikti</t>
  </si>
  <si>
    <t>baseino Telšiuose, Lygumų g. 47, kapitaliniam remontui</t>
  </si>
  <si>
    <t>valstybės biudžeto lėšos, kuriomis bendrai finansuojami projektai  iš Europos Sąjungos ir kitos tarptautinės finansinės paramos lėšų</t>
  </si>
  <si>
    <t>savarankiškosioms funkcijoms vykdyti</t>
  </si>
  <si>
    <t>4.3.1.4.</t>
  </si>
  <si>
    <t>4.4.1.</t>
  </si>
  <si>
    <t>pastato Telšiuose, Respublikos g. 28, modernizavimas pritaikant Telšių menų mokyklos reikmėms</t>
  </si>
  <si>
    <t>3.1.4.</t>
  </si>
  <si>
    <t>Mašinų ir įrenginių realizavimo pajamos</t>
  </si>
  <si>
    <t>visuomenės psichikos sveikatos paslaugų prieinamumui bei ankstyvojo savižudybių atpažinimo ir kompleksinės pagalbos teikimo sistemai plėtoti</t>
  </si>
  <si>
    <t>4.1.23.</t>
  </si>
  <si>
    <t>socialinei paramai mokiniams teikti</t>
  </si>
  <si>
    <t>akredituotai vaikų dienos socialinei priežiūrai administruoti</t>
  </si>
  <si>
    <t>gyvenamosios vietos deklaravimo duomenų ir gyvenamosios vietos nedeklaravusių asmenų apskaitos duomenims tvarkyti</t>
  </si>
  <si>
    <t>Viešosios bibliotekos dokumentų įsigijimui finansuoti</t>
  </si>
  <si>
    <t>Akredituotai vaikų dienos socialinei priežiūrai organizuoti</t>
  </si>
  <si>
    <t>4.3.4.</t>
  </si>
  <si>
    <t>4.3.5.</t>
  </si>
  <si>
    <t>4.3.6.</t>
  </si>
  <si>
    <t>4.3.7.</t>
  </si>
  <si>
    <t>4.3.8.</t>
  </si>
  <si>
    <t>4.3.9.</t>
  </si>
  <si>
    <t>4.5.2.1.</t>
  </si>
  <si>
    <t>4.5.2.2.</t>
  </si>
  <si>
    <t>4.5.2.3.</t>
  </si>
  <si>
    <t>4.5.2.4.</t>
  </si>
  <si>
    <t>Neformaliojo vaikų švietimo veiklai finansuoti</t>
  </si>
  <si>
    <t>neformaliojo vaikų švietimo veiklai finansuoti</t>
  </si>
  <si>
    <t>4.3.10.</t>
  </si>
  <si>
    <t>4.3.11.</t>
  </si>
  <si>
    <t>4.3.12.</t>
  </si>
  <si>
    <t>4.3.13.</t>
  </si>
  <si>
    <t>4.5.3.</t>
  </si>
  <si>
    <t>4.5.2.5.</t>
  </si>
  <si>
    <t>4.5.2.7.</t>
  </si>
  <si>
    <t>4.5.3.1.</t>
  </si>
  <si>
    <t>4.5.3.2.</t>
  </si>
  <si>
    <t>4.5.3.3.</t>
  </si>
  <si>
    <t>4.5.2.6.</t>
  </si>
  <si>
    <t xml:space="preserve">Ugdymo, maitinimo ir pavėžėjimo lėšos socialinę riziką patiriančių vaikų ikimokykliniam ugdymui užtikrinti  </t>
  </si>
  <si>
    <t xml:space="preserve">ugdymo, maitinimo ir pavėžėjimo lėšos socialinę riziką patiriančių vaikų ikimokykliniam ugdymui užtikrinti  </t>
  </si>
  <si>
    <t xml:space="preserve">Telšių rajono savivaldybės tarybos 2022 m. vasario 24 d. </t>
  </si>
  <si>
    <t xml:space="preserve">  TELŠIŲ RAJONO SAVIVALDYBĖS 2022 METŲ BIUDŽETO PAJAMOS</t>
  </si>
  <si>
    <t xml:space="preserve">Koordinuotai teikiamų paslaugų vaikams nuo gimimo iki 18 metų (turintiems didelių ir labai didelių specialiųjų ugdymosi poreikių – iki 21 metų) ir vaiko atstovams koordinavimui finansuoti </t>
  </si>
  <si>
    <t>Specialioji tikslinė dotacija ugdymo reikmėms finansuoti</t>
  </si>
  <si>
    <t>duomenims suteiktos valstybės pagalbos ir nereikšmingos pagalbos registrui teikti</t>
  </si>
  <si>
    <t>sveikai gyvensenai plėtoti bei sveikos gyvensenos igūdžiams ugdymo įstaigose ir bendruomenėse stiprinti bei visuomenės sveikatos stebėsenai savivaldybėje vykdyti</t>
  </si>
  <si>
    <t>savivaldybei priskirtai valstybinei žemės ir kitam valstybiniam turtui valdyti, naudoti ir disponuoti juo patikėjimo teise</t>
  </si>
  <si>
    <t>Biudžetinių įstaigų vadovaujančių darbuotojų minimaliems pareiginės algos koeficientams padidinti, siekiant gerinti jų darbo apmokėjimo sąlygas</t>
  </si>
  <si>
    <t>Padidėjusių išlaidų būsto šildymo išlaidų kompensacijoms teikti siekiant užtikrinti Lietuvos Respublikos piniginės socialinės paramos nepasiturintiems gyventojams įstatymo įgyvendinimą</t>
  </si>
  <si>
    <t>Pedagoginių darbuotojų, išlaikomų iš savivaldybės biudžeto lėšų, darbo užmokesčiui didinti</t>
  </si>
  <si>
    <t>Savivaldybės kontrolės ir audito tarnyba, iš jų:</t>
  </si>
  <si>
    <t>Savivaldybės administracija, iš jų:</t>
  </si>
  <si>
    <t>Bendra asignavimų suma</t>
  </si>
  <si>
    <t>iš jų pagal finansavimo šaltinius</t>
  </si>
  <si>
    <t>Asignavimų valdytojai, programos, išlaidų pavadinimas</t>
  </si>
  <si>
    <t xml:space="preserve">3 priedas </t>
  </si>
  <si>
    <t>Gyventojų pajamų mokestis, iš jų:</t>
  </si>
  <si>
    <t>Gyventojų pajamų mokestis, mokamas už pajamas, gautas iš veiklos, kuria verčiamasi turint verslo liudijimą</t>
  </si>
  <si>
    <t>savarankiškosiomks funkcijoms vykdyti</t>
  </si>
  <si>
    <t>kita tikslinė dotacija</t>
  </si>
  <si>
    <t>dotacija valstybinėms (valstybės perduotoms savivaldybėms) funkcijoms atlikti</t>
  </si>
  <si>
    <t>dotacija ugdymo reikmėms finansuoti</t>
  </si>
  <si>
    <t>biudžetinių įstaigų ir aplinkos apsaugos specialiosios programoms vykdyti</t>
  </si>
  <si>
    <t>skolintos lėšos</t>
  </si>
  <si>
    <t>praėjusių metų nepanaudotų biudžeto lėšų likutis</t>
  </si>
  <si>
    <t>01 programa. Savivaldybės valdymas, iš kurių:</t>
  </si>
  <si>
    <t>02 programa. Saugios aplinkos užtikrinimas, iš kurių:</t>
  </si>
  <si>
    <t xml:space="preserve">koordinuotai teikiamų paslaugų vaikams nuo gimimo iki 18 metų (turintiems didelių ir labai didelių specialiųjų ugdymosi poreikių – iki 21 metų) ir vaiko atstovams koordinavimui finansuoti </t>
  </si>
  <si>
    <t>Degaičių seniūnija, iš jų:</t>
  </si>
  <si>
    <t>05 programa. Ekonomikos ir verslo skatinimas, iš kurių:</t>
  </si>
  <si>
    <t>07 programa. Socialinės paramos įgyvendinimas, iš kurių:</t>
  </si>
  <si>
    <t>Gadūnavo seniūnija, iš jų:</t>
  </si>
  <si>
    <t>Luokės seniūnija, iš jų:</t>
  </si>
  <si>
    <t>Nevarėnų seniūnija, iš jų:</t>
  </si>
  <si>
    <t>Ryškėnų seniūnija, iš jų:</t>
  </si>
  <si>
    <t>Tryškių seniūnija, iš jų:</t>
  </si>
  <si>
    <t>Upynos seniūnija, iš jų:</t>
  </si>
  <si>
    <t>Varnių seniūnija, iš jų:</t>
  </si>
  <si>
    <t>Viešvėnų seniūnija, iš jų:</t>
  </si>
  <si>
    <t>Žarėnų seniūnija, iš jų:</t>
  </si>
  <si>
    <t>Telšių seniūnija, iš jų:</t>
  </si>
  <si>
    <t>Savivaldybės administracijos Finansų skyrius, iš jų:</t>
  </si>
  <si>
    <t>Priešgaisrinė tarnyba, iš jų:</t>
  </si>
  <si>
    <t>Visuomenės sveikatos biuras, iš jų:</t>
  </si>
  <si>
    <t>04 programa. Išsilavinusios bendruomenės ugdymas (-sis), iš kurių:</t>
  </si>
  <si>
    <t>biudžetinių įstaigų vadovaujančių darbuotojų minimaliems pareiginės algos koeficientams padidinti, siekiant gerinti jų darbo apmokėjimo sąlygas</t>
  </si>
  <si>
    <t>pedagoginių darbuotojų, išlaikomų iš savivaldybės biudžeto lėšų, darbo užmokesčiui didinti</t>
  </si>
  <si>
    <t>Žemaitės gimnazija, iš jų:</t>
  </si>
  <si>
    <t>Varnių Motiejaus Valančiaus gimnazija, iš jų:</t>
  </si>
  <si>
    <t>„Germanto“ progimnazija, iš jų:</t>
  </si>
  <si>
    <t xml:space="preserve">„Atžalyno“ progimnazija, iš jų:                                           </t>
  </si>
  <si>
    <t xml:space="preserve"> „Džiugo“ gimnazija, iš jų:</t>
  </si>
  <si>
    <t xml:space="preserve">23. </t>
  </si>
  <si>
    <t>„Ateities“ progimnazija, iš jų:</t>
  </si>
  <si>
    <t xml:space="preserve">24. </t>
  </si>
  <si>
    <t>Luokės Vytauto Kleivos gimnazija, iš jų:</t>
  </si>
  <si>
    <t>Nevarėnų  pagrindinė mokykla, iš jų:</t>
  </si>
  <si>
    <t xml:space="preserve">26. </t>
  </si>
  <si>
    <t>Tryškių Lazdynų Pelėdos gimnazija, iš jų:</t>
  </si>
  <si>
    <t>Ubiškės daugiafunkcis centras, iš jų:</t>
  </si>
  <si>
    <t>Lopšelis-darželis „Žemaitukas“, iš jų:</t>
  </si>
  <si>
    <t>Viešvėnų pagrindinė mokykla, iš jų:</t>
  </si>
  <si>
    <t>Buožėnų mokykla-daugiafunkcis centras, iš jų:</t>
  </si>
  <si>
    <t>Lopšelis-darželis „Nykštukas“, iš jų:</t>
  </si>
  <si>
    <t>Lopšelis-darželis „Saulutė“, iš jų:</t>
  </si>
  <si>
    <t>Lopšelis-darželis „Berželis“, iš jų:</t>
  </si>
  <si>
    <t>Lopšelis-darželis „Mastis“, iš jų:</t>
  </si>
  <si>
    <t>Lopšelis-darželis „Eglutė“, iš jų:</t>
  </si>
  <si>
    <t>Telšių  meno mokykla, iš jų:</t>
  </si>
  <si>
    <t>Sporto ir rekreacijos centras, iš jų:</t>
  </si>
  <si>
    <t>Telšių švietimo centras, iš jų:</t>
  </si>
  <si>
    <t>Kultūros centras, iš jų:</t>
  </si>
  <si>
    <t>Luokės kultūros centras, iš jų:</t>
  </si>
  <si>
    <t>Nevarėnų kultūros centras, iš jų:</t>
  </si>
  <si>
    <t>Ryškėnų kultūros centras, iš jų:</t>
  </si>
  <si>
    <t>Tryškių kultūros centras, iš jų:</t>
  </si>
  <si>
    <t>Varnių kultūros centras, iš jų:</t>
  </si>
  <si>
    <t>Viešvėnų kultūros centras, iš jų:</t>
  </si>
  <si>
    <t>Žemaitės dramos teatras, iš jų:</t>
  </si>
  <si>
    <t>Karolinos Praniauskaitės viešoji biblioteka, iš jų:</t>
  </si>
  <si>
    <t>padidėjusių išlaidų būsto šildymo išlaidų kompensacijoms teikti siekiant užtikrinti Lietuvos Respublikos piniginės socialinės paramos nepasiturintiems gyventojams įstatymo įgyvendinimą</t>
  </si>
  <si>
    <t>Vaikų globos namai, iš jų:</t>
  </si>
  <si>
    <t>Centras „Viltis", iš jų:</t>
  </si>
  <si>
    <t>Senelių globos namai, iš jų:</t>
  </si>
  <si>
    <t>Socialinių paslaugų centras, iš jų:</t>
  </si>
  <si>
    <t>03 programa. Sveikatos priežiūra, iš kurių:</t>
  </si>
  <si>
    <t>06 programa. Kultūros ir sporto politikos įgyvendinimas, iš kurių:</t>
  </si>
  <si>
    <t xml:space="preserve">4 priedas </t>
  </si>
  <si>
    <t>biudžetinių įstaigų pajamos</t>
  </si>
  <si>
    <t>aplinkos apsaugos specialiosios programoms pajamos</t>
  </si>
  <si>
    <t xml:space="preserve">5. </t>
  </si>
  <si>
    <t>Bendra likučio suma</t>
  </si>
  <si>
    <t xml:space="preserve">8. </t>
  </si>
  <si>
    <t>2022 METŲ ASIGNAVIMAI  PAGAL PROGRAMAS</t>
  </si>
  <si>
    <t>Asignavimų valdytojai, programos pavadinimas</t>
  </si>
  <si>
    <t xml:space="preserve">BIUDŽETINIŲ ĮSTAIGŲ 2022 METŲ PAJAMŲ ĮMOKOS Į SAVIVALDYBĖS BIUDŽETĄ </t>
  </si>
  <si>
    <t>„Kranto“ progimnazija, iš jų:</t>
  </si>
  <si>
    <t>Bendra asignavimų suma (sumažinta/padidinta)</t>
  </si>
  <si>
    <t xml:space="preserve"> Bendra likučio suma  (sumažinta/padidinta)</t>
  </si>
  <si>
    <t xml:space="preserve">5 priedas </t>
  </si>
  <si>
    <t>patikrinimui su asignavimais</t>
  </si>
  <si>
    <t>patikrinimui su 3 priedu</t>
  </si>
  <si>
    <t>valstybės biudžeto dotacija savivaldybei, nuosavam lėšų indėliui bendrai iš ES struktūrinių fondų lėšų finansuojamiems projektams finansuoti</t>
  </si>
  <si>
    <t>1 priedas</t>
  </si>
  <si>
    <t>3 priedas</t>
  </si>
  <si>
    <t>Skirtumas</t>
  </si>
  <si>
    <t>Ilgalaikiam materialiajam ir nematerialiajam turtui įsigyti</t>
  </si>
  <si>
    <t xml:space="preserve">    Savivaldybės mokyklos (klasės) specialiųjų ugdymosi poreikių turintiems mokiniams išlaikyti</t>
  </si>
  <si>
    <t>akredituotai vaikų dienos socialinei priežiūrai organizuoti</t>
  </si>
  <si>
    <t>DU</t>
  </si>
  <si>
    <t>Viso</t>
  </si>
  <si>
    <t>Valstybės biudžeto dotacija savivaldybei, nuosavam lėšų indėliui bendrai iš ES struktūrinių fondų lėšų finansuojamiems projektams finansuoti</t>
  </si>
  <si>
    <t>Valstybės biudžeto lėšos, kuriomis bendrai finansuojami projektai  iš Europos Sąjungos ir kitos tarptautinės finansinės paramos lėšų</t>
  </si>
  <si>
    <t>23.</t>
  </si>
  <si>
    <t>su asign tikrin</t>
  </si>
  <si>
    <t>Savivaldybės biudžetas</t>
  </si>
  <si>
    <t>Išlaidos</t>
  </si>
  <si>
    <t>tikrinimui</t>
  </si>
  <si>
    <t>biudžetinių įstaigų ir aplinkos apsaugos specialiosioms programoms vykdyti</t>
  </si>
  <si>
    <t>PRAĖJUSIŲ METŲ NEPANAUDOTŲ BIUDŽETO LĖŠŲ PASKIRSTYMAS</t>
  </si>
  <si>
    <t>4.3.14.</t>
  </si>
  <si>
    <t>4.3.15.</t>
  </si>
  <si>
    <t>4.3.16.</t>
  </si>
  <si>
    <t>Būsto pritaikymui neįgaliesiems finansuoti</t>
  </si>
  <si>
    <t>Socialinės reabilitacijos paslaugų neįgaliesiems teikimo benduomenėje finansuoti ir administruoti</t>
  </si>
  <si>
    <t>Asmeninei pagalbai teikti ir administruoti</t>
  </si>
  <si>
    <t>socialinei priežiūrai šeimoms teikti</t>
  </si>
  <si>
    <t>būsto pritaikymui neįgaliesiems finansuoti</t>
  </si>
  <si>
    <t>socialinės reabilitacijos paslaugų neįgaliesiems teikimo benduomenėje finansuoti ir administruoti</t>
  </si>
  <si>
    <t>asmeninei pagalbai teikti ir administruoti</t>
  </si>
  <si>
    <t>2022 METŲ BIUDŽETO ASIGNAVIMAI</t>
  </si>
  <si>
    <t>Socialinių paslaugų srities darbuotojų minimaliesiems pareiginės algos pastoviosios dalies koeficientams didinti</t>
  </si>
  <si>
    <t>4.3.17.</t>
  </si>
  <si>
    <t>socialinių paslaugų srities darbuotojų minimaliesiems pareiginės algos pastoviosios dalies koeficientams didinti</t>
  </si>
  <si>
    <t>sprendimo Nr. T1-36</t>
  </si>
  <si>
    <t>(Telšių rajono savivaldybės tarybos 2022 m. balandžio 28 d.</t>
  </si>
  <si>
    <t xml:space="preserve"> (Telšių rajono savivaldybės tarybos 2022 m. balandžio 28 d.</t>
  </si>
  <si>
    <t>pajamos</t>
  </si>
  <si>
    <t>asignavimai</t>
  </si>
  <si>
    <t xml:space="preserve">Bendrojo ugdymo mokyklų tinklo stiprinimo iniciatyvoms skatinti </t>
  </si>
  <si>
    <t xml:space="preserve">Vaikų, atvykusių į Lietuvos Respubliką iš Ukrainos dėl Rusijos Federacijos karinių veiksmų Ukrainoje, ugdymui ir pavėžėjimui į mokyklą ir atgal finansuoti </t>
  </si>
  <si>
    <t>4.3.18.</t>
  </si>
  <si>
    <t>4.3.19.</t>
  </si>
  <si>
    <t xml:space="preserve">Bendruomeninei veiklai stiprinti </t>
  </si>
  <si>
    <t xml:space="preserve">bendrojo ugdymo mokyklų tinklo stiprinimo iniciatyvoms skatinti </t>
  </si>
  <si>
    <t xml:space="preserve">vaikų, atvykusių į Lietuvos Respubliką iš Ukrainos dėl Rusijos Federacijos karinių veiksmų Ukrainoje, ugdymui ir pavėžėjimui į mokyklą ir atgal finansuoti </t>
  </si>
  <si>
    <t xml:space="preserve">bendruomeninei veiklai stiprinti </t>
  </si>
  <si>
    <t>Biudžetinių įstaigų ir aplinkos apsaugos specialiosioms programoms vykdyti</t>
  </si>
  <si>
    <t>Galutinės sumos iš 1 ir 3 priedo</t>
  </si>
  <si>
    <t>1 ir 3 priedai (galutinės sumos)</t>
  </si>
  <si>
    <t>viso 1 ir 3 priede kita dotacija</t>
  </si>
  <si>
    <t xml:space="preserve"> (Telšių rajono savivaldybės tarybos 2022 m.balandžio 28 d.</t>
  </si>
  <si>
    <t>Skolintos lėšos</t>
  </si>
  <si>
    <t>Iš viso su pajamomis</t>
  </si>
  <si>
    <t>Iš viso su asignavimais</t>
  </si>
  <si>
    <t>aplinkos apsauga</t>
  </si>
  <si>
    <t>sprendimo Nr. T1-121  redakcija)</t>
  </si>
  <si>
    <t xml:space="preserve">perrašome su ranka iš patikslinto </t>
  </si>
  <si>
    <t>atsikelia iš 4 priedo</t>
  </si>
  <si>
    <t>viešosios bibliotekos dokumentų įsigijimui finansuoti</t>
  </si>
  <si>
    <t>projektui ,,Telšių rajono Varnių Motiejaus Valančiaus gimnazijos modernizavimas, siekiant didinti veiklos efektyvumą“ įgyvendinti</t>
  </si>
  <si>
    <t>projektui „Telšių miesto gatvių apšvietimo modernizavimas, didinat energijos vartojimo efektyvumą II etapas“ įgyvendinti</t>
  </si>
  <si>
    <t>projektui ,,Telšių miesto gatvių apšvietimo modernizavimas, didinat energijos vartojimo efektyvumą” įgyvendinti</t>
  </si>
  <si>
    <t>4.3.20</t>
  </si>
  <si>
    <t>4.3.21.</t>
  </si>
  <si>
    <t>Išlaidoms, susijusioms su valstybinių ir savivaldybių mokyklų mokytojų, dirbančių pagal  ikimokyklinio, priešmokyklinio, bendrojo ugdymo ir profesinio mokymo programas, personalo optimizavimu ir atnaujinimu, apmokėti</t>
  </si>
  <si>
    <t>didinimas eurais ir tūkstančiais</t>
  </si>
  <si>
    <t>išlaidos</t>
  </si>
  <si>
    <t>eurais</t>
  </si>
  <si>
    <t>tūkst</t>
  </si>
  <si>
    <t>išlaidoms, susijusioms su valstybinių ir savivaldybių mokyklų mokytojų, dirbančių pagal  ikimokyklinio, priešmokyklinio, bendrojo ugdymo ir profesinio mokymo programas, personalo optimizavimu ir atnaujinimu, apmokėti</t>
  </si>
  <si>
    <t>4.3.22.</t>
  </si>
  <si>
    <t xml:space="preserve">suaugusiųjų asmenų, atvykusių į Lietuvos Respubliką iš Ukrainos dėl Rusijos Federacijos karinių veiksmų Ukrainoje, lietuvių kalbai mokyti </t>
  </si>
  <si>
    <t>4.3.23.</t>
  </si>
  <si>
    <t>savivaldybių patirtoms materialinių išteklių teikimo, siekiant šalinti COVID-19 ligos (koronaviruso infekcijos) padarinius ir valdyti jos plitimą esant valstybės lygio ekstremaliajai situacijai, išlaidoms kompensuoti</t>
  </si>
  <si>
    <t>4.3.24.</t>
  </si>
  <si>
    <t xml:space="preserve">Suaugusiųjų asmenų, atvykusių į Lietuvos Respubliką iš Ukrainos dėl Rusijos Federacijos karinių veiksmų Ukrainoje, lietuvių kalbai mokyti </t>
  </si>
  <si>
    <t>Savivaldybių patirtoms materialinių išteklių teikimo, siekiant šalinti COVID-19 ligos (koronaviruso infekcijos) padarinius ir valdyti jos plitimą esant valstybės lygio ekstremaliajai situacijai, išlaidoms kompensuoti</t>
  </si>
  <si>
    <t>4.3.25.</t>
  </si>
  <si>
    <t>Visuomenės psichologinės gerovės ir psichikos sveikatos stiprinimo paslaugas gyventojams bendruomenėse plėtoti</t>
  </si>
  <si>
    <t>visuomenės psichologinės gerovės ir psichikos sveikatos stiprinimo paslaugas gyventojams bendruomenėse plėtoti</t>
  </si>
  <si>
    <t xml:space="preserve"> (Telšių rajono savivaldybės tarybos 2022 m. birželio 30 d.</t>
  </si>
  <si>
    <t>(Telšių rajono savivaldybės tarybos 2022 m. birželio 30 d.</t>
  </si>
  <si>
    <t>vaikų, atvykusių į Lietuvos Respubliką iš Ukrainos dėl Rusijos Federacijos karinių veiksmų Ukrainoje, ugdymui ir pavėžėjimui į mokyklą ir atgal finansuoti</t>
  </si>
  <si>
    <t>4.3.26.</t>
  </si>
  <si>
    <t>Socialinėms išmokoms ir kompensacijoms skaičiuoti ir mokėti</t>
  </si>
  <si>
    <t>sprendimo Nr. T1-221 redakcija)</t>
  </si>
  <si>
    <t>skirtumas</t>
  </si>
  <si>
    <t>Skolintos</t>
  </si>
  <si>
    <t>Apyvartinės</t>
  </si>
  <si>
    <t>(Telšių rajono savivaldybės tarybos 2022 m. rugsėjo 29 d.</t>
  </si>
  <si>
    <t xml:space="preserve"> (Telšių rajono savivaldybės tarybos 2022 m. rugsėjo 29 d.</t>
  </si>
  <si>
    <t xml:space="preserve">Kompensacijoms už būsto suteikimą ir vienkartinėms išmokoms įsikurti gyvenamojoje vietoje  užsieniečiams, pasitraukusiems iš Ukrainos dėl Rusijos federacijos karinių veiksmų Ukrainoje, finansuoti </t>
  </si>
  <si>
    <t>51 tūkst gavimai</t>
  </si>
  <si>
    <t xml:space="preserve">kompensacijoms už būsto suteikimą ir vienkartinėms išmokoms įsikurti gyvenamojoje vietoje  užsieniečiams, pasitraukusiems iš Ukrainos dėl Rusijos federacijos karinių veiksmų Ukrainoje, finansuoti </t>
  </si>
  <si>
    <t>su viršutine lentele</t>
  </si>
  <si>
    <t>4.3.27.</t>
  </si>
  <si>
    <t xml:space="preserve">patirtoms išlaidoms užsieniečiams, pasitraukusiems iš Ukrainos dėl Rusijos federacijos karinių veiksmų Ukrainoje,  priimti ir pagalbai jiems teikti įgyvendinant Lietuvos Respublikos piniginės socialinės paramos nepasiturintiems gyventojams įstatymą, kompensuoti </t>
  </si>
  <si>
    <t xml:space="preserve">Patirtoms išlaidoms užsieniečiams, pasitraukusiems iš Ukrainos dėl Rusijos federacijos karinių veiksmų Ukrainoje,  priimti ir pagalbai jiems teikti įgyvendinant Lietuvos Respublikos piniginės socialinės paramos nepasiturintiems gyventojams įstatymą, kompensuoti </t>
  </si>
  <si>
    <t xml:space="preserve">pažangos priemonės „Gerinti socialinių paslaugų kokybę ir prieinamumą, didinti socialinės paramos veiksmingumą kriziniais atvejais šeimoje” veiklai „Socialinės priežiūros šeimoms teikimas” finansuoti </t>
  </si>
  <si>
    <t xml:space="preserve">Pažangos priemonės „Gerinti socialinių paslaugų kokybę ir prieinamumą, didinti socialinės paramos veiksmingumą kriziniais atvejais šeimoje” veiklai „Socialinės priežiūros šeimoms teikimas” finansuoti </t>
  </si>
  <si>
    <t>4.3.28.</t>
  </si>
  <si>
    <t>sprendimo Nr. T1-312     redakcija)</t>
  </si>
  <si>
    <t>sprendimo Nr. T1-312      redakcija)</t>
  </si>
  <si>
    <t>sprendimo Nr. T1-312 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</si>
</sst>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_-* #,##0.00\ _L_t_-;\-* #,##0.00\ _L_t_-;_-* &quot;-&quot;??\ _L_t_-;_-@_-"/>
  </numFmts>
  <fonts count="32" x14ac:knownFonts="1">
    <font>
      <sz val="10"/>
      <name val="Arial"/>
      <charset val="186"/>
    </font>
    <font>
      <sz val="10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i/>
      <sz val="10"/>
      <name val="Times New Roman"/>
      <family val="1"/>
      <charset val="186"/>
    </font>
    <font>
      <sz val="10"/>
      <name val="Times New Roman"/>
      <family val="1"/>
    </font>
    <font>
      <i/>
      <sz val="10"/>
      <name val="Times New Roman"/>
      <family val="1"/>
    </font>
    <font>
      <b/>
      <sz val="11"/>
      <color rgb="FF000000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0"/>
      <name val="Arial"/>
      <family val="2"/>
      <charset val="186"/>
    </font>
    <font>
      <b/>
      <sz val="10"/>
      <name val="Times New Roman"/>
      <family val="1"/>
      <charset val="186"/>
    </font>
    <font>
      <sz val="8"/>
      <name val="Arial"/>
      <family val="2"/>
      <charset val="186"/>
    </font>
    <font>
      <b/>
      <sz val="12"/>
      <name val="Times New Roman"/>
      <family val="1"/>
      <charset val="186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9"/>
      <color rgb="FFFF0000"/>
      <name val="Times New Roman"/>
      <family val="1"/>
    </font>
    <font>
      <sz val="11"/>
      <color rgb="FFFF0000"/>
      <name val="Times New Roman"/>
      <family val="1"/>
    </font>
    <font>
      <b/>
      <sz val="11"/>
      <color rgb="FFFF0000"/>
      <name val="Times New Roman"/>
      <family val="1"/>
    </font>
    <font>
      <i/>
      <sz val="10"/>
      <color rgb="FFFF0000"/>
      <name val="Times New Roman"/>
      <family val="1"/>
    </font>
    <font>
      <i/>
      <sz val="11"/>
      <color rgb="FFFF0000"/>
      <name val="Times New Roman"/>
      <family val="1"/>
    </font>
    <font>
      <sz val="10"/>
      <color rgb="FFFF0000"/>
      <name val="Times New Roman"/>
      <family val="1"/>
    </font>
    <font>
      <b/>
      <i/>
      <sz val="10"/>
      <color rgb="FFFF0000"/>
      <name val="Times New Roman"/>
      <family val="1"/>
    </font>
    <font>
      <sz val="10"/>
      <color rgb="FFFF0000"/>
      <name val="Arial"/>
      <family val="2"/>
      <charset val="186"/>
    </font>
    <font>
      <sz val="11"/>
      <color rgb="FFFF0000"/>
      <name val="Times New Roman"/>
      <family val="1"/>
      <charset val="186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</cellStyleXfs>
  <cellXfs count="286">
    <xf numFmtId="0" fontId="0" fillId="0" borderId="0" xfId="0"/>
    <xf numFmtId="164" fontId="2" fillId="0" borderId="0" xfId="0" applyNumberFormat="1" applyFont="1"/>
    <xf numFmtId="164" fontId="2" fillId="0" borderId="0" xfId="0" applyNumberFormat="1" applyFont="1" applyAlignment="1">
      <alignment horizontal="right"/>
    </xf>
    <xf numFmtId="164" fontId="2" fillId="0" borderId="2" xfId="0" applyNumberFormat="1" applyFont="1" applyBorder="1" applyAlignment="1">
      <alignment horizontal="center"/>
    </xf>
    <xf numFmtId="164" fontId="2" fillId="0" borderId="10" xfId="0" applyNumberFormat="1" applyFont="1" applyBorder="1"/>
    <xf numFmtId="164" fontId="2" fillId="0" borderId="1" xfId="0" applyNumberFormat="1" applyFont="1" applyBorder="1"/>
    <xf numFmtId="164" fontId="2" fillId="4" borderId="1" xfId="0" applyNumberFormat="1" applyFont="1" applyFill="1" applyBorder="1"/>
    <xf numFmtId="164" fontId="2" fillId="0" borderId="3" xfId="0" applyNumberFormat="1" applyFont="1" applyBorder="1"/>
    <xf numFmtId="164" fontId="2" fillId="0" borderId="4" xfId="0" applyNumberFormat="1" applyFont="1" applyBorder="1"/>
    <xf numFmtId="164" fontId="2" fillId="0" borderId="5" xfId="0" applyNumberFormat="1" applyFont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  <xf numFmtId="164" fontId="3" fillId="3" borderId="1" xfId="0" applyNumberFormat="1" applyFont="1" applyFill="1" applyBorder="1"/>
    <xf numFmtId="164" fontId="2" fillId="0" borderId="12" xfId="0" applyNumberFormat="1" applyFont="1" applyBorder="1"/>
    <xf numFmtId="164" fontId="3" fillId="3" borderId="4" xfId="0" applyNumberFormat="1" applyFont="1" applyFill="1" applyBorder="1"/>
    <xf numFmtId="164" fontId="2" fillId="0" borderId="2" xfId="0" applyNumberFormat="1" applyFont="1" applyBorder="1"/>
    <xf numFmtId="164" fontId="1" fillId="0" borderId="0" xfId="0" applyNumberFormat="1" applyFont="1"/>
    <xf numFmtId="164" fontId="2" fillId="4" borderId="1" xfId="0" applyNumberFormat="1" applyFont="1" applyFill="1" applyBorder="1" applyAlignment="1">
      <alignment horizontal="right"/>
    </xf>
    <xf numFmtId="164" fontId="3" fillId="3" borderId="4" xfId="0" applyNumberFormat="1" applyFont="1" applyFill="1" applyBorder="1" applyAlignment="1">
      <alignment vertical="center"/>
    </xf>
    <xf numFmtId="164" fontId="3" fillId="3" borderId="1" xfId="0" applyNumberFormat="1" applyFont="1" applyFill="1" applyBorder="1" applyAlignment="1">
      <alignment vertical="distributed"/>
    </xf>
    <xf numFmtId="164" fontId="2" fillId="0" borderId="7" xfId="0" applyNumberFormat="1" applyFont="1" applyBorder="1"/>
    <xf numFmtId="164" fontId="2" fillId="0" borderId="5" xfId="0" applyNumberFormat="1" applyFont="1" applyBorder="1"/>
    <xf numFmtId="164" fontId="2" fillId="0" borderId="2" xfId="0" applyNumberFormat="1" applyFont="1" applyBorder="1" applyAlignment="1">
      <alignment wrapText="1"/>
    </xf>
    <xf numFmtId="164" fontId="2" fillId="5" borderId="1" xfId="0" applyNumberFormat="1" applyFont="1" applyFill="1" applyBorder="1" applyAlignment="1">
      <alignment horizontal="right"/>
    </xf>
    <xf numFmtId="164" fontId="11" fillId="0" borderId="0" xfId="0" applyNumberFormat="1" applyFont="1"/>
    <xf numFmtId="164" fontId="3" fillId="0" borderId="0" xfId="0" applyNumberFormat="1" applyFont="1"/>
    <xf numFmtId="164" fontId="4" fillId="0" borderId="1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 wrapText="1"/>
    </xf>
    <xf numFmtId="164" fontId="2" fillId="0" borderId="10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vertical="center"/>
    </xf>
    <xf numFmtId="164" fontId="2" fillId="0" borderId="6" xfId="0" applyNumberFormat="1" applyFont="1" applyBorder="1" applyAlignment="1">
      <alignment horizontal="center"/>
    </xf>
    <xf numFmtId="164" fontId="2" fillId="0" borderId="12" xfId="0" applyNumberFormat="1" applyFont="1" applyBorder="1" applyAlignment="1">
      <alignment horizontal="center"/>
    </xf>
    <xf numFmtId="164" fontId="5" fillId="0" borderId="12" xfId="0" applyNumberFormat="1" applyFont="1" applyBorder="1" applyAlignment="1">
      <alignment horizontal="left" wrapText="1" indent="1"/>
    </xf>
    <xf numFmtId="164" fontId="5" fillId="0" borderId="5" xfId="0" applyNumberFormat="1" applyFont="1" applyBorder="1" applyAlignment="1">
      <alignment horizontal="left" wrapText="1" indent="1"/>
    </xf>
    <xf numFmtId="164" fontId="2" fillId="0" borderId="13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left" wrapText="1" indent="1"/>
    </xf>
    <xf numFmtId="164" fontId="5" fillId="0" borderId="9" xfId="0" applyNumberFormat="1" applyFont="1" applyBorder="1" applyAlignment="1">
      <alignment horizontal="left" wrapText="1" indent="1"/>
    </xf>
    <xf numFmtId="164" fontId="2" fillId="0" borderId="1" xfId="0" applyNumberFormat="1" applyFont="1" applyBorder="1" applyAlignment="1">
      <alignment horizontal="left"/>
    </xf>
    <xf numFmtId="164" fontId="9" fillId="0" borderId="0" xfId="0" applyNumberFormat="1" applyFont="1"/>
    <xf numFmtId="164" fontId="11" fillId="0" borderId="0" xfId="0" applyNumberFormat="1" applyFont="1" applyAlignment="1">
      <alignment horizontal="left" wrapText="1" indent="22"/>
    </xf>
    <xf numFmtId="164" fontId="9" fillId="0" borderId="0" xfId="0" applyNumberFormat="1" applyFont="1" applyAlignment="1">
      <alignment wrapText="1"/>
    </xf>
    <xf numFmtId="164" fontId="9" fillId="0" borderId="0" xfId="0" applyNumberFormat="1" applyFont="1" applyAlignment="1">
      <alignment vertical="center"/>
    </xf>
    <xf numFmtId="164" fontId="2" fillId="0" borderId="1" xfId="0" applyNumberFormat="1" applyFont="1" applyBorder="1" applyAlignment="1">
      <alignment horizontal="center" vertical="center"/>
    </xf>
    <xf numFmtId="164" fontId="9" fillId="0" borderId="1" xfId="0" applyNumberFormat="1" applyFont="1" applyBorder="1" applyAlignment="1">
      <alignment horizontal="center" vertical="center" wrapText="1"/>
    </xf>
    <xf numFmtId="164" fontId="9" fillId="4" borderId="1" xfId="0" applyNumberFormat="1" applyFont="1" applyFill="1" applyBorder="1" applyAlignment="1">
      <alignment horizontal="center" vertical="center" wrapText="1"/>
    </xf>
    <xf numFmtId="164" fontId="9" fillId="5" borderId="1" xfId="0" applyNumberFormat="1" applyFont="1" applyFill="1" applyBorder="1" applyAlignment="1">
      <alignment horizontal="center" vertical="center" wrapText="1"/>
    </xf>
    <xf numFmtId="164" fontId="9" fillId="0" borderId="1" xfId="0" applyNumberFormat="1" applyFont="1" applyBorder="1" applyAlignment="1">
      <alignment horizontal="left"/>
    </xf>
    <xf numFmtId="164" fontId="10" fillId="0" borderId="1" xfId="0" applyNumberFormat="1" applyFont="1" applyBorder="1" applyAlignment="1">
      <alignment vertical="center" wrapText="1"/>
    </xf>
    <xf numFmtId="164" fontId="9" fillId="0" borderId="1" xfId="0" applyNumberFormat="1" applyFont="1" applyBorder="1" applyAlignment="1">
      <alignment horizontal="left" vertical="center" wrapText="1"/>
    </xf>
    <xf numFmtId="164" fontId="10" fillId="2" borderId="1" xfId="0" applyNumberFormat="1" applyFont="1" applyFill="1" applyBorder="1" applyAlignment="1">
      <alignment vertical="center" wrapText="1"/>
    </xf>
    <xf numFmtId="164" fontId="5" fillId="0" borderId="1" xfId="0" applyNumberFormat="1" applyFont="1" applyBorder="1" applyAlignment="1">
      <alignment vertical="center" wrapText="1"/>
    </xf>
    <xf numFmtId="164" fontId="5" fillId="0" borderId="1" xfId="0" applyNumberFormat="1" applyFont="1" applyBorder="1" applyAlignment="1">
      <alignment horizontal="left"/>
    </xf>
    <xf numFmtId="164" fontId="5" fillId="0" borderId="0" xfId="0" applyNumberFormat="1" applyFont="1"/>
    <xf numFmtId="164" fontId="2" fillId="0" borderId="1" xfId="0" applyNumberFormat="1" applyFont="1" applyBorder="1" applyAlignment="1">
      <alignment vertical="center" wrapText="1"/>
    </xf>
    <xf numFmtId="164" fontId="3" fillId="0" borderId="1" xfId="0" applyNumberFormat="1" applyFont="1" applyBorder="1" applyAlignment="1">
      <alignment vertical="center" wrapText="1"/>
    </xf>
    <xf numFmtId="164" fontId="9" fillId="0" borderId="1" xfId="0" applyNumberFormat="1" applyFont="1" applyBorder="1" applyAlignment="1">
      <alignment vertical="center" wrapText="1"/>
    </xf>
    <xf numFmtId="164" fontId="5" fillId="0" borderId="1" xfId="0" applyNumberFormat="1" applyFont="1" applyBorder="1" applyAlignment="1">
      <alignment horizontal="left" vertical="center" wrapText="1"/>
    </xf>
    <xf numFmtId="164" fontId="6" fillId="0" borderId="0" xfId="0" applyNumberFormat="1" applyFont="1"/>
    <xf numFmtId="164" fontId="10" fillId="3" borderId="1" xfId="0" applyNumberFormat="1" applyFont="1" applyFill="1" applyBorder="1" applyAlignment="1">
      <alignment vertical="center" wrapText="1"/>
    </xf>
    <xf numFmtId="164" fontId="10" fillId="4" borderId="1" xfId="0" applyNumberFormat="1" applyFont="1" applyFill="1" applyBorder="1" applyAlignment="1">
      <alignment horizontal="right"/>
    </xf>
    <xf numFmtId="164" fontId="10" fillId="5" borderId="1" xfId="0" applyNumberFormat="1" applyFont="1" applyFill="1" applyBorder="1" applyAlignment="1">
      <alignment horizontal="right"/>
    </xf>
    <xf numFmtId="164" fontId="10" fillId="0" borderId="1" xfId="0" applyNumberFormat="1" applyFont="1" applyBorder="1" applyAlignment="1">
      <alignment horizontal="right"/>
    </xf>
    <xf numFmtId="164" fontId="9" fillId="5" borderId="1" xfId="0" applyNumberFormat="1" applyFont="1" applyFill="1" applyBorder="1" applyAlignment="1">
      <alignment horizontal="right"/>
    </xf>
    <xf numFmtId="164" fontId="2" fillId="0" borderId="1" xfId="0" applyNumberFormat="1" applyFont="1" applyBorder="1" applyAlignment="1">
      <alignment horizontal="right"/>
    </xf>
    <xf numFmtId="164" fontId="9" fillId="4" borderId="1" xfId="0" applyNumberFormat="1" applyFont="1" applyFill="1" applyBorder="1" applyAlignment="1">
      <alignment horizontal="right"/>
    </xf>
    <xf numFmtId="164" fontId="9" fillId="0" borderId="1" xfId="0" applyNumberFormat="1" applyFont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2" fillId="4" borderId="1" xfId="0" applyNumberFormat="1" applyFont="1" applyFill="1" applyBorder="1" applyAlignment="1">
      <alignment horizontal="right"/>
    </xf>
    <xf numFmtId="164" fontId="5" fillId="5" borderId="1" xfId="0" applyNumberFormat="1" applyFont="1" applyFill="1" applyBorder="1" applyAlignment="1">
      <alignment horizontal="right"/>
    </xf>
    <xf numFmtId="164" fontId="5" fillId="0" borderId="1" xfId="0" applyNumberFormat="1" applyFont="1" applyBorder="1" applyAlignment="1">
      <alignment horizontal="right"/>
    </xf>
    <xf numFmtId="164" fontId="3" fillId="4" borderId="1" xfId="0" applyNumberFormat="1" applyFont="1" applyFill="1" applyBorder="1" applyAlignment="1">
      <alignment horizontal="right"/>
    </xf>
    <xf numFmtId="164" fontId="3" fillId="5" borderId="1" xfId="0" applyNumberFormat="1" applyFont="1" applyFill="1" applyBorder="1" applyAlignment="1">
      <alignment horizontal="right"/>
    </xf>
    <xf numFmtId="164" fontId="5" fillId="4" borderId="1" xfId="0" applyNumberFormat="1" applyFont="1" applyFill="1" applyBorder="1" applyAlignment="1">
      <alignment horizontal="right"/>
    </xf>
    <xf numFmtId="164" fontId="10" fillId="3" borderId="1" xfId="0" applyNumberFormat="1" applyFont="1" applyFill="1" applyBorder="1" applyAlignment="1">
      <alignment horizontal="right"/>
    </xf>
    <xf numFmtId="164" fontId="5" fillId="0" borderId="0" xfId="0" applyNumberFormat="1" applyFont="1" applyAlignment="1">
      <alignment horizontal="left" wrapText="1" inden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horizontal="left" vertical="center" wrapText="1" indent="1"/>
    </xf>
    <xf numFmtId="164" fontId="14" fillId="4" borderId="1" xfId="0" applyNumberFormat="1" applyFont="1" applyFill="1" applyBorder="1" applyAlignment="1">
      <alignment horizontal="right"/>
    </xf>
    <xf numFmtId="164" fontId="14" fillId="5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5" fillId="0" borderId="1" xfId="0" applyNumberFormat="1" applyFont="1" applyBorder="1" applyAlignment="1">
      <alignment horizontal="left" vertical="center" wrapText="1" indent="1"/>
    </xf>
    <xf numFmtId="0" fontId="15" fillId="0" borderId="0" xfId="0" applyFont="1" applyAlignment="1">
      <alignment wrapText="1"/>
    </xf>
    <xf numFmtId="164" fontId="2" fillId="0" borderId="1" xfId="0" applyNumberFormat="1" applyFont="1" applyBorder="1" applyAlignment="1">
      <alignment horizontal="left" vertical="center" wrapText="1"/>
    </xf>
    <xf numFmtId="1" fontId="16" fillId="0" borderId="1" xfId="0" applyNumberFormat="1" applyFont="1" applyBorder="1" applyAlignment="1">
      <alignment horizontal="left" vertical="center" wrapText="1"/>
    </xf>
    <xf numFmtId="1" fontId="2" fillId="0" borderId="1" xfId="0" applyNumberFormat="1" applyFont="1" applyBorder="1" applyAlignment="1">
      <alignment horizontal="left" vertical="center" wrapText="1"/>
    </xf>
    <xf numFmtId="164" fontId="5" fillId="0" borderId="1" xfId="0" applyNumberFormat="1" applyFont="1" applyBorder="1" applyAlignment="1">
      <alignment horizontal="left" vertical="top" wrapText="1" indent="1"/>
    </xf>
    <xf numFmtId="0" fontId="5" fillId="0" borderId="1" xfId="0" applyFont="1" applyBorder="1" applyAlignment="1">
      <alignment horizontal="left" wrapText="1" indent="1"/>
    </xf>
    <xf numFmtId="164" fontId="2" fillId="3" borderId="1" xfId="0" applyNumberFormat="1" applyFont="1" applyFill="1" applyBorder="1" applyAlignment="1">
      <alignment horizontal="left"/>
    </xf>
    <xf numFmtId="164" fontId="2" fillId="0" borderId="10" xfId="0" applyNumberFormat="1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164" fontId="5" fillId="0" borderId="0" xfId="0" applyNumberFormat="1" applyFont="1" applyAlignment="1">
      <alignment horizontal="left" vertical="center" wrapText="1" indent="1"/>
    </xf>
    <xf numFmtId="0" fontId="2" fillId="0" borderId="4" xfId="0" applyFont="1" applyBorder="1" applyAlignment="1">
      <alignment horizontal="left" wrapText="1"/>
    </xf>
    <xf numFmtId="164" fontId="3" fillId="4" borderId="10" xfId="0" applyNumberFormat="1" applyFont="1" applyFill="1" applyBorder="1" applyAlignment="1">
      <alignment horizontal="right"/>
    </xf>
    <xf numFmtId="164" fontId="3" fillId="5" borderId="10" xfId="0" applyNumberFormat="1" applyFont="1" applyFill="1" applyBorder="1" applyAlignment="1">
      <alignment horizontal="right"/>
    </xf>
    <xf numFmtId="164" fontId="3" fillId="0" borderId="10" xfId="0" applyNumberFormat="1" applyFont="1" applyBorder="1" applyAlignment="1">
      <alignment horizontal="right"/>
    </xf>
    <xf numFmtId="164" fontId="5" fillId="0" borderId="1" xfId="0" applyNumberFormat="1" applyFont="1" applyBorder="1" applyAlignment="1">
      <alignment horizontal="left" wrapText="1" indent="1"/>
    </xf>
    <xf numFmtId="0" fontId="5" fillId="0" borderId="2" xfId="0" applyFont="1" applyBorder="1" applyAlignment="1">
      <alignment horizontal="left" wrapText="1" indent="1"/>
    </xf>
    <xf numFmtId="164" fontId="3" fillId="0" borderId="0" xfId="0" applyNumberFormat="1" applyFont="1" applyAlignment="1">
      <alignment horizontal="right"/>
    </xf>
    <xf numFmtId="164" fontId="3" fillId="0" borderId="1" xfId="0" applyNumberFormat="1" applyFont="1" applyBorder="1"/>
    <xf numFmtId="164" fontId="3" fillId="0" borderId="7" xfId="0" applyNumberFormat="1" applyFont="1" applyBorder="1"/>
    <xf numFmtId="164" fontId="6" fillId="0" borderId="5" xfId="0" applyNumberFormat="1" applyFont="1" applyBorder="1" applyAlignment="1">
      <alignment horizontal="center"/>
    </xf>
    <xf numFmtId="164" fontId="6" fillId="0" borderId="10" xfId="0" applyNumberFormat="1" applyFont="1" applyBorder="1" applyAlignment="1">
      <alignment horizontal="center"/>
    </xf>
    <xf numFmtId="164" fontId="6" fillId="0" borderId="12" xfId="0" applyNumberFormat="1" applyFont="1" applyBorder="1" applyAlignment="1">
      <alignment horizontal="center"/>
    </xf>
    <xf numFmtId="164" fontId="7" fillId="3" borderId="4" xfId="0" applyNumberFormat="1" applyFont="1" applyFill="1" applyBorder="1" applyAlignment="1">
      <alignment horizontal="center" vertical="center"/>
    </xf>
    <xf numFmtId="164" fontId="7" fillId="3" borderId="1" xfId="0" applyNumberFormat="1" applyFont="1" applyFill="1" applyBorder="1" applyAlignment="1">
      <alignment horizontal="center" vertical="center" wrapText="1"/>
    </xf>
    <xf numFmtId="164" fontId="2" fillId="3" borderId="4" xfId="0" applyNumberFormat="1" applyFont="1" applyFill="1" applyBorder="1"/>
    <xf numFmtId="164" fontId="2" fillId="3" borderId="1" xfId="0" applyNumberFormat="1" applyFont="1" applyFill="1" applyBorder="1"/>
    <xf numFmtId="164" fontId="5" fillId="0" borderId="1" xfId="0" applyNumberFormat="1" applyFont="1" applyBorder="1"/>
    <xf numFmtId="164" fontId="3" fillId="0" borderId="0" xfId="0" applyNumberFormat="1" applyFont="1" applyAlignment="1">
      <alignment wrapText="1"/>
    </xf>
    <xf numFmtId="164" fontId="3" fillId="0" borderId="2" xfId="0" applyNumberFormat="1" applyFont="1" applyBorder="1"/>
    <xf numFmtId="3" fontId="3" fillId="0" borderId="2" xfId="0" applyNumberFormat="1" applyFont="1" applyBorder="1" applyAlignment="1">
      <alignment wrapText="1"/>
    </xf>
    <xf numFmtId="3" fontId="3" fillId="0" borderId="5" xfId="0" applyNumberFormat="1" applyFont="1" applyBorder="1" applyAlignment="1">
      <alignment wrapText="1"/>
    </xf>
    <xf numFmtId="0" fontId="11" fillId="0" borderId="0" xfId="0" applyFont="1" applyAlignment="1">
      <alignment horizontal="left" wrapText="1" indent="23"/>
    </xf>
    <xf numFmtId="164" fontId="3" fillId="0" borderId="8" xfId="0" applyNumberFormat="1" applyFont="1" applyBorder="1"/>
    <xf numFmtId="164" fontId="2" fillId="0" borderId="9" xfId="0" applyNumberFormat="1" applyFont="1" applyBorder="1"/>
    <xf numFmtId="164" fontId="3" fillId="0" borderId="6" xfId="0" applyNumberFormat="1" applyFont="1" applyBorder="1"/>
    <xf numFmtId="164" fontId="2" fillId="0" borderId="12" xfId="0" applyNumberFormat="1" applyFont="1" applyBorder="1" applyAlignment="1">
      <alignment wrapText="1"/>
    </xf>
    <xf numFmtId="164" fontId="2" fillId="0" borderId="13" xfId="0" applyNumberFormat="1" applyFont="1" applyBorder="1"/>
    <xf numFmtId="164" fontId="3" fillId="0" borderId="12" xfId="0" applyNumberFormat="1" applyFont="1" applyBorder="1"/>
    <xf numFmtId="164" fontId="4" fillId="4" borderId="1" xfId="0" applyNumberFormat="1" applyFont="1" applyFill="1" applyBorder="1" applyAlignment="1">
      <alignment horizontal="center" vertical="center" wrapText="1"/>
    </xf>
    <xf numFmtId="164" fontId="2" fillId="6" borderId="1" xfId="0" applyNumberFormat="1" applyFont="1" applyFill="1" applyBorder="1"/>
    <xf numFmtId="164" fontId="3" fillId="3" borderId="1" xfId="0" applyNumberFormat="1" applyFont="1" applyFill="1" applyBorder="1" applyAlignment="1">
      <alignment horizontal="right" vertical="center"/>
    </xf>
    <xf numFmtId="164" fontId="4" fillId="0" borderId="0" xfId="0" applyNumberFormat="1" applyFont="1" applyAlignment="1">
      <alignment horizontal="left" wrapText="1" indent="22"/>
    </xf>
    <xf numFmtId="164" fontId="4" fillId="4" borderId="1" xfId="0" applyNumberFormat="1" applyFont="1" applyFill="1" applyBorder="1" applyAlignment="1">
      <alignment horizontal="center" vertical="center"/>
    </xf>
    <xf numFmtId="164" fontId="3" fillId="4" borderId="1" xfId="0" applyNumberFormat="1" applyFont="1" applyFill="1" applyBorder="1"/>
    <xf numFmtId="164" fontId="3" fillId="4" borderId="1" xfId="0" applyNumberFormat="1" applyFont="1" applyFill="1" applyBorder="1" applyAlignment="1">
      <alignment vertical="distributed"/>
    </xf>
    <xf numFmtId="164" fontId="4" fillId="5" borderId="1" xfId="0" applyNumberFormat="1" applyFont="1" applyFill="1" applyBorder="1" applyAlignment="1">
      <alignment horizontal="center" vertical="center"/>
    </xf>
    <xf numFmtId="164" fontId="4" fillId="5" borderId="1" xfId="0" applyNumberFormat="1" applyFont="1" applyFill="1" applyBorder="1" applyAlignment="1">
      <alignment horizontal="center" vertical="center" wrapText="1"/>
    </xf>
    <xf numFmtId="164" fontId="3" fillId="5" borderId="1" xfId="0" applyNumberFormat="1" applyFont="1" applyFill="1" applyBorder="1"/>
    <xf numFmtId="164" fontId="2" fillId="5" borderId="1" xfId="0" applyNumberFormat="1" applyFont="1" applyFill="1" applyBorder="1"/>
    <xf numFmtId="164" fontId="3" fillId="5" borderId="1" xfId="0" applyNumberFormat="1" applyFont="1" applyFill="1" applyBorder="1" applyAlignment="1">
      <alignment vertical="distributed"/>
    </xf>
    <xf numFmtId="164" fontId="5" fillId="4" borderId="1" xfId="0" applyNumberFormat="1" applyFont="1" applyFill="1" applyBorder="1"/>
    <xf numFmtId="164" fontId="5" fillId="5" borderId="1" xfId="0" applyNumberFormat="1" applyFont="1" applyFill="1" applyBorder="1"/>
    <xf numFmtId="164" fontId="6" fillId="4" borderId="1" xfId="0" applyNumberFormat="1" applyFont="1" applyFill="1" applyBorder="1"/>
    <xf numFmtId="164" fontId="12" fillId="4" borderId="1" xfId="0" applyNumberFormat="1" applyFont="1" applyFill="1" applyBorder="1"/>
    <xf numFmtId="164" fontId="6" fillId="5" borderId="1" xfId="0" applyNumberFormat="1" applyFont="1" applyFill="1" applyBorder="1"/>
    <xf numFmtId="164" fontId="12" fillId="5" borderId="1" xfId="0" applyNumberFormat="1" applyFont="1" applyFill="1" applyBorder="1"/>
    <xf numFmtId="164" fontId="5" fillId="3" borderId="4" xfId="0" applyNumberFormat="1" applyFont="1" applyFill="1" applyBorder="1"/>
    <xf numFmtId="164" fontId="5" fillId="3" borderId="1" xfId="0" applyNumberFormat="1" applyFont="1" applyFill="1" applyBorder="1"/>
    <xf numFmtId="164" fontId="5" fillId="0" borderId="12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12" fillId="0" borderId="0" xfId="0" applyNumberFormat="1" applyFont="1"/>
    <xf numFmtId="164" fontId="1" fillId="4" borderId="1" xfId="0" applyNumberFormat="1" applyFont="1" applyFill="1" applyBorder="1"/>
    <xf numFmtId="164" fontId="1" fillId="5" borderId="1" xfId="0" applyNumberFormat="1" applyFont="1" applyFill="1" applyBorder="1"/>
    <xf numFmtId="164" fontId="7" fillId="7" borderId="4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7" borderId="4" xfId="0" applyNumberFormat="1" applyFont="1" applyFill="1" applyBorder="1"/>
    <xf numFmtId="164" fontId="3" fillId="7" borderId="1" xfId="0" applyNumberFormat="1" applyFont="1" applyFill="1" applyBorder="1"/>
    <xf numFmtId="164" fontId="2" fillId="7" borderId="4" xfId="0" applyNumberFormat="1" applyFont="1" applyFill="1" applyBorder="1"/>
    <xf numFmtId="164" fontId="2" fillId="7" borderId="1" xfId="0" applyNumberFormat="1" applyFont="1" applyFill="1" applyBorder="1"/>
    <xf numFmtId="164" fontId="5" fillId="7" borderId="4" xfId="0" applyNumberFormat="1" applyFont="1" applyFill="1" applyBorder="1"/>
    <xf numFmtId="164" fontId="5" fillId="7" borderId="1" xfId="0" applyNumberFormat="1" applyFont="1" applyFill="1" applyBorder="1"/>
    <xf numFmtId="164" fontId="3" fillId="7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horizontal="right" vertical="center"/>
    </xf>
    <xf numFmtId="164" fontId="3" fillId="6" borderId="1" xfId="0" applyNumberFormat="1" applyFont="1" applyFill="1" applyBorder="1"/>
    <xf numFmtId="164" fontId="2" fillId="4" borderId="0" xfId="0" applyNumberFormat="1" applyFont="1" applyFill="1" applyAlignment="1">
      <alignment wrapText="1"/>
    </xf>
    <xf numFmtId="164" fontId="2" fillId="4" borderId="0" xfId="0" applyNumberFormat="1" applyFont="1" applyFill="1"/>
    <xf numFmtId="164" fontId="3" fillId="4" borderId="0" xfId="0" applyNumberFormat="1" applyFont="1" applyFill="1"/>
    <xf numFmtId="0" fontId="0" fillId="0" borderId="1" xfId="0" applyBorder="1"/>
    <xf numFmtId="0" fontId="8" fillId="0" borderId="1" xfId="0" applyFont="1" applyBorder="1"/>
    <xf numFmtId="164" fontId="0" fillId="0" borderId="1" xfId="0" applyNumberFormat="1" applyBorder="1"/>
    <xf numFmtId="0" fontId="17" fillId="8" borderId="1" xfId="0" applyFont="1" applyFill="1" applyBorder="1"/>
    <xf numFmtId="164" fontId="3" fillId="8" borderId="1" xfId="0" applyNumberFormat="1" applyFont="1" applyFill="1" applyBorder="1" applyAlignment="1">
      <alignment vertical="center" wrapText="1"/>
    </xf>
    <xf numFmtId="164" fontId="2" fillId="0" borderId="1" xfId="0" applyNumberFormat="1" applyFont="1" applyBorder="1" applyAlignment="1">
      <alignment horizontal="left" vertical="center" wrapText="1" indent="1"/>
    </xf>
    <xf numFmtId="1" fontId="2" fillId="0" borderId="1" xfId="0" applyNumberFormat="1" applyFont="1" applyBorder="1" applyAlignment="1">
      <alignment horizontal="left" vertical="center" wrapText="1" indent="1"/>
    </xf>
    <xf numFmtId="0" fontId="2" fillId="0" borderId="1" xfId="0" applyFont="1" applyBorder="1" applyAlignment="1">
      <alignment horizontal="left" wrapText="1" indent="1"/>
    </xf>
    <xf numFmtId="0" fontId="8" fillId="0" borderId="14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2" fillId="0" borderId="4" xfId="0" applyFont="1" applyBorder="1" applyAlignment="1">
      <alignment horizontal="left" wrapText="1" indent="1"/>
    </xf>
    <xf numFmtId="0" fontId="1" fillId="0" borderId="1" xfId="0" applyFont="1" applyBorder="1"/>
    <xf numFmtId="0" fontId="1" fillId="0" borderId="0" xfId="0" applyFont="1"/>
    <xf numFmtId="0" fontId="18" fillId="8" borderId="1" xfId="0" applyFont="1" applyFill="1" applyBorder="1"/>
    <xf numFmtId="164" fontId="18" fillId="8" borderId="1" xfId="0" applyNumberFormat="1" applyFont="1" applyFill="1" applyBorder="1"/>
    <xf numFmtId="164" fontId="1" fillId="0" borderId="1" xfId="0" applyNumberFormat="1" applyFont="1" applyBorder="1"/>
    <xf numFmtId="0" fontId="2" fillId="0" borderId="1" xfId="0" applyFont="1" applyBorder="1"/>
    <xf numFmtId="164" fontId="3" fillId="3" borderId="1" xfId="0" applyNumberFormat="1" applyFont="1" applyFill="1" applyBorder="1" applyAlignment="1">
      <alignment horizontal="center"/>
    </xf>
    <xf numFmtId="164" fontId="1" fillId="4" borderId="0" xfId="0" applyNumberFormat="1" applyFont="1" applyFill="1"/>
    <xf numFmtId="164" fontId="3" fillId="8" borderId="1" xfId="0" applyNumberFormat="1" applyFont="1" applyFill="1" applyBorder="1"/>
    <xf numFmtId="164" fontId="3" fillId="7" borderId="10" xfId="0" applyNumberFormat="1" applyFont="1" applyFill="1" applyBorder="1"/>
    <xf numFmtId="164" fontId="3" fillId="4" borderId="10" xfId="0" applyNumberFormat="1" applyFont="1" applyFill="1" applyBorder="1"/>
    <xf numFmtId="164" fontId="3" fillId="5" borderId="10" xfId="0" applyNumberFormat="1" applyFont="1" applyFill="1" applyBorder="1"/>
    <xf numFmtId="164" fontId="3" fillId="3" borderId="10" xfId="0" applyNumberFormat="1" applyFont="1" applyFill="1" applyBorder="1"/>
    <xf numFmtId="164" fontId="3" fillId="0" borderId="10" xfId="0" applyNumberFormat="1" applyFont="1" applyBorder="1"/>
    <xf numFmtId="164" fontId="0" fillId="0" borderId="0" xfId="0" applyNumberFormat="1"/>
    <xf numFmtId="0" fontId="19" fillId="0" borderId="0" xfId="0" applyFont="1" applyAlignment="1">
      <alignment horizontal="center"/>
    </xf>
    <xf numFmtId="0" fontId="8" fillId="0" borderId="0" xfId="0" applyFont="1" applyAlignment="1">
      <alignment horizontal="right"/>
    </xf>
    <xf numFmtId="164" fontId="3" fillId="8" borderId="2" xfId="0" applyNumberFormat="1" applyFont="1" applyFill="1" applyBorder="1" applyAlignment="1">
      <alignment vertical="center" wrapText="1"/>
    </xf>
    <xf numFmtId="164" fontId="3" fillId="8" borderId="2" xfId="0" applyNumberFormat="1" applyFont="1" applyFill="1" applyBorder="1"/>
    <xf numFmtId="0" fontId="20" fillId="9" borderId="15" xfId="0" applyFont="1" applyFill="1" applyBorder="1" applyAlignment="1">
      <alignment horizontal="right"/>
    </xf>
    <xf numFmtId="164" fontId="20" fillId="9" borderId="16" xfId="0" applyNumberFormat="1" applyFont="1" applyFill="1" applyBorder="1"/>
    <xf numFmtId="0" fontId="19" fillId="0" borderId="0" xfId="0" applyFont="1" applyAlignment="1">
      <alignment horizontal="center" vertical="center"/>
    </xf>
    <xf numFmtId="164" fontId="2" fillId="10" borderId="0" xfId="0" applyNumberFormat="1" applyFont="1" applyFill="1"/>
    <xf numFmtId="164" fontId="20" fillId="9" borderId="17" xfId="0" applyNumberFormat="1" applyFont="1" applyFill="1" applyBorder="1"/>
    <xf numFmtId="164" fontId="23" fillId="0" borderId="0" xfId="0" applyNumberFormat="1" applyFont="1"/>
    <xf numFmtId="164" fontId="24" fillId="0" borderId="0" xfId="0" applyNumberFormat="1" applyFont="1"/>
    <xf numFmtId="164" fontId="24" fillId="0" borderId="0" xfId="0" applyNumberFormat="1" applyFont="1" applyAlignment="1">
      <alignment horizontal="right"/>
    </xf>
    <xf numFmtId="164" fontId="23" fillId="4" borderId="1" xfId="0" applyNumberFormat="1" applyFont="1" applyFill="1" applyBorder="1" applyAlignment="1">
      <alignment horizontal="center" vertical="center"/>
    </xf>
    <xf numFmtId="164" fontId="23" fillId="4" borderId="1" xfId="0" applyNumberFormat="1" applyFont="1" applyFill="1" applyBorder="1" applyAlignment="1">
      <alignment horizontal="center" vertical="center" wrapText="1"/>
    </xf>
    <xf numFmtId="164" fontId="25" fillId="4" borderId="1" xfId="0" applyNumberFormat="1" applyFont="1" applyFill="1" applyBorder="1"/>
    <xf numFmtId="164" fontId="24" fillId="4" borderId="1" xfId="0" applyNumberFormat="1" applyFont="1" applyFill="1" applyBorder="1"/>
    <xf numFmtId="164" fontId="26" fillId="4" borderId="1" xfId="0" applyNumberFormat="1" applyFont="1" applyFill="1" applyBorder="1"/>
    <xf numFmtId="164" fontId="27" fillId="4" borderId="1" xfId="0" applyNumberFormat="1" applyFont="1" applyFill="1" applyBorder="1"/>
    <xf numFmtId="164" fontId="28" fillId="4" borderId="1" xfId="0" applyNumberFormat="1" applyFont="1" applyFill="1" applyBorder="1"/>
    <xf numFmtId="164" fontId="29" fillId="4" borderId="1" xfId="0" applyNumberFormat="1" applyFont="1" applyFill="1" applyBorder="1"/>
    <xf numFmtId="164" fontId="25" fillId="4" borderId="1" xfId="0" applyNumberFormat="1" applyFont="1" applyFill="1" applyBorder="1" applyAlignment="1">
      <alignment vertical="distributed"/>
    </xf>
    <xf numFmtId="164" fontId="25" fillId="0" borderId="0" xfId="0" applyNumberFormat="1" applyFont="1"/>
    <xf numFmtId="164" fontId="23" fillId="5" borderId="1" xfId="0" applyNumberFormat="1" applyFont="1" applyFill="1" applyBorder="1" applyAlignment="1">
      <alignment horizontal="center" vertical="center"/>
    </xf>
    <xf numFmtId="164" fontId="23" fillId="5" borderId="1" xfId="0" applyNumberFormat="1" applyFont="1" applyFill="1" applyBorder="1" applyAlignment="1">
      <alignment horizontal="center" vertical="center" wrapText="1"/>
    </xf>
    <xf numFmtId="164" fontId="25" fillId="5" borderId="1" xfId="0" applyNumberFormat="1" applyFont="1" applyFill="1" applyBorder="1"/>
    <xf numFmtId="164" fontId="24" fillId="5" borderId="1" xfId="0" applyNumberFormat="1" applyFont="1" applyFill="1" applyBorder="1"/>
    <xf numFmtId="164" fontId="26" fillId="5" borderId="1" xfId="0" applyNumberFormat="1" applyFont="1" applyFill="1" applyBorder="1"/>
    <xf numFmtId="164" fontId="27" fillId="5" borderId="1" xfId="0" applyNumberFormat="1" applyFont="1" applyFill="1" applyBorder="1"/>
    <xf numFmtId="164" fontId="28" fillId="5" borderId="1" xfId="0" applyNumberFormat="1" applyFont="1" applyFill="1" applyBorder="1"/>
    <xf numFmtId="164" fontId="29" fillId="5" borderId="1" xfId="0" applyNumberFormat="1" applyFont="1" applyFill="1" applyBorder="1"/>
    <xf numFmtId="0" fontId="0" fillId="0" borderId="1" xfId="0" applyBorder="1" applyAlignment="1">
      <alignment horizontal="center"/>
    </xf>
    <xf numFmtId="14" fontId="0" fillId="0" borderId="1" xfId="0" applyNumberFormat="1" applyBorder="1"/>
    <xf numFmtId="4" fontId="0" fillId="4" borderId="1" xfId="0" applyNumberFormat="1" applyFill="1" applyBorder="1"/>
    <xf numFmtId="0" fontId="0" fillId="5" borderId="1" xfId="0" applyFill="1" applyBorder="1"/>
    <xf numFmtId="0" fontId="0" fillId="4" borderId="1" xfId="0" applyFill="1" applyBorder="1"/>
    <xf numFmtId="3" fontId="3" fillId="0" borderId="8" xfId="0" applyNumberFormat="1" applyFont="1" applyBorder="1" applyAlignment="1">
      <alignment wrapText="1"/>
    </xf>
    <xf numFmtId="164" fontId="2" fillId="0" borderId="4" xfId="0" applyNumberFormat="1" applyFont="1" applyBorder="1" applyAlignment="1">
      <alignment horizontal="left" vertical="center" wrapText="1" indent="1"/>
    </xf>
    <xf numFmtId="0" fontId="30" fillId="0" borderId="1" xfId="0" applyFont="1" applyBorder="1"/>
    <xf numFmtId="4" fontId="30" fillId="0" borderId="1" xfId="0" applyNumberFormat="1" applyFont="1" applyBorder="1"/>
    <xf numFmtId="164" fontId="2" fillId="4" borderId="10" xfId="0" applyNumberFormat="1" applyFont="1" applyFill="1" applyBorder="1" applyAlignment="1">
      <alignment horizontal="right"/>
    </xf>
    <xf numFmtId="164" fontId="2" fillId="5" borderId="10" xfId="0" applyNumberFormat="1" applyFont="1" applyFill="1" applyBorder="1" applyAlignment="1">
      <alignment horizontal="right"/>
    </xf>
    <xf numFmtId="4" fontId="0" fillId="0" borderId="0" xfId="0" applyNumberFormat="1"/>
    <xf numFmtId="2" fontId="0" fillId="0" borderId="0" xfId="0" applyNumberFormat="1"/>
    <xf numFmtId="0" fontId="11" fillId="0" borderId="0" xfId="0" applyFont="1" applyAlignment="1">
      <alignment horizontal="left" wrapText="1"/>
    </xf>
    <xf numFmtId="164" fontId="31" fillId="5" borderId="1" xfId="0" applyNumberFormat="1" applyFont="1" applyFill="1" applyBorder="1"/>
    <xf numFmtId="0" fontId="0" fillId="4" borderId="0" xfId="0" applyFill="1"/>
    <xf numFmtId="4" fontId="0" fillId="4" borderId="0" xfId="0" applyNumberFormat="1" applyFill="1"/>
    <xf numFmtId="0" fontId="0" fillId="0" borderId="0" xfId="0" applyAlignment="1">
      <alignment wrapText="1"/>
    </xf>
    <xf numFmtId="164" fontId="10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left" wrapText="1" indent="22"/>
    </xf>
    <xf numFmtId="164" fontId="11" fillId="0" borderId="0" xfId="0" applyNumberFormat="1" applyFont="1" applyAlignment="1">
      <alignment horizontal="left" indent="22"/>
    </xf>
    <xf numFmtId="1" fontId="11" fillId="0" borderId="0" xfId="0" applyNumberFormat="1" applyFont="1" applyAlignment="1">
      <alignment horizontal="left" wrapText="1" indent="28"/>
    </xf>
    <xf numFmtId="164" fontId="3" fillId="0" borderId="0" xfId="0" applyNumberFormat="1" applyFont="1" applyAlignment="1">
      <alignment horizont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164" fontId="4" fillId="7" borderId="2" xfId="0" applyNumberFormat="1" applyFont="1" applyFill="1" applyBorder="1" applyAlignment="1">
      <alignment horizontal="center" vertical="center" wrapText="1"/>
    </xf>
    <xf numFmtId="164" fontId="4" fillId="7" borderId="5" xfId="0" applyNumberFormat="1" applyFont="1" applyFill="1" applyBorder="1" applyAlignment="1">
      <alignment horizontal="center" vertical="center" wrapText="1"/>
    </xf>
    <xf numFmtId="164" fontId="4" fillId="7" borderId="10" xfId="0" applyNumberFormat="1" applyFont="1" applyFill="1" applyBorder="1" applyAlignment="1">
      <alignment horizontal="center" vertical="center" wrapText="1"/>
    </xf>
    <xf numFmtId="164" fontId="4" fillId="4" borderId="14" xfId="0" applyNumberFormat="1" applyFont="1" applyFill="1" applyBorder="1" applyAlignment="1">
      <alignment horizontal="center" vertical="center"/>
    </xf>
    <xf numFmtId="164" fontId="4" fillId="4" borderId="7" xfId="0" applyNumberFormat="1" applyFont="1" applyFill="1" applyBorder="1" applyAlignment="1">
      <alignment horizontal="center" vertical="center"/>
    </xf>
    <xf numFmtId="164" fontId="4" fillId="4" borderId="4" xfId="0" applyNumberFormat="1" applyFont="1" applyFill="1" applyBorder="1" applyAlignment="1">
      <alignment horizontal="center" vertical="center"/>
    </xf>
    <xf numFmtId="164" fontId="4" fillId="4" borderId="1" xfId="0" applyNumberFormat="1" applyFont="1" applyFill="1" applyBorder="1" applyAlignment="1">
      <alignment horizontal="center" vertical="center" wrapText="1"/>
    </xf>
    <xf numFmtId="164" fontId="4" fillId="4" borderId="8" xfId="0" applyNumberFormat="1" applyFont="1" applyFill="1" applyBorder="1" applyAlignment="1">
      <alignment horizontal="center" vertical="center" wrapText="1"/>
    </xf>
    <xf numFmtId="164" fontId="4" fillId="4" borderId="11" xfId="0" applyNumberFormat="1" applyFont="1" applyFill="1" applyBorder="1" applyAlignment="1">
      <alignment horizontal="center" vertical="center" wrapText="1"/>
    </xf>
    <xf numFmtId="164" fontId="4" fillId="6" borderId="1" xfId="0" applyNumberFormat="1" applyFont="1" applyFill="1" applyBorder="1" applyAlignment="1">
      <alignment horizontal="center" vertical="center" wrapText="1"/>
    </xf>
    <xf numFmtId="164" fontId="4" fillId="6" borderId="14" xfId="0" applyNumberFormat="1" applyFont="1" applyFill="1" applyBorder="1" applyAlignment="1">
      <alignment horizontal="center" vertical="center"/>
    </xf>
    <xf numFmtId="164" fontId="4" fillId="6" borderId="7" xfId="0" applyNumberFormat="1" applyFont="1" applyFill="1" applyBorder="1" applyAlignment="1">
      <alignment horizontal="center" vertical="center"/>
    </xf>
    <xf numFmtId="164" fontId="4" fillId="6" borderId="4" xfId="0" applyNumberFormat="1" applyFont="1" applyFill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164" fontId="4" fillId="0" borderId="14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" fontId="11" fillId="0" borderId="0" xfId="0" applyNumberFormat="1" applyFont="1" applyAlignment="1">
      <alignment horizontal="left" indent="28"/>
    </xf>
    <xf numFmtId="164" fontId="4" fillId="0" borderId="8" xfId="0" applyNumberFormat="1" applyFont="1" applyBorder="1" applyAlignment="1">
      <alignment horizontal="center" vertical="center" wrapText="1"/>
    </xf>
    <xf numFmtId="164" fontId="4" fillId="0" borderId="11" xfId="0" applyNumberFormat="1" applyFont="1" applyBorder="1" applyAlignment="1">
      <alignment horizontal="center" vertical="center" wrapText="1"/>
    </xf>
    <xf numFmtId="164" fontId="4" fillId="6" borderId="8" xfId="0" applyNumberFormat="1" applyFont="1" applyFill="1" applyBorder="1" applyAlignment="1">
      <alignment horizontal="center" vertical="center" wrapText="1"/>
    </xf>
    <xf numFmtId="164" fontId="4" fillId="6" borderId="11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1" fillId="5" borderId="1" xfId="0" applyNumberFormat="1" applyFont="1" applyFill="1" applyBorder="1" applyAlignment="1">
      <alignment horizontal="center"/>
    </xf>
    <xf numFmtId="164" fontId="4" fillId="5" borderId="1" xfId="0" applyNumberFormat="1" applyFont="1" applyFill="1" applyBorder="1" applyAlignment="1">
      <alignment horizontal="center" vertical="center" wrapText="1"/>
    </xf>
    <xf numFmtId="164" fontId="4" fillId="5" borderId="1" xfId="0" applyNumberFormat="1" applyFont="1" applyFill="1" applyBorder="1" applyAlignment="1">
      <alignment horizontal="center" vertical="center"/>
    </xf>
    <xf numFmtId="164" fontId="23" fillId="5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1" fillId="4" borderId="1" xfId="0" applyNumberFormat="1" applyFont="1" applyFill="1" applyBorder="1" applyAlignment="1">
      <alignment horizontal="center"/>
    </xf>
    <xf numFmtId="164" fontId="4" fillId="4" borderId="1" xfId="0" applyNumberFormat="1" applyFont="1" applyFill="1" applyBorder="1" applyAlignment="1">
      <alignment horizontal="center" vertical="center"/>
    </xf>
    <xf numFmtId="164" fontId="23" fillId="4" borderId="1" xfId="0" applyNumberFormat="1" applyFont="1" applyFill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/>
    </xf>
    <xf numFmtId="164" fontId="2" fillId="0" borderId="2" xfId="0" applyNumberFormat="1" applyFont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164" fontId="7" fillId="3" borderId="1" xfId="0" applyNumberFormat="1" applyFont="1" applyFill="1" applyBorder="1" applyAlignment="1">
      <alignment horizontal="center" vertical="center"/>
    </xf>
    <xf numFmtId="164" fontId="11" fillId="0" borderId="0" xfId="0" applyNumberFormat="1" applyFont="1" applyAlignment="1">
      <alignment horizontal="left"/>
    </xf>
    <xf numFmtId="164" fontId="4" fillId="0" borderId="5" xfId="0" applyNumberFormat="1" applyFont="1" applyBorder="1" applyAlignment="1">
      <alignment horizontal="center" vertical="center" wrapText="1"/>
    </xf>
    <xf numFmtId="164" fontId="4" fillId="0" borderId="10" xfId="0" applyNumberFormat="1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8" fillId="5" borderId="14" xfId="0" applyFont="1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8" fillId="5" borderId="2" xfId="0" applyFont="1" applyFill="1" applyBorder="1" applyAlignment="1">
      <alignment horizontal="center" vertical="center"/>
    </xf>
    <xf numFmtId="0" fontId="8" fillId="5" borderId="10" xfId="0" applyFont="1" applyFill="1" applyBorder="1" applyAlignment="1">
      <alignment horizontal="center" vertical="center"/>
    </xf>
  </cellXfs>
  <cellStyles count="7">
    <cellStyle name="Įprastas" xfId="0" builtinId="0"/>
    <cellStyle name="Įprastas 2" xfId="2" xr:uid="{00000000-0005-0000-0000-000000000000}"/>
    <cellStyle name="Kablelis 2" xfId="3" xr:uid="{00000000-0005-0000-0000-000001000000}"/>
    <cellStyle name="Normal 2" xfId="4" xr:uid="{00000000-0005-0000-0000-000002000000}"/>
    <cellStyle name="Normal 3" xfId="5" xr:uid="{00000000-0005-0000-0000-000003000000}"/>
    <cellStyle name="Normal 4" xfId="6" xr:uid="{00000000-0005-0000-0000-000004000000}"/>
    <cellStyle name="Normal_SAVAPYSsssss" xfId="1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36"/>
  <sheetViews>
    <sheetView zoomScaleNormal="100" workbookViewId="0">
      <selection activeCell="J21" sqref="J21"/>
    </sheetView>
  </sheetViews>
  <sheetFormatPr defaultColWidth="9.42578125" defaultRowHeight="15" x14ac:dyDescent="0.25"/>
  <cols>
    <col min="1" max="1" width="7.7109375" style="37" customWidth="1"/>
    <col min="2" max="2" width="73.5703125" style="39" customWidth="1"/>
    <col min="3" max="3" width="10.28515625" style="40" hidden="1" customWidth="1"/>
    <col min="4" max="4" width="10.7109375" style="37" hidden="1" customWidth="1"/>
    <col min="5" max="5" width="12.28515625" style="37" customWidth="1"/>
    <col min="6" max="16384" width="9.42578125" style="37"/>
  </cols>
  <sheetData>
    <row r="1" spans="1:5" x14ac:dyDescent="0.25">
      <c r="B1" s="233" t="s">
        <v>137</v>
      </c>
      <c r="C1" s="233"/>
      <c r="D1" s="233"/>
      <c r="E1" s="233"/>
    </row>
    <row r="2" spans="1:5" x14ac:dyDescent="0.25">
      <c r="B2" s="233" t="s">
        <v>264</v>
      </c>
      <c r="C2" s="233"/>
      <c r="D2" s="233"/>
      <c r="E2" s="233"/>
    </row>
    <row r="3" spans="1:5" x14ac:dyDescent="0.25">
      <c r="B3" s="233" t="s">
        <v>398</v>
      </c>
      <c r="C3" s="233"/>
      <c r="D3" s="233"/>
      <c r="E3" s="233"/>
    </row>
    <row r="4" spans="1:5" x14ac:dyDescent="0.25">
      <c r="B4" s="233" t="s">
        <v>138</v>
      </c>
      <c r="C4" s="233"/>
      <c r="D4" s="233"/>
      <c r="E4" s="233"/>
    </row>
    <row r="5" spans="1:5" ht="15" customHeight="1" x14ac:dyDescent="0.25">
      <c r="B5" s="232" t="s">
        <v>399</v>
      </c>
      <c r="C5" s="232"/>
      <c r="D5" s="232"/>
      <c r="E5" s="232"/>
    </row>
    <row r="6" spans="1:5" x14ac:dyDescent="0.25">
      <c r="B6" s="232" t="s">
        <v>420</v>
      </c>
      <c r="C6" s="232"/>
      <c r="D6" s="232"/>
      <c r="E6" s="232"/>
    </row>
    <row r="7" spans="1:5" ht="15" customHeight="1" x14ac:dyDescent="0.25">
      <c r="B7" s="232" t="s">
        <v>446</v>
      </c>
      <c r="C7" s="232"/>
      <c r="D7" s="232"/>
      <c r="E7" s="232"/>
    </row>
    <row r="8" spans="1:5" x14ac:dyDescent="0.25">
      <c r="B8" s="232" t="s">
        <v>450</v>
      </c>
      <c r="C8" s="232"/>
      <c r="D8" s="232"/>
      <c r="E8" s="232"/>
    </row>
    <row r="9" spans="1:5" ht="15" customHeight="1" x14ac:dyDescent="0.25">
      <c r="B9" s="232" t="s">
        <v>454</v>
      </c>
      <c r="C9" s="232"/>
      <c r="D9" s="232"/>
      <c r="E9" s="232"/>
    </row>
    <row r="10" spans="1:5" x14ac:dyDescent="0.25">
      <c r="B10" s="232" t="s">
        <v>466</v>
      </c>
      <c r="C10" s="232"/>
      <c r="D10" s="232"/>
      <c r="E10" s="232"/>
    </row>
    <row r="11" spans="1:5" ht="12" customHeight="1" x14ac:dyDescent="0.25">
      <c r="B11" s="38"/>
      <c r="C11" s="38"/>
      <c r="D11" s="38"/>
      <c r="E11" s="38"/>
    </row>
    <row r="12" spans="1:5" ht="15" customHeight="1" x14ac:dyDescent="0.25">
      <c r="A12" s="231" t="s">
        <v>265</v>
      </c>
      <c r="B12" s="231"/>
      <c r="C12" s="231"/>
      <c r="D12" s="231"/>
      <c r="E12" s="231"/>
    </row>
    <row r="13" spans="1:5" ht="21" customHeight="1" x14ac:dyDescent="0.25">
      <c r="E13" s="2" t="s">
        <v>159</v>
      </c>
    </row>
    <row r="14" spans="1:5" ht="30" x14ac:dyDescent="0.25">
      <c r="A14" s="41" t="s">
        <v>84</v>
      </c>
      <c r="B14" s="42" t="s">
        <v>85</v>
      </c>
      <c r="C14" s="43" t="s">
        <v>133</v>
      </c>
      <c r="D14" s="44" t="s">
        <v>131</v>
      </c>
      <c r="E14" s="42" t="s">
        <v>0</v>
      </c>
    </row>
    <row r="15" spans="1:5" x14ac:dyDescent="0.25">
      <c r="A15" s="45" t="s">
        <v>9</v>
      </c>
      <c r="B15" s="46" t="s">
        <v>86</v>
      </c>
      <c r="C15" s="58">
        <f>C16+C19+C23</f>
        <v>31009.5</v>
      </c>
      <c r="D15" s="59">
        <f>D16+D19+D23</f>
        <v>0</v>
      </c>
      <c r="E15" s="60">
        <f>E16+E19+E23</f>
        <v>31009.5</v>
      </c>
    </row>
    <row r="16" spans="1:5" x14ac:dyDescent="0.25">
      <c r="A16" s="45" t="s">
        <v>87</v>
      </c>
      <c r="B16" s="46" t="s">
        <v>88</v>
      </c>
      <c r="C16" s="58">
        <f>C17</f>
        <v>30076</v>
      </c>
      <c r="D16" s="59">
        <f>D17</f>
        <v>0</v>
      </c>
      <c r="E16" s="60">
        <f>E17</f>
        <v>30076</v>
      </c>
    </row>
    <row r="17" spans="1:5" ht="15" customHeight="1" x14ac:dyDescent="0.25">
      <c r="A17" s="45" t="s">
        <v>89</v>
      </c>
      <c r="B17" s="47" t="s">
        <v>280</v>
      </c>
      <c r="C17" s="16">
        <v>30076</v>
      </c>
      <c r="D17" s="61"/>
      <c r="E17" s="64">
        <f>C17+D17</f>
        <v>30076</v>
      </c>
    </row>
    <row r="18" spans="1:5" ht="25.5" x14ac:dyDescent="0.25">
      <c r="A18" s="45"/>
      <c r="B18" s="75" t="s">
        <v>281</v>
      </c>
      <c r="C18" s="16">
        <v>53</v>
      </c>
      <c r="D18" s="61"/>
      <c r="E18" s="64">
        <v>53</v>
      </c>
    </row>
    <row r="19" spans="1:5" x14ac:dyDescent="0.25">
      <c r="A19" s="45" t="s">
        <v>90</v>
      </c>
      <c r="B19" s="46" t="s">
        <v>91</v>
      </c>
      <c r="C19" s="58">
        <f>C20+C21+C22</f>
        <v>810</v>
      </c>
      <c r="D19" s="59">
        <f>D20+D21+D22</f>
        <v>0</v>
      </c>
      <c r="E19" s="60">
        <f>E20+E21+E22</f>
        <v>810</v>
      </c>
    </row>
    <row r="20" spans="1:5" x14ac:dyDescent="0.25">
      <c r="A20" s="45" t="s">
        <v>92</v>
      </c>
      <c r="B20" s="47" t="s">
        <v>124</v>
      </c>
      <c r="C20" s="63">
        <v>350</v>
      </c>
      <c r="D20" s="61"/>
      <c r="E20" s="64">
        <f>C20+D20</f>
        <v>350</v>
      </c>
    </row>
    <row r="21" spans="1:5" x14ac:dyDescent="0.25">
      <c r="A21" s="45" t="s">
        <v>93</v>
      </c>
      <c r="B21" s="47" t="s">
        <v>125</v>
      </c>
      <c r="C21" s="63">
        <v>10</v>
      </c>
      <c r="D21" s="61"/>
      <c r="E21" s="64">
        <f>C21+D21</f>
        <v>10</v>
      </c>
    </row>
    <row r="22" spans="1:5" x14ac:dyDescent="0.25">
      <c r="A22" s="45" t="s">
        <v>94</v>
      </c>
      <c r="B22" s="47" t="s">
        <v>126</v>
      </c>
      <c r="C22" s="63">
        <v>450</v>
      </c>
      <c r="D22" s="61"/>
      <c r="E22" s="64">
        <f>C22+D22</f>
        <v>450</v>
      </c>
    </row>
    <row r="23" spans="1:5" x14ac:dyDescent="0.25">
      <c r="A23" s="45" t="s">
        <v>95</v>
      </c>
      <c r="B23" s="48" t="s">
        <v>96</v>
      </c>
      <c r="C23" s="58">
        <f>C24</f>
        <v>123.5</v>
      </c>
      <c r="D23" s="59">
        <f t="shared" ref="D23:E23" si="0">D24</f>
        <v>0</v>
      </c>
      <c r="E23" s="60">
        <f t="shared" si="0"/>
        <v>123.5</v>
      </c>
    </row>
    <row r="24" spans="1:5" x14ac:dyDescent="0.25">
      <c r="A24" s="45" t="s">
        <v>97</v>
      </c>
      <c r="B24" s="47" t="s">
        <v>127</v>
      </c>
      <c r="C24" s="63">
        <v>123.5</v>
      </c>
      <c r="D24" s="61"/>
      <c r="E24" s="64">
        <f>C24+D24</f>
        <v>123.5</v>
      </c>
    </row>
    <row r="25" spans="1:5" x14ac:dyDescent="0.25">
      <c r="A25" s="45" t="s">
        <v>62</v>
      </c>
      <c r="B25" s="46" t="s">
        <v>98</v>
      </c>
      <c r="C25" s="58">
        <f>C26+C31+C38+C40</f>
        <v>3337.1</v>
      </c>
      <c r="D25" s="59">
        <f>D26+D31+D38+D40</f>
        <v>71.400000000000006</v>
      </c>
      <c r="E25" s="60">
        <f>E26+E31+E38+E40</f>
        <v>3408.5</v>
      </c>
    </row>
    <row r="26" spans="1:5" x14ac:dyDescent="0.25">
      <c r="A26" s="45" t="s">
        <v>99</v>
      </c>
      <c r="B26" s="46" t="s">
        <v>100</v>
      </c>
      <c r="C26" s="58">
        <f>C27+C28+C29+C30</f>
        <v>343.6</v>
      </c>
      <c r="D26" s="59">
        <f>D27+D28+D29+D30</f>
        <v>0</v>
      </c>
      <c r="E26" s="60">
        <f>E27+E28+E29+E30</f>
        <v>343.6</v>
      </c>
    </row>
    <row r="27" spans="1:5" ht="30" x14ac:dyDescent="0.25">
      <c r="A27" s="45" t="s">
        <v>101</v>
      </c>
      <c r="B27" s="47" t="s">
        <v>128</v>
      </c>
      <c r="C27" s="63">
        <v>200</v>
      </c>
      <c r="D27" s="61"/>
      <c r="E27" s="64">
        <f>C27+D27</f>
        <v>200</v>
      </c>
    </row>
    <row r="28" spans="1:5" x14ac:dyDescent="0.25">
      <c r="A28" s="45" t="s">
        <v>102</v>
      </c>
      <c r="B28" s="47" t="s">
        <v>129</v>
      </c>
      <c r="C28" s="63">
        <v>53.6</v>
      </c>
      <c r="D28" s="61"/>
      <c r="E28" s="64">
        <f>C28+D28</f>
        <v>53.6</v>
      </c>
    </row>
    <row r="29" spans="1:5" s="1" customFormat="1" x14ac:dyDescent="0.25">
      <c r="A29" s="36" t="s">
        <v>103</v>
      </c>
      <c r="B29" s="81" t="s">
        <v>130</v>
      </c>
      <c r="C29" s="16">
        <v>90</v>
      </c>
      <c r="D29" s="22"/>
      <c r="E29" s="62">
        <f>C29+D29</f>
        <v>90</v>
      </c>
    </row>
    <row r="30" spans="1:5" hidden="1" x14ac:dyDescent="0.25">
      <c r="A30" s="45" t="s">
        <v>167</v>
      </c>
      <c r="B30" s="47" t="s">
        <v>166</v>
      </c>
      <c r="C30" s="58"/>
      <c r="D30" s="59"/>
      <c r="E30" s="60">
        <f>C30+D30</f>
        <v>0</v>
      </c>
    </row>
    <row r="31" spans="1:5" x14ac:dyDescent="0.25">
      <c r="A31" s="45" t="s">
        <v>104</v>
      </c>
      <c r="B31" s="46" t="s">
        <v>105</v>
      </c>
      <c r="C31" s="58">
        <f>C32+C33+C34+C35</f>
        <v>2966.6</v>
      </c>
      <c r="D31" s="59">
        <f t="shared" ref="D31:E31" si="1">D32+D33+D34+D35</f>
        <v>71.400000000000006</v>
      </c>
      <c r="E31" s="60">
        <f t="shared" si="1"/>
        <v>3038</v>
      </c>
    </row>
    <row r="32" spans="1:5" ht="15.75" customHeight="1" x14ac:dyDescent="0.25">
      <c r="A32" s="45" t="s">
        <v>106</v>
      </c>
      <c r="B32" s="47" t="s">
        <v>105</v>
      </c>
      <c r="C32" s="16">
        <v>165.9</v>
      </c>
      <c r="D32" s="22">
        <v>15</v>
      </c>
      <c r="E32" s="64">
        <f t="shared" ref="E32" si="2">C32+D32</f>
        <v>180.9</v>
      </c>
    </row>
    <row r="33" spans="1:5" x14ac:dyDescent="0.25">
      <c r="A33" s="45" t="s">
        <v>107</v>
      </c>
      <c r="B33" s="47" t="s">
        <v>170</v>
      </c>
      <c r="C33" s="16">
        <v>312.39999999999998</v>
      </c>
      <c r="D33" s="22">
        <v>56.4</v>
      </c>
      <c r="E33" s="64">
        <f t="shared" ref="E33:E41" si="3">C33+D33</f>
        <v>368.79999999999995</v>
      </c>
    </row>
    <row r="34" spans="1:5" x14ac:dyDescent="0.25">
      <c r="A34" s="45" t="s">
        <v>108</v>
      </c>
      <c r="B34" s="47" t="s">
        <v>139</v>
      </c>
      <c r="C34" s="63">
        <v>993.3</v>
      </c>
      <c r="D34" s="61"/>
      <c r="E34" s="64">
        <f t="shared" si="3"/>
        <v>993.3</v>
      </c>
    </row>
    <row r="35" spans="1:5" x14ac:dyDescent="0.25">
      <c r="A35" s="45" t="s">
        <v>175</v>
      </c>
      <c r="B35" s="52" t="s">
        <v>220</v>
      </c>
      <c r="C35" s="16">
        <f>C36+C37</f>
        <v>1495</v>
      </c>
      <c r="D35" s="22"/>
      <c r="E35" s="62">
        <f t="shared" ref="E35" si="4">E36+E37</f>
        <v>1495</v>
      </c>
    </row>
    <row r="36" spans="1:5" x14ac:dyDescent="0.25">
      <c r="A36" s="74" t="s">
        <v>176</v>
      </c>
      <c r="B36" s="75" t="s">
        <v>221</v>
      </c>
      <c r="C36" s="76">
        <v>50</v>
      </c>
      <c r="D36" s="77"/>
      <c r="E36" s="78">
        <f>C36+D36</f>
        <v>50</v>
      </c>
    </row>
    <row r="37" spans="1:5" x14ac:dyDescent="0.25">
      <c r="A37" s="74" t="s">
        <v>177</v>
      </c>
      <c r="B37" s="75" t="s">
        <v>222</v>
      </c>
      <c r="C37" s="76">
        <v>1445</v>
      </c>
      <c r="D37" s="77"/>
      <c r="E37" s="78">
        <f>C37+D37</f>
        <v>1445</v>
      </c>
    </row>
    <row r="38" spans="1:5" x14ac:dyDescent="0.25">
      <c r="A38" s="45" t="s">
        <v>109</v>
      </c>
      <c r="B38" s="46" t="s">
        <v>110</v>
      </c>
      <c r="C38" s="58">
        <v>20</v>
      </c>
      <c r="D38" s="59"/>
      <c r="E38" s="65">
        <f t="shared" si="3"/>
        <v>20</v>
      </c>
    </row>
    <row r="39" spans="1:5" hidden="1" x14ac:dyDescent="0.25">
      <c r="A39" s="45"/>
      <c r="B39" s="49" t="s">
        <v>153</v>
      </c>
      <c r="C39" s="66"/>
      <c r="D39" s="67"/>
      <c r="E39" s="68">
        <f t="shared" si="3"/>
        <v>0</v>
      </c>
    </row>
    <row r="40" spans="1:5" x14ac:dyDescent="0.25">
      <c r="A40" s="45" t="s">
        <v>111</v>
      </c>
      <c r="B40" s="46" t="s">
        <v>112</v>
      </c>
      <c r="C40" s="69">
        <v>6.9</v>
      </c>
      <c r="D40" s="70"/>
      <c r="E40" s="65">
        <f>C40+D40</f>
        <v>6.9</v>
      </c>
    </row>
    <row r="41" spans="1:5" s="51" customFormat="1" hidden="1" x14ac:dyDescent="0.25">
      <c r="A41" s="50"/>
      <c r="B41" s="49" t="s">
        <v>152</v>
      </c>
      <c r="C41" s="66">
        <v>0.9</v>
      </c>
      <c r="D41" s="67"/>
      <c r="E41" s="65">
        <f t="shared" si="3"/>
        <v>0.9</v>
      </c>
    </row>
    <row r="42" spans="1:5" ht="28.5" x14ac:dyDescent="0.25">
      <c r="A42" s="45" t="s">
        <v>10</v>
      </c>
      <c r="B42" s="46" t="s">
        <v>113</v>
      </c>
      <c r="C42" s="69">
        <f>C43+C48</f>
        <v>253</v>
      </c>
      <c r="D42" s="70">
        <f t="shared" ref="D42" si="5">D43+D48</f>
        <v>0</v>
      </c>
      <c r="E42" s="65">
        <f>E43+E48</f>
        <v>253</v>
      </c>
    </row>
    <row r="43" spans="1:5" x14ac:dyDescent="0.25">
      <c r="A43" s="45" t="s">
        <v>114</v>
      </c>
      <c r="B43" s="46" t="s">
        <v>115</v>
      </c>
      <c r="C43" s="69">
        <f>C44+C45+C47+C46</f>
        <v>253</v>
      </c>
      <c r="D43" s="70">
        <f>D44+D45+D46</f>
        <v>0</v>
      </c>
      <c r="E43" s="65">
        <f>E44+E45+E46</f>
        <v>253</v>
      </c>
    </row>
    <row r="44" spans="1:5" x14ac:dyDescent="0.25">
      <c r="A44" s="36" t="s">
        <v>116</v>
      </c>
      <c r="B44" s="81" t="s">
        <v>179</v>
      </c>
      <c r="C44" s="16">
        <v>30</v>
      </c>
      <c r="D44" s="22"/>
      <c r="E44" s="64">
        <f t="shared" ref="E44:E48" si="6">C44+D44</f>
        <v>30</v>
      </c>
    </row>
    <row r="45" spans="1:5" x14ac:dyDescent="0.25">
      <c r="A45" s="45" t="s">
        <v>117</v>
      </c>
      <c r="B45" s="52" t="s">
        <v>155</v>
      </c>
      <c r="C45" s="16">
        <v>223</v>
      </c>
      <c r="D45" s="22"/>
      <c r="E45" s="64">
        <f t="shared" si="6"/>
        <v>223</v>
      </c>
    </row>
    <row r="46" spans="1:5" hidden="1" x14ac:dyDescent="0.25">
      <c r="A46" s="45" t="s">
        <v>154</v>
      </c>
      <c r="B46" s="52" t="s">
        <v>231</v>
      </c>
      <c r="C46" s="16"/>
      <c r="D46" s="22"/>
      <c r="E46" s="64">
        <f t="shared" si="6"/>
        <v>0</v>
      </c>
    </row>
    <row r="47" spans="1:5" hidden="1" x14ac:dyDescent="0.25">
      <c r="A47" s="45" t="s">
        <v>230</v>
      </c>
      <c r="B47" s="52" t="s">
        <v>156</v>
      </c>
      <c r="C47" s="16"/>
      <c r="D47" s="22"/>
      <c r="E47" s="64">
        <f t="shared" si="6"/>
        <v>0</v>
      </c>
    </row>
    <row r="48" spans="1:5" hidden="1" x14ac:dyDescent="0.25">
      <c r="A48" s="36" t="s">
        <v>157</v>
      </c>
      <c r="B48" s="53" t="s">
        <v>158</v>
      </c>
      <c r="C48" s="69"/>
      <c r="D48" s="70"/>
      <c r="E48" s="65">
        <f t="shared" si="6"/>
        <v>0</v>
      </c>
    </row>
    <row r="49" spans="1:9" x14ac:dyDescent="0.25">
      <c r="A49" s="45" t="s">
        <v>11</v>
      </c>
      <c r="B49" s="46" t="s">
        <v>118</v>
      </c>
      <c r="C49" s="58">
        <f>C50+C74+C75+C110+C112</f>
        <v>26570.2</v>
      </c>
      <c r="D49" s="70">
        <f>D50+D74+D75+D110+D112</f>
        <v>109.1</v>
      </c>
      <c r="E49" s="65">
        <f>E50+E74+E75+E110+E112</f>
        <v>26679.3</v>
      </c>
    </row>
    <row r="50" spans="1:9" s="1" customFormat="1" ht="28.5" x14ac:dyDescent="0.25">
      <c r="A50" s="36" t="s">
        <v>119</v>
      </c>
      <c r="B50" s="53" t="s">
        <v>195</v>
      </c>
      <c r="C50" s="69">
        <f>SUM(C51:C73)</f>
        <v>4297.9999999999991</v>
      </c>
      <c r="D50" s="59">
        <f>SUM(D51:D73)</f>
        <v>0</v>
      </c>
      <c r="E50" s="60">
        <f>SUM(E51:E73)</f>
        <v>4297.9999999999991</v>
      </c>
      <c r="I50" s="89"/>
    </row>
    <row r="51" spans="1:9" x14ac:dyDescent="0.25">
      <c r="A51" s="50" t="s">
        <v>120</v>
      </c>
      <c r="B51" s="94" t="s">
        <v>268</v>
      </c>
      <c r="C51" s="71">
        <v>0.7</v>
      </c>
      <c r="D51" s="67"/>
      <c r="E51" s="68">
        <f t="shared" ref="E51:E74" si="7">C51+D51</f>
        <v>0.7</v>
      </c>
    </row>
    <row r="52" spans="1:9" x14ac:dyDescent="0.25">
      <c r="A52" s="50" t="s">
        <v>121</v>
      </c>
      <c r="B52" s="94" t="s">
        <v>65</v>
      </c>
      <c r="C52" s="71">
        <v>26.8</v>
      </c>
      <c r="D52" s="67"/>
      <c r="E52" s="68">
        <f t="shared" si="7"/>
        <v>26.8</v>
      </c>
    </row>
    <row r="53" spans="1:9" x14ac:dyDescent="0.25">
      <c r="A53" s="50" t="s">
        <v>122</v>
      </c>
      <c r="B53" s="94" t="s">
        <v>72</v>
      </c>
      <c r="C53" s="71">
        <v>8.4</v>
      </c>
      <c r="D53" s="67"/>
      <c r="E53" s="68">
        <f t="shared" si="7"/>
        <v>8.4</v>
      </c>
    </row>
    <row r="54" spans="1:9" x14ac:dyDescent="0.25">
      <c r="A54" s="50" t="s">
        <v>196</v>
      </c>
      <c r="B54" s="94" t="s">
        <v>66</v>
      </c>
      <c r="C54" s="71">
        <v>295.7</v>
      </c>
      <c r="D54" s="67"/>
      <c r="E54" s="68">
        <f t="shared" si="7"/>
        <v>295.7</v>
      </c>
    </row>
    <row r="55" spans="1:9" x14ac:dyDescent="0.25">
      <c r="A55" s="50" t="s">
        <v>197</v>
      </c>
      <c r="B55" s="94" t="s">
        <v>234</v>
      </c>
      <c r="C55" s="71">
        <v>650.79999999999995</v>
      </c>
      <c r="D55" s="67"/>
      <c r="E55" s="68">
        <f t="shared" si="7"/>
        <v>650.79999999999995</v>
      </c>
    </row>
    <row r="56" spans="1:9" x14ac:dyDescent="0.25">
      <c r="A56" s="50" t="s">
        <v>198</v>
      </c>
      <c r="B56" s="94" t="s">
        <v>82</v>
      </c>
      <c r="C56" s="71">
        <v>1512.3</v>
      </c>
      <c r="D56" s="67"/>
      <c r="E56" s="68">
        <f t="shared" si="7"/>
        <v>1512.3</v>
      </c>
    </row>
    <row r="57" spans="1:9" x14ac:dyDescent="0.25">
      <c r="A57" s="50" t="s">
        <v>199</v>
      </c>
      <c r="B57" s="94" t="s">
        <v>73</v>
      </c>
      <c r="C57" s="71">
        <v>18.399999999999999</v>
      </c>
      <c r="D57" s="67"/>
      <c r="E57" s="68">
        <f t="shared" si="7"/>
        <v>18.399999999999999</v>
      </c>
    </row>
    <row r="58" spans="1:9" x14ac:dyDescent="0.25">
      <c r="A58" s="50" t="s">
        <v>200</v>
      </c>
      <c r="B58" s="94" t="s">
        <v>171</v>
      </c>
      <c r="C58" s="71">
        <v>111.6</v>
      </c>
      <c r="D58" s="67"/>
      <c r="E58" s="68">
        <f t="shared" si="7"/>
        <v>111.6</v>
      </c>
    </row>
    <row r="59" spans="1:9" ht="26.25" x14ac:dyDescent="0.25">
      <c r="A59" s="50" t="s">
        <v>201</v>
      </c>
      <c r="B59" s="94" t="s">
        <v>269</v>
      </c>
      <c r="C59" s="71">
        <v>357.8</v>
      </c>
      <c r="D59" s="67"/>
      <c r="E59" s="68">
        <f t="shared" si="7"/>
        <v>357.8</v>
      </c>
    </row>
    <row r="60" spans="1:9" ht="26.25" x14ac:dyDescent="0.25">
      <c r="A60" s="50" t="s">
        <v>202</v>
      </c>
      <c r="B60" s="94" t="s">
        <v>232</v>
      </c>
      <c r="C60" s="71">
        <v>78.8</v>
      </c>
      <c r="D60" s="67"/>
      <c r="E60" s="68">
        <f t="shared" si="7"/>
        <v>78.8</v>
      </c>
    </row>
    <row r="61" spans="1:9" x14ac:dyDescent="0.25">
      <c r="A61" s="50" t="s">
        <v>203</v>
      </c>
      <c r="B61" s="94" t="s">
        <v>67</v>
      </c>
      <c r="C61" s="71">
        <v>30.6</v>
      </c>
      <c r="D61" s="67"/>
      <c r="E61" s="68">
        <f t="shared" si="7"/>
        <v>30.6</v>
      </c>
    </row>
    <row r="62" spans="1:9" x14ac:dyDescent="0.25">
      <c r="A62" s="50" t="s">
        <v>204</v>
      </c>
      <c r="B62" s="94" t="s">
        <v>68</v>
      </c>
      <c r="C62" s="71">
        <v>6.5</v>
      </c>
      <c r="D62" s="67"/>
      <c r="E62" s="68">
        <f t="shared" si="7"/>
        <v>6.5</v>
      </c>
    </row>
    <row r="63" spans="1:9" x14ac:dyDescent="0.25">
      <c r="A63" s="50" t="s">
        <v>205</v>
      </c>
      <c r="B63" s="94" t="s">
        <v>70</v>
      </c>
      <c r="C63" s="71">
        <v>0.7</v>
      </c>
      <c r="D63" s="67"/>
      <c r="E63" s="68">
        <f t="shared" si="7"/>
        <v>0.7</v>
      </c>
    </row>
    <row r="64" spans="1:9" x14ac:dyDescent="0.25">
      <c r="A64" s="50" t="s">
        <v>206</v>
      </c>
      <c r="B64" s="94" t="s">
        <v>71</v>
      </c>
      <c r="C64" s="71">
        <v>20.9</v>
      </c>
      <c r="D64" s="67"/>
      <c r="E64" s="68">
        <f t="shared" si="7"/>
        <v>20.9</v>
      </c>
    </row>
    <row r="65" spans="1:5" x14ac:dyDescent="0.25">
      <c r="A65" s="50" t="s">
        <v>207</v>
      </c>
      <c r="B65" s="94" t="s">
        <v>78</v>
      </c>
      <c r="C65" s="71">
        <v>672.4</v>
      </c>
      <c r="D65" s="67"/>
      <c r="E65" s="68">
        <f t="shared" si="7"/>
        <v>672.4</v>
      </c>
    </row>
    <row r="66" spans="1:5" ht="26.25" x14ac:dyDescent="0.25">
      <c r="A66" s="50" t="s">
        <v>208</v>
      </c>
      <c r="B66" s="94" t="s">
        <v>236</v>
      </c>
      <c r="C66" s="71">
        <v>6</v>
      </c>
      <c r="D66" s="67"/>
      <c r="E66" s="68">
        <f t="shared" si="7"/>
        <v>6</v>
      </c>
    </row>
    <row r="67" spans="1:5" x14ac:dyDescent="0.25">
      <c r="A67" s="50" t="s">
        <v>209</v>
      </c>
      <c r="B67" s="94" t="s">
        <v>223</v>
      </c>
      <c r="C67" s="71">
        <v>216.9</v>
      </c>
      <c r="D67" s="67"/>
      <c r="E67" s="68">
        <f t="shared" si="7"/>
        <v>216.9</v>
      </c>
    </row>
    <row r="68" spans="1:5" ht="26.25" x14ac:dyDescent="0.25">
      <c r="A68" s="50" t="s">
        <v>210</v>
      </c>
      <c r="B68" s="94" t="s">
        <v>270</v>
      </c>
      <c r="C68" s="71">
        <v>0.2</v>
      </c>
      <c r="D68" s="67"/>
      <c r="E68" s="68">
        <f t="shared" si="7"/>
        <v>0.2</v>
      </c>
    </row>
    <row r="69" spans="1:5" ht="26.25" x14ac:dyDescent="0.25">
      <c r="A69" s="50" t="s">
        <v>211</v>
      </c>
      <c r="B69" s="85" t="s">
        <v>79</v>
      </c>
      <c r="C69" s="71">
        <v>219</v>
      </c>
      <c r="D69" s="67"/>
      <c r="E69" s="68">
        <f t="shared" si="7"/>
        <v>219</v>
      </c>
    </row>
    <row r="70" spans="1:5" ht="15.75" customHeight="1" x14ac:dyDescent="0.25">
      <c r="A70" s="50" t="s">
        <v>212</v>
      </c>
      <c r="B70" s="94" t="s">
        <v>69</v>
      </c>
      <c r="C70" s="71">
        <v>29.9</v>
      </c>
      <c r="D70" s="67"/>
      <c r="E70" s="68">
        <f t="shared" si="7"/>
        <v>29.9</v>
      </c>
    </row>
    <row r="71" spans="1:5" x14ac:dyDescent="0.25">
      <c r="A71" s="50" t="s">
        <v>213</v>
      </c>
      <c r="B71" s="94" t="s">
        <v>80</v>
      </c>
      <c r="C71" s="71">
        <v>9.6999999999999993</v>
      </c>
      <c r="D71" s="67"/>
      <c r="E71" s="68">
        <f t="shared" si="7"/>
        <v>9.6999999999999993</v>
      </c>
    </row>
    <row r="72" spans="1:5" x14ac:dyDescent="0.25">
      <c r="A72" s="50" t="s">
        <v>214</v>
      </c>
      <c r="B72" s="94" t="s">
        <v>163</v>
      </c>
      <c r="C72" s="71">
        <v>6.2</v>
      </c>
      <c r="D72" s="67"/>
      <c r="E72" s="68">
        <f t="shared" si="7"/>
        <v>6.2</v>
      </c>
    </row>
    <row r="73" spans="1:5" x14ac:dyDescent="0.25">
      <c r="A73" s="50" t="s">
        <v>233</v>
      </c>
      <c r="B73" s="94" t="s">
        <v>180</v>
      </c>
      <c r="C73" s="71">
        <v>17.7</v>
      </c>
      <c r="D73" s="67"/>
      <c r="E73" s="68">
        <f t="shared" si="7"/>
        <v>17.7</v>
      </c>
    </row>
    <row r="74" spans="1:5" s="1" customFormat="1" ht="15" customHeight="1" x14ac:dyDescent="0.25">
      <c r="A74" s="36" t="s">
        <v>174</v>
      </c>
      <c r="B74" s="53" t="s">
        <v>267</v>
      </c>
      <c r="C74" s="69">
        <v>13456.2</v>
      </c>
      <c r="D74" s="70"/>
      <c r="E74" s="65">
        <f t="shared" si="7"/>
        <v>13456.2</v>
      </c>
    </row>
    <row r="75" spans="1:5" s="1" customFormat="1" ht="15" customHeight="1" x14ac:dyDescent="0.25">
      <c r="A75" s="36" t="s">
        <v>178</v>
      </c>
      <c r="B75" s="53" t="s">
        <v>183</v>
      </c>
      <c r="C75" s="69">
        <f>C76+C84+C85+C86+C87+C88+C89+C90+C91+C92+C93+C94+C95+C96+C97+C98+C99+C100+C101+C102+C103+C104+C105+C106+C107+C108+C109</f>
        <v>7450.2999999999993</v>
      </c>
      <c r="D75" s="69">
        <f t="shared" ref="D75:E75" si="8">D76+D84+D85+D86+D87+D88+D89+D90+D91+D92+D93+D94+D95+D96+D97+D98+D99+D100+D101+D102+D103+D104+D105+D106+D107+D108+D109</f>
        <v>109.1</v>
      </c>
      <c r="E75" s="65">
        <f t="shared" si="8"/>
        <v>7559.3999999999987</v>
      </c>
    </row>
    <row r="76" spans="1:5" s="1" customFormat="1" x14ac:dyDescent="0.25">
      <c r="A76" s="36" t="s">
        <v>160</v>
      </c>
      <c r="B76" s="54" t="s">
        <v>184</v>
      </c>
      <c r="C76" s="69">
        <f>SUM(C77:C83)</f>
        <v>1434</v>
      </c>
      <c r="D76" s="70">
        <f>SUM(D77:D83)</f>
        <v>0</v>
      </c>
      <c r="E76" s="65">
        <f>SUM(E77:E83)</f>
        <v>1434</v>
      </c>
    </row>
    <row r="77" spans="1:5" s="56" customFormat="1" ht="49.5" hidden="1" customHeight="1" x14ac:dyDescent="0.25">
      <c r="A77" s="50" t="s">
        <v>146</v>
      </c>
      <c r="B77" s="55" t="s">
        <v>165</v>
      </c>
      <c r="C77" s="71"/>
      <c r="D77" s="67"/>
      <c r="E77" s="68">
        <f t="shared" ref="E77:E111" si="9">C77+D77</f>
        <v>0</v>
      </c>
    </row>
    <row r="78" spans="1:5" s="56" customFormat="1" ht="25.5" hidden="1" x14ac:dyDescent="0.25">
      <c r="A78" s="50" t="s">
        <v>147</v>
      </c>
      <c r="B78" s="55" t="s">
        <v>135</v>
      </c>
      <c r="C78" s="71"/>
      <c r="D78" s="67"/>
      <c r="E78" s="68">
        <f t="shared" si="9"/>
        <v>0</v>
      </c>
    </row>
    <row r="79" spans="1:5" s="56" customFormat="1" ht="16.5" hidden="1" customHeight="1" x14ac:dyDescent="0.25">
      <c r="A79" s="50" t="s">
        <v>148</v>
      </c>
      <c r="B79" s="55" t="s">
        <v>136</v>
      </c>
      <c r="C79" s="71"/>
      <c r="D79" s="67"/>
      <c r="E79" s="68">
        <f t="shared" si="9"/>
        <v>0</v>
      </c>
    </row>
    <row r="80" spans="1:5" s="56" customFormat="1" hidden="1" x14ac:dyDescent="0.25">
      <c r="A80" s="50" t="s">
        <v>149</v>
      </c>
      <c r="B80" s="55" t="s">
        <v>140</v>
      </c>
      <c r="C80" s="71"/>
      <c r="D80" s="67"/>
      <c r="E80" s="68">
        <f t="shared" si="9"/>
        <v>0</v>
      </c>
    </row>
    <row r="81" spans="1:5" s="56" customFormat="1" ht="25.5" x14ac:dyDescent="0.25">
      <c r="A81" s="50" t="s">
        <v>190</v>
      </c>
      <c r="B81" s="79" t="s">
        <v>134</v>
      </c>
      <c r="C81" s="71">
        <v>409</v>
      </c>
      <c r="D81" s="67"/>
      <c r="E81" s="68">
        <f t="shared" si="9"/>
        <v>409</v>
      </c>
    </row>
    <row r="82" spans="1:5" s="56" customFormat="1" x14ac:dyDescent="0.25">
      <c r="A82" s="50" t="s">
        <v>191</v>
      </c>
      <c r="B82" s="79" t="s">
        <v>224</v>
      </c>
      <c r="C82" s="71">
        <v>700</v>
      </c>
      <c r="D82" s="67"/>
      <c r="E82" s="68">
        <f t="shared" si="9"/>
        <v>700</v>
      </c>
    </row>
    <row r="83" spans="1:5" s="56" customFormat="1" ht="25.5" x14ac:dyDescent="0.25">
      <c r="A83" s="50" t="s">
        <v>227</v>
      </c>
      <c r="B83" s="79" t="s">
        <v>229</v>
      </c>
      <c r="C83" s="71">
        <v>325</v>
      </c>
      <c r="D83" s="67"/>
      <c r="E83" s="68">
        <f t="shared" si="9"/>
        <v>325</v>
      </c>
    </row>
    <row r="84" spans="1:5" s="1" customFormat="1" ht="30" x14ac:dyDescent="0.25">
      <c r="A84" s="36" t="s">
        <v>161</v>
      </c>
      <c r="B84" s="82" t="s">
        <v>194</v>
      </c>
      <c r="C84" s="16">
        <v>546.1</v>
      </c>
      <c r="D84" s="22"/>
      <c r="E84" s="62">
        <f t="shared" ref="E84" si="10">C84+D84</f>
        <v>546.1</v>
      </c>
    </row>
    <row r="85" spans="1:5" s="1" customFormat="1" x14ac:dyDescent="0.25">
      <c r="A85" s="36" t="s">
        <v>239</v>
      </c>
      <c r="B85" s="83" t="s">
        <v>150</v>
      </c>
      <c r="C85" s="16">
        <v>16.899999999999999</v>
      </c>
      <c r="D85" s="22"/>
      <c r="E85" s="62">
        <f>C85+D85</f>
        <v>16.899999999999999</v>
      </c>
    </row>
    <row r="86" spans="1:5" s="1" customFormat="1" x14ac:dyDescent="0.25">
      <c r="A86" s="36" t="s">
        <v>240</v>
      </c>
      <c r="B86" s="81" t="s">
        <v>237</v>
      </c>
      <c r="C86" s="16">
        <v>48</v>
      </c>
      <c r="D86" s="22"/>
      <c r="E86" s="62">
        <f t="shared" ref="E86:E109" si="11">C86+D86</f>
        <v>48</v>
      </c>
    </row>
    <row r="87" spans="1:5" s="1" customFormat="1" x14ac:dyDescent="0.25">
      <c r="A87" s="36" t="s">
        <v>241</v>
      </c>
      <c r="B87" s="81" t="s">
        <v>238</v>
      </c>
      <c r="C87" s="16">
        <v>255.4</v>
      </c>
      <c r="D87" s="22"/>
      <c r="E87" s="62">
        <f t="shared" si="11"/>
        <v>255.4</v>
      </c>
    </row>
    <row r="88" spans="1:5" s="1" customFormat="1" ht="45" x14ac:dyDescent="0.25">
      <c r="A88" s="36" t="s">
        <v>242</v>
      </c>
      <c r="B88" s="81" t="s">
        <v>266</v>
      </c>
      <c r="C88" s="16">
        <v>27</v>
      </c>
      <c r="D88" s="22"/>
      <c r="E88" s="62">
        <f t="shared" si="11"/>
        <v>27</v>
      </c>
    </row>
    <row r="89" spans="1:5" s="1" customFormat="1" x14ac:dyDescent="0.25">
      <c r="A89" s="36" t="s">
        <v>243</v>
      </c>
      <c r="B89" s="81" t="s">
        <v>249</v>
      </c>
      <c r="C89" s="16">
        <v>233.7</v>
      </c>
      <c r="D89" s="22"/>
      <c r="E89" s="62">
        <f t="shared" si="11"/>
        <v>233.7</v>
      </c>
    </row>
    <row r="90" spans="1:5" s="1" customFormat="1" ht="30" x14ac:dyDescent="0.25">
      <c r="A90" s="36" t="s">
        <v>244</v>
      </c>
      <c r="B90" s="81" t="s">
        <v>271</v>
      </c>
      <c r="C90" s="16">
        <v>50</v>
      </c>
      <c r="D90" s="22"/>
      <c r="E90" s="62">
        <f t="shared" si="11"/>
        <v>50</v>
      </c>
    </row>
    <row r="91" spans="1:5" s="1" customFormat="1" ht="45" x14ac:dyDescent="0.25">
      <c r="A91" s="36" t="s">
        <v>251</v>
      </c>
      <c r="B91" s="88" t="s">
        <v>272</v>
      </c>
      <c r="C91" s="16">
        <v>253.7</v>
      </c>
      <c r="D91" s="22"/>
      <c r="E91" s="62">
        <f t="shared" si="11"/>
        <v>253.7</v>
      </c>
    </row>
    <row r="92" spans="1:5" s="1" customFormat="1" ht="30" x14ac:dyDescent="0.25">
      <c r="A92" s="36" t="s">
        <v>252</v>
      </c>
      <c r="B92" s="88" t="s">
        <v>262</v>
      </c>
      <c r="C92" s="16">
        <v>64.400000000000006</v>
      </c>
      <c r="D92" s="22"/>
      <c r="E92" s="62">
        <f t="shared" si="11"/>
        <v>64.400000000000006</v>
      </c>
    </row>
    <row r="93" spans="1:5" s="1" customFormat="1" ht="30" x14ac:dyDescent="0.25">
      <c r="A93" s="36" t="s">
        <v>253</v>
      </c>
      <c r="B93" s="90" t="s">
        <v>273</v>
      </c>
      <c r="C93" s="16">
        <v>226</v>
      </c>
      <c r="D93" s="22"/>
      <c r="E93" s="62">
        <f t="shared" ref="E93:E95" si="12">C93+D93</f>
        <v>226</v>
      </c>
    </row>
    <row r="94" spans="1:5" s="1" customFormat="1" x14ac:dyDescent="0.25">
      <c r="A94" s="36" t="s">
        <v>254</v>
      </c>
      <c r="B94" s="90" t="s">
        <v>387</v>
      </c>
      <c r="C94" s="16">
        <v>107.3</v>
      </c>
      <c r="D94" s="22">
        <v>9.5</v>
      </c>
      <c r="E94" s="62">
        <f t="shared" si="12"/>
        <v>116.8</v>
      </c>
    </row>
    <row r="95" spans="1:5" s="1" customFormat="1" ht="30" x14ac:dyDescent="0.25">
      <c r="A95" s="36" t="s">
        <v>384</v>
      </c>
      <c r="B95" s="90" t="s">
        <v>388</v>
      </c>
      <c r="C95" s="16">
        <v>73.400000000000006</v>
      </c>
      <c r="D95" s="22"/>
      <c r="E95" s="62">
        <f t="shared" si="12"/>
        <v>73.400000000000006</v>
      </c>
    </row>
    <row r="96" spans="1:5" s="1" customFormat="1" x14ac:dyDescent="0.25">
      <c r="A96" s="36" t="s">
        <v>385</v>
      </c>
      <c r="B96" s="90" t="s">
        <v>389</v>
      </c>
      <c r="C96" s="16">
        <v>284.7</v>
      </c>
      <c r="D96" s="22"/>
      <c r="E96" s="62">
        <f t="shared" si="11"/>
        <v>284.7</v>
      </c>
    </row>
    <row r="97" spans="1:5" s="1" customFormat="1" ht="30" x14ac:dyDescent="0.25">
      <c r="A97" s="36" t="s">
        <v>386</v>
      </c>
      <c r="B97" s="90" t="s">
        <v>395</v>
      </c>
      <c r="C97" s="16">
        <v>112.9</v>
      </c>
      <c r="D97" s="22"/>
      <c r="E97" s="62">
        <f t="shared" si="11"/>
        <v>112.9</v>
      </c>
    </row>
    <row r="98" spans="1:5" s="1" customFormat="1" x14ac:dyDescent="0.25">
      <c r="A98" s="36" t="s">
        <v>396</v>
      </c>
      <c r="B98" s="90" t="s">
        <v>403</v>
      </c>
      <c r="C98" s="16">
        <v>31.1</v>
      </c>
      <c r="D98" s="22"/>
      <c r="E98" s="62">
        <f t="shared" si="11"/>
        <v>31.1</v>
      </c>
    </row>
    <row r="99" spans="1:5" s="1" customFormat="1" ht="30" x14ac:dyDescent="0.25">
      <c r="A99" s="36" t="s">
        <v>405</v>
      </c>
      <c r="B99" s="90" t="s">
        <v>404</v>
      </c>
      <c r="C99" s="16">
        <v>40.6</v>
      </c>
      <c r="D99" s="22">
        <v>20.8</v>
      </c>
      <c r="E99" s="62">
        <f t="shared" si="11"/>
        <v>61.400000000000006</v>
      </c>
    </row>
    <row r="100" spans="1:5" s="1" customFormat="1" x14ac:dyDescent="0.25">
      <c r="A100" s="36" t="s">
        <v>406</v>
      </c>
      <c r="B100" s="90" t="s">
        <v>407</v>
      </c>
      <c r="C100" s="16">
        <v>28.5</v>
      </c>
      <c r="D100" s="22"/>
      <c r="E100" s="62">
        <f t="shared" si="11"/>
        <v>28.5</v>
      </c>
    </row>
    <row r="101" spans="1:5" s="1" customFormat="1" ht="30" x14ac:dyDescent="0.25">
      <c r="A101" s="36" t="s">
        <v>427</v>
      </c>
      <c r="B101" s="90" t="s">
        <v>440</v>
      </c>
      <c r="C101" s="16">
        <v>3.7</v>
      </c>
      <c r="D101" s="22"/>
      <c r="E101" s="62">
        <f t="shared" si="11"/>
        <v>3.7</v>
      </c>
    </row>
    <row r="102" spans="1:5" s="1" customFormat="1" ht="45" x14ac:dyDescent="0.25">
      <c r="A102" s="36" t="s">
        <v>428</v>
      </c>
      <c r="B102" s="90" t="s">
        <v>456</v>
      </c>
      <c r="C102" s="16">
        <v>51</v>
      </c>
      <c r="D102" s="22"/>
      <c r="E102" s="62">
        <f t="shared" si="11"/>
        <v>51</v>
      </c>
    </row>
    <row r="103" spans="1:5" s="1" customFormat="1" ht="60" x14ac:dyDescent="0.25">
      <c r="A103" s="36" t="s">
        <v>435</v>
      </c>
      <c r="B103" s="90" t="s">
        <v>462</v>
      </c>
      <c r="C103" s="16"/>
      <c r="D103" s="22">
        <v>17.7</v>
      </c>
      <c r="E103" s="62">
        <f t="shared" si="11"/>
        <v>17.7</v>
      </c>
    </row>
    <row r="104" spans="1:5" s="1" customFormat="1" ht="45" x14ac:dyDescent="0.25">
      <c r="A104" s="36" t="s">
        <v>437</v>
      </c>
      <c r="B104" s="90" t="s">
        <v>464</v>
      </c>
      <c r="C104" s="16"/>
      <c r="D104" s="22">
        <v>61.1</v>
      </c>
      <c r="E104" s="62">
        <f t="shared" si="11"/>
        <v>61.1</v>
      </c>
    </row>
    <row r="105" spans="1:5" s="1" customFormat="1" ht="45" x14ac:dyDescent="0.25">
      <c r="A105" s="36" t="s">
        <v>439</v>
      </c>
      <c r="B105" s="90" t="s">
        <v>429</v>
      </c>
      <c r="C105" s="16">
        <v>38.200000000000003</v>
      </c>
      <c r="D105" s="22"/>
      <c r="E105" s="62">
        <f t="shared" ref="E105:E107" si="13">C105+D105</f>
        <v>38.200000000000003</v>
      </c>
    </row>
    <row r="106" spans="1:5" s="1" customFormat="1" ht="45" x14ac:dyDescent="0.25">
      <c r="A106" s="87" t="s">
        <v>442</v>
      </c>
      <c r="B106" s="90" t="s">
        <v>441</v>
      </c>
      <c r="C106" s="16">
        <v>11.2</v>
      </c>
      <c r="D106" s="22"/>
      <c r="E106" s="62">
        <f t="shared" si="13"/>
        <v>11.2</v>
      </c>
    </row>
    <row r="107" spans="1:5" s="1" customFormat="1" ht="30" x14ac:dyDescent="0.25">
      <c r="A107" s="87" t="s">
        <v>448</v>
      </c>
      <c r="B107" s="90" t="s">
        <v>443</v>
      </c>
      <c r="C107" s="16">
        <v>9</v>
      </c>
      <c r="D107" s="22"/>
      <c r="E107" s="62">
        <f t="shared" si="13"/>
        <v>9</v>
      </c>
    </row>
    <row r="108" spans="1:5" s="1" customFormat="1" ht="30" x14ac:dyDescent="0.25">
      <c r="A108" s="87" t="s">
        <v>460</v>
      </c>
      <c r="B108" s="52" t="s">
        <v>145</v>
      </c>
      <c r="C108" s="16">
        <v>3141.2</v>
      </c>
      <c r="D108" s="22"/>
      <c r="E108" s="62">
        <f t="shared" si="11"/>
        <v>3141.2</v>
      </c>
    </row>
    <row r="109" spans="1:5" s="1" customFormat="1" x14ac:dyDescent="0.25">
      <c r="A109" s="87" t="s">
        <v>465</v>
      </c>
      <c r="B109" s="52" t="s">
        <v>449</v>
      </c>
      <c r="C109" s="222">
        <v>362.3</v>
      </c>
      <c r="D109" s="223"/>
      <c r="E109" s="62">
        <f t="shared" si="11"/>
        <v>362.3</v>
      </c>
    </row>
    <row r="110" spans="1:5" s="1" customFormat="1" ht="29.25" x14ac:dyDescent="0.25">
      <c r="A110" s="87" t="s">
        <v>215</v>
      </c>
      <c r="B110" s="80" t="s">
        <v>218</v>
      </c>
      <c r="C110" s="91">
        <f>SUM(C111:C111)</f>
        <v>15.3</v>
      </c>
      <c r="D110" s="92">
        <f>SUM(D111:D111)</f>
        <v>0</v>
      </c>
      <c r="E110" s="93">
        <f>SUM(E111:E111)</f>
        <v>15.3</v>
      </c>
    </row>
    <row r="111" spans="1:5" s="1" customFormat="1" x14ac:dyDescent="0.25">
      <c r="A111" s="50" t="s">
        <v>228</v>
      </c>
      <c r="B111" s="84" t="s">
        <v>185</v>
      </c>
      <c r="C111" s="71">
        <v>15.3</v>
      </c>
      <c r="D111" s="67"/>
      <c r="E111" s="68">
        <f t="shared" si="9"/>
        <v>15.3</v>
      </c>
    </row>
    <row r="112" spans="1:5" x14ac:dyDescent="0.25">
      <c r="A112" s="36" t="s">
        <v>216</v>
      </c>
      <c r="B112" s="53" t="s">
        <v>164</v>
      </c>
      <c r="C112" s="58">
        <f>C123+C114+C113+C127</f>
        <v>1350.4000000000003</v>
      </c>
      <c r="D112" s="70">
        <f>D123+D114+D113+D127</f>
        <v>0</v>
      </c>
      <c r="E112" s="65">
        <f>C112+D112</f>
        <v>1350.4000000000003</v>
      </c>
    </row>
    <row r="113" spans="1:5" ht="30" hidden="1" x14ac:dyDescent="0.25">
      <c r="A113" s="36"/>
      <c r="B113" s="52" t="s">
        <v>181</v>
      </c>
      <c r="C113" s="16"/>
      <c r="D113" s="22"/>
      <c r="E113" s="62">
        <f>C113+D113</f>
        <v>0</v>
      </c>
    </row>
    <row r="114" spans="1:5" x14ac:dyDescent="0.25">
      <c r="A114" s="36" t="s">
        <v>217</v>
      </c>
      <c r="B114" s="52" t="s">
        <v>192</v>
      </c>
      <c r="C114" s="16">
        <f>SUM(C115:C122)</f>
        <v>1295.2000000000003</v>
      </c>
      <c r="D114" s="22">
        <f>SUM(D115:D122)</f>
        <v>0</v>
      </c>
      <c r="E114" s="62">
        <f>SUM(E115:E122)</f>
        <v>1295.2000000000003</v>
      </c>
    </row>
    <row r="115" spans="1:5" ht="15" hidden="1" customHeight="1" x14ac:dyDescent="0.25">
      <c r="A115" s="50" t="s">
        <v>245</v>
      </c>
      <c r="B115" s="85" t="s">
        <v>186</v>
      </c>
      <c r="C115" s="71">
        <v>0</v>
      </c>
      <c r="D115" s="67"/>
      <c r="E115" s="68">
        <f t="shared" ref="E115:E127" si="14">C115+D115</f>
        <v>0</v>
      </c>
    </row>
    <row r="116" spans="1:5" x14ac:dyDescent="0.25">
      <c r="A116" s="50" t="s">
        <v>245</v>
      </c>
      <c r="B116" s="85" t="s">
        <v>185</v>
      </c>
      <c r="C116" s="71">
        <v>384</v>
      </c>
      <c r="D116" s="67"/>
      <c r="E116" s="68">
        <f t="shared" si="14"/>
        <v>384</v>
      </c>
    </row>
    <row r="117" spans="1:5" ht="25.5" customHeight="1" x14ac:dyDescent="0.25">
      <c r="A117" s="50" t="s">
        <v>246</v>
      </c>
      <c r="B117" s="85" t="s">
        <v>424</v>
      </c>
      <c r="C117" s="71">
        <v>150</v>
      </c>
      <c r="D117" s="67"/>
      <c r="E117" s="68">
        <f t="shared" si="14"/>
        <v>150</v>
      </c>
    </row>
    <row r="118" spans="1:5" ht="26.25" x14ac:dyDescent="0.25">
      <c r="A118" s="50" t="s">
        <v>247</v>
      </c>
      <c r="B118" s="85" t="s">
        <v>187</v>
      </c>
      <c r="C118" s="71">
        <v>68.099999999999994</v>
      </c>
      <c r="D118" s="67"/>
      <c r="E118" s="68">
        <f t="shared" si="14"/>
        <v>68.099999999999994</v>
      </c>
    </row>
    <row r="119" spans="1:5" ht="15" customHeight="1" x14ac:dyDescent="0.25">
      <c r="A119" s="50" t="s">
        <v>248</v>
      </c>
      <c r="B119" s="85" t="s">
        <v>188</v>
      </c>
      <c r="C119" s="71">
        <v>164</v>
      </c>
      <c r="D119" s="67"/>
      <c r="E119" s="68">
        <f t="shared" si="14"/>
        <v>164</v>
      </c>
    </row>
    <row r="120" spans="1:5" ht="15" customHeight="1" x14ac:dyDescent="0.25">
      <c r="A120" s="50" t="s">
        <v>256</v>
      </c>
      <c r="B120" s="85" t="s">
        <v>189</v>
      </c>
      <c r="C120" s="71">
        <v>95.2</v>
      </c>
      <c r="D120" s="67"/>
      <c r="E120" s="68">
        <f t="shared" si="14"/>
        <v>95.2</v>
      </c>
    </row>
    <row r="121" spans="1:5" ht="26.25" x14ac:dyDescent="0.25">
      <c r="A121" s="50" t="s">
        <v>261</v>
      </c>
      <c r="B121" s="95" t="s">
        <v>426</v>
      </c>
      <c r="C121" s="71">
        <v>224.5</v>
      </c>
      <c r="D121" s="67"/>
      <c r="E121" s="68">
        <f t="shared" si="14"/>
        <v>224.5</v>
      </c>
    </row>
    <row r="122" spans="1:5" ht="26.25" x14ac:dyDescent="0.25">
      <c r="A122" s="50" t="s">
        <v>257</v>
      </c>
      <c r="B122" s="95" t="s">
        <v>425</v>
      </c>
      <c r="C122" s="71">
        <v>209.4</v>
      </c>
      <c r="D122" s="67"/>
      <c r="E122" s="68">
        <f t="shared" si="14"/>
        <v>209.4</v>
      </c>
    </row>
    <row r="123" spans="1:5" ht="30" x14ac:dyDescent="0.25">
      <c r="A123" s="36" t="s">
        <v>255</v>
      </c>
      <c r="B123" s="52" t="s">
        <v>193</v>
      </c>
      <c r="C123" s="16">
        <f>SUM(C124:C126)</f>
        <v>55.2</v>
      </c>
      <c r="D123" s="22">
        <f t="shared" ref="D123:E123" si="15">SUM(D124:D126)</f>
        <v>0</v>
      </c>
      <c r="E123" s="62">
        <f t="shared" si="15"/>
        <v>55.2</v>
      </c>
    </row>
    <row r="124" spans="1:5" ht="15" customHeight="1" x14ac:dyDescent="0.25">
      <c r="A124" s="50" t="s">
        <v>258</v>
      </c>
      <c r="B124" s="85" t="s">
        <v>185</v>
      </c>
      <c r="C124" s="71">
        <v>34.200000000000003</v>
      </c>
      <c r="D124" s="67"/>
      <c r="E124" s="68">
        <f t="shared" si="14"/>
        <v>34.200000000000003</v>
      </c>
    </row>
    <row r="125" spans="1:5" ht="26.25" x14ac:dyDescent="0.25">
      <c r="A125" s="50" t="s">
        <v>259</v>
      </c>
      <c r="B125" s="85" t="s">
        <v>424</v>
      </c>
      <c r="C125" s="71">
        <v>15</v>
      </c>
      <c r="D125" s="67"/>
      <c r="E125" s="68">
        <f t="shared" si="14"/>
        <v>15</v>
      </c>
    </row>
    <row r="126" spans="1:5" ht="26.25" x14ac:dyDescent="0.25">
      <c r="A126" s="50" t="s">
        <v>260</v>
      </c>
      <c r="B126" s="95" t="s">
        <v>187</v>
      </c>
      <c r="C126" s="71">
        <v>6</v>
      </c>
      <c r="D126" s="67"/>
      <c r="E126" s="68">
        <f t="shared" si="14"/>
        <v>6</v>
      </c>
    </row>
    <row r="127" spans="1:5" hidden="1" x14ac:dyDescent="0.25">
      <c r="A127" s="50" t="s">
        <v>255</v>
      </c>
      <c r="B127" s="52"/>
      <c r="C127" s="71"/>
      <c r="D127" s="67"/>
      <c r="E127" s="68">
        <f t="shared" si="14"/>
        <v>0</v>
      </c>
    </row>
    <row r="128" spans="1:5" x14ac:dyDescent="0.25">
      <c r="A128" s="86" t="s">
        <v>12</v>
      </c>
      <c r="B128" s="57" t="s">
        <v>123</v>
      </c>
      <c r="C128" s="72">
        <f>C15+C25+C42+C49</f>
        <v>61169.8</v>
      </c>
      <c r="D128" s="72">
        <f>D15+D25+D42+D49</f>
        <v>180.5</v>
      </c>
      <c r="E128" s="72">
        <f>E15+E25+E42+E49</f>
        <v>61350.3</v>
      </c>
    </row>
    <row r="129" spans="1:5" ht="15.75" customHeight="1" x14ac:dyDescent="0.25">
      <c r="A129" s="36" t="s">
        <v>13</v>
      </c>
      <c r="B129" s="81" t="s">
        <v>182</v>
      </c>
      <c r="C129" s="16">
        <v>4531.8</v>
      </c>
      <c r="D129" s="22"/>
      <c r="E129" s="62">
        <f t="shared" ref="E129" si="16">C129+D129</f>
        <v>4531.8</v>
      </c>
    </row>
    <row r="131" spans="1:5" x14ac:dyDescent="0.25">
      <c r="C131" s="40" t="s">
        <v>381</v>
      </c>
    </row>
    <row r="132" spans="1:5" x14ac:dyDescent="0.25">
      <c r="C132" s="40">
        <v>61169.8</v>
      </c>
    </row>
    <row r="133" spans="1:5" x14ac:dyDescent="0.25">
      <c r="C133" s="40">
        <f>C132-C128</f>
        <v>0</v>
      </c>
    </row>
    <row r="134" spans="1:5" x14ac:dyDescent="0.25">
      <c r="C134" s="40" t="s">
        <v>380</v>
      </c>
    </row>
    <row r="135" spans="1:5" x14ac:dyDescent="0.25">
      <c r="C135" s="40">
        <f>E128+E129+'3 priedas_asignavimai'!AU305</f>
        <v>68321.8</v>
      </c>
    </row>
    <row r="136" spans="1:5" x14ac:dyDescent="0.25">
      <c r="C136" s="40">
        <f>C135-'3 priedas_asignavimai'!AI305</f>
        <v>0</v>
      </c>
    </row>
  </sheetData>
  <mergeCells count="11">
    <mergeCell ref="A12:E12"/>
    <mergeCell ref="B5:E5"/>
    <mergeCell ref="B6:E6"/>
    <mergeCell ref="B1:E1"/>
    <mergeCell ref="B3:E3"/>
    <mergeCell ref="B4:E4"/>
    <mergeCell ref="B2:E2"/>
    <mergeCell ref="B7:E7"/>
    <mergeCell ref="B8:E8"/>
    <mergeCell ref="B9:E9"/>
    <mergeCell ref="B10:E10"/>
  </mergeCells>
  <pageMargins left="1.1811023622047245" right="0.39370078740157483" top="0.78740157480314965" bottom="0.78740157480314965" header="0.31496062992125984" footer="0.31496062992125984"/>
  <pageSetup paperSize="9" scale="9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48A3F5-9F38-4637-8AF6-A5B6B9529FC8}">
  <sheetPr>
    <pageSetUpPr fitToPage="1"/>
  </sheetPr>
  <dimension ref="A1:R122"/>
  <sheetViews>
    <sheetView showZeros="0" zoomScaleNormal="100" workbookViewId="0">
      <selection activeCell="B8" sqref="B8:N8"/>
    </sheetView>
  </sheetViews>
  <sheetFormatPr defaultColWidth="9.140625" defaultRowHeight="15" x14ac:dyDescent="0.25"/>
  <cols>
    <col min="1" max="1" width="5" style="1" customWidth="1"/>
    <col min="2" max="2" width="50.7109375" style="1" customWidth="1"/>
    <col min="3" max="6" width="10" style="1" hidden="1" customWidth="1"/>
    <col min="7" max="10" width="9.140625" style="1" hidden="1" customWidth="1"/>
    <col min="11" max="11" width="9.140625" style="1" customWidth="1"/>
    <col min="12" max="13" width="9.7109375" style="1" customWidth="1"/>
    <col min="14" max="14" width="10.140625" style="1" customWidth="1"/>
    <col min="15" max="18" width="9.140625" style="1" hidden="1" customWidth="1"/>
    <col min="19" max="20" width="9.140625" style="1" customWidth="1"/>
    <col min="21" max="16384" width="9.140625" style="1"/>
  </cols>
  <sheetData>
    <row r="1" spans="1:17" x14ac:dyDescent="0.25">
      <c r="B1" s="255" t="s">
        <v>137</v>
      </c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7" x14ac:dyDescent="0.25">
      <c r="B2" s="255" t="s">
        <v>264</v>
      </c>
      <c r="C2" s="255"/>
      <c r="D2" s="255"/>
      <c r="E2" s="255"/>
      <c r="F2" s="255"/>
      <c r="G2" s="255"/>
      <c r="H2" s="255"/>
      <c r="I2" s="255"/>
      <c r="J2" s="255"/>
      <c r="K2" s="255"/>
      <c r="L2" s="255"/>
      <c r="M2" s="255"/>
      <c r="N2" s="255"/>
    </row>
    <row r="3" spans="1:17" x14ac:dyDescent="0.25">
      <c r="B3" s="255" t="s">
        <v>398</v>
      </c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5"/>
      <c r="N3" s="255"/>
    </row>
    <row r="4" spans="1:17" x14ac:dyDescent="0.25">
      <c r="B4" s="255" t="s">
        <v>141</v>
      </c>
      <c r="C4" s="255"/>
      <c r="D4" s="255"/>
      <c r="E4" s="255"/>
      <c r="F4" s="255"/>
      <c r="G4" s="255"/>
      <c r="H4" s="255"/>
      <c r="I4" s="255"/>
      <c r="J4" s="255"/>
      <c r="K4" s="255"/>
      <c r="L4" s="255"/>
      <c r="M4" s="255"/>
      <c r="N4" s="255"/>
    </row>
    <row r="5" spans="1:17" s="37" customFormat="1" x14ac:dyDescent="0.25">
      <c r="A5" s="1"/>
      <c r="B5" s="234" t="s">
        <v>445</v>
      </c>
      <c r="C5" s="234"/>
      <c r="D5" s="234"/>
      <c r="E5" s="234"/>
      <c r="F5" s="234"/>
      <c r="G5" s="234"/>
      <c r="H5" s="234"/>
      <c r="I5" s="234"/>
      <c r="J5" s="234"/>
      <c r="K5" s="234"/>
      <c r="L5" s="234"/>
      <c r="M5" s="234"/>
      <c r="N5" s="234"/>
    </row>
    <row r="6" spans="1:17" s="37" customFormat="1" x14ac:dyDescent="0.25">
      <c r="A6" s="1"/>
      <c r="B6" s="234" t="s">
        <v>450</v>
      </c>
      <c r="C6" s="234"/>
      <c r="D6" s="234"/>
      <c r="E6" s="234"/>
      <c r="F6" s="234"/>
      <c r="G6" s="234"/>
      <c r="H6" s="234"/>
      <c r="I6" s="234"/>
      <c r="J6" s="234"/>
      <c r="K6" s="234"/>
      <c r="L6" s="234"/>
      <c r="M6" s="234"/>
      <c r="N6" s="234"/>
    </row>
    <row r="7" spans="1:17" s="37" customFormat="1" ht="15" customHeight="1" x14ac:dyDescent="0.25">
      <c r="A7" s="1"/>
      <c r="B7" s="234" t="s">
        <v>455</v>
      </c>
      <c r="C7" s="234"/>
      <c r="D7" s="234"/>
      <c r="E7" s="234"/>
      <c r="F7" s="234"/>
      <c r="G7" s="234"/>
      <c r="H7" s="234"/>
      <c r="I7" s="234"/>
      <c r="J7" s="234"/>
      <c r="K7" s="234"/>
      <c r="L7" s="234"/>
      <c r="M7" s="234"/>
      <c r="N7" s="234"/>
    </row>
    <row r="8" spans="1:17" s="37" customFormat="1" ht="15" customHeight="1" x14ac:dyDescent="0.25">
      <c r="A8" s="1"/>
      <c r="B8" s="234" t="s">
        <v>467</v>
      </c>
      <c r="C8" s="234"/>
      <c r="D8" s="234"/>
      <c r="E8" s="234"/>
      <c r="F8" s="234"/>
      <c r="G8" s="234"/>
      <c r="H8" s="234"/>
      <c r="I8" s="234"/>
      <c r="J8" s="234"/>
      <c r="K8" s="234"/>
      <c r="L8" s="234"/>
      <c r="M8" s="234"/>
      <c r="N8" s="234"/>
    </row>
    <row r="9" spans="1:17" s="37" customFormat="1" x14ac:dyDescent="0.25">
      <c r="A9" s="1"/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</row>
    <row r="10" spans="1:17" x14ac:dyDescent="0.25">
      <c r="A10" s="235" t="s">
        <v>359</v>
      </c>
      <c r="B10" s="235"/>
      <c r="C10" s="235"/>
      <c r="D10" s="235"/>
      <c r="E10" s="235"/>
      <c r="F10" s="235"/>
      <c r="G10" s="235"/>
      <c r="H10" s="235"/>
      <c r="I10" s="235"/>
      <c r="J10" s="235"/>
      <c r="K10" s="235"/>
      <c r="L10" s="235"/>
      <c r="M10" s="235"/>
      <c r="N10" s="235"/>
    </row>
    <row r="11" spans="1:17" x14ac:dyDescent="0.25">
      <c r="F11" s="2"/>
      <c r="G11" s="2"/>
      <c r="H11" s="2"/>
      <c r="I11" s="2"/>
      <c r="J11" s="2"/>
      <c r="K11" s="2"/>
      <c r="L11" s="2"/>
      <c r="M11" s="2"/>
      <c r="N11" s="2" t="s">
        <v>159</v>
      </c>
    </row>
    <row r="12" spans="1:17" ht="15" customHeight="1" x14ac:dyDescent="0.25">
      <c r="A12" s="236" t="s">
        <v>3</v>
      </c>
      <c r="B12" s="237" t="s">
        <v>358</v>
      </c>
      <c r="C12" s="238" t="s">
        <v>142</v>
      </c>
      <c r="D12" s="241" t="s">
        <v>63</v>
      </c>
      <c r="E12" s="242"/>
      <c r="F12" s="243"/>
      <c r="G12" s="238" t="s">
        <v>143</v>
      </c>
      <c r="H12" s="248" t="s">
        <v>63</v>
      </c>
      <c r="I12" s="249"/>
      <c r="J12" s="250"/>
      <c r="K12" s="251" t="s">
        <v>0</v>
      </c>
      <c r="L12" s="252" t="s">
        <v>63</v>
      </c>
      <c r="M12" s="253"/>
      <c r="N12" s="254"/>
    </row>
    <row r="13" spans="1:17" x14ac:dyDescent="0.25">
      <c r="A13" s="236"/>
      <c r="B13" s="237"/>
      <c r="C13" s="239"/>
      <c r="D13" s="244" t="s">
        <v>168</v>
      </c>
      <c r="E13" s="245" t="s">
        <v>169</v>
      </c>
      <c r="F13" s="244" t="s">
        <v>64</v>
      </c>
      <c r="G13" s="239"/>
      <c r="H13" s="247" t="s">
        <v>168</v>
      </c>
      <c r="I13" s="258" t="s">
        <v>169</v>
      </c>
      <c r="J13" s="247" t="s">
        <v>64</v>
      </c>
      <c r="K13" s="251"/>
      <c r="L13" s="237" t="s">
        <v>168</v>
      </c>
      <c r="M13" s="256" t="s">
        <v>169</v>
      </c>
      <c r="N13" s="237" t="s">
        <v>64</v>
      </c>
    </row>
    <row r="14" spans="1:17" ht="70.5" customHeight="1" x14ac:dyDescent="0.25">
      <c r="A14" s="236"/>
      <c r="B14" s="237"/>
      <c r="C14" s="240"/>
      <c r="D14" s="244"/>
      <c r="E14" s="246"/>
      <c r="F14" s="244"/>
      <c r="G14" s="240"/>
      <c r="H14" s="247"/>
      <c r="I14" s="259"/>
      <c r="J14" s="247"/>
      <c r="K14" s="251"/>
      <c r="L14" s="237"/>
      <c r="M14" s="257"/>
      <c r="N14" s="237"/>
      <c r="P14" s="154" t="s">
        <v>364</v>
      </c>
      <c r="Q14" s="1" t="s">
        <v>419</v>
      </c>
    </row>
    <row r="15" spans="1:17" ht="15" customHeight="1" x14ac:dyDescent="0.25">
      <c r="A15" s="30" t="s">
        <v>9</v>
      </c>
      <c r="B15" s="108" t="s">
        <v>275</v>
      </c>
      <c r="C15" s="146">
        <f>D15+E15+F15</f>
        <v>275.5</v>
      </c>
      <c r="D15" s="123">
        <f>D16+D17+D18</f>
        <v>215.5</v>
      </c>
      <c r="E15" s="123">
        <f t="shared" ref="E15:F15" si="0">E16+E17+E18</f>
        <v>60</v>
      </c>
      <c r="F15" s="123">
        <f t="shared" si="0"/>
        <v>0</v>
      </c>
      <c r="G15" s="146">
        <f>H15+I15+J15</f>
        <v>54.6</v>
      </c>
      <c r="H15" s="153">
        <f>H16+H17+H18</f>
        <v>54.6</v>
      </c>
      <c r="I15" s="153">
        <f t="shared" ref="I15:J15" si="1">I16+I17+I18</f>
        <v>0</v>
      </c>
      <c r="J15" s="153">
        <f t="shared" si="1"/>
        <v>0</v>
      </c>
      <c r="K15" s="97">
        <f>L15+M15+N15</f>
        <v>330.1</v>
      </c>
      <c r="L15" s="97">
        <f>L16+L17+L18</f>
        <v>270.10000000000002</v>
      </c>
      <c r="M15" s="97">
        <f t="shared" ref="M15:N15" si="2">M16+M17+M18</f>
        <v>60</v>
      </c>
      <c r="N15" s="97">
        <f t="shared" si="2"/>
        <v>0</v>
      </c>
      <c r="P15" s="155"/>
    </row>
    <row r="16" spans="1:17" x14ac:dyDescent="0.25">
      <c r="A16" s="30"/>
      <c r="B16" s="20" t="s">
        <v>4</v>
      </c>
      <c r="C16" s="148">
        <f t="shared" ref="C16:C49" si="3">D16+E16+F16</f>
        <v>26</v>
      </c>
      <c r="D16" s="6">
        <v>23</v>
      </c>
      <c r="E16" s="6">
        <v>3</v>
      </c>
      <c r="F16" s="6"/>
      <c r="G16" s="148">
        <f t="shared" ref="G16:G68" si="4">H16+I16+J16</f>
        <v>0</v>
      </c>
      <c r="H16" s="119"/>
      <c r="I16" s="119"/>
      <c r="J16" s="119"/>
      <c r="K16" s="5">
        <f>C16+G16</f>
        <v>26</v>
      </c>
      <c r="L16" s="5">
        <f t="shared" ref="L16:N16" si="5">D16+H16</f>
        <v>23</v>
      </c>
      <c r="M16" s="5">
        <f t="shared" si="5"/>
        <v>3</v>
      </c>
      <c r="N16" s="5">
        <f t="shared" si="5"/>
        <v>0</v>
      </c>
      <c r="P16" s="155">
        <f>K16-'3 priedas_asignavimai'!AS20</f>
        <v>0</v>
      </c>
    </row>
    <row r="17" spans="1:18" x14ac:dyDescent="0.25">
      <c r="A17" s="30"/>
      <c r="B17" s="20" t="s">
        <v>5</v>
      </c>
      <c r="C17" s="148">
        <f t="shared" si="3"/>
        <v>207</v>
      </c>
      <c r="D17" s="6">
        <v>150</v>
      </c>
      <c r="E17" s="6">
        <v>57</v>
      </c>
      <c r="F17" s="6"/>
      <c r="G17" s="148">
        <f t="shared" si="4"/>
        <v>0</v>
      </c>
      <c r="H17" s="119"/>
      <c r="I17" s="119"/>
      <c r="J17" s="119"/>
      <c r="K17" s="5">
        <f t="shared" ref="K17:K18" si="6">C17+G17</f>
        <v>207</v>
      </c>
      <c r="L17" s="5">
        <f t="shared" ref="L17:L18" si="7">D17+H17</f>
        <v>150</v>
      </c>
      <c r="M17" s="5">
        <f t="shared" ref="M17:M18" si="8">E17+I17</f>
        <v>57</v>
      </c>
      <c r="N17" s="5">
        <f t="shared" ref="N17:N18" si="9">F17+J17</f>
        <v>0</v>
      </c>
      <c r="P17" s="155">
        <f>K17-'3 priedas_asignavimai'!AS42</f>
        <v>-237.60000000000002</v>
      </c>
      <c r="Q17" s="1">
        <f>P17+P18</f>
        <v>-268</v>
      </c>
      <c r="R17" s="1">
        <f>'1 priedas_pajamos'!E24+'1 priedas_pajamos'!E28+'1 priedas_pajamos'!E29+'1 priedas_pajamos'!E41</f>
        <v>268</v>
      </c>
    </row>
    <row r="18" spans="1:18" x14ac:dyDescent="0.25">
      <c r="A18" s="30"/>
      <c r="B18" s="20" t="s">
        <v>6</v>
      </c>
      <c r="C18" s="148">
        <f t="shared" si="3"/>
        <v>42.5</v>
      </c>
      <c r="D18" s="6">
        <v>42.5</v>
      </c>
      <c r="E18" s="6"/>
      <c r="F18" s="6"/>
      <c r="G18" s="146">
        <f t="shared" si="4"/>
        <v>54.6</v>
      </c>
      <c r="H18" s="119">
        <v>54.6</v>
      </c>
      <c r="I18" s="119"/>
      <c r="J18" s="119"/>
      <c r="K18" s="5">
        <f t="shared" si="6"/>
        <v>97.1</v>
      </c>
      <c r="L18" s="5">
        <f t="shared" si="7"/>
        <v>97.1</v>
      </c>
      <c r="M18" s="5">
        <f t="shared" si="8"/>
        <v>0</v>
      </c>
      <c r="N18" s="5">
        <f t="shared" si="9"/>
        <v>0</v>
      </c>
      <c r="P18" s="155">
        <f>K18-'3 priedas_asignavimai'!AS47</f>
        <v>-30.400000000000006</v>
      </c>
    </row>
    <row r="19" spans="1:18" x14ac:dyDescent="0.25">
      <c r="A19" s="29" t="s">
        <v>62</v>
      </c>
      <c r="B19" s="108" t="s">
        <v>292</v>
      </c>
      <c r="C19" s="146">
        <f t="shared" si="3"/>
        <v>4.9000000000000004</v>
      </c>
      <c r="D19" s="123">
        <f>D20</f>
        <v>4.9000000000000004</v>
      </c>
      <c r="E19" s="123">
        <f t="shared" ref="E19:F19" si="10">E20</f>
        <v>0</v>
      </c>
      <c r="F19" s="123">
        <f t="shared" si="10"/>
        <v>0</v>
      </c>
      <c r="G19" s="146">
        <f t="shared" si="4"/>
        <v>0</v>
      </c>
      <c r="H19" s="153">
        <f>H20</f>
        <v>0</v>
      </c>
      <c r="I19" s="153">
        <f t="shared" ref="I19:J19" si="11">I20</f>
        <v>0</v>
      </c>
      <c r="J19" s="153">
        <f t="shared" si="11"/>
        <v>0</v>
      </c>
      <c r="K19" s="97">
        <f>L19+M19+N19</f>
        <v>4.9000000000000004</v>
      </c>
      <c r="L19" s="97">
        <f>L20</f>
        <v>4.9000000000000004</v>
      </c>
      <c r="M19" s="97">
        <f t="shared" ref="M19:N19" si="12">M20</f>
        <v>0</v>
      </c>
      <c r="N19" s="97">
        <f t="shared" si="12"/>
        <v>0</v>
      </c>
      <c r="P19" s="155"/>
    </row>
    <row r="20" spans="1:18" x14ac:dyDescent="0.25">
      <c r="A20" s="30"/>
      <c r="B20" s="4" t="s">
        <v>5</v>
      </c>
      <c r="C20" s="148">
        <f t="shared" si="3"/>
        <v>4.9000000000000004</v>
      </c>
      <c r="D20" s="6">
        <v>4.9000000000000004</v>
      </c>
      <c r="E20" s="6"/>
      <c r="F20" s="6"/>
      <c r="G20" s="148">
        <f t="shared" si="4"/>
        <v>0</v>
      </c>
      <c r="H20" s="119"/>
      <c r="I20" s="119"/>
      <c r="J20" s="119"/>
      <c r="K20" s="5">
        <f>C20+G20</f>
        <v>4.9000000000000004</v>
      </c>
      <c r="L20" s="5">
        <f t="shared" ref="L20" si="13">D20+H20</f>
        <v>4.9000000000000004</v>
      </c>
      <c r="M20" s="5">
        <f t="shared" ref="M20" si="14">E20+I20</f>
        <v>0</v>
      </c>
      <c r="N20" s="5">
        <f t="shared" ref="N20" si="15">F20+J20</f>
        <v>0</v>
      </c>
      <c r="P20" s="155">
        <f>K20-'3 priedas_asignavimai'!AS82</f>
        <v>0</v>
      </c>
    </row>
    <row r="21" spans="1:18" x14ac:dyDescent="0.25">
      <c r="A21" s="3" t="s">
        <v>10</v>
      </c>
      <c r="B21" s="108" t="s">
        <v>295</v>
      </c>
      <c r="C21" s="146">
        <f t="shared" si="3"/>
        <v>1</v>
      </c>
      <c r="D21" s="123">
        <f>D22+D23</f>
        <v>0.8</v>
      </c>
      <c r="E21" s="123">
        <f t="shared" ref="E21:F21" si="16">E22+E23</f>
        <v>0.2</v>
      </c>
      <c r="F21" s="123">
        <f t="shared" si="16"/>
        <v>0</v>
      </c>
      <c r="G21" s="146">
        <f t="shared" si="4"/>
        <v>0</v>
      </c>
      <c r="H21" s="153">
        <f>H22+H23</f>
        <v>0</v>
      </c>
      <c r="I21" s="153">
        <f t="shared" ref="I21:J21" si="17">I22+I23</f>
        <v>0</v>
      </c>
      <c r="J21" s="153">
        <f t="shared" si="17"/>
        <v>0</v>
      </c>
      <c r="K21" s="97">
        <f>L21+M21+N21</f>
        <v>1</v>
      </c>
      <c r="L21" s="97">
        <f>L22+L23</f>
        <v>0.8</v>
      </c>
      <c r="M21" s="97">
        <f t="shared" ref="M21:N21" si="18">M22+M23</f>
        <v>0.2</v>
      </c>
      <c r="N21" s="97">
        <f t="shared" si="18"/>
        <v>0</v>
      </c>
      <c r="P21" s="155"/>
    </row>
    <row r="22" spans="1:18" x14ac:dyDescent="0.25">
      <c r="A22" s="9"/>
      <c r="B22" s="20" t="s">
        <v>4</v>
      </c>
      <c r="C22" s="148">
        <f t="shared" si="3"/>
        <v>0.3</v>
      </c>
      <c r="D22" s="6">
        <v>0.3</v>
      </c>
      <c r="E22" s="6"/>
      <c r="F22" s="6"/>
      <c r="G22" s="148">
        <f t="shared" si="4"/>
        <v>0</v>
      </c>
      <c r="H22" s="119"/>
      <c r="I22" s="119"/>
      <c r="J22" s="119"/>
      <c r="K22" s="5">
        <f>C22+G22</f>
        <v>0.3</v>
      </c>
      <c r="L22" s="5">
        <f t="shared" ref="L22" si="19">D22+H22</f>
        <v>0.3</v>
      </c>
      <c r="M22" s="5">
        <f t="shared" ref="M22" si="20">E22+I22</f>
        <v>0</v>
      </c>
      <c r="N22" s="5">
        <f t="shared" ref="N22" si="21">F22+J22</f>
        <v>0</v>
      </c>
      <c r="P22" s="155">
        <f>K22-'3 priedas_asignavimai'!AS86</f>
        <v>0</v>
      </c>
    </row>
    <row r="23" spans="1:18" x14ac:dyDescent="0.25">
      <c r="A23" s="9"/>
      <c r="B23" s="20" t="s">
        <v>5</v>
      </c>
      <c r="C23" s="148">
        <f t="shared" si="3"/>
        <v>0.7</v>
      </c>
      <c r="D23" s="6">
        <v>0.5</v>
      </c>
      <c r="E23" s="6">
        <v>0.2</v>
      </c>
      <c r="F23" s="6"/>
      <c r="G23" s="148">
        <f t="shared" si="4"/>
        <v>0</v>
      </c>
      <c r="H23" s="119"/>
      <c r="I23" s="119"/>
      <c r="J23" s="119"/>
      <c r="K23" s="5">
        <f>C23+G23</f>
        <v>0.7</v>
      </c>
      <c r="L23" s="5">
        <f t="shared" ref="L23" si="22">D23+H23</f>
        <v>0.5</v>
      </c>
      <c r="M23" s="5">
        <f t="shared" ref="M23" si="23">E23+I23</f>
        <v>0.2</v>
      </c>
      <c r="N23" s="5">
        <f t="shared" ref="N23" si="24">F23+J23</f>
        <v>0</v>
      </c>
      <c r="P23" s="155">
        <f>K23-'3 priedas_asignavimai'!AS89</f>
        <v>0</v>
      </c>
    </row>
    <row r="24" spans="1:18" s="24" customFormat="1" x14ac:dyDescent="0.25">
      <c r="A24" s="3" t="s">
        <v>11</v>
      </c>
      <c r="B24" s="108" t="s">
        <v>296</v>
      </c>
      <c r="C24" s="146">
        <f t="shared" si="3"/>
        <v>19.5</v>
      </c>
      <c r="D24" s="123">
        <f>D25+D26</f>
        <v>19.399999999999999</v>
      </c>
      <c r="E24" s="123">
        <f t="shared" ref="E24:F24" si="25">E25+E26</f>
        <v>0.1</v>
      </c>
      <c r="F24" s="123">
        <f t="shared" si="25"/>
        <v>0</v>
      </c>
      <c r="G24" s="146">
        <f t="shared" si="4"/>
        <v>0</v>
      </c>
      <c r="H24" s="153">
        <f>H25+H26</f>
        <v>0</v>
      </c>
      <c r="I24" s="153">
        <f t="shared" ref="I24:J24" si="26">I25+I26</f>
        <v>0</v>
      </c>
      <c r="J24" s="153">
        <f t="shared" si="26"/>
        <v>0</v>
      </c>
      <c r="K24" s="97">
        <f>L24+M24+N24</f>
        <v>19.5</v>
      </c>
      <c r="L24" s="97">
        <f>L25+L26</f>
        <v>19.399999999999999</v>
      </c>
      <c r="M24" s="97">
        <f t="shared" ref="M24:N24" si="27">M25+M26</f>
        <v>0.1</v>
      </c>
      <c r="N24" s="97">
        <f t="shared" si="27"/>
        <v>0</v>
      </c>
      <c r="P24" s="156"/>
    </row>
    <row r="25" spans="1:18" x14ac:dyDescent="0.25">
      <c r="A25" s="9"/>
      <c r="B25" s="20" t="s">
        <v>4</v>
      </c>
      <c r="C25" s="148">
        <f t="shared" si="3"/>
        <v>1.2</v>
      </c>
      <c r="D25" s="6">
        <v>1.2</v>
      </c>
      <c r="E25" s="6"/>
      <c r="F25" s="6"/>
      <c r="G25" s="148">
        <f t="shared" si="4"/>
        <v>0</v>
      </c>
      <c r="H25" s="119"/>
      <c r="I25" s="119"/>
      <c r="J25" s="119"/>
      <c r="K25" s="5">
        <f>C25+G25</f>
        <v>1.2</v>
      </c>
      <c r="L25" s="5">
        <f t="shared" ref="L25:L26" si="28">D25+H25</f>
        <v>1.2</v>
      </c>
      <c r="M25" s="5">
        <f t="shared" ref="M25:M26" si="29">E25+I25</f>
        <v>0</v>
      </c>
      <c r="N25" s="5">
        <f t="shared" ref="N25:N26" si="30">F25+J25</f>
        <v>0</v>
      </c>
      <c r="P25" s="155">
        <f>K25-'3 priedas_asignavimai'!AS93</f>
        <v>0</v>
      </c>
    </row>
    <row r="26" spans="1:18" x14ac:dyDescent="0.25">
      <c r="A26" s="9"/>
      <c r="B26" s="20" t="s">
        <v>5</v>
      </c>
      <c r="C26" s="148">
        <f t="shared" si="3"/>
        <v>18.3</v>
      </c>
      <c r="D26" s="6">
        <v>18.2</v>
      </c>
      <c r="E26" s="6">
        <v>0.1</v>
      </c>
      <c r="F26" s="6"/>
      <c r="G26" s="148">
        <f t="shared" si="4"/>
        <v>0</v>
      </c>
      <c r="H26" s="119"/>
      <c r="I26" s="119"/>
      <c r="J26" s="119"/>
      <c r="K26" s="5">
        <f>C26+G26</f>
        <v>18.3</v>
      </c>
      <c r="L26" s="5">
        <f t="shared" si="28"/>
        <v>18.2</v>
      </c>
      <c r="M26" s="5">
        <f t="shared" si="29"/>
        <v>0.1</v>
      </c>
      <c r="N26" s="5">
        <f t="shared" si="30"/>
        <v>0</v>
      </c>
      <c r="P26" s="155">
        <f>K26-'3 priedas_asignavimai'!AS96</f>
        <v>0</v>
      </c>
    </row>
    <row r="27" spans="1:18" s="24" customFormat="1" x14ac:dyDescent="0.25">
      <c r="A27" s="3" t="s">
        <v>354</v>
      </c>
      <c r="B27" s="108" t="s">
        <v>297</v>
      </c>
      <c r="C27" s="146">
        <f t="shared" si="3"/>
        <v>2.7</v>
      </c>
      <c r="D27" s="123">
        <f>D28+D29</f>
        <v>2.2000000000000002</v>
      </c>
      <c r="E27" s="123">
        <f t="shared" ref="E27:F27" si="31">E28+E29</f>
        <v>0.5</v>
      </c>
      <c r="F27" s="123">
        <f t="shared" si="31"/>
        <v>0</v>
      </c>
      <c r="G27" s="146">
        <f t="shared" si="4"/>
        <v>0</v>
      </c>
      <c r="H27" s="153">
        <f>H28+H29</f>
        <v>0</v>
      </c>
      <c r="I27" s="153">
        <f t="shared" ref="I27:J27" si="32">I28+I29</f>
        <v>0</v>
      </c>
      <c r="J27" s="153">
        <f t="shared" si="32"/>
        <v>0</v>
      </c>
      <c r="K27" s="97">
        <f>L27+M27+N27</f>
        <v>2.7</v>
      </c>
      <c r="L27" s="97">
        <f>L28+L29</f>
        <v>2.2000000000000002</v>
      </c>
      <c r="M27" s="97">
        <f t="shared" ref="M27:N27" si="33">M28+M29</f>
        <v>0.5</v>
      </c>
      <c r="N27" s="97">
        <f t="shared" si="33"/>
        <v>0</v>
      </c>
      <c r="P27" s="156"/>
    </row>
    <row r="28" spans="1:18" x14ac:dyDescent="0.25">
      <c r="A28" s="9"/>
      <c r="B28" s="20" t="s">
        <v>4</v>
      </c>
      <c r="C28" s="148">
        <f t="shared" si="3"/>
        <v>2.2000000000000002</v>
      </c>
      <c r="D28" s="6">
        <v>2.2000000000000002</v>
      </c>
      <c r="E28" s="6"/>
      <c r="F28" s="6"/>
      <c r="G28" s="148">
        <f t="shared" si="4"/>
        <v>0</v>
      </c>
      <c r="H28" s="119"/>
      <c r="I28" s="119"/>
      <c r="J28" s="119"/>
      <c r="K28" s="5">
        <f>C28+G28</f>
        <v>2.2000000000000002</v>
      </c>
      <c r="L28" s="5">
        <f t="shared" ref="L28:L29" si="34">D28+H28</f>
        <v>2.2000000000000002</v>
      </c>
      <c r="M28" s="5">
        <f t="shared" ref="M28:M29" si="35">E28+I28</f>
        <v>0</v>
      </c>
      <c r="N28" s="5">
        <f t="shared" ref="N28:N29" si="36">F28+J28</f>
        <v>0</v>
      </c>
      <c r="P28" s="155">
        <f>K28-'3 priedas_asignavimai'!AS100</f>
        <v>0</v>
      </c>
    </row>
    <row r="29" spans="1:18" x14ac:dyDescent="0.25">
      <c r="A29" s="9"/>
      <c r="B29" s="20" t="s">
        <v>5</v>
      </c>
      <c r="C29" s="148">
        <f t="shared" si="3"/>
        <v>0.5</v>
      </c>
      <c r="D29" s="6"/>
      <c r="E29" s="6">
        <v>0.5</v>
      </c>
      <c r="F29" s="6"/>
      <c r="G29" s="148">
        <f t="shared" si="4"/>
        <v>0</v>
      </c>
      <c r="H29" s="119"/>
      <c r="I29" s="119"/>
      <c r="J29" s="119"/>
      <c r="K29" s="5">
        <f>C29+G29</f>
        <v>0.5</v>
      </c>
      <c r="L29" s="5">
        <f t="shared" si="34"/>
        <v>0</v>
      </c>
      <c r="M29" s="5">
        <f t="shared" si="35"/>
        <v>0.5</v>
      </c>
      <c r="N29" s="5">
        <f t="shared" si="36"/>
        <v>0</v>
      </c>
      <c r="P29" s="155">
        <f>K29-'3 priedas_asignavimai'!AS103</f>
        <v>0</v>
      </c>
    </row>
    <row r="30" spans="1:18" s="24" customFormat="1" x14ac:dyDescent="0.25">
      <c r="A30" s="3" t="s">
        <v>13</v>
      </c>
      <c r="B30" s="108" t="s">
        <v>298</v>
      </c>
      <c r="C30" s="146">
        <f t="shared" si="3"/>
        <v>0.5</v>
      </c>
      <c r="D30" s="123">
        <f>D31</f>
        <v>0.5</v>
      </c>
      <c r="E30" s="123">
        <f t="shared" ref="E30:F30" si="37">E31</f>
        <v>0</v>
      </c>
      <c r="F30" s="123">
        <f t="shared" si="37"/>
        <v>0</v>
      </c>
      <c r="G30" s="146">
        <f t="shared" si="4"/>
        <v>0</v>
      </c>
      <c r="H30" s="153">
        <f>H31</f>
        <v>0</v>
      </c>
      <c r="I30" s="153">
        <f t="shared" ref="I30:J30" si="38">I31</f>
        <v>0</v>
      </c>
      <c r="J30" s="153">
        <f t="shared" si="38"/>
        <v>0</v>
      </c>
      <c r="K30" s="97">
        <f>L30+M30+N30</f>
        <v>0.5</v>
      </c>
      <c r="L30" s="97">
        <f>L31</f>
        <v>0.5</v>
      </c>
      <c r="M30" s="97">
        <f t="shared" ref="M30:N30" si="39">M31</f>
        <v>0</v>
      </c>
      <c r="N30" s="97">
        <f t="shared" si="39"/>
        <v>0</v>
      </c>
      <c r="P30" s="156"/>
    </row>
    <row r="31" spans="1:18" x14ac:dyDescent="0.25">
      <c r="A31" s="9"/>
      <c r="B31" s="20" t="s">
        <v>5</v>
      </c>
      <c r="C31" s="148">
        <f t="shared" si="3"/>
        <v>0.5</v>
      </c>
      <c r="D31" s="6">
        <v>0.5</v>
      </c>
      <c r="E31" s="6"/>
      <c r="F31" s="6"/>
      <c r="G31" s="148">
        <f t="shared" si="4"/>
        <v>0</v>
      </c>
      <c r="H31" s="119"/>
      <c r="I31" s="119"/>
      <c r="J31" s="119"/>
      <c r="K31" s="5">
        <f>C31+G31</f>
        <v>0.5</v>
      </c>
      <c r="L31" s="5">
        <f t="shared" ref="L31" si="40">D31+H31</f>
        <v>0.5</v>
      </c>
      <c r="M31" s="5">
        <f t="shared" ref="M31" si="41">E31+I31</f>
        <v>0</v>
      </c>
      <c r="N31" s="5">
        <f t="shared" ref="N31" si="42">F31+J31</f>
        <v>0</v>
      </c>
      <c r="P31" s="155">
        <f>K31-'3 priedas_asignavimai'!AS110</f>
        <v>0</v>
      </c>
    </row>
    <row r="32" spans="1:18" s="24" customFormat="1" x14ac:dyDescent="0.25">
      <c r="A32" s="3" t="s">
        <v>14</v>
      </c>
      <c r="B32" s="108" t="s">
        <v>299</v>
      </c>
      <c r="C32" s="146">
        <f t="shared" si="3"/>
        <v>17.7</v>
      </c>
      <c r="D32" s="123">
        <f>D33+D34</f>
        <v>17.5</v>
      </c>
      <c r="E32" s="123">
        <f t="shared" ref="E32:F32" si="43">E33+E34</f>
        <v>0.2</v>
      </c>
      <c r="F32" s="123">
        <f t="shared" si="43"/>
        <v>0</v>
      </c>
      <c r="G32" s="146">
        <f t="shared" si="4"/>
        <v>0</v>
      </c>
      <c r="H32" s="153">
        <f>H33+H34</f>
        <v>0</v>
      </c>
      <c r="I32" s="153">
        <f t="shared" ref="I32:J32" si="44">I33+I34</f>
        <v>0</v>
      </c>
      <c r="J32" s="153">
        <f t="shared" si="44"/>
        <v>0</v>
      </c>
      <c r="K32" s="97">
        <f>L32+M32+N32</f>
        <v>17.7</v>
      </c>
      <c r="L32" s="97">
        <f>L33+L34</f>
        <v>17.5</v>
      </c>
      <c r="M32" s="97">
        <f t="shared" ref="M32:N32" si="45">M33+M34</f>
        <v>0.2</v>
      </c>
      <c r="N32" s="97">
        <f t="shared" si="45"/>
        <v>0</v>
      </c>
      <c r="P32" s="156"/>
    </row>
    <row r="33" spans="1:16" x14ac:dyDescent="0.25">
      <c r="A33" s="9"/>
      <c r="B33" s="20" t="s">
        <v>4</v>
      </c>
      <c r="C33" s="148">
        <f t="shared" si="3"/>
        <v>1</v>
      </c>
      <c r="D33" s="6">
        <v>1</v>
      </c>
      <c r="E33" s="6"/>
      <c r="F33" s="6"/>
      <c r="G33" s="148">
        <f t="shared" si="4"/>
        <v>0</v>
      </c>
      <c r="H33" s="119"/>
      <c r="I33" s="119"/>
      <c r="J33" s="119"/>
      <c r="K33" s="5">
        <f>C33+G33</f>
        <v>1</v>
      </c>
      <c r="L33" s="5">
        <f t="shared" ref="L33:L34" si="46">D33+H33</f>
        <v>1</v>
      </c>
      <c r="M33" s="5">
        <f t="shared" ref="M33:M34" si="47">E33+I33</f>
        <v>0</v>
      </c>
      <c r="N33" s="5">
        <f t="shared" ref="N33:N34" si="48">F33+J33</f>
        <v>0</v>
      </c>
      <c r="P33" s="155">
        <f>K33-'3 priedas_asignavimai'!AS114</f>
        <v>0</v>
      </c>
    </row>
    <row r="34" spans="1:16" x14ac:dyDescent="0.25">
      <c r="A34" s="9"/>
      <c r="B34" s="20" t="s">
        <v>5</v>
      </c>
      <c r="C34" s="148">
        <f t="shared" si="3"/>
        <v>16.7</v>
      </c>
      <c r="D34" s="6">
        <v>16.5</v>
      </c>
      <c r="E34" s="6">
        <v>0.2</v>
      </c>
      <c r="F34" s="6"/>
      <c r="G34" s="148">
        <f t="shared" si="4"/>
        <v>0</v>
      </c>
      <c r="H34" s="119"/>
      <c r="I34" s="119"/>
      <c r="J34" s="119"/>
      <c r="K34" s="5">
        <f>C34+G34</f>
        <v>16.7</v>
      </c>
      <c r="L34" s="5">
        <f t="shared" si="46"/>
        <v>16.5</v>
      </c>
      <c r="M34" s="5">
        <f t="shared" si="47"/>
        <v>0.2</v>
      </c>
      <c r="N34" s="5">
        <f t="shared" si="48"/>
        <v>0</v>
      </c>
      <c r="P34" s="155">
        <f>K34-'3 priedas_asignavimai'!AS117</f>
        <v>0</v>
      </c>
    </row>
    <row r="35" spans="1:16" s="24" customFormat="1" x14ac:dyDescent="0.25">
      <c r="A35" s="3" t="s">
        <v>15</v>
      </c>
      <c r="B35" s="108" t="s">
        <v>300</v>
      </c>
      <c r="C35" s="146">
        <f t="shared" si="3"/>
        <v>2.2999999999999998</v>
      </c>
      <c r="D35" s="123">
        <f>D36</f>
        <v>1.9</v>
      </c>
      <c r="E35" s="123">
        <f t="shared" ref="E35:F35" si="49">E36</f>
        <v>0.4</v>
      </c>
      <c r="F35" s="123">
        <f t="shared" si="49"/>
        <v>0</v>
      </c>
      <c r="G35" s="146">
        <f t="shared" si="4"/>
        <v>0</v>
      </c>
      <c r="H35" s="153">
        <f>H36</f>
        <v>0</v>
      </c>
      <c r="I35" s="153">
        <f t="shared" ref="I35:J35" si="50">I36</f>
        <v>0</v>
      </c>
      <c r="J35" s="153">
        <f t="shared" si="50"/>
        <v>0</v>
      </c>
      <c r="K35" s="97">
        <f>L35+M35+N35</f>
        <v>2.2999999999999998</v>
      </c>
      <c r="L35" s="97">
        <f>L36</f>
        <v>1.9</v>
      </c>
      <c r="M35" s="97">
        <f t="shared" ref="M35:N35" si="51">M36</f>
        <v>0.4</v>
      </c>
      <c r="N35" s="97">
        <f t="shared" si="51"/>
        <v>0</v>
      </c>
      <c r="P35" s="156"/>
    </row>
    <row r="36" spans="1:16" x14ac:dyDescent="0.25">
      <c r="A36" s="9"/>
      <c r="B36" s="20" t="s">
        <v>5</v>
      </c>
      <c r="C36" s="148">
        <f t="shared" si="3"/>
        <v>2.2999999999999998</v>
      </c>
      <c r="D36" s="6">
        <v>1.9</v>
      </c>
      <c r="E36" s="6">
        <v>0.4</v>
      </c>
      <c r="F36" s="6"/>
      <c r="G36" s="148">
        <f t="shared" si="4"/>
        <v>0</v>
      </c>
      <c r="H36" s="119"/>
      <c r="I36" s="119"/>
      <c r="J36" s="119"/>
      <c r="K36" s="5">
        <f>C36+G36</f>
        <v>2.2999999999999998</v>
      </c>
      <c r="L36" s="5">
        <f t="shared" ref="L36" si="52">D36+H36</f>
        <v>1.9</v>
      </c>
      <c r="M36" s="5">
        <f t="shared" ref="M36" si="53">E36+I36</f>
        <v>0.4</v>
      </c>
      <c r="N36" s="5">
        <f t="shared" ref="N36" si="54">F36+J36</f>
        <v>0</v>
      </c>
      <c r="P36" s="155">
        <f>K36-'3 priedas_asignavimai'!AS124</f>
        <v>0</v>
      </c>
    </row>
    <row r="37" spans="1:16" s="24" customFormat="1" x14ac:dyDescent="0.25">
      <c r="A37" s="3" t="s">
        <v>16</v>
      </c>
      <c r="B37" s="108" t="s">
        <v>301</v>
      </c>
      <c r="C37" s="146">
        <f t="shared" si="3"/>
        <v>15.399999999999999</v>
      </c>
      <c r="D37" s="123">
        <f>D38+D39</f>
        <v>11.1</v>
      </c>
      <c r="E37" s="123">
        <f t="shared" ref="E37:F37" si="55">E38+E39</f>
        <v>4.3</v>
      </c>
      <c r="F37" s="123">
        <f t="shared" si="55"/>
        <v>0</v>
      </c>
      <c r="G37" s="146">
        <f t="shared" si="4"/>
        <v>0</v>
      </c>
      <c r="H37" s="153">
        <f>H38+H39</f>
        <v>0</v>
      </c>
      <c r="I37" s="153">
        <f t="shared" ref="I37:J37" si="56">I38+I39</f>
        <v>0</v>
      </c>
      <c r="J37" s="153">
        <f t="shared" si="56"/>
        <v>0</v>
      </c>
      <c r="K37" s="97">
        <f>L37+M37+N37</f>
        <v>15.399999999999999</v>
      </c>
      <c r="L37" s="97">
        <f>L38+L39</f>
        <v>11.1</v>
      </c>
      <c r="M37" s="97">
        <f t="shared" ref="M37" si="57">M38+M39</f>
        <v>4.3</v>
      </c>
      <c r="N37" s="97">
        <f t="shared" ref="N37" si="58">N38+N39</f>
        <v>0</v>
      </c>
      <c r="P37" s="156"/>
    </row>
    <row r="38" spans="1:16" x14ac:dyDescent="0.25">
      <c r="A38" s="9"/>
      <c r="B38" s="20" t="s">
        <v>4</v>
      </c>
      <c r="C38" s="148">
        <f t="shared" si="3"/>
        <v>4</v>
      </c>
      <c r="D38" s="6">
        <v>3</v>
      </c>
      <c r="E38" s="6">
        <v>1</v>
      </c>
      <c r="F38" s="6"/>
      <c r="G38" s="148">
        <f t="shared" si="4"/>
        <v>0</v>
      </c>
      <c r="H38" s="119"/>
      <c r="I38" s="119"/>
      <c r="J38" s="119"/>
      <c r="K38" s="5">
        <f>C38+G38</f>
        <v>4</v>
      </c>
      <c r="L38" s="5">
        <f t="shared" ref="L38:L39" si="59">D38+H38</f>
        <v>3</v>
      </c>
      <c r="M38" s="5">
        <f t="shared" ref="M38:M39" si="60">E38+I38</f>
        <v>1</v>
      </c>
      <c r="N38" s="5">
        <f t="shared" ref="N38:N39" si="61">F38+J38</f>
        <v>0</v>
      </c>
      <c r="P38" s="155">
        <f>K38-'3 priedas_asignavimai'!AS128</f>
        <v>0</v>
      </c>
    </row>
    <row r="39" spans="1:16" x14ac:dyDescent="0.25">
      <c r="A39" s="9"/>
      <c r="B39" s="20" t="s">
        <v>5</v>
      </c>
      <c r="C39" s="148">
        <f t="shared" si="3"/>
        <v>11.399999999999999</v>
      </c>
      <c r="D39" s="6">
        <v>8.1</v>
      </c>
      <c r="E39" s="6">
        <v>3.3</v>
      </c>
      <c r="F39" s="6"/>
      <c r="G39" s="148">
        <f t="shared" si="4"/>
        <v>0</v>
      </c>
      <c r="H39" s="119"/>
      <c r="I39" s="119"/>
      <c r="J39" s="119"/>
      <c r="K39" s="5">
        <f>C39+G39</f>
        <v>11.399999999999999</v>
      </c>
      <c r="L39" s="5">
        <f t="shared" si="59"/>
        <v>8.1</v>
      </c>
      <c r="M39" s="5">
        <f t="shared" si="60"/>
        <v>3.3</v>
      </c>
      <c r="N39" s="5">
        <f t="shared" si="61"/>
        <v>0</v>
      </c>
      <c r="P39" s="155">
        <f>K39-'3 priedas_asignavimai'!AS131</f>
        <v>0</v>
      </c>
    </row>
    <row r="40" spans="1:16" s="24" customFormat="1" x14ac:dyDescent="0.25">
      <c r="A40" s="3" t="s">
        <v>17</v>
      </c>
      <c r="B40" s="108" t="s">
        <v>302</v>
      </c>
      <c r="C40" s="146">
        <f t="shared" si="3"/>
        <v>0.7</v>
      </c>
      <c r="D40" s="123">
        <f>D41+D42</f>
        <v>0.5</v>
      </c>
      <c r="E40" s="123">
        <f t="shared" ref="E40:F40" si="62">E41+E42</f>
        <v>0.2</v>
      </c>
      <c r="F40" s="123">
        <f t="shared" si="62"/>
        <v>0</v>
      </c>
      <c r="G40" s="146">
        <f t="shared" si="4"/>
        <v>0</v>
      </c>
      <c r="H40" s="153">
        <f>H41+H42</f>
        <v>0</v>
      </c>
      <c r="I40" s="153">
        <f t="shared" ref="I40:J40" si="63">I41+I42</f>
        <v>0</v>
      </c>
      <c r="J40" s="153">
        <f t="shared" si="63"/>
        <v>0</v>
      </c>
      <c r="K40" s="97">
        <f>L40+M40+N40</f>
        <v>0.7</v>
      </c>
      <c r="L40" s="97">
        <f>L41+L42</f>
        <v>0.5</v>
      </c>
      <c r="M40" s="97">
        <f t="shared" ref="M40" si="64">M41+M42</f>
        <v>0.2</v>
      </c>
      <c r="N40" s="97">
        <f t="shared" ref="N40" si="65">N41+N42</f>
        <v>0</v>
      </c>
      <c r="P40" s="156"/>
    </row>
    <row r="41" spans="1:16" x14ac:dyDescent="0.25">
      <c r="A41" s="9"/>
      <c r="B41" s="20" t="s">
        <v>4</v>
      </c>
      <c r="C41" s="148">
        <f t="shared" si="3"/>
        <v>0.5</v>
      </c>
      <c r="D41" s="6">
        <v>0.5</v>
      </c>
      <c r="E41" s="6"/>
      <c r="F41" s="6"/>
      <c r="G41" s="148">
        <f t="shared" si="4"/>
        <v>0</v>
      </c>
      <c r="H41" s="119"/>
      <c r="I41" s="119"/>
      <c r="J41" s="119"/>
      <c r="K41" s="5">
        <f>C41+G41</f>
        <v>0.5</v>
      </c>
      <c r="L41" s="5">
        <f t="shared" ref="L41:L42" si="66">D41+H41</f>
        <v>0.5</v>
      </c>
      <c r="M41" s="5">
        <f t="shared" ref="M41:M42" si="67">E41+I41</f>
        <v>0</v>
      </c>
      <c r="N41" s="5">
        <f t="shared" ref="N41:N42" si="68">F41+J41</f>
        <v>0</v>
      </c>
      <c r="P41" s="155">
        <f>K41-'3 priedas_asignavimai'!AS135</f>
        <v>0</v>
      </c>
    </row>
    <row r="42" spans="1:16" x14ac:dyDescent="0.25">
      <c r="A42" s="9"/>
      <c r="B42" s="20" t="s">
        <v>5</v>
      </c>
      <c r="C42" s="148">
        <f t="shared" si="3"/>
        <v>0.2</v>
      </c>
      <c r="D42" s="6"/>
      <c r="E42" s="6">
        <v>0.2</v>
      </c>
      <c r="F42" s="6"/>
      <c r="G42" s="148">
        <f t="shared" si="4"/>
        <v>0</v>
      </c>
      <c r="H42" s="119"/>
      <c r="I42" s="119"/>
      <c r="J42" s="119"/>
      <c r="K42" s="5">
        <f>C42+G42</f>
        <v>0.2</v>
      </c>
      <c r="L42" s="5">
        <f t="shared" si="66"/>
        <v>0</v>
      </c>
      <c r="M42" s="5">
        <f t="shared" si="67"/>
        <v>0.2</v>
      </c>
      <c r="N42" s="5">
        <f t="shared" si="68"/>
        <v>0</v>
      </c>
      <c r="P42" s="155">
        <f>K42-'3 priedas_asignavimai'!AS138</f>
        <v>0</v>
      </c>
    </row>
    <row r="43" spans="1:16" s="24" customFormat="1" x14ac:dyDescent="0.25">
      <c r="A43" s="3" t="s">
        <v>18</v>
      </c>
      <c r="B43" s="108" t="s">
        <v>303</v>
      </c>
      <c r="C43" s="146">
        <f t="shared" si="3"/>
        <v>1.5000000000000002</v>
      </c>
      <c r="D43" s="123">
        <f>D44+D45</f>
        <v>1.4000000000000001</v>
      </c>
      <c r="E43" s="123">
        <f t="shared" ref="E43:F43" si="69">E44+E45</f>
        <v>0.1</v>
      </c>
      <c r="F43" s="123">
        <f t="shared" si="69"/>
        <v>0</v>
      </c>
      <c r="G43" s="146">
        <f t="shared" si="4"/>
        <v>0</v>
      </c>
      <c r="H43" s="153">
        <f>H44+H45</f>
        <v>0</v>
      </c>
      <c r="I43" s="153">
        <f t="shared" ref="I43:J43" si="70">I44+I45</f>
        <v>0</v>
      </c>
      <c r="J43" s="153">
        <f t="shared" si="70"/>
        <v>0</v>
      </c>
      <c r="K43" s="97">
        <f>L43+M43+N43</f>
        <v>1.5000000000000002</v>
      </c>
      <c r="L43" s="97">
        <f>L44+L45</f>
        <v>1.4000000000000001</v>
      </c>
      <c r="M43" s="97">
        <f t="shared" ref="M43" si="71">M44+M45</f>
        <v>0.1</v>
      </c>
      <c r="N43" s="97">
        <f t="shared" ref="N43" si="72">N44+N45</f>
        <v>0</v>
      </c>
      <c r="P43" s="156"/>
    </row>
    <row r="44" spans="1:16" x14ac:dyDescent="0.25">
      <c r="A44" s="9"/>
      <c r="B44" s="20" t="s">
        <v>4</v>
      </c>
      <c r="C44" s="148">
        <f t="shared" si="3"/>
        <v>0.1</v>
      </c>
      <c r="D44" s="6">
        <v>0.1</v>
      </c>
      <c r="E44" s="6"/>
      <c r="F44" s="6"/>
      <c r="G44" s="148">
        <f t="shared" si="4"/>
        <v>0</v>
      </c>
      <c r="H44" s="119"/>
      <c r="I44" s="119"/>
      <c r="J44" s="119"/>
      <c r="K44" s="5">
        <f>C44+G44</f>
        <v>0.1</v>
      </c>
      <c r="L44" s="5">
        <f t="shared" ref="L44:L45" si="73">D44+H44</f>
        <v>0.1</v>
      </c>
      <c r="M44" s="5">
        <f t="shared" ref="M44:M45" si="74">E44+I44</f>
        <v>0</v>
      </c>
      <c r="N44" s="5">
        <f t="shared" ref="N44:N45" si="75">F44+J44</f>
        <v>0</v>
      </c>
      <c r="P44" s="155">
        <f>K44-'3 priedas_asignavimai'!AS142</f>
        <v>0</v>
      </c>
    </row>
    <row r="45" spans="1:16" x14ac:dyDescent="0.25">
      <c r="A45" s="9"/>
      <c r="B45" s="20" t="s">
        <v>5</v>
      </c>
      <c r="C45" s="148">
        <f t="shared" si="3"/>
        <v>1.4000000000000001</v>
      </c>
      <c r="D45" s="6">
        <v>1.3</v>
      </c>
      <c r="E45" s="6">
        <v>0.1</v>
      </c>
      <c r="F45" s="6"/>
      <c r="G45" s="148">
        <f t="shared" si="4"/>
        <v>0</v>
      </c>
      <c r="H45" s="119"/>
      <c r="I45" s="119"/>
      <c r="J45" s="119"/>
      <c r="K45" s="5">
        <f>C45+G45</f>
        <v>1.4000000000000001</v>
      </c>
      <c r="L45" s="5">
        <f t="shared" si="73"/>
        <v>1.3</v>
      </c>
      <c r="M45" s="5">
        <f t="shared" si="74"/>
        <v>0.1</v>
      </c>
      <c r="N45" s="5">
        <f t="shared" si="75"/>
        <v>0</v>
      </c>
      <c r="P45" s="155">
        <f>K45-'3 priedas_asignavimai'!AS145</f>
        <v>0</v>
      </c>
    </row>
    <row r="46" spans="1:16" s="24" customFormat="1" x14ac:dyDescent="0.25">
      <c r="A46" s="3" t="s">
        <v>19</v>
      </c>
      <c r="B46" s="108" t="s">
        <v>304</v>
      </c>
      <c r="C46" s="146">
        <f t="shared" si="3"/>
        <v>0.9</v>
      </c>
      <c r="D46" s="123">
        <f>D47</f>
        <v>0</v>
      </c>
      <c r="E46" s="123">
        <f t="shared" ref="E46:F46" si="76">E47</f>
        <v>0.9</v>
      </c>
      <c r="F46" s="123">
        <f t="shared" si="76"/>
        <v>0</v>
      </c>
      <c r="G46" s="146">
        <f t="shared" si="4"/>
        <v>0</v>
      </c>
      <c r="H46" s="153">
        <f>H47</f>
        <v>0</v>
      </c>
      <c r="I46" s="153">
        <f t="shared" ref="I46" si="77">I47</f>
        <v>0</v>
      </c>
      <c r="J46" s="153">
        <f t="shared" ref="J46" si="78">J47</f>
        <v>0</v>
      </c>
      <c r="K46" s="97">
        <f>L46+M46+N46</f>
        <v>0.9</v>
      </c>
      <c r="L46" s="97">
        <f>L47</f>
        <v>0</v>
      </c>
      <c r="M46" s="97">
        <f t="shared" ref="M46:N46" si="79">M47</f>
        <v>0.9</v>
      </c>
      <c r="N46" s="97">
        <f t="shared" si="79"/>
        <v>0</v>
      </c>
      <c r="P46" s="156"/>
    </row>
    <row r="47" spans="1:16" x14ac:dyDescent="0.25">
      <c r="A47" s="9"/>
      <c r="B47" s="20" t="s">
        <v>5</v>
      </c>
      <c r="C47" s="148">
        <f t="shared" si="3"/>
        <v>0.9</v>
      </c>
      <c r="D47" s="6"/>
      <c r="E47" s="6">
        <v>0.9</v>
      </c>
      <c r="F47" s="6"/>
      <c r="G47" s="148">
        <f t="shared" si="4"/>
        <v>0</v>
      </c>
      <c r="H47" s="119"/>
      <c r="I47" s="119"/>
      <c r="J47" s="119"/>
      <c r="K47" s="5">
        <f>C47+G47</f>
        <v>0.9</v>
      </c>
      <c r="L47" s="5">
        <f t="shared" ref="L47" si="80">D47+H47</f>
        <v>0</v>
      </c>
      <c r="M47" s="5">
        <f t="shared" ref="M47" si="81">E47+I47</f>
        <v>0.9</v>
      </c>
      <c r="N47" s="5">
        <f t="shared" ref="N47" si="82">F47+J47</f>
        <v>0</v>
      </c>
      <c r="P47" s="155">
        <f>K47-'3 priedas_asignavimai'!AS152</f>
        <v>0</v>
      </c>
    </row>
    <row r="48" spans="1:16" x14ac:dyDescent="0.25">
      <c r="A48" s="3" t="s">
        <v>20</v>
      </c>
      <c r="B48" s="108" t="s">
        <v>306</v>
      </c>
      <c r="C48" s="146">
        <f t="shared" si="3"/>
        <v>1.5</v>
      </c>
      <c r="D48" s="123">
        <f>D49</f>
        <v>1.5</v>
      </c>
      <c r="E48" s="123">
        <f t="shared" ref="E48" si="83">E49</f>
        <v>0</v>
      </c>
      <c r="F48" s="123">
        <f t="shared" ref="F48" si="84">F49</f>
        <v>0</v>
      </c>
      <c r="G48" s="146">
        <f t="shared" si="4"/>
        <v>0</v>
      </c>
      <c r="H48" s="153">
        <f>H49</f>
        <v>0</v>
      </c>
      <c r="I48" s="153">
        <f t="shared" ref="I48" si="85">I49</f>
        <v>0</v>
      </c>
      <c r="J48" s="153">
        <f t="shared" ref="J48" si="86">J49</f>
        <v>0</v>
      </c>
      <c r="K48" s="97">
        <f>L48+M48+N48</f>
        <v>1.5</v>
      </c>
      <c r="L48" s="97">
        <f>L49</f>
        <v>1.5</v>
      </c>
      <c r="M48" s="97">
        <f t="shared" ref="M48" si="87">M49</f>
        <v>0</v>
      </c>
      <c r="N48" s="97">
        <f t="shared" ref="N48" si="88">N49</f>
        <v>0</v>
      </c>
      <c r="P48" s="155"/>
    </row>
    <row r="49" spans="1:16" x14ac:dyDescent="0.25">
      <c r="A49" s="27"/>
      <c r="B49" s="20" t="s">
        <v>4</v>
      </c>
      <c r="C49" s="148">
        <f t="shared" si="3"/>
        <v>1.5</v>
      </c>
      <c r="D49" s="6">
        <v>1.5</v>
      </c>
      <c r="E49" s="6"/>
      <c r="F49" s="6"/>
      <c r="G49" s="148">
        <f t="shared" si="4"/>
        <v>0</v>
      </c>
      <c r="H49" s="119"/>
      <c r="I49" s="119"/>
      <c r="J49" s="119"/>
      <c r="K49" s="5">
        <f t="shared" ref="K49" si="89">C49+G49</f>
        <v>1.5</v>
      </c>
      <c r="L49" s="5">
        <f t="shared" ref="L49" si="90">D49+H49</f>
        <v>1.5</v>
      </c>
      <c r="M49" s="5">
        <f t="shared" ref="M49" si="91">E49+I49</f>
        <v>0</v>
      </c>
      <c r="N49" s="5">
        <f t="shared" ref="N49" si="92">F49+J49</f>
        <v>0</v>
      </c>
      <c r="P49" s="155">
        <f>K49-'3 priedas_asignavimai'!AS158</f>
        <v>0</v>
      </c>
    </row>
    <row r="50" spans="1:16" x14ac:dyDescent="0.25">
      <c r="A50" s="30" t="s">
        <v>21</v>
      </c>
      <c r="B50" s="108" t="s">
        <v>307</v>
      </c>
      <c r="C50" s="146">
        <f t="shared" ref="C50:C113" si="93">D50+E50+F50</f>
        <v>3.5</v>
      </c>
      <c r="D50" s="123">
        <f t="shared" ref="D50" si="94">D51</f>
        <v>0</v>
      </c>
      <c r="E50" s="123">
        <f t="shared" ref="E50" si="95">E51</f>
        <v>3.5</v>
      </c>
      <c r="F50" s="123">
        <f t="shared" ref="F50" si="96">F51</f>
        <v>0</v>
      </c>
      <c r="G50" s="146">
        <f t="shared" si="4"/>
        <v>0</v>
      </c>
      <c r="H50" s="153">
        <f t="shared" ref="H50" si="97">H51</f>
        <v>0</v>
      </c>
      <c r="I50" s="153">
        <f t="shared" ref="I50" si="98">I51</f>
        <v>0</v>
      </c>
      <c r="J50" s="153">
        <f t="shared" ref="J50" si="99">J51</f>
        <v>0</v>
      </c>
      <c r="K50" s="97">
        <f>L50+M50+N50</f>
        <v>3.5</v>
      </c>
      <c r="L50" s="97">
        <f>L51</f>
        <v>0</v>
      </c>
      <c r="M50" s="97">
        <f t="shared" ref="M50" si="100">M51</f>
        <v>3.5</v>
      </c>
      <c r="N50" s="97">
        <f t="shared" ref="N50" si="101">N51</f>
        <v>0</v>
      </c>
      <c r="P50" s="155"/>
    </row>
    <row r="51" spans="1:16" x14ac:dyDescent="0.25">
      <c r="A51" s="30"/>
      <c r="B51" s="4" t="s">
        <v>6</v>
      </c>
      <c r="C51" s="148">
        <f t="shared" si="93"/>
        <v>3.5</v>
      </c>
      <c r="D51" s="6"/>
      <c r="E51" s="6">
        <v>3.5</v>
      </c>
      <c r="F51" s="6"/>
      <c r="G51" s="148">
        <f t="shared" si="4"/>
        <v>0</v>
      </c>
      <c r="H51" s="119"/>
      <c r="I51" s="119"/>
      <c r="J51" s="119"/>
      <c r="K51" s="5">
        <f t="shared" ref="K51" si="102">C51+G51</f>
        <v>3.5</v>
      </c>
      <c r="L51" s="5">
        <f t="shared" ref="L51" si="103">D51+H51</f>
        <v>0</v>
      </c>
      <c r="M51" s="5">
        <f t="shared" ref="M51" si="104">E51+I51</f>
        <v>3.5</v>
      </c>
      <c r="N51" s="5">
        <f t="shared" ref="N51" si="105">F51+J51</f>
        <v>0</v>
      </c>
      <c r="P51" s="155">
        <f>K51-'3 priedas_asignavimai'!AS161</f>
        <v>0</v>
      </c>
    </row>
    <row r="52" spans="1:16" x14ac:dyDescent="0.25">
      <c r="A52" s="3" t="s">
        <v>22</v>
      </c>
      <c r="B52" s="110" t="s">
        <v>311</v>
      </c>
      <c r="C52" s="146">
        <f t="shared" si="93"/>
        <v>0.30000000000000004</v>
      </c>
      <c r="D52" s="123">
        <f t="shared" ref="D52" si="106">D53</f>
        <v>0.1</v>
      </c>
      <c r="E52" s="123">
        <f t="shared" ref="E52" si="107">E53</f>
        <v>0.2</v>
      </c>
      <c r="F52" s="123">
        <f t="shared" ref="F52" si="108">F53</f>
        <v>0</v>
      </c>
      <c r="G52" s="146">
        <f t="shared" si="4"/>
        <v>0</v>
      </c>
      <c r="H52" s="153">
        <f t="shared" ref="H52" si="109">H53</f>
        <v>0</v>
      </c>
      <c r="I52" s="153">
        <f t="shared" ref="I52" si="110">I53</f>
        <v>0</v>
      </c>
      <c r="J52" s="153">
        <f t="shared" ref="J52" si="111">J53</f>
        <v>0</v>
      </c>
      <c r="K52" s="97">
        <f>L52+M52+N52</f>
        <v>0.30000000000000004</v>
      </c>
      <c r="L52" s="97">
        <f>L53</f>
        <v>0.1</v>
      </c>
      <c r="M52" s="97">
        <f t="shared" ref="M52" si="112">M53</f>
        <v>0.2</v>
      </c>
      <c r="N52" s="97">
        <f t="shared" ref="N52" si="113">N53</f>
        <v>0</v>
      </c>
      <c r="P52" s="155"/>
    </row>
    <row r="53" spans="1:16" x14ac:dyDescent="0.25">
      <c r="A53" s="27"/>
      <c r="B53" s="20" t="s">
        <v>59</v>
      </c>
      <c r="C53" s="148">
        <f t="shared" si="93"/>
        <v>0.30000000000000004</v>
      </c>
      <c r="D53" s="6">
        <v>0.1</v>
      </c>
      <c r="E53" s="6">
        <v>0.2</v>
      </c>
      <c r="F53" s="6"/>
      <c r="G53" s="148">
        <f t="shared" si="4"/>
        <v>0</v>
      </c>
      <c r="H53" s="119"/>
      <c r="I53" s="119"/>
      <c r="J53" s="119"/>
      <c r="K53" s="5">
        <f t="shared" ref="K53" si="114">C53+G53</f>
        <v>0.30000000000000004</v>
      </c>
      <c r="L53" s="5">
        <f t="shared" ref="L53" si="115">D53+H53</f>
        <v>0.1</v>
      </c>
      <c r="M53" s="5">
        <f t="shared" ref="M53" si="116">E53+I53</f>
        <v>0.2</v>
      </c>
      <c r="N53" s="5">
        <f t="shared" ref="N53" si="117">F53+J53</f>
        <v>0</v>
      </c>
      <c r="P53" s="155">
        <f>K53-'3 priedas_asignavimai'!AS166</f>
        <v>0</v>
      </c>
    </row>
    <row r="54" spans="1:16" x14ac:dyDescent="0.25">
      <c r="A54" s="30" t="s">
        <v>23</v>
      </c>
      <c r="B54" s="109" t="s">
        <v>312</v>
      </c>
      <c r="C54" s="146">
        <f t="shared" si="93"/>
        <v>14.9</v>
      </c>
      <c r="D54" s="123">
        <f t="shared" ref="D54" si="118">D55</f>
        <v>0.1</v>
      </c>
      <c r="E54" s="123">
        <f t="shared" ref="E54" si="119">E55</f>
        <v>0</v>
      </c>
      <c r="F54" s="123">
        <f t="shared" ref="F54" si="120">F55</f>
        <v>14.8</v>
      </c>
      <c r="G54" s="146">
        <f t="shared" si="4"/>
        <v>0</v>
      </c>
      <c r="H54" s="153">
        <f t="shared" ref="H54" si="121">H55</f>
        <v>0</v>
      </c>
      <c r="I54" s="153">
        <f t="shared" ref="I54" si="122">I55</f>
        <v>0</v>
      </c>
      <c r="J54" s="153">
        <f t="shared" ref="J54" si="123">J55</f>
        <v>0</v>
      </c>
      <c r="K54" s="97">
        <f>L54+M54+N54</f>
        <v>14.9</v>
      </c>
      <c r="L54" s="97">
        <f>L55</f>
        <v>0.1</v>
      </c>
      <c r="M54" s="97">
        <f t="shared" ref="M54" si="124">M55</f>
        <v>0</v>
      </c>
      <c r="N54" s="97">
        <f t="shared" ref="N54" si="125">N55</f>
        <v>14.8</v>
      </c>
      <c r="P54" s="155"/>
    </row>
    <row r="55" spans="1:16" x14ac:dyDescent="0.25">
      <c r="A55" s="30"/>
      <c r="B55" s="20" t="s">
        <v>59</v>
      </c>
      <c r="C55" s="148">
        <f t="shared" si="93"/>
        <v>14.9</v>
      </c>
      <c r="D55" s="6">
        <v>0.1</v>
      </c>
      <c r="E55" s="6"/>
      <c r="F55" s="6">
        <v>14.8</v>
      </c>
      <c r="G55" s="148">
        <f t="shared" si="4"/>
        <v>0</v>
      </c>
      <c r="H55" s="119"/>
      <c r="I55" s="119"/>
      <c r="J55" s="119"/>
      <c r="K55" s="5">
        <f t="shared" ref="K55" si="126">C55+G55</f>
        <v>14.9</v>
      </c>
      <c r="L55" s="5">
        <f t="shared" ref="L55" si="127">D55+H55</f>
        <v>0.1</v>
      </c>
      <c r="M55" s="5">
        <f t="shared" ref="M55" si="128">E55+I55</f>
        <v>0</v>
      </c>
      <c r="N55" s="5">
        <f t="shared" ref="N55" si="129">F55+J55</f>
        <v>14.8</v>
      </c>
      <c r="P55" s="155">
        <f>K55-'3 priedas_asignavimai'!AS170</f>
        <v>0</v>
      </c>
    </row>
    <row r="56" spans="1:16" x14ac:dyDescent="0.25">
      <c r="A56" s="29" t="s">
        <v>24</v>
      </c>
      <c r="B56" s="109" t="s">
        <v>313</v>
      </c>
      <c r="C56" s="146">
        <f t="shared" si="93"/>
        <v>0.1</v>
      </c>
      <c r="D56" s="123">
        <f>D57</f>
        <v>0.1</v>
      </c>
      <c r="E56" s="123">
        <f t="shared" ref="E56" si="130">E57</f>
        <v>0</v>
      </c>
      <c r="F56" s="123">
        <f t="shared" ref="F56" si="131">F57</f>
        <v>0</v>
      </c>
      <c r="G56" s="146">
        <f t="shared" si="4"/>
        <v>0</v>
      </c>
      <c r="H56" s="153">
        <f t="shared" ref="H56" si="132">H57</f>
        <v>0</v>
      </c>
      <c r="I56" s="153">
        <f t="shared" ref="I56" si="133">I57</f>
        <v>0</v>
      </c>
      <c r="J56" s="153">
        <f t="shared" ref="J56" si="134">J57</f>
        <v>0</v>
      </c>
      <c r="K56" s="97">
        <f>L56+M56+N56</f>
        <v>0.1</v>
      </c>
      <c r="L56" s="97">
        <f>L57</f>
        <v>0.1</v>
      </c>
      <c r="M56" s="97">
        <f t="shared" ref="M56" si="135">M57</f>
        <v>0</v>
      </c>
      <c r="N56" s="97">
        <f t="shared" ref="N56" si="136">N57</f>
        <v>0</v>
      </c>
      <c r="P56" s="155"/>
    </row>
    <row r="57" spans="1:16" x14ac:dyDescent="0.25">
      <c r="A57" s="30"/>
      <c r="B57" s="20" t="s">
        <v>59</v>
      </c>
      <c r="C57" s="148">
        <f t="shared" si="93"/>
        <v>0.1</v>
      </c>
      <c r="D57" s="6">
        <v>0.1</v>
      </c>
      <c r="E57" s="6"/>
      <c r="F57" s="6"/>
      <c r="G57" s="148">
        <f t="shared" si="4"/>
        <v>0</v>
      </c>
      <c r="H57" s="119"/>
      <c r="I57" s="119"/>
      <c r="J57" s="119"/>
      <c r="K57" s="5">
        <f t="shared" ref="K57" si="137">C57+G57</f>
        <v>0.1</v>
      </c>
      <c r="L57" s="5">
        <f t="shared" ref="L57" si="138">D57+H57</f>
        <v>0.1</v>
      </c>
      <c r="M57" s="5">
        <f t="shared" ref="M57" si="139">E57+I57</f>
        <v>0</v>
      </c>
      <c r="N57" s="5">
        <f t="shared" ref="N57" si="140">F57+J57</f>
        <v>0</v>
      </c>
      <c r="P57" s="155">
        <f>K57-'3 priedas_asignavimai'!AS176</f>
        <v>0</v>
      </c>
    </row>
    <row r="58" spans="1:16" x14ac:dyDescent="0.25">
      <c r="A58" s="29" t="s">
        <v>25</v>
      </c>
      <c r="B58" s="109" t="s">
        <v>314</v>
      </c>
      <c r="C58" s="146">
        <f t="shared" si="93"/>
        <v>26</v>
      </c>
      <c r="D58" s="123">
        <f t="shared" ref="D58" si="141">D59</f>
        <v>0.7</v>
      </c>
      <c r="E58" s="123">
        <f t="shared" ref="E58" si="142">E59</f>
        <v>0.3</v>
      </c>
      <c r="F58" s="123">
        <f t="shared" ref="F58" si="143">F59</f>
        <v>25</v>
      </c>
      <c r="G58" s="146">
        <f t="shared" si="4"/>
        <v>0</v>
      </c>
      <c r="H58" s="153">
        <f t="shared" ref="H58" si="144">H59</f>
        <v>0</v>
      </c>
      <c r="I58" s="153">
        <f t="shared" ref="I58" si="145">I59</f>
        <v>0</v>
      </c>
      <c r="J58" s="153">
        <f t="shared" ref="J58" si="146">J59</f>
        <v>0</v>
      </c>
      <c r="K58" s="97">
        <f>L58+M58+N58</f>
        <v>26</v>
      </c>
      <c r="L58" s="97">
        <f>L59</f>
        <v>0.7</v>
      </c>
      <c r="M58" s="97">
        <f t="shared" ref="M58" si="147">M59</f>
        <v>0.3</v>
      </c>
      <c r="N58" s="97">
        <f t="shared" ref="N58" si="148">N59</f>
        <v>25</v>
      </c>
      <c r="P58" s="155"/>
    </row>
    <row r="59" spans="1:16" x14ac:dyDescent="0.25">
      <c r="A59" s="30"/>
      <c r="B59" s="20" t="s">
        <v>59</v>
      </c>
      <c r="C59" s="148">
        <f t="shared" si="93"/>
        <v>26</v>
      </c>
      <c r="D59" s="6">
        <v>0.7</v>
      </c>
      <c r="E59" s="6">
        <v>0.3</v>
      </c>
      <c r="F59" s="6">
        <v>25</v>
      </c>
      <c r="G59" s="148">
        <f t="shared" si="4"/>
        <v>0</v>
      </c>
      <c r="H59" s="119"/>
      <c r="I59" s="119"/>
      <c r="J59" s="119"/>
      <c r="K59" s="5">
        <f t="shared" ref="K59" si="149">C59+G59</f>
        <v>26</v>
      </c>
      <c r="L59" s="5">
        <f t="shared" ref="L59" si="150">D59+H59</f>
        <v>0.7</v>
      </c>
      <c r="M59" s="5">
        <f t="shared" ref="M59" si="151">E59+I59</f>
        <v>0.3</v>
      </c>
      <c r="N59" s="5">
        <f t="shared" ref="N59" si="152">F59+J59</f>
        <v>25</v>
      </c>
      <c r="P59" s="155">
        <f>K59-'3 priedas_asignavimai'!AS180</f>
        <v>0</v>
      </c>
    </row>
    <row r="60" spans="1:16" x14ac:dyDescent="0.25">
      <c r="A60" s="3" t="s">
        <v>26</v>
      </c>
      <c r="B60" s="109" t="s">
        <v>315</v>
      </c>
      <c r="C60" s="146">
        <f t="shared" si="93"/>
        <v>1.4000000000000001</v>
      </c>
      <c r="D60" s="123">
        <f t="shared" ref="D60" si="153">D61</f>
        <v>1.3</v>
      </c>
      <c r="E60" s="123">
        <f t="shared" ref="E60" si="154">E61</f>
        <v>0.1</v>
      </c>
      <c r="F60" s="123">
        <f t="shared" ref="F60" si="155">F61</f>
        <v>0</v>
      </c>
      <c r="G60" s="146">
        <f t="shared" si="4"/>
        <v>0</v>
      </c>
      <c r="H60" s="153">
        <f t="shared" ref="H60" si="156">H61</f>
        <v>0</v>
      </c>
      <c r="I60" s="153">
        <f t="shared" ref="I60" si="157">I61</f>
        <v>0</v>
      </c>
      <c r="J60" s="153">
        <f t="shared" ref="J60" si="158">J61</f>
        <v>0</v>
      </c>
      <c r="K60" s="97">
        <f>L60+M60+N60</f>
        <v>1.4000000000000001</v>
      </c>
      <c r="L60" s="97">
        <f>L61</f>
        <v>1.3</v>
      </c>
      <c r="M60" s="97">
        <f t="shared" ref="M60" si="159">M61</f>
        <v>0.1</v>
      </c>
      <c r="N60" s="97">
        <f t="shared" ref="N60" si="160">N61</f>
        <v>0</v>
      </c>
      <c r="P60" s="155"/>
    </row>
    <row r="61" spans="1:16" x14ac:dyDescent="0.25">
      <c r="A61" s="30"/>
      <c r="B61" s="20" t="s">
        <v>59</v>
      </c>
      <c r="C61" s="148">
        <f t="shared" si="93"/>
        <v>1.4000000000000001</v>
      </c>
      <c r="D61" s="6">
        <v>1.3</v>
      </c>
      <c r="E61" s="6">
        <v>0.1</v>
      </c>
      <c r="F61" s="6"/>
      <c r="G61" s="148">
        <f t="shared" si="4"/>
        <v>0</v>
      </c>
      <c r="H61" s="119"/>
      <c r="I61" s="119"/>
      <c r="J61" s="119"/>
      <c r="K61" s="5">
        <f t="shared" ref="K61" si="161">C61+G61</f>
        <v>1.4000000000000001</v>
      </c>
      <c r="L61" s="5">
        <f t="shared" ref="L61" si="162">D61+H61</f>
        <v>1.3</v>
      </c>
      <c r="M61" s="5">
        <f t="shared" ref="M61" si="163">E61+I61</f>
        <v>0.1</v>
      </c>
      <c r="N61" s="5">
        <f t="shared" ref="N61" si="164">F61+J61</f>
        <v>0</v>
      </c>
      <c r="P61" s="155">
        <f>K61-'3 priedas_asignavimai'!AS188</f>
        <v>0</v>
      </c>
    </row>
    <row r="62" spans="1:16" x14ac:dyDescent="0.25">
      <c r="A62" s="29" t="s">
        <v>27</v>
      </c>
      <c r="B62" s="109" t="s">
        <v>151</v>
      </c>
      <c r="C62" s="146">
        <f t="shared" si="93"/>
        <v>2.8</v>
      </c>
      <c r="D62" s="123">
        <f t="shared" ref="D62" si="165">D63</f>
        <v>2.8</v>
      </c>
      <c r="E62" s="123">
        <f t="shared" ref="E62" si="166">E63</f>
        <v>0</v>
      </c>
      <c r="F62" s="123">
        <f t="shared" ref="F62" si="167">F63</f>
        <v>0</v>
      </c>
      <c r="G62" s="146">
        <f t="shared" si="4"/>
        <v>0</v>
      </c>
      <c r="H62" s="153">
        <f t="shared" ref="H62" si="168">H63</f>
        <v>0</v>
      </c>
      <c r="I62" s="153">
        <f t="shared" ref="I62" si="169">I63</f>
        <v>0</v>
      </c>
      <c r="J62" s="153">
        <f t="shared" ref="J62" si="170">J63</f>
        <v>0</v>
      </c>
      <c r="K62" s="97">
        <f>L62+M62+N62</f>
        <v>2.8</v>
      </c>
      <c r="L62" s="97">
        <f>L63</f>
        <v>2.8</v>
      </c>
      <c r="M62" s="97">
        <f t="shared" ref="M62" si="171">M63</f>
        <v>0</v>
      </c>
      <c r="N62" s="97">
        <f t="shared" ref="N62" si="172">N63</f>
        <v>0</v>
      </c>
      <c r="P62" s="155"/>
    </row>
    <row r="63" spans="1:16" x14ac:dyDescent="0.25">
      <c r="A63" s="30"/>
      <c r="B63" s="20" t="s">
        <v>59</v>
      </c>
      <c r="C63" s="148">
        <f t="shared" si="93"/>
        <v>2.8</v>
      </c>
      <c r="D63" s="6">
        <v>2.8</v>
      </c>
      <c r="E63" s="6"/>
      <c r="F63" s="6"/>
      <c r="G63" s="148">
        <f t="shared" si="4"/>
        <v>0</v>
      </c>
      <c r="H63" s="119"/>
      <c r="I63" s="119"/>
      <c r="J63" s="119"/>
      <c r="K63" s="5">
        <f t="shared" ref="K63" si="173">C63+G63</f>
        <v>2.8</v>
      </c>
      <c r="L63" s="5">
        <f t="shared" ref="L63" si="174">D63+H63</f>
        <v>2.8</v>
      </c>
      <c r="M63" s="5">
        <f t="shared" ref="M63" si="175">E63+I63</f>
        <v>0</v>
      </c>
      <c r="N63" s="5">
        <f t="shared" ref="N63" si="176">F63+J63</f>
        <v>0</v>
      </c>
      <c r="P63" s="155">
        <f>K63-'3 priedas_asignavimai'!AS191</f>
        <v>0</v>
      </c>
    </row>
    <row r="64" spans="1:16" x14ac:dyDescent="0.25">
      <c r="A64" s="29" t="s">
        <v>28</v>
      </c>
      <c r="B64" s="109" t="s">
        <v>317</v>
      </c>
      <c r="C64" s="146">
        <f t="shared" si="93"/>
        <v>38.700000000000003</v>
      </c>
      <c r="D64" s="123">
        <f t="shared" ref="D64" si="177">D65</f>
        <v>1</v>
      </c>
      <c r="E64" s="123">
        <f t="shared" ref="E64" si="178">E65</f>
        <v>0</v>
      </c>
      <c r="F64" s="123">
        <f t="shared" ref="F64" si="179">F65</f>
        <v>37.700000000000003</v>
      </c>
      <c r="G64" s="146">
        <f t="shared" si="4"/>
        <v>0</v>
      </c>
      <c r="H64" s="153">
        <f t="shared" ref="H64" si="180">H65</f>
        <v>0</v>
      </c>
      <c r="I64" s="153">
        <f t="shared" ref="I64" si="181">I65</f>
        <v>0</v>
      </c>
      <c r="J64" s="153">
        <f t="shared" ref="J64" si="182">J65</f>
        <v>0</v>
      </c>
      <c r="K64" s="97">
        <f>L64+M64+N64</f>
        <v>38.700000000000003</v>
      </c>
      <c r="L64" s="97">
        <f>L65</f>
        <v>1</v>
      </c>
      <c r="M64" s="97">
        <f t="shared" ref="M64" si="183">M65</f>
        <v>0</v>
      </c>
      <c r="N64" s="97">
        <f t="shared" ref="N64" si="184">N65</f>
        <v>37.700000000000003</v>
      </c>
      <c r="P64" s="155"/>
    </row>
    <row r="65" spans="1:16" x14ac:dyDescent="0.25">
      <c r="A65" s="30"/>
      <c r="B65" s="20" t="s">
        <v>59</v>
      </c>
      <c r="C65" s="148">
        <f t="shared" si="93"/>
        <v>38.700000000000003</v>
      </c>
      <c r="D65" s="6">
        <v>1</v>
      </c>
      <c r="E65" s="6"/>
      <c r="F65" s="6">
        <v>37.700000000000003</v>
      </c>
      <c r="G65" s="148">
        <f t="shared" si="4"/>
        <v>0</v>
      </c>
      <c r="H65" s="119"/>
      <c r="I65" s="119"/>
      <c r="J65" s="119"/>
      <c r="K65" s="5">
        <f t="shared" ref="K65" si="185">C65+G65</f>
        <v>38.700000000000003</v>
      </c>
      <c r="L65" s="5">
        <f t="shared" ref="L65" si="186">D65+H65</f>
        <v>1</v>
      </c>
      <c r="M65" s="5">
        <f t="shared" ref="M65" si="187">E65+I65</f>
        <v>0</v>
      </c>
      <c r="N65" s="5">
        <f t="shared" ref="N65" si="188">F65+J65</f>
        <v>37.700000000000003</v>
      </c>
      <c r="P65" s="155">
        <f>K65-'3 priedas_asignavimai'!AS196</f>
        <v>0</v>
      </c>
    </row>
    <row r="66" spans="1:16" x14ac:dyDescent="0.25">
      <c r="A66" s="29" t="s">
        <v>29</v>
      </c>
      <c r="B66" s="109" t="s">
        <v>319</v>
      </c>
      <c r="C66" s="146">
        <f t="shared" si="93"/>
        <v>13.6</v>
      </c>
      <c r="D66" s="123">
        <f t="shared" ref="D66" si="189">D67</f>
        <v>0.1</v>
      </c>
      <c r="E66" s="123">
        <f t="shared" ref="E66" si="190">E67</f>
        <v>0</v>
      </c>
      <c r="F66" s="123">
        <f t="shared" ref="F66" si="191">F67</f>
        <v>13.5</v>
      </c>
      <c r="G66" s="146">
        <f t="shared" si="4"/>
        <v>0</v>
      </c>
      <c r="H66" s="153">
        <f t="shared" ref="H66" si="192">H67</f>
        <v>0</v>
      </c>
      <c r="I66" s="153">
        <f t="shared" ref="I66" si="193">I67</f>
        <v>0</v>
      </c>
      <c r="J66" s="153">
        <f t="shared" ref="J66" si="194">J67</f>
        <v>0</v>
      </c>
      <c r="K66" s="97">
        <f>L66+M66+N66</f>
        <v>13.6</v>
      </c>
      <c r="L66" s="97">
        <f>L67</f>
        <v>0.1</v>
      </c>
      <c r="M66" s="97">
        <f t="shared" ref="M66" si="195">M67</f>
        <v>0</v>
      </c>
      <c r="N66" s="97">
        <f t="shared" ref="N66" si="196">N67</f>
        <v>13.5</v>
      </c>
      <c r="P66" s="155"/>
    </row>
    <row r="67" spans="1:16" x14ac:dyDescent="0.25">
      <c r="A67" s="30"/>
      <c r="B67" s="20" t="s">
        <v>59</v>
      </c>
      <c r="C67" s="148">
        <f t="shared" si="93"/>
        <v>13.6</v>
      </c>
      <c r="D67" s="6">
        <v>0.1</v>
      </c>
      <c r="E67" s="6"/>
      <c r="F67" s="6">
        <v>13.5</v>
      </c>
      <c r="G67" s="148">
        <f t="shared" si="4"/>
        <v>0</v>
      </c>
      <c r="H67" s="119"/>
      <c r="I67" s="119"/>
      <c r="J67" s="119"/>
      <c r="K67" s="5">
        <f t="shared" ref="K67" si="197">C67+G67</f>
        <v>13.6</v>
      </c>
      <c r="L67" s="5">
        <f t="shared" ref="L67" si="198">D67+H67</f>
        <v>0.1</v>
      </c>
      <c r="M67" s="5">
        <f t="shared" ref="M67" si="199">E67+I67</f>
        <v>0</v>
      </c>
      <c r="N67" s="5">
        <f t="shared" ref="N67" si="200">F67+J67</f>
        <v>13.5</v>
      </c>
      <c r="P67" s="155">
        <f>K67-'3 priedas_asignavimai'!AS202</f>
        <v>0</v>
      </c>
    </row>
    <row r="68" spans="1:16" x14ac:dyDescent="0.25">
      <c r="A68" s="29" t="s">
        <v>316</v>
      </c>
      <c r="B68" s="109" t="s">
        <v>320</v>
      </c>
      <c r="C68" s="146">
        <f t="shared" si="93"/>
        <v>5.8</v>
      </c>
      <c r="D68" s="123">
        <f t="shared" ref="D68" si="201">D69</f>
        <v>0.1</v>
      </c>
      <c r="E68" s="123">
        <f t="shared" ref="E68" si="202">E69</f>
        <v>0</v>
      </c>
      <c r="F68" s="123">
        <f t="shared" ref="F68" si="203">F69</f>
        <v>5.7</v>
      </c>
      <c r="G68" s="146">
        <f t="shared" si="4"/>
        <v>0</v>
      </c>
      <c r="H68" s="153">
        <f t="shared" ref="H68" si="204">H69</f>
        <v>0</v>
      </c>
      <c r="I68" s="153">
        <f t="shared" ref="I68" si="205">I69</f>
        <v>0</v>
      </c>
      <c r="J68" s="153">
        <f t="shared" ref="J68" si="206">J69</f>
        <v>0</v>
      </c>
      <c r="K68" s="97">
        <f>L68+M68+N68</f>
        <v>5.8</v>
      </c>
      <c r="L68" s="97">
        <f>L69</f>
        <v>0.1</v>
      </c>
      <c r="M68" s="97">
        <f t="shared" ref="M68" si="207">M69</f>
        <v>0</v>
      </c>
      <c r="N68" s="97">
        <f t="shared" ref="N68" si="208">N69</f>
        <v>5.7</v>
      </c>
      <c r="P68" s="155"/>
    </row>
    <row r="69" spans="1:16" x14ac:dyDescent="0.25">
      <c r="A69" s="30"/>
      <c r="B69" s="20" t="s">
        <v>59</v>
      </c>
      <c r="C69" s="148">
        <f t="shared" si="93"/>
        <v>5.8</v>
      </c>
      <c r="D69" s="6">
        <v>0.1</v>
      </c>
      <c r="E69" s="6"/>
      <c r="F69" s="6">
        <v>5.7</v>
      </c>
      <c r="G69" s="148"/>
      <c r="H69" s="119"/>
      <c r="I69" s="119"/>
      <c r="J69" s="119"/>
      <c r="K69" s="5">
        <f t="shared" ref="K69" si="209">C69+G69</f>
        <v>5.8</v>
      </c>
      <c r="L69" s="5">
        <f t="shared" ref="L69" si="210">D69+H69</f>
        <v>0.1</v>
      </c>
      <c r="M69" s="5">
        <f t="shared" ref="M69" si="211">E69+I69</f>
        <v>0</v>
      </c>
      <c r="N69" s="5">
        <f t="shared" ref="N69" si="212">F69+J69</f>
        <v>5.7</v>
      </c>
      <c r="P69" s="155">
        <f>K69-'3 priedas_asignavimai'!AS207</f>
        <v>0</v>
      </c>
    </row>
    <row r="70" spans="1:16" x14ac:dyDescent="0.25">
      <c r="A70" s="29" t="s">
        <v>30</v>
      </c>
      <c r="B70" s="109" t="s">
        <v>322</v>
      </c>
      <c r="C70" s="146">
        <f t="shared" si="93"/>
        <v>16.200000000000003</v>
      </c>
      <c r="D70" s="123">
        <f t="shared" ref="D70" si="213">D71</f>
        <v>0.1</v>
      </c>
      <c r="E70" s="123">
        <f t="shared" ref="E70" si="214">E71</f>
        <v>0</v>
      </c>
      <c r="F70" s="123">
        <f t="shared" ref="F70" si="215">F71</f>
        <v>16.100000000000001</v>
      </c>
      <c r="G70" s="146">
        <f t="shared" ref="G70" si="216">H70+I70+J70</f>
        <v>0</v>
      </c>
      <c r="H70" s="153">
        <f t="shared" ref="H70" si="217">H71</f>
        <v>0</v>
      </c>
      <c r="I70" s="153">
        <f t="shared" ref="I70" si="218">I71</f>
        <v>0</v>
      </c>
      <c r="J70" s="153">
        <f t="shared" ref="J70" si="219">J71</f>
        <v>0</v>
      </c>
      <c r="K70" s="97">
        <f>L70+M70+N70</f>
        <v>16.200000000000003</v>
      </c>
      <c r="L70" s="97">
        <f>L71</f>
        <v>0.1</v>
      </c>
      <c r="M70" s="97">
        <f t="shared" ref="M70" si="220">M71</f>
        <v>0</v>
      </c>
      <c r="N70" s="97">
        <f t="shared" ref="N70" si="221">N71</f>
        <v>16.100000000000001</v>
      </c>
      <c r="P70" s="155"/>
    </row>
    <row r="71" spans="1:16" x14ac:dyDescent="0.25">
      <c r="A71" s="30"/>
      <c r="B71" s="20" t="s">
        <v>59</v>
      </c>
      <c r="C71" s="148">
        <f t="shared" si="93"/>
        <v>16.200000000000003</v>
      </c>
      <c r="D71" s="6">
        <v>0.1</v>
      </c>
      <c r="E71" s="6"/>
      <c r="F71" s="6">
        <v>16.100000000000001</v>
      </c>
      <c r="G71" s="148"/>
      <c r="H71" s="119"/>
      <c r="I71" s="119"/>
      <c r="J71" s="119"/>
      <c r="K71" s="5">
        <f t="shared" ref="K71" si="222">C71+G71</f>
        <v>16.200000000000003</v>
      </c>
      <c r="L71" s="5">
        <f t="shared" ref="L71" si="223">D71+H71</f>
        <v>0.1</v>
      </c>
      <c r="M71" s="5">
        <f t="shared" ref="M71" si="224">E71+I71</f>
        <v>0</v>
      </c>
      <c r="N71" s="5">
        <f t="shared" ref="N71" si="225">F71+J71</f>
        <v>16.100000000000001</v>
      </c>
      <c r="P71" s="155">
        <f>K71-'3 priedas_asignavimai'!AS212</f>
        <v>0</v>
      </c>
    </row>
    <row r="72" spans="1:16" x14ac:dyDescent="0.25">
      <c r="A72" s="29" t="s">
        <v>31</v>
      </c>
      <c r="B72" s="109" t="s">
        <v>323</v>
      </c>
      <c r="C72" s="146">
        <f t="shared" si="93"/>
        <v>11.8</v>
      </c>
      <c r="D72" s="123">
        <f t="shared" ref="D72" si="226">D73</f>
        <v>4</v>
      </c>
      <c r="E72" s="123">
        <f t="shared" ref="E72" si="227">E73</f>
        <v>0</v>
      </c>
      <c r="F72" s="123">
        <f t="shared" ref="F72" si="228">F73</f>
        <v>7.8</v>
      </c>
      <c r="G72" s="146">
        <f t="shared" ref="G72" si="229">H72+I72+J72</f>
        <v>0</v>
      </c>
      <c r="H72" s="153">
        <f t="shared" ref="H72" si="230">H73</f>
        <v>0</v>
      </c>
      <c r="I72" s="153">
        <f t="shared" ref="I72" si="231">I73</f>
        <v>0</v>
      </c>
      <c r="J72" s="153">
        <f t="shared" ref="J72" si="232">J73</f>
        <v>0</v>
      </c>
      <c r="K72" s="97">
        <f>L72+M72+N72</f>
        <v>11.8</v>
      </c>
      <c r="L72" s="97">
        <f>L73</f>
        <v>4</v>
      </c>
      <c r="M72" s="97">
        <f t="shared" ref="M72" si="233">M73</f>
        <v>0</v>
      </c>
      <c r="N72" s="97">
        <f t="shared" ref="N72" si="234">N73</f>
        <v>7.8</v>
      </c>
      <c r="P72" s="155"/>
    </row>
    <row r="73" spans="1:16" x14ac:dyDescent="0.25">
      <c r="A73" s="30"/>
      <c r="B73" s="20" t="s">
        <v>59</v>
      </c>
      <c r="C73" s="148">
        <f t="shared" si="93"/>
        <v>11.8</v>
      </c>
      <c r="D73" s="6">
        <v>4</v>
      </c>
      <c r="E73" s="6"/>
      <c r="F73" s="6">
        <v>7.8</v>
      </c>
      <c r="G73" s="148"/>
      <c r="H73" s="119"/>
      <c r="I73" s="119"/>
      <c r="J73" s="119"/>
      <c r="K73" s="5">
        <f t="shared" ref="K73" si="235">C73+G73</f>
        <v>11.8</v>
      </c>
      <c r="L73" s="5">
        <f t="shared" ref="L73" si="236">D73+H73</f>
        <v>4</v>
      </c>
      <c r="M73" s="5">
        <f t="shared" ref="M73" si="237">E73+I73</f>
        <v>0</v>
      </c>
      <c r="N73" s="5">
        <f t="shared" ref="N73" si="238">F73+J73</f>
        <v>7.8</v>
      </c>
      <c r="P73" s="155">
        <f>K73-'3 priedas_asignavimai'!AS218</f>
        <v>0</v>
      </c>
    </row>
    <row r="74" spans="1:16" x14ac:dyDescent="0.25">
      <c r="A74" s="29" t="s">
        <v>32</v>
      </c>
      <c r="B74" s="109" t="s">
        <v>326</v>
      </c>
      <c r="C74" s="146">
        <f t="shared" si="93"/>
        <v>15.7</v>
      </c>
      <c r="D74" s="123">
        <f t="shared" ref="D74" si="239">D75</f>
        <v>0.1</v>
      </c>
      <c r="E74" s="123">
        <f t="shared" ref="E74" si="240">E75</f>
        <v>0</v>
      </c>
      <c r="F74" s="123">
        <f t="shared" ref="F74" si="241">F75</f>
        <v>15.6</v>
      </c>
      <c r="G74" s="146">
        <f t="shared" ref="G74" si="242">H74+I74+J74</f>
        <v>0</v>
      </c>
      <c r="H74" s="153">
        <f t="shared" ref="H74" si="243">H75</f>
        <v>0</v>
      </c>
      <c r="I74" s="153">
        <f t="shared" ref="I74" si="244">I75</f>
        <v>0</v>
      </c>
      <c r="J74" s="153">
        <f t="shared" ref="J74" si="245">J75</f>
        <v>0</v>
      </c>
      <c r="K74" s="97">
        <f>L74+M74+N74</f>
        <v>15.7</v>
      </c>
      <c r="L74" s="97">
        <f>L75</f>
        <v>0.1</v>
      </c>
      <c r="M74" s="97">
        <f t="shared" ref="M74" si="246">M75</f>
        <v>0</v>
      </c>
      <c r="N74" s="97">
        <f t="shared" ref="N74" si="247">N75</f>
        <v>15.6</v>
      </c>
      <c r="P74" s="155"/>
    </row>
    <row r="75" spans="1:16" x14ac:dyDescent="0.25">
      <c r="A75" s="30"/>
      <c r="B75" s="20" t="s">
        <v>59</v>
      </c>
      <c r="C75" s="148">
        <f t="shared" si="93"/>
        <v>15.7</v>
      </c>
      <c r="D75" s="6">
        <v>0.1</v>
      </c>
      <c r="E75" s="6"/>
      <c r="F75" s="6">
        <v>15.6</v>
      </c>
      <c r="G75" s="148"/>
      <c r="H75" s="119"/>
      <c r="I75" s="119"/>
      <c r="J75" s="119"/>
      <c r="K75" s="5">
        <f t="shared" ref="K75" si="248">C75+G75</f>
        <v>15.7</v>
      </c>
      <c r="L75" s="5">
        <f t="shared" ref="L75" si="249">D75+H75</f>
        <v>0.1</v>
      </c>
      <c r="M75" s="5">
        <f t="shared" ref="M75" si="250">E75+I75</f>
        <v>0</v>
      </c>
      <c r="N75" s="5">
        <f t="shared" ref="N75" si="251">F75+J75</f>
        <v>15.6</v>
      </c>
      <c r="P75" s="155">
        <f>K75-'3 priedas_asignavimai'!AS222</f>
        <v>0</v>
      </c>
    </row>
    <row r="76" spans="1:16" x14ac:dyDescent="0.25">
      <c r="A76" s="29" t="s">
        <v>33</v>
      </c>
      <c r="B76" s="109" t="s">
        <v>325</v>
      </c>
      <c r="C76" s="146">
        <f t="shared" si="93"/>
        <v>0.1</v>
      </c>
      <c r="D76" s="123">
        <f t="shared" ref="D76" si="252">D77</f>
        <v>0.1</v>
      </c>
      <c r="E76" s="123">
        <f t="shared" ref="E76" si="253">E77</f>
        <v>0</v>
      </c>
      <c r="F76" s="123">
        <f t="shared" ref="F76" si="254">F77</f>
        <v>0</v>
      </c>
      <c r="G76" s="146">
        <f t="shared" ref="G76" si="255">H76+I76+J76</f>
        <v>0</v>
      </c>
      <c r="H76" s="153">
        <f t="shared" ref="H76" si="256">H77</f>
        <v>0</v>
      </c>
      <c r="I76" s="153">
        <f t="shared" ref="I76" si="257">I77</f>
        <v>0</v>
      </c>
      <c r="J76" s="153">
        <f t="shared" ref="J76" si="258">J77</f>
        <v>0</v>
      </c>
      <c r="K76" s="97">
        <f>L76+M76+N76</f>
        <v>0.1</v>
      </c>
      <c r="L76" s="97">
        <f>L77</f>
        <v>0.1</v>
      </c>
      <c r="M76" s="97">
        <f t="shared" ref="M76" si="259">M77</f>
        <v>0</v>
      </c>
      <c r="N76" s="97">
        <f t="shared" ref="N76" si="260">N77</f>
        <v>0</v>
      </c>
      <c r="P76" s="155"/>
    </row>
    <row r="77" spans="1:16" x14ac:dyDescent="0.25">
      <c r="A77" s="30"/>
      <c r="B77" s="20" t="s">
        <v>59</v>
      </c>
      <c r="C77" s="148">
        <f t="shared" si="93"/>
        <v>0.1</v>
      </c>
      <c r="D77" s="6">
        <v>0.1</v>
      </c>
      <c r="E77" s="6"/>
      <c r="F77" s="6"/>
      <c r="G77" s="148"/>
      <c r="H77" s="119"/>
      <c r="I77" s="119"/>
      <c r="J77" s="119"/>
      <c r="K77" s="5">
        <f t="shared" ref="K77" si="261">C77+G77</f>
        <v>0.1</v>
      </c>
      <c r="L77" s="5">
        <f t="shared" ref="L77" si="262">D77+H77</f>
        <v>0.1</v>
      </c>
      <c r="M77" s="5">
        <f t="shared" ref="M77" si="263">E77+I77</f>
        <v>0</v>
      </c>
      <c r="N77" s="5">
        <f t="shared" ref="N77" si="264">F77+J77</f>
        <v>0</v>
      </c>
      <c r="P77" s="155">
        <f>K77-'3 priedas_asignavimai'!AS227</f>
        <v>0</v>
      </c>
    </row>
    <row r="78" spans="1:16" x14ac:dyDescent="0.25">
      <c r="A78" s="29" t="s">
        <v>34</v>
      </c>
      <c r="B78" s="109" t="s">
        <v>324</v>
      </c>
      <c r="C78" s="146">
        <f t="shared" si="93"/>
        <v>87.6</v>
      </c>
      <c r="D78" s="123">
        <f t="shared" ref="D78" si="265">D79</f>
        <v>0.1</v>
      </c>
      <c r="E78" s="123">
        <f t="shared" ref="E78" si="266">E79</f>
        <v>0</v>
      </c>
      <c r="F78" s="123">
        <f t="shared" ref="F78" si="267">F79</f>
        <v>87.5</v>
      </c>
      <c r="G78" s="146">
        <f t="shared" ref="G78" si="268">H78+I78+J78</f>
        <v>0</v>
      </c>
      <c r="H78" s="153">
        <f t="shared" ref="H78" si="269">H79</f>
        <v>0</v>
      </c>
      <c r="I78" s="153">
        <f t="shared" ref="I78" si="270">I79</f>
        <v>0</v>
      </c>
      <c r="J78" s="153">
        <f t="shared" ref="J78" si="271">J79</f>
        <v>0</v>
      </c>
      <c r="K78" s="97">
        <f>L78+M78+N78</f>
        <v>87.6</v>
      </c>
      <c r="L78" s="97">
        <f>L79</f>
        <v>0.1</v>
      </c>
      <c r="M78" s="97">
        <f t="shared" ref="M78" si="272">M79</f>
        <v>0</v>
      </c>
      <c r="N78" s="97">
        <f t="shared" ref="N78" si="273">N79</f>
        <v>87.5</v>
      </c>
      <c r="P78" s="155"/>
    </row>
    <row r="79" spans="1:16" x14ac:dyDescent="0.25">
      <c r="A79" s="30"/>
      <c r="B79" s="20" t="s">
        <v>59</v>
      </c>
      <c r="C79" s="148">
        <f t="shared" si="93"/>
        <v>87.6</v>
      </c>
      <c r="D79" s="6">
        <v>0.1</v>
      </c>
      <c r="E79" s="6"/>
      <c r="F79" s="6">
        <v>87.5</v>
      </c>
      <c r="G79" s="148"/>
      <c r="H79" s="119"/>
      <c r="I79" s="119"/>
      <c r="J79" s="119"/>
      <c r="K79" s="5">
        <f t="shared" ref="K79" si="274">C79+G79</f>
        <v>87.6</v>
      </c>
      <c r="L79" s="5">
        <f t="shared" ref="L79" si="275">D79+H79</f>
        <v>0.1</v>
      </c>
      <c r="M79" s="5">
        <f t="shared" ref="M79" si="276">E79+I79</f>
        <v>0</v>
      </c>
      <c r="N79" s="5">
        <f t="shared" ref="N79" si="277">F79+J79</f>
        <v>87.5</v>
      </c>
      <c r="P79" s="155">
        <f>K79-'3 priedas_asignavimai'!AS232</f>
        <v>0</v>
      </c>
    </row>
    <row r="80" spans="1:16" x14ac:dyDescent="0.25">
      <c r="A80" s="29" t="s">
        <v>35</v>
      </c>
      <c r="B80" s="109" t="s">
        <v>327</v>
      </c>
      <c r="C80" s="146">
        <f t="shared" si="93"/>
        <v>39.9</v>
      </c>
      <c r="D80" s="123">
        <f t="shared" ref="D80" si="278">D81</f>
        <v>0.1</v>
      </c>
      <c r="E80" s="123">
        <f t="shared" ref="E80" si="279">E81</f>
        <v>0</v>
      </c>
      <c r="F80" s="123">
        <f t="shared" ref="F80" si="280">F81</f>
        <v>39.799999999999997</v>
      </c>
      <c r="G80" s="146">
        <f t="shared" ref="G80" si="281">H80+I80+J80</f>
        <v>0</v>
      </c>
      <c r="H80" s="153">
        <f t="shared" ref="H80" si="282">H81</f>
        <v>0</v>
      </c>
      <c r="I80" s="153">
        <f t="shared" ref="I80" si="283">I81</f>
        <v>0</v>
      </c>
      <c r="J80" s="153">
        <f t="shared" ref="J80" si="284">J81</f>
        <v>0</v>
      </c>
      <c r="K80" s="97">
        <f>L80+M80+N80</f>
        <v>39.9</v>
      </c>
      <c r="L80" s="97">
        <f>L81</f>
        <v>0.1</v>
      </c>
      <c r="M80" s="97">
        <f t="shared" ref="M80" si="285">M81</f>
        <v>0</v>
      </c>
      <c r="N80" s="97">
        <f t="shared" ref="N80" si="286">N81</f>
        <v>39.799999999999997</v>
      </c>
      <c r="P80" s="155"/>
    </row>
    <row r="81" spans="1:16" x14ac:dyDescent="0.25">
      <c r="A81" s="30"/>
      <c r="B81" s="20" t="s">
        <v>59</v>
      </c>
      <c r="C81" s="148">
        <f t="shared" si="93"/>
        <v>39.9</v>
      </c>
      <c r="D81" s="6">
        <v>0.1</v>
      </c>
      <c r="E81" s="6"/>
      <c r="F81" s="6">
        <v>39.799999999999997</v>
      </c>
      <c r="G81" s="148"/>
      <c r="H81" s="119"/>
      <c r="I81" s="119"/>
      <c r="J81" s="119"/>
      <c r="K81" s="5">
        <f t="shared" ref="K81" si="287">C81+G81</f>
        <v>39.9</v>
      </c>
      <c r="L81" s="5">
        <f t="shared" ref="L81" si="288">D81+H81</f>
        <v>0.1</v>
      </c>
      <c r="M81" s="5">
        <f t="shared" ref="M81" si="289">E81+I81</f>
        <v>0</v>
      </c>
      <c r="N81" s="5">
        <f t="shared" ref="N81" si="290">F81+J81</f>
        <v>39.799999999999997</v>
      </c>
      <c r="P81" s="155">
        <f>K81-'3 priedas_asignavimai'!AS237</f>
        <v>0</v>
      </c>
    </row>
    <row r="82" spans="1:16" x14ac:dyDescent="0.25">
      <c r="A82" s="29" t="s">
        <v>36</v>
      </c>
      <c r="B82" s="109" t="s">
        <v>328</v>
      </c>
      <c r="C82" s="146">
        <f t="shared" si="93"/>
        <v>70.599999999999994</v>
      </c>
      <c r="D82" s="123">
        <f t="shared" ref="D82" si="291">D83</f>
        <v>0.1</v>
      </c>
      <c r="E82" s="123">
        <f t="shared" ref="E82" si="292">E83</f>
        <v>0</v>
      </c>
      <c r="F82" s="123">
        <f t="shared" ref="F82" si="293">F83</f>
        <v>70.5</v>
      </c>
      <c r="G82" s="146">
        <f t="shared" ref="G82" si="294">H82+I82+J82</f>
        <v>0</v>
      </c>
      <c r="H82" s="153">
        <f t="shared" ref="H82" si="295">H83</f>
        <v>0</v>
      </c>
      <c r="I82" s="153">
        <f t="shared" ref="I82" si="296">I83</f>
        <v>0</v>
      </c>
      <c r="J82" s="153">
        <f t="shared" ref="J82" si="297">J83</f>
        <v>0</v>
      </c>
      <c r="K82" s="97">
        <f>L82+M82+N82</f>
        <v>70.599999999999994</v>
      </c>
      <c r="L82" s="97">
        <f>L83</f>
        <v>0.1</v>
      </c>
      <c r="M82" s="97">
        <f t="shared" ref="M82" si="298">M83</f>
        <v>0</v>
      </c>
      <c r="N82" s="97">
        <f t="shared" ref="N82" si="299">N83</f>
        <v>70.5</v>
      </c>
      <c r="P82" s="155"/>
    </row>
    <row r="83" spans="1:16" x14ac:dyDescent="0.25">
      <c r="A83" s="30"/>
      <c r="B83" s="20" t="s">
        <v>59</v>
      </c>
      <c r="C83" s="148">
        <f t="shared" si="93"/>
        <v>70.599999999999994</v>
      </c>
      <c r="D83" s="6">
        <v>0.1</v>
      </c>
      <c r="E83" s="6"/>
      <c r="F83" s="6">
        <v>70.5</v>
      </c>
      <c r="G83" s="148"/>
      <c r="H83" s="119"/>
      <c r="I83" s="119"/>
      <c r="J83" s="119"/>
      <c r="K83" s="5">
        <f t="shared" ref="K83" si="300">C83+G83</f>
        <v>70.599999999999994</v>
      </c>
      <c r="L83" s="5">
        <f t="shared" ref="L83" si="301">D83+H83</f>
        <v>0.1</v>
      </c>
      <c r="M83" s="5">
        <f t="shared" ref="M83" si="302">E83+I83</f>
        <v>0</v>
      </c>
      <c r="N83" s="5">
        <f t="shared" ref="N83" si="303">F83+J83</f>
        <v>70.5</v>
      </c>
      <c r="P83" s="155">
        <f>K83-'3 priedas_asignavimai'!AS241</f>
        <v>0</v>
      </c>
    </row>
    <row r="84" spans="1:16" x14ac:dyDescent="0.25">
      <c r="A84" s="29" t="s">
        <v>37</v>
      </c>
      <c r="B84" s="109" t="s">
        <v>329</v>
      </c>
      <c r="C84" s="146">
        <f t="shared" si="93"/>
        <v>36.1</v>
      </c>
      <c r="D84" s="123">
        <f t="shared" ref="D84" si="304">D85</f>
        <v>0.1</v>
      </c>
      <c r="E84" s="123">
        <f t="shared" ref="E84" si="305">E85</f>
        <v>0</v>
      </c>
      <c r="F84" s="123">
        <f t="shared" ref="F84" si="306">F85</f>
        <v>36</v>
      </c>
      <c r="G84" s="146">
        <f t="shared" ref="G84" si="307">H84+I84+J84</f>
        <v>0</v>
      </c>
      <c r="H84" s="153">
        <f t="shared" ref="H84" si="308">H85</f>
        <v>0</v>
      </c>
      <c r="I84" s="153">
        <f t="shared" ref="I84" si="309">I85</f>
        <v>0</v>
      </c>
      <c r="J84" s="153">
        <f t="shared" ref="J84" si="310">J85</f>
        <v>0</v>
      </c>
      <c r="K84" s="97">
        <f>L84+M84+N84</f>
        <v>36.1</v>
      </c>
      <c r="L84" s="97">
        <f>L85</f>
        <v>0.1</v>
      </c>
      <c r="M84" s="97">
        <f t="shared" ref="M84" si="311">M85</f>
        <v>0</v>
      </c>
      <c r="N84" s="97">
        <f t="shared" ref="N84" si="312">N85</f>
        <v>36</v>
      </c>
      <c r="P84" s="155"/>
    </row>
    <row r="85" spans="1:16" x14ac:dyDescent="0.25">
      <c r="A85" s="30"/>
      <c r="B85" s="20" t="s">
        <v>59</v>
      </c>
      <c r="C85" s="148">
        <f t="shared" si="93"/>
        <v>36.1</v>
      </c>
      <c r="D85" s="6">
        <v>0.1</v>
      </c>
      <c r="E85" s="6"/>
      <c r="F85" s="6">
        <v>36</v>
      </c>
      <c r="G85" s="148"/>
      <c r="H85" s="119"/>
      <c r="I85" s="119"/>
      <c r="J85" s="119"/>
      <c r="K85" s="5">
        <f t="shared" ref="K85" si="313">C85+G85</f>
        <v>36.1</v>
      </c>
      <c r="L85" s="5">
        <f t="shared" ref="L85" si="314">D85+H85</f>
        <v>0.1</v>
      </c>
      <c r="M85" s="5">
        <f t="shared" ref="M85" si="315">E85+I85</f>
        <v>0</v>
      </c>
      <c r="N85" s="5">
        <f t="shared" ref="N85" si="316">F85+J85</f>
        <v>36</v>
      </c>
      <c r="P85" s="155">
        <f>K85-'3 priedas_asignavimai'!AS245</f>
        <v>0</v>
      </c>
    </row>
    <row r="86" spans="1:16" x14ac:dyDescent="0.25">
      <c r="A86" s="29" t="s">
        <v>38</v>
      </c>
      <c r="B86" s="109" t="s">
        <v>330</v>
      </c>
      <c r="C86" s="146">
        <f t="shared" si="93"/>
        <v>36.700000000000003</v>
      </c>
      <c r="D86" s="123">
        <f t="shared" ref="D86" si="317">D87</f>
        <v>0.1</v>
      </c>
      <c r="E86" s="123">
        <f t="shared" ref="E86" si="318">E87</f>
        <v>0</v>
      </c>
      <c r="F86" s="123">
        <f t="shared" ref="F86" si="319">F87</f>
        <v>36.6</v>
      </c>
      <c r="G86" s="146">
        <f t="shared" ref="G86" si="320">H86+I86+J86</f>
        <v>0</v>
      </c>
      <c r="H86" s="153">
        <f t="shared" ref="H86" si="321">H87</f>
        <v>0</v>
      </c>
      <c r="I86" s="153">
        <f t="shared" ref="I86" si="322">I87</f>
        <v>0</v>
      </c>
      <c r="J86" s="153">
        <f t="shared" ref="J86" si="323">J87</f>
        <v>0</v>
      </c>
      <c r="K86" s="97">
        <f>L86+M86+N86</f>
        <v>36.700000000000003</v>
      </c>
      <c r="L86" s="97">
        <f>L87</f>
        <v>0.1</v>
      </c>
      <c r="M86" s="97">
        <f t="shared" ref="M86" si="324">M87</f>
        <v>0</v>
      </c>
      <c r="N86" s="97">
        <f t="shared" ref="N86" si="325">N87</f>
        <v>36.6</v>
      </c>
      <c r="P86" s="155"/>
    </row>
    <row r="87" spans="1:16" x14ac:dyDescent="0.25">
      <c r="A87" s="30"/>
      <c r="B87" s="20" t="s">
        <v>59</v>
      </c>
      <c r="C87" s="148">
        <f t="shared" si="93"/>
        <v>36.700000000000003</v>
      </c>
      <c r="D87" s="6">
        <v>0.1</v>
      </c>
      <c r="E87" s="6"/>
      <c r="F87" s="6">
        <v>36.6</v>
      </c>
      <c r="G87" s="148"/>
      <c r="H87" s="119"/>
      <c r="I87" s="119"/>
      <c r="J87" s="119"/>
      <c r="K87" s="5">
        <f t="shared" ref="K87" si="326">C87+G87</f>
        <v>36.700000000000003</v>
      </c>
      <c r="L87" s="5">
        <f t="shared" ref="L87" si="327">D87+H87</f>
        <v>0.1</v>
      </c>
      <c r="M87" s="5">
        <f t="shared" ref="M87" si="328">E87+I87</f>
        <v>0</v>
      </c>
      <c r="N87" s="5">
        <f t="shared" ref="N87" si="329">F87+J87</f>
        <v>36.6</v>
      </c>
      <c r="P87" s="155">
        <f>K87-'3 priedas_asignavimai'!AS251</f>
        <v>0</v>
      </c>
    </row>
    <row r="88" spans="1:16" x14ac:dyDescent="0.25">
      <c r="A88" s="29" t="s">
        <v>39</v>
      </c>
      <c r="B88" s="109" t="s">
        <v>331</v>
      </c>
      <c r="C88" s="146">
        <f t="shared" si="93"/>
        <v>100.69999999999999</v>
      </c>
      <c r="D88" s="123">
        <f t="shared" ref="D88" si="330">D89</f>
        <v>0.1</v>
      </c>
      <c r="E88" s="123">
        <f t="shared" ref="E88" si="331">E89</f>
        <v>0</v>
      </c>
      <c r="F88" s="123">
        <f t="shared" ref="F88" si="332">F89</f>
        <v>100.6</v>
      </c>
      <c r="G88" s="146">
        <f t="shared" ref="G88" si="333">H88+I88+J88</f>
        <v>0</v>
      </c>
      <c r="H88" s="153">
        <f t="shared" ref="H88" si="334">H89</f>
        <v>0</v>
      </c>
      <c r="I88" s="153">
        <f t="shared" ref="I88" si="335">I89</f>
        <v>0</v>
      </c>
      <c r="J88" s="153">
        <f t="shared" ref="J88" si="336">J89</f>
        <v>0</v>
      </c>
      <c r="K88" s="97">
        <f>L88+M88+N88</f>
        <v>100.69999999999999</v>
      </c>
      <c r="L88" s="97">
        <f>L89</f>
        <v>0.1</v>
      </c>
      <c r="M88" s="97">
        <f t="shared" ref="M88" si="337">M89</f>
        <v>0</v>
      </c>
      <c r="N88" s="97">
        <f t="shared" ref="N88" si="338">N89</f>
        <v>100.6</v>
      </c>
      <c r="P88" s="155"/>
    </row>
    <row r="89" spans="1:16" x14ac:dyDescent="0.25">
      <c r="A89" s="30"/>
      <c r="B89" s="20" t="s">
        <v>59</v>
      </c>
      <c r="C89" s="148">
        <f t="shared" si="93"/>
        <v>100.69999999999999</v>
      </c>
      <c r="D89" s="6">
        <v>0.1</v>
      </c>
      <c r="E89" s="6"/>
      <c r="F89" s="6">
        <v>100.6</v>
      </c>
      <c r="G89" s="148"/>
      <c r="H89" s="119"/>
      <c r="I89" s="119"/>
      <c r="J89" s="119"/>
      <c r="K89" s="5">
        <f t="shared" ref="K89" si="339">C89+G89</f>
        <v>100.69999999999999</v>
      </c>
      <c r="L89" s="5">
        <f t="shared" ref="L89" si="340">D89+H89</f>
        <v>0.1</v>
      </c>
      <c r="M89" s="5">
        <f t="shared" ref="M89" si="341">E89+I89</f>
        <v>0</v>
      </c>
      <c r="N89" s="5">
        <f t="shared" ref="N89" si="342">F89+J89</f>
        <v>100.6</v>
      </c>
      <c r="P89" s="155">
        <f>K89-'3 priedas_asignavimai'!AS256</f>
        <v>0</v>
      </c>
    </row>
    <row r="90" spans="1:16" x14ac:dyDescent="0.25">
      <c r="A90" s="29" t="s">
        <v>40</v>
      </c>
      <c r="B90" s="109" t="s">
        <v>332</v>
      </c>
      <c r="C90" s="146">
        <f t="shared" si="93"/>
        <v>70</v>
      </c>
      <c r="D90" s="123">
        <f t="shared" ref="D90" si="343">D91</f>
        <v>0.5</v>
      </c>
      <c r="E90" s="123">
        <f t="shared" ref="E90" si="344">E91</f>
        <v>0</v>
      </c>
      <c r="F90" s="123">
        <f t="shared" ref="F90" si="345">F91</f>
        <v>69.5</v>
      </c>
      <c r="G90" s="146">
        <f t="shared" ref="G90" si="346">H90+I90+J90</f>
        <v>0</v>
      </c>
      <c r="H90" s="153">
        <f t="shared" ref="H90" si="347">H91</f>
        <v>0</v>
      </c>
      <c r="I90" s="153">
        <f t="shared" ref="I90" si="348">I91</f>
        <v>0</v>
      </c>
      <c r="J90" s="153">
        <f t="shared" ref="J90" si="349">J91</f>
        <v>0</v>
      </c>
      <c r="K90" s="97">
        <f>L90+M90+N90</f>
        <v>70</v>
      </c>
      <c r="L90" s="97">
        <f>L91</f>
        <v>0.5</v>
      </c>
      <c r="M90" s="97">
        <f t="shared" ref="M90" si="350">M91</f>
        <v>0</v>
      </c>
      <c r="N90" s="97">
        <f t="shared" ref="N90" si="351">N91</f>
        <v>69.5</v>
      </c>
      <c r="P90" s="155"/>
    </row>
    <row r="91" spans="1:16" x14ac:dyDescent="0.25">
      <c r="A91" s="30"/>
      <c r="B91" s="20" t="s">
        <v>59</v>
      </c>
      <c r="C91" s="148">
        <f t="shared" si="93"/>
        <v>70</v>
      </c>
      <c r="D91" s="6">
        <v>0.5</v>
      </c>
      <c r="E91" s="6"/>
      <c r="F91" s="6">
        <v>69.5</v>
      </c>
      <c r="G91" s="148"/>
      <c r="H91" s="119"/>
      <c r="I91" s="119"/>
      <c r="J91" s="119"/>
      <c r="K91" s="5">
        <f t="shared" ref="K91" si="352">C91+G91</f>
        <v>70</v>
      </c>
      <c r="L91" s="5">
        <f t="shared" ref="L91" si="353">D91+H91</f>
        <v>0.5</v>
      </c>
      <c r="M91" s="5">
        <f t="shared" ref="M91" si="354">E91+I91</f>
        <v>0</v>
      </c>
      <c r="N91" s="5">
        <f t="shared" ref="N91" si="355">F91+J91</f>
        <v>69.5</v>
      </c>
      <c r="P91" s="155">
        <f>K91-'3 priedas_asignavimai'!AS262</f>
        <v>0</v>
      </c>
    </row>
    <row r="92" spans="1:16" x14ac:dyDescent="0.25">
      <c r="A92" s="29" t="s">
        <v>41</v>
      </c>
      <c r="B92" s="109" t="s">
        <v>333</v>
      </c>
      <c r="C92" s="146">
        <f t="shared" si="93"/>
        <v>22.9</v>
      </c>
      <c r="D92" s="123">
        <f t="shared" ref="D92" si="356">D93</f>
        <v>0.5</v>
      </c>
      <c r="E92" s="123">
        <f t="shared" ref="E92" si="357">E93</f>
        <v>2.4</v>
      </c>
      <c r="F92" s="123">
        <f t="shared" ref="F92" si="358">F93</f>
        <v>20</v>
      </c>
      <c r="G92" s="146">
        <f t="shared" ref="G92:G93" si="359">H92+I92+J92</f>
        <v>1.5</v>
      </c>
      <c r="H92" s="153">
        <f t="shared" ref="H92" si="360">H93</f>
        <v>1.5</v>
      </c>
      <c r="I92" s="153">
        <f t="shared" ref="I92" si="361">I93</f>
        <v>0</v>
      </c>
      <c r="J92" s="153">
        <f t="shared" ref="J92" si="362">J93</f>
        <v>0</v>
      </c>
      <c r="K92" s="97">
        <f>L92+M92+N92</f>
        <v>24.4</v>
      </c>
      <c r="L92" s="97">
        <f>L93</f>
        <v>2</v>
      </c>
      <c r="M92" s="97">
        <f t="shared" ref="M92" si="363">M93</f>
        <v>2.4</v>
      </c>
      <c r="N92" s="97">
        <f t="shared" ref="N92" si="364">N93</f>
        <v>20</v>
      </c>
      <c r="P92" s="155"/>
    </row>
    <row r="93" spans="1:16" x14ac:dyDescent="0.25">
      <c r="A93" s="30"/>
      <c r="B93" s="20" t="s">
        <v>59</v>
      </c>
      <c r="C93" s="148">
        <f t="shared" si="93"/>
        <v>22.9</v>
      </c>
      <c r="D93" s="6">
        <v>0.5</v>
      </c>
      <c r="E93" s="6">
        <v>2.4</v>
      </c>
      <c r="F93" s="6">
        <v>20</v>
      </c>
      <c r="G93" s="146">
        <f t="shared" si="359"/>
        <v>1.5</v>
      </c>
      <c r="H93" s="119">
        <v>1.5</v>
      </c>
      <c r="I93" s="119"/>
      <c r="J93" s="119"/>
      <c r="K93" s="5">
        <f t="shared" ref="K93" si="365">C93+G93</f>
        <v>24.4</v>
      </c>
      <c r="L93" s="5">
        <f t="shared" ref="L93" si="366">D93+H93</f>
        <v>2</v>
      </c>
      <c r="M93" s="5">
        <f t="shared" ref="M93" si="367">E93+I93</f>
        <v>2.4</v>
      </c>
      <c r="N93" s="5">
        <f t="shared" ref="N93" si="368">F93+J93</f>
        <v>20</v>
      </c>
      <c r="P93" s="155">
        <f>K93-'3 priedas_asignavimai'!AS265</f>
        <v>0</v>
      </c>
    </row>
    <row r="94" spans="1:16" x14ac:dyDescent="0.25">
      <c r="A94" s="29" t="s">
        <v>42</v>
      </c>
      <c r="B94" s="109" t="s">
        <v>334</v>
      </c>
      <c r="C94" s="146">
        <f t="shared" si="93"/>
        <v>40</v>
      </c>
      <c r="D94" s="123">
        <f t="shared" ref="D94" si="369">D95</f>
        <v>0</v>
      </c>
      <c r="E94" s="123">
        <f t="shared" ref="E94" si="370">E95</f>
        <v>40</v>
      </c>
      <c r="F94" s="123">
        <f t="shared" ref="F94" si="371">F95</f>
        <v>0</v>
      </c>
      <c r="G94" s="146">
        <f t="shared" ref="G94:G95" si="372">H94+I94+J94</f>
        <v>15</v>
      </c>
      <c r="H94" s="153">
        <f t="shared" ref="H94" si="373">H95</f>
        <v>0</v>
      </c>
      <c r="I94" s="153">
        <f t="shared" ref="I94" si="374">I95</f>
        <v>15</v>
      </c>
      <c r="J94" s="153">
        <f t="shared" ref="J94" si="375">J95</f>
        <v>0</v>
      </c>
      <c r="K94" s="97">
        <f>L94+M94+N94</f>
        <v>55</v>
      </c>
      <c r="L94" s="97">
        <f>L95</f>
        <v>0</v>
      </c>
      <c r="M94" s="97">
        <f t="shared" ref="M94" si="376">M95</f>
        <v>55</v>
      </c>
      <c r="N94" s="97">
        <f t="shared" ref="N94" si="377">N95</f>
        <v>0</v>
      </c>
      <c r="P94" s="155"/>
    </row>
    <row r="95" spans="1:16" x14ac:dyDescent="0.25">
      <c r="A95" s="30"/>
      <c r="B95" s="20" t="s">
        <v>59</v>
      </c>
      <c r="C95" s="148">
        <f t="shared" si="93"/>
        <v>40</v>
      </c>
      <c r="D95" s="6"/>
      <c r="E95" s="6">
        <v>40</v>
      </c>
      <c r="F95" s="6"/>
      <c r="G95" s="146">
        <f t="shared" si="372"/>
        <v>15</v>
      </c>
      <c r="H95" s="119"/>
      <c r="I95" s="119">
        <v>15</v>
      </c>
      <c r="J95" s="119"/>
      <c r="K95" s="5">
        <f t="shared" ref="K95" si="378">C95+G95</f>
        <v>55</v>
      </c>
      <c r="L95" s="5">
        <f t="shared" ref="L95" si="379">D95+H95</f>
        <v>0</v>
      </c>
      <c r="M95" s="5">
        <f t="shared" ref="M95" si="380">E95+I95</f>
        <v>55</v>
      </c>
      <c r="N95" s="5">
        <f t="shared" ref="N95" si="381">F95+J95</f>
        <v>0</v>
      </c>
      <c r="P95" s="155">
        <f>K95-'3 priedas_asignavimai'!AS267</f>
        <v>0</v>
      </c>
    </row>
    <row r="96" spans="1:16" x14ac:dyDescent="0.25">
      <c r="A96" s="29" t="s">
        <v>43</v>
      </c>
      <c r="B96" s="109" t="s">
        <v>335</v>
      </c>
      <c r="C96" s="146">
        <f t="shared" si="93"/>
        <v>30</v>
      </c>
      <c r="D96" s="123">
        <f t="shared" ref="D96" si="382">D97</f>
        <v>7</v>
      </c>
      <c r="E96" s="123">
        <f t="shared" ref="E96" si="383">E97</f>
        <v>18</v>
      </c>
      <c r="F96" s="123">
        <f t="shared" ref="F96" si="384">F97</f>
        <v>5</v>
      </c>
      <c r="G96" s="146">
        <f t="shared" ref="G96:G97" si="385">H96+I96+J96</f>
        <v>0</v>
      </c>
      <c r="H96" s="153">
        <f t="shared" ref="H96" si="386">H97</f>
        <v>0</v>
      </c>
      <c r="I96" s="153">
        <f t="shared" ref="I96" si="387">I97</f>
        <v>0</v>
      </c>
      <c r="J96" s="153">
        <f t="shared" ref="J96" si="388">J97</f>
        <v>0</v>
      </c>
      <c r="K96" s="97">
        <f>L96+M96+N96</f>
        <v>30</v>
      </c>
      <c r="L96" s="97">
        <f>L97</f>
        <v>7</v>
      </c>
      <c r="M96" s="97">
        <f t="shared" ref="M96" si="389">M97</f>
        <v>18</v>
      </c>
      <c r="N96" s="97">
        <f t="shared" ref="N96" si="390">N97</f>
        <v>5</v>
      </c>
      <c r="P96" s="155"/>
    </row>
    <row r="97" spans="1:16" x14ac:dyDescent="0.25">
      <c r="A97" s="30"/>
      <c r="B97" s="20" t="s">
        <v>7</v>
      </c>
      <c r="C97" s="148">
        <f t="shared" si="93"/>
        <v>30</v>
      </c>
      <c r="D97" s="6">
        <v>7</v>
      </c>
      <c r="E97" s="6">
        <v>18</v>
      </c>
      <c r="F97" s="6">
        <v>5</v>
      </c>
      <c r="G97" s="146">
        <f t="shared" si="385"/>
        <v>0</v>
      </c>
      <c r="H97" s="119"/>
      <c r="I97" s="119"/>
      <c r="J97" s="119"/>
      <c r="K97" s="5">
        <f t="shared" ref="K97" si="391">C97+G97</f>
        <v>30</v>
      </c>
      <c r="L97" s="5">
        <f t="shared" ref="L97" si="392">D97+H97</f>
        <v>7</v>
      </c>
      <c r="M97" s="5">
        <f t="shared" ref="M97" si="393">E97+I97</f>
        <v>18</v>
      </c>
      <c r="N97" s="5">
        <f t="shared" ref="N97" si="394">F97+J97</f>
        <v>5</v>
      </c>
      <c r="P97" s="155">
        <f>K97-'3 priedas_asignavimai'!AS271</f>
        <v>0</v>
      </c>
    </row>
    <row r="98" spans="1:16" x14ac:dyDescent="0.25">
      <c r="A98" s="29" t="s">
        <v>44</v>
      </c>
      <c r="B98" s="109" t="s">
        <v>336</v>
      </c>
      <c r="C98" s="146">
        <f t="shared" si="93"/>
        <v>3</v>
      </c>
      <c r="D98" s="123">
        <f t="shared" ref="D98" si="395">D99</f>
        <v>0.1</v>
      </c>
      <c r="E98" s="123">
        <f t="shared" ref="E98" si="396">E99</f>
        <v>2.9</v>
      </c>
      <c r="F98" s="123">
        <f t="shared" ref="F98" si="397">F99</f>
        <v>0</v>
      </c>
      <c r="G98" s="146">
        <f t="shared" ref="G98" si="398">H98+I98+J98</f>
        <v>0</v>
      </c>
      <c r="H98" s="153">
        <f t="shared" ref="H98" si="399">H99</f>
        <v>0</v>
      </c>
      <c r="I98" s="153">
        <f t="shared" ref="I98" si="400">I99</f>
        <v>0</v>
      </c>
      <c r="J98" s="153">
        <f t="shared" ref="J98" si="401">J99</f>
        <v>0</v>
      </c>
      <c r="K98" s="97">
        <f>L98+M98+N98</f>
        <v>3</v>
      </c>
      <c r="L98" s="97">
        <f>L99</f>
        <v>0.1</v>
      </c>
      <c r="M98" s="97">
        <f t="shared" ref="M98" si="402">M99</f>
        <v>2.9</v>
      </c>
      <c r="N98" s="97">
        <f t="shared" ref="N98" si="403">N99</f>
        <v>0</v>
      </c>
      <c r="P98" s="155"/>
    </row>
    <row r="99" spans="1:16" x14ac:dyDescent="0.25">
      <c r="A99" s="30"/>
      <c r="B99" s="20" t="s">
        <v>7</v>
      </c>
      <c r="C99" s="148">
        <f t="shared" si="93"/>
        <v>3</v>
      </c>
      <c r="D99" s="6">
        <v>0.1</v>
      </c>
      <c r="E99" s="6">
        <v>2.9</v>
      </c>
      <c r="F99" s="6"/>
      <c r="G99" s="148"/>
      <c r="H99" s="119"/>
      <c r="I99" s="119"/>
      <c r="J99" s="119"/>
      <c r="K99" s="5">
        <f t="shared" ref="K99" si="404">C99+G99</f>
        <v>3</v>
      </c>
      <c r="L99" s="5">
        <f t="shared" ref="L99" si="405">D99+H99</f>
        <v>0.1</v>
      </c>
      <c r="M99" s="5">
        <f t="shared" ref="M99" si="406">E99+I99</f>
        <v>2.9</v>
      </c>
      <c r="N99" s="5">
        <f t="shared" ref="N99" si="407">F99+J99</f>
        <v>0</v>
      </c>
      <c r="P99" s="155">
        <f>K99-'3 priedas_asignavimai'!AS273</f>
        <v>0</v>
      </c>
    </row>
    <row r="100" spans="1:16" x14ac:dyDescent="0.25">
      <c r="A100" s="29" t="s">
        <v>45</v>
      </c>
      <c r="B100" s="109" t="s">
        <v>337</v>
      </c>
      <c r="C100" s="146">
        <f t="shared" si="93"/>
        <v>5.5</v>
      </c>
      <c r="D100" s="123">
        <f t="shared" ref="D100" si="408">D101</f>
        <v>0.5</v>
      </c>
      <c r="E100" s="123">
        <f t="shared" ref="E100" si="409">E101</f>
        <v>5</v>
      </c>
      <c r="F100" s="123">
        <f t="shared" ref="F100" si="410">F101</f>
        <v>0</v>
      </c>
      <c r="G100" s="146">
        <f t="shared" ref="G100:G101" si="411">H100+I100+J100</f>
        <v>0.3</v>
      </c>
      <c r="H100" s="153">
        <f t="shared" ref="H100" si="412">H101</f>
        <v>0.3</v>
      </c>
      <c r="I100" s="153">
        <f t="shared" ref="I100" si="413">I101</f>
        <v>0</v>
      </c>
      <c r="J100" s="153">
        <f t="shared" ref="J100" si="414">J101</f>
        <v>0</v>
      </c>
      <c r="K100" s="97">
        <f>L100+M100+N100</f>
        <v>5.8</v>
      </c>
      <c r="L100" s="97">
        <f>L101</f>
        <v>0.8</v>
      </c>
      <c r="M100" s="97">
        <f t="shared" ref="M100" si="415">M101</f>
        <v>5</v>
      </c>
      <c r="N100" s="97">
        <f t="shared" ref="N100" si="416">N101</f>
        <v>0</v>
      </c>
      <c r="P100" s="155"/>
    </row>
    <row r="101" spans="1:16" x14ac:dyDescent="0.25">
      <c r="A101" s="30"/>
      <c r="B101" s="20" t="s">
        <v>7</v>
      </c>
      <c r="C101" s="148">
        <f t="shared" si="93"/>
        <v>5.5</v>
      </c>
      <c r="D101" s="6">
        <v>0.5</v>
      </c>
      <c r="E101" s="6">
        <v>5</v>
      </c>
      <c r="F101" s="6"/>
      <c r="G101" s="146">
        <f t="shared" si="411"/>
        <v>0.3</v>
      </c>
      <c r="H101" s="119">
        <v>0.3</v>
      </c>
      <c r="I101" s="119"/>
      <c r="J101" s="119"/>
      <c r="K101" s="5">
        <f t="shared" ref="K101" si="417">C101+G101</f>
        <v>5.8</v>
      </c>
      <c r="L101" s="5">
        <f t="shared" ref="L101" si="418">D101+H101</f>
        <v>0.8</v>
      </c>
      <c r="M101" s="5">
        <f t="shared" ref="M101" si="419">E101+I101</f>
        <v>5</v>
      </c>
      <c r="N101" s="5">
        <f t="shared" ref="N101" si="420">F101+J101</f>
        <v>0</v>
      </c>
      <c r="P101" s="155">
        <f>K101-'3 priedas_asignavimai'!AS275</f>
        <v>0</v>
      </c>
    </row>
    <row r="102" spans="1:16" x14ac:dyDescent="0.25">
      <c r="A102" s="29" t="s">
        <v>46</v>
      </c>
      <c r="B102" s="109" t="s">
        <v>338</v>
      </c>
      <c r="C102" s="146">
        <f t="shared" si="93"/>
        <v>5</v>
      </c>
      <c r="D102" s="123">
        <f t="shared" ref="D102" si="421">D103</f>
        <v>0.8</v>
      </c>
      <c r="E102" s="123">
        <f t="shared" ref="E102" si="422">E103</f>
        <v>4.2</v>
      </c>
      <c r="F102" s="123">
        <f t="shared" ref="F102" si="423">F103</f>
        <v>0</v>
      </c>
      <c r="G102" s="146">
        <f t="shared" ref="G102" si="424">H102+I102+J102</f>
        <v>0</v>
      </c>
      <c r="H102" s="153">
        <f t="shared" ref="H102" si="425">H103</f>
        <v>0</v>
      </c>
      <c r="I102" s="153">
        <f t="shared" ref="I102" si="426">I103</f>
        <v>0</v>
      </c>
      <c r="J102" s="153">
        <f t="shared" ref="J102" si="427">J103</f>
        <v>0</v>
      </c>
      <c r="K102" s="97">
        <f>L102+M102+N102</f>
        <v>5</v>
      </c>
      <c r="L102" s="97">
        <f>L103</f>
        <v>0.8</v>
      </c>
      <c r="M102" s="97">
        <f t="shared" ref="M102" si="428">M103</f>
        <v>4.2</v>
      </c>
      <c r="N102" s="97">
        <f t="shared" ref="N102" si="429">N103</f>
        <v>0</v>
      </c>
      <c r="P102" s="155"/>
    </row>
    <row r="103" spans="1:16" x14ac:dyDescent="0.25">
      <c r="A103" s="30"/>
      <c r="B103" s="20" t="s">
        <v>7</v>
      </c>
      <c r="C103" s="148">
        <f t="shared" si="93"/>
        <v>5</v>
      </c>
      <c r="D103" s="6">
        <v>0.8</v>
      </c>
      <c r="E103" s="6">
        <v>4.2</v>
      </c>
      <c r="F103" s="6"/>
      <c r="G103" s="148"/>
      <c r="H103" s="119"/>
      <c r="I103" s="119"/>
      <c r="J103" s="119"/>
      <c r="K103" s="5">
        <f t="shared" ref="K103" si="430">C103+G103</f>
        <v>5</v>
      </c>
      <c r="L103" s="5">
        <f t="shared" ref="L103" si="431">D103+H103</f>
        <v>0.8</v>
      </c>
      <c r="M103" s="5">
        <f t="shared" ref="M103" si="432">E103+I103</f>
        <v>4.2</v>
      </c>
      <c r="N103" s="5">
        <f t="shared" ref="N103" si="433">F103+J103</f>
        <v>0</v>
      </c>
      <c r="P103" s="155">
        <f>K103-'3 priedas_asignavimai'!AS277</f>
        <v>0</v>
      </c>
    </row>
    <row r="104" spans="1:16" x14ac:dyDescent="0.25">
      <c r="A104" s="29" t="s">
        <v>54</v>
      </c>
      <c r="B104" s="109" t="s">
        <v>339</v>
      </c>
      <c r="C104" s="146">
        <f t="shared" si="93"/>
        <v>2</v>
      </c>
      <c r="D104" s="123">
        <f t="shared" ref="D104" si="434">D105</f>
        <v>0.1</v>
      </c>
      <c r="E104" s="123">
        <f t="shared" ref="E104" si="435">E105</f>
        <v>1.9</v>
      </c>
      <c r="F104" s="123">
        <f t="shared" ref="F104" si="436">F105</f>
        <v>0</v>
      </c>
      <c r="G104" s="146">
        <f t="shared" ref="G104" si="437">H104+I104+J104</f>
        <v>0</v>
      </c>
      <c r="H104" s="153">
        <f t="shared" ref="H104" si="438">H105</f>
        <v>0</v>
      </c>
      <c r="I104" s="153">
        <f t="shared" ref="I104" si="439">I105</f>
        <v>0</v>
      </c>
      <c r="J104" s="153">
        <f t="shared" ref="J104" si="440">J105</f>
        <v>0</v>
      </c>
      <c r="K104" s="97">
        <f>L104+M104+N104</f>
        <v>2</v>
      </c>
      <c r="L104" s="97">
        <f>L105</f>
        <v>0.1</v>
      </c>
      <c r="M104" s="97">
        <f t="shared" ref="M104" si="441">M105</f>
        <v>1.9</v>
      </c>
      <c r="N104" s="97">
        <f t="shared" ref="N104" si="442">N105</f>
        <v>0</v>
      </c>
      <c r="P104" s="155"/>
    </row>
    <row r="105" spans="1:16" x14ac:dyDescent="0.25">
      <c r="A105" s="30"/>
      <c r="B105" s="20" t="s">
        <v>7</v>
      </c>
      <c r="C105" s="148">
        <f t="shared" si="93"/>
        <v>2</v>
      </c>
      <c r="D105" s="6">
        <v>0.1</v>
      </c>
      <c r="E105" s="6">
        <v>1.9</v>
      </c>
      <c r="F105" s="6"/>
      <c r="G105" s="148"/>
      <c r="H105" s="119"/>
      <c r="I105" s="119"/>
      <c r="J105" s="119"/>
      <c r="K105" s="5">
        <f t="shared" ref="K105" si="443">C105+G105</f>
        <v>2</v>
      </c>
      <c r="L105" s="5">
        <f t="shared" ref="L105" si="444">D105+H105</f>
        <v>0.1</v>
      </c>
      <c r="M105" s="5">
        <f t="shared" ref="M105" si="445">E105+I105</f>
        <v>1.9</v>
      </c>
      <c r="N105" s="5">
        <f t="shared" ref="N105" si="446">F105+J105</f>
        <v>0</v>
      </c>
      <c r="P105" s="155">
        <f>K105-'3 priedas_asignavimai'!AS279</f>
        <v>0</v>
      </c>
    </row>
    <row r="106" spans="1:16" x14ac:dyDescent="0.25">
      <c r="A106" s="29" t="s">
        <v>55</v>
      </c>
      <c r="B106" s="109" t="s">
        <v>340</v>
      </c>
      <c r="C106" s="146">
        <f t="shared" si="93"/>
        <v>3</v>
      </c>
      <c r="D106" s="123">
        <f t="shared" ref="D106" si="447">D107</f>
        <v>0.3</v>
      </c>
      <c r="E106" s="123">
        <f t="shared" ref="E106" si="448">E107</f>
        <v>2.7</v>
      </c>
      <c r="F106" s="123">
        <f t="shared" ref="F106" si="449">F107</f>
        <v>0</v>
      </c>
      <c r="G106" s="146">
        <f t="shared" ref="G106" si="450">H106+I106+J106</f>
        <v>0</v>
      </c>
      <c r="H106" s="153">
        <f t="shared" ref="H106" si="451">H107</f>
        <v>0</v>
      </c>
      <c r="I106" s="153">
        <f t="shared" ref="I106" si="452">I107</f>
        <v>0</v>
      </c>
      <c r="J106" s="153">
        <f t="shared" ref="J106" si="453">J107</f>
        <v>0</v>
      </c>
      <c r="K106" s="97">
        <f>L106+M106+N106</f>
        <v>3</v>
      </c>
      <c r="L106" s="97">
        <f>L107</f>
        <v>0.3</v>
      </c>
      <c r="M106" s="97">
        <f t="shared" ref="M106" si="454">M107</f>
        <v>2.7</v>
      </c>
      <c r="N106" s="97">
        <f t="shared" ref="N106" si="455">N107</f>
        <v>0</v>
      </c>
      <c r="P106" s="155"/>
    </row>
    <row r="107" spans="1:16" x14ac:dyDescent="0.25">
      <c r="A107" s="30"/>
      <c r="B107" s="20" t="s">
        <v>7</v>
      </c>
      <c r="C107" s="148">
        <f t="shared" si="93"/>
        <v>3</v>
      </c>
      <c r="D107" s="6">
        <v>0.3</v>
      </c>
      <c r="E107" s="6">
        <v>2.7</v>
      </c>
      <c r="F107" s="6"/>
      <c r="G107" s="148"/>
      <c r="H107" s="119"/>
      <c r="I107" s="119"/>
      <c r="J107" s="119"/>
      <c r="K107" s="5">
        <f t="shared" ref="K107" si="456">C107+G107</f>
        <v>3</v>
      </c>
      <c r="L107" s="5">
        <f t="shared" ref="L107" si="457">D107+H107</f>
        <v>0.3</v>
      </c>
      <c r="M107" s="5">
        <f t="shared" ref="M107" si="458">E107+I107</f>
        <v>2.7</v>
      </c>
      <c r="N107" s="5">
        <f t="shared" ref="N107" si="459">F107+J107</f>
        <v>0</v>
      </c>
      <c r="P107" s="155">
        <f>K107-'3 priedas_asignavimai'!AS281</f>
        <v>0</v>
      </c>
    </row>
    <row r="108" spans="1:16" x14ac:dyDescent="0.25">
      <c r="A108" s="29" t="s">
        <v>47</v>
      </c>
      <c r="B108" s="109" t="s">
        <v>341</v>
      </c>
      <c r="C108" s="146">
        <f t="shared" si="93"/>
        <v>2.5</v>
      </c>
      <c r="D108" s="123">
        <f t="shared" ref="D108" si="460">D109</f>
        <v>0.8</v>
      </c>
      <c r="E108" s="123">
        <f t="shared" ref="E108" si="461">E109</f>
        <v>1.7</v>
      </c>
      <c r="F108" s="123">
        <f t="shared" ref="F108" si="462">F109</f>
        <v>0</v>
      </c>
      <c r="G108" s="146">
        <f t="shared" ref="G108" si="463">H108+I108+J108</f>
        <v>0</v>
      </c>
      <c r="H108" s="153">
        <f t="shared" ref="H108" si="464">H109</f>
        <v>0</v>
      </c>
      <c r="I108" s="153">
        <f t="shared" ref="I108" si="465">I109</f>
        <v>0</v>
      </c>
      <c r="J108" s="153">
        <f t="shared" ref="J108" si="466">J109</f>
        <v>0</v>
      </c>
      <c r="K108" s="97">
        <f>L108+M108+N108</f>
        <v>2.5</v>
      </c>
      <c r="L108" s="97">
        <f>L109</f>
        <v>0.8</v>
      </c>
      <c r="M108" s="97">
        <f t="shared" ref="M108" si="467">M109</f>
        <v>1.7</v>
      </c>
      <c r="N108" s="97">
        <f t="shared" ref="N108" si="468">N109</f>
        <v>0</v>
      </c>
      <c r="P108" s="155"/>
    </row>
    <row r="109" spans="1:16" x14ac:dyDescent="0.25">
      <c r="A109" s="30"/>
      <c r="B109" s="20" t="s">
        <v>7</v>
      </c>
      <c r="C109" s="148">
        <f t="shared" si="93"/>
        <v>2.5</v>
      </c>
      <c r="D109" s="6">
        <v>0.8</v>
      </c>
      <c r="E109" s="6">
        <v>1.7</v>
      </c>
      <c r="F109" s="6"/>
      <c r="G109" s="148"/>
      <c r="H109" s="119"/>
      <c r="I109" s="119"/>
      <c r="J109" s="119"/>
      <c r="K109" s="5">
        <f t="shared" ref="K109" si="469">C109+G109</f>
        <v>2.5</v>
      </c>
      <c r="L109" s="5">
        <f t="shared" ref="L109" si="470">D109+H109</f>
        <v>0.8</v>
      </c>
      <c r="M109" s="5">
        <f t="shared" ref="M109" si="471">E109+I109</f>
        <v>1.7</v>
      </c>
      <c r="N109" s="5">
        <f t="shared" ref="N109" si="472">F109+J109</f>
        <v>0</v>
      </c>
      <c r="P109" s="155">
        <f>K109-'3 priedas_asignavimai'!AS283</f>
        <v>0</v>
      </c>
    </row>
    <row r="110" spans="1:16" x14ac:dyDescent="0.25">
      <c r="A110" s="29" t="s">
        <v>56</v>
      </c>
      <c r="B110" s="109" t="s">
        <v>343</v>
      </c>
      <c r="C110" s="146">
        <f t="shared" si="93"/>
        <v>3.4</v>
      </c>
      <c r="D110" s="123">
        <f t="shared" ref="D110" si="473">D111</f>
        <v>0.3</v>
      </c>
      <c r="E110" s="123">
        <f t="shared" ref="E110" si="474">E111</f>
        <v>3.1</v>
      </c>
      <c r="F110" s="123">
        <f t="shared" ref="F110" si="475">F111</f>
        <v>0</v>
      </c>
      <c r="G110" s="146">
        <f t="shared" ref="G110" si="476">H110+I110+J110</f>
        <v>0</v>
      </c>
      <c r="H110" s="153">
        <f t="shared" ref="H110" si="477">H111</f>
        <v>0</v>
      </c>
      <c r="I110" s="153">
        <f t="shared" ref="I110" si="478">I111</f>
        <v>0</v>
      </c>
      <c r="J110" s="153">
        <f t="shared" ref="J110" si="479">J111</f>
        <v>0</v>
      </c>
      <c r="K110" s="97">
        <f>L110+M110+N110</f>
        <v>3.4</v>
      </c>
      <c r="L110" s="97">
        <f>L111</f>
        <v>0.3</v>
      </c>
      <c r="M110" s="97">
        <f t="shared" ref="M110" si="480">M111</f>
        <v>3.1</v>
      </c>
      <c r="N110" s="97">
        <f t="shared" ref="N110" si="481">N111</f>
        <v>0</v>
      </c>
      <c r="P110" s="155"/>
    </row>
    <row r="111" spans="1:16" x14ac:dyDescent="0.25">
      <c r="A111" s="30"/>
      <c r="B111" s="20" t="s">
        <v>7</v>
      </c>
      <c r="C111" s="148">
        <f t="shared" si="93"/>
        <v>3.4</v>
      </c>
      <c r="D111" s="6">
        <v>0.3</v>
      </c>
      <c r="E111" s="6">
        <v>3.1</v>
      </c>
      <c r="F111" s="6"/>
      <c r="G111" s="148"/>
      <c r="H111" s="119"/>
      <c r="I111" s="119"/>
      <c r="J111" s="119"/>
      <c r="K111" s="5">
        <f t="shared" ref="K111" si="482">C111+G111</f>
        <v>3.4</v>
      </c>
      <c r="L111" s="5">
        <f t="shared" ref="L111" si="483">D111+H111</f>
        <v>0.3</v>
      </c>
      <c r="M111" s="5">
        <f t="shared" ref="M111" si="484">E111+I111</f>
        <v>3.1</v>
      </c>
      <c r="N111" s="5">
        <f t="shared" ref="N111" si="485">F111+J111</f>
        <v>0</v>
      </c>
      <c r="P111" s="155">
        <f>K111-'3 priedas_asignavimai'!AS285</f>
        <v>0</v>
      </c>
    </row>
    <row r="112" spans="1:16" x14ac:dyDescent="0.25">
      <c r="A112" s="29" t="s">
        <v>57</v>
      </c>
      <c r="B112" s="109" t="s">
        <v>342</v>
      </c>
      <c r="C112" s="146">
        <f t="shared" si="93"/>
        <v>26</v>
      </c>
      <c r="D112" s="123">
        <f t="shared" ref="D112" si="486">D113</f>
        <v>13</v>
      </c>
      <c r="E112" s="123">
        <f t="shared" ref="E112" si="487">E113</f>
        <v>13</v>
      </c>
      <c r="F112" s="123">
        <f t="shared" ref="F112" si="488">F113</f>
        <v>0</v>
      </c>
      <c r="G112" s="146">
        <f t="shared" ref="G112:G113" si="489">H112+I112+J112</f>
        <v>0</v>
      </c>
      <c r="H112" s="153">
        <f t="shared" ref="H112" si="490">H113</f>
        <v>0</v>
      </c>
      <c r="I112" s="153">
        <f t="shared" ref="I112" si="491">I113</f>
        <v>0</v>
      </c>
      <c r="J112" s="153">
        <f t="shared" ref="J112" si="492">J113</f>
        <v>0</v>
      </c>
      <c r="K112" s="97">
        <f>L112+M112+N112</f>
        <v>26</v>
      </c>
      <c r="L112" s="97">
        <f>L113</f>
        <v>13</v>
      </c>
      <c r="M112" s="97">
        <f t="shared" ref="M112" si="493">M113</f>
        <v>13</v>
      </c>
      <c r="N112" s="97">
        <f t="shared" ref="N112" si="494">N113</f>
        <v>0</v>
      </c>
      <c r="P112" s="155"/>
    </row>
    <row r="113" spans="1:16" x14ac:dyDescent="0.25">
      <c r="A113" s="30"/>
      <c r="B113" s="20" t="s">
        <v>7</v>
      </c>
      <c r="C113" s="148">
        <f t="shared" si="93"/>
        <v>26</v>
      </c>
      <c r="D113" s="6">
        <v>13</v>
      </c>
      <c r="E113" s="6">
        <v>13</v>
      </c>
      <c r="F113" s="6"/>
      <c r="G113" s="146">
        <f t="shared" si="489"/>
        <v>0</v>
      </c>
      <c r="H113" s="119"/>
      <c r="I113" s="119"/>
      <c r="J113" s="119"/>
      <c r="K113" s="5">
        <f t="shared" ref="K113" si="495">C113+G113</f>
        <v>26</v>
      </c>
      <c r="L113" s="5">
        <f t="shared" ref="L113" si="496">D113+H113</f>
        <v>13</v>
      </c>
      <c r="M113" s="5">
        <f t="shared" ref="M113" si="497">E113+I113</f>
        <v>13</v>
      </c>
      <c r="N113" s="5">
        <f t="shared" ref="N113" si="498">F113+J113</f>
        <v>0</v>
      </c>
      <c r="P113" s="155">
        <f>K113-'3 priedas_asignavimai'!AS288</f>
        <v>0</v>
      </c>
    </row>
    <row r="114" spans="1:16" x14ac:dyDescent="0.25">
      <c r="A114" s="29" t="s">
        <v>48</v>
      </c>
      <c r="B114" s="109" t="s">
        <v>345</v>
      </c>
      <c r="C114" s="146">
        <f t="shared" ref="C114:C121" si="499">D114+E114+F114</f>
        <v>0.6</v>
      </c>
      <c r="D114" s="123">
        <f t="shared" ref="D114" si="500">D115</f>
        <v>0</v>
      </c>
      <c r="E114" s="123">
        <f t="shared" ref="E114" si="501">E115</f>
        <v>0</v>
      </c>
      <c r="F114" s="123">
        <f t="shared" ref="F114" si="502">F115</f>
        <v>0.6</v>
      </c>
      <c r="G114" s="146">
        <f t="shared" ref="G114" si="503">H114+I114+J114</f>
        <v>0</v>
      </c>
      <c r="H114" s="153">
        <f t="shared" ref="H114" si="504">H115</f>
        <v>0</v>
      </c>
      <c r="I114" s="153">
        <f t="shared" ref="I114" si="505">I115</f>
        <v>0</v>
      </c>
      <c r="J114" s="153">
        <f t="shared" ref="J114" si="506">J115</f>
        <v>0</v>
      </c>
      <c r="K114" s="97">
        <f>L114+M114+N114</f>
        <v>0.6</v>
      </c>
      <c r="L114" s="97">
        <f>L115</f>
        <v>0</v>
      </c>
      <c r="M114" s="97">
        <f t="shared" ref="M114" si="507">M115</f>
        <v>0</v>
      </c>
      <c r="N114" s="97">
        <f t="shared" ref="N114" si="508">N115</f>
        <v>0.6</v>
      </c>
      <c r="P114" s="155"/>
    </row>
    <row r="115" spans="1:16" x14ac:dyDescent="0.25">
      <c r="A115" s="30"/>
      <c r="B115" s="20" t="s">
        <v>8</v>
      </c>
      <c r="C115" s="148">
        <f t="shared" si="499"/>
        <v>0.6</v>
      </c>
      <c r="D115" s="6"/>
      <c r="E115" s="6"/>
      <c r="F115" s="6">
        <v>0.6</v>
      </c>
      <c r="G115" s="148"/>
      <c r="H115" s="119"/>
      <c r="I115" s="119"/>
      <c r="J115" s="119"/>
      <c r="K115" s="5">
        <f t="shared" ref="K115" si="509">C115+G115</f>
        <v>0.6</v>
      </c>
      <c r="L115" s="5">
        <f t="shared" ref="L115" si="510">D115+H115</f>
        <v>0</v>
      </c>
      <c r="M115" s="5">
        <f t="shared" ref="M115" si="511">E115+I115</f>
        <v>0</v>
      </c>
      <c r="N115" s="5">
        <f t="shared" ref="N115" si="512">F115+J115</f>
        <v>0.6</v>
      </c>
      <c r="P115" s="155">
        <f>K115-'3 priedas_asignavimai'!AS290</f>
        <v>0</v>
      </c>
    </row>
    <row r="116" spans="1:16" x14ac:dyDescent="0.25">
      <c r="A116" s="29" t="s">
        <v>49</v>
      </c>
      <c r="B116" s="109" t="s">
        <v>346</v>
      </c>
      <c r="C116" s="146">
        <f t="shared" si="499"/>
        <v>31.1</v>
      </c>
      <c r="D116" s="123">
        <f t="shared" ref="D116" si="513">D117</f>
        <v>0.1</v>
      </c>
      <c r="E116" s="123">
        <f t="shared" ref="E116" si="514">E117</f>
        <v>0</v>
      </c>
      <c r="F116" s="123">
        <f t="shared" ref="F116" si="515">F117</f>
        <v>31</v>
      </c>
      <c r="G116" s="146">
        <f t="shared" ref="G116" si="516">H116+I116+J116</f>
        <v>0</v>
      </c>
      <c r="H116" s="153">
        <f t="shared" ref="H116" si="517">H117</f>
        <v>0</v>
      </c>
      <c r="I116" s="153">
        <f t="shared" ref="I116" si="518">I117</f>
        <v>0</v>
      </c>
      <c r="J116" s="153">
        <f t="shared" ref="J116" si="519">J117</f>
        <v>0</v>
      </c>
      <c r="K116" s="97">
        <f>L116+M116+N116</f>
        <v>31.1</v>
      </c>
      <c r="L116" s="97">
        <f>L117</f>
        <v>0.1</v>
      </c>
      <c r="M116" s="97">
        <f t="shared" ref="M116" si="520">M117</f>
        <v>0</v>
      </c>
      <c r="N116" s="97">
        <f t="shared" ref="N116" si="521">N117</f>
        <v>31</v>
      </c>
      <c r="P116" s="155"/>
    </row>
    <row r="117" spans="1:16" x14ac:dyDescent="0.25">
      <c r="A117" s="30"/>
      <c r="B117" s="20" t="s">
        <v>8</v>
      </c>
      <c r="C117" s="148">
        <f t="shared" si="499"/>
        <v>31.1</v>
      </c>
      <c r="D117" s="6">
        <v>0.1</v>
      </c>
      <c r="E117" s="6"/>
      <c r="F117" s="6">
        <v>31</v>
      </c>
      <c r="G117" s="148"/>
      <c r="H117" s="119"/>
      <c r="I117" s="119"/>
      <c r="J117" s="119"/>
      <c r="K117" s="5">
        <f t="shared" ref="K117" si="522">C117+G117</f>
        <v>31.1</v>
      </c>
      <c r="L117" s="5">
        <f t="shared" ref="L117" si="523">D117+H117</f>
        <v>0.1</v>
      </c>
      <c r="M117" s="5">
        <f t="shared" ref="M117" si="524">E117+I117</f>
        <v>0</v>
      </c>
      <c r="N117" s="5">
        <f t="shared" ref="N117" si="525">F117+J117</f>
        <v>31</v>
      </c>
      <c r="P117" s="155">
        <f>K117-'3 priedas_asignavimai'!AS294</f>
        <v>0</v>
      </c>
    </row>
    <row r="118" spans="1:16" x14ac:dyDescent="0.25">
      <c r="A118" s="29" t="s">
        <v>50</v>
      </c>
      <c r="B118" s="109" t="s">
        <v>348</v>
      </c>
      <c r="C118" s="146">
        <f t="shared" si="499"/>
        <v>70</v>
      </c>
      <c r="D118" s="123">
        <f t="shared" ref="D118" si="526">D119</f>
        <v>0</v>
      </c>
      <c r="E118" s="123">
        <f t="shared" ref="E118" si="527">E119</f>
        <v>0</v>
      </c>
      <c r="F118" s="123">
        <f t="shared" ref="F118" si="528">F119</f>
        <v>70</v>
      </c>
      <c r="G118" s="146">
        <f t="shared" ref="G118" si="529">H118+I118+J118</f>
        <v>0</v>
      </c>
      <c r="H118" s="153">
        <f t="shared" ref="H118" si="530">H119</f>
        <v>0</v>
      </c>
      <c r="I118" s="153">
        <f t="shared" ref="I118" si="531">I119</f>
        <v>0</v>
      </c>
      <c r="J118" s="153">
        <f t="shared" ref="J118" si="532">J119</f>
        <v>0</v>
      </c>
      <c r="K118" s="97">
        <f>L118+M118+N118</f>
        <v>70</v>
      </c>
      <c r="L118" s="97">
        <f>L119</f>
        <v>0</v>
      </c>
      <c r="M118" s="97">
        <f t="shared" ref="M118" si="533">M119</f>
        <v>0</v>
      </c>
      <c r="N118" s="97">
        <f t="shared" ref="N118" si="534">N119</f>
        <v>70</v>
      </c>
      <c r="P118" s="155"/>
    </row>
    <row r="119" spans="1:16" x14ac:dyDescent="0.25">
      <c r="A119" s="30"/>
      <c r="B119" s="20" t="s">
        <v>8</v>
      </c>
      <c r="C119" s="148">
        <f t="shared" si="499"/>
        <v>70</v>
      </c>
      <c r="D119" s="6"/>
      <c r="E119" s="6"/>
      <c r="F119" s="6">
        <v>70</v>
      </c>
      <c r="G119" s="148"/>
      <c r="H119" s="119"/>
      <c r="I119" s="119"/>
      <c r="J119" s="119"/>
      <c r="K119" s="5">
        <f t="shared" ref="K119" si="535">C119+G119</f>
        <v>70</v>
      </c>
      <c r="L119" s="5">
        <f t="shared" ref="L119" si="536">D119+H119</f>
        <v>0</v>
      </c>
      <c r="M119" s="5">
        <f t="shared" ref="M119" si="537">E119+I119</f>
        <v>0</v>
      </c>
      <c r="N119" s="5">
        <f t="shared" ref="N119" si="538">F119+J119</f>
        <v>70</v>
      </c>
      <c r="P119" s="155">
        <f>K119-'3 priedas_asignavimai'!AS297</f>
        <v>0</v>
      </c>
    </row>
    <row r="120" spans="1:16" x14ac:dyDescent="0.25">
      <c r="A120" s="29" t="s">
        <v>51</v>
      </c>
      <c r="B120" s="109" t="s">
        <v>347</v>
      </c>
      <c r="C120" s="146">
        <f t="shared" si="499"/>
        <v>290</v>
      </c>
      <c r="D120" s="123">
        <f t="shared" ref="D120" si="539">D121</f>
        <v>0</v>
      </c>
      <c r="E120" s="123">
        <f t="shared" ref="E120" si="540">E121</f>
        <v>0</v>
      </c>
      <c r="F120" s="123">
        <f t="shared" ref="F120" si="541">F121</f>
        <v>290</v>
      </c>
      <c r="G120" s="146">
        <f t="shared" ref="G120" si="542">H120+I120+J120</f>
        <v>0</v>
      </c>
      <c r="H120" s="153">
        <f t="shared" ref="H120" si="543">H121</f>
        <v>0</v>
      </c>
      <c r="I120" s="153">
        <f t="shared" ref="I120" si="544">I121</f>
        <v>0</v>
      </c>
      <c r="J120" s="153">
        <f t="shared" ref="J120" si="545">J121</f>
        <v>0</v>
      </c>
      <c r="K120" s="97">
        <f>L120+M120+N120</f>
        <v>290</v>
      </c>
      <c r="L120" s="97">
        <f>L121</f>
        <v>0</v>
      </c>
      <c r="M120" s="97">
        <f t="shared" ref="M120" si="546">M121</f>
        <v>0</v>
      </c>
      <c r="N120" s="97">
        <f t="shared" ref="N120" si="547">N121</f>
        <v>290</v>
      </c>
      <c r="P120" s="155"/>
    </row>
    <row r="121" spans="1:16" x14ac:dyDescent="0.25">
      <c r="A121" s="30"/>
      <c r="B121" s="4" t="s">
        <v>8</v>
      </c>
      <c r="C121" s="148">
        <f t="shared" si="499"/>
        <v>290</v>
      </c>
      <c r="D121" s="6"/>
      <c r="E121" s="6"/>
      <c r="F121" s="6">
        <v>290</v>
      </c>
      <c r="G121" s="148"/>
      <c r="H121" s="119"/>
      <c r="I121" s="119"/>
      <c r="J121" s="119"/>
      <c r="K121" s="5">
        <f t="shared" ref="K121" si="548">C121+G121</f>
        <v>290</v>
      </c>
      <c r="L121" s="5">
        <f t="shared" ref="L121" si="549">D121+H121</f>
        <v>0</v>
      </c>
      <c r="M121" s="5">
        <f t="shared" ref="M121" si="550">E121+I121</f>
        <v>0</v>
      </c>
      <c r="N121" s="5">
        <f t="shared" ref="N121" si="551">F121+J121</f>
        <v>290</v>
      </c>
      <c r="P121" s="155">
        <f>K121-'3 priedas_asignavimai'!AS303</f>
        <v>0</v>
      </c>
    </row>
    <row r="122" spans="1:16" x14ac:dyDescent="0.25">
      <c r="A122" s="10" t="s">
        <v>52</v>
      </c>
      <c r="B122" s="28" t="s">
        <v>60</v>
      </c>
      <c r="C122" s="152">
        <f>D122+E122+F122</f>
        <v>1471.6000000000004</v>
      </c>
      <c r="D122" s="120">
        <f>D15+D19+D21+D24+D27+D30+D32+D35+D37+D40+D43+D46+D48+D50+D52+D54+D56+D58+D60+D62+D64+D66+D68+D70+D72+D74+D76+D78+D80+D82+D84+D86+D88+D90+D92+D94+D96+D98+D100+D102+D104+D106+D108+D110+D112+D114+D116+D118+D120</f>
        <v>312.40000000000043</v>
      </c>
      <c r="E122" s="120">
        <f t="shared" ref="E122:F122" si="552">E15+E19+E21+E24+E27+E30+E32+E35+E37+E40+E43+E46+E48+E50+E52+E54+E56+E58+E60+E62+E64+E66+E68+E70+E72+E74+E76+E78+E80+E82+E84+E86+E88+E90+E92+E94+E96+E98+E100+E102+E104+E106+E108+E110+E112+E114+E116+E118+E120</f>
        <v>165.89999999999998</v>
      </c>
      <c r="F122" s="120">
        <f t="shared" si="552"/>
        <v>993.30000000000007</v>
      </c>
      <c r="G122" s="152">
        <f t="shared" ref="G122" si="553">H122+I122+J122</f>
        <v>71.400000000000006</v>
      </c>
      <c r="H122" s="120">
        <f t="shared" ref="H122:N122" si="554">H15+H19+H21+H24+H27+H30+H32+H35+H37+H40+H43+H46+H48+H50+H52+H54+H56+H58+H60+H62+H64+H66+H68+H70+H72+H74+H76+H78+H80+H82+H84+H86+H88+H90+H92+H94+H96+H98+H100+H102+H104+H106+H108+H110+H112+H114+H116+H118+H120</f>
        <v>56.4</v>
      </c>
      <c r="I122" s="120">
        <f t="shared" si="554"/>
        <v>15</v>
      </c>
      <c r="J122" s="120">
        <f t="shared" si="554"/>
        <v>0</v>
      </c>
      <c r="K122" s="120">
        <f t="shared" ref="K122" si="555">L122+M122+N122</f>
        <v>1543.0000000000005</v>
      </c>
      <c r="L122" s="120">
        <f t="shared" ref="L122" si="556">L15+L19+L21+L24+L27+L30+L32+L35+L37+L40+L43+L46+L48+L50+L52+L54+L56+L58+L60+L62+L64+L66+L68+L70+L72+L74+L76+L78+L80+L82+L84+L86+L88+L90+L92+L94+L96+L98+L100+L102+L104+L106+L108+L110+L112+L114+L116+L118+L120</f>
        <v>368.80000000000041</v>
      </c>
      <c r="M122" s="120">
        <f t="shared" si="554"/>
        <v>180.89999999999998</v>
      </c>
      <c r="N122" s="120">
        <f t="shared" si="554"/>
        <v>993.30000000000007</v>
      </c>
      <c r="P122" s="155">
        <f>K122-'3 priedas_asignavimai'!AS305</f>
        <v>-267.99999999999955</v>
      </c>
    </row>
  </sheetData>
  <mergeCells count="26">
    <mergeCell ref="L13:L14"/>
    <mergeCell ref="M13:M14"/>
    <mergeCell ref="N13:N14"/>
    <mergeCell ref="I13:I14"/>
    <mergeCell ref="J13:J14"/>
    <mergeCell ref="B1:N1"/>
    <mergeCell ref="B2:N2"/>
    <mergeCell ref="B3:N3"/>
    <mergeCell ref="B4:N4"/>
    <mergeCell ref="B5:N5"/>
    <mergeCell ref="B6:N6"/>
    <mergeCell ref="B7:N7"/>
    <mergeCell ref="B8:N8"/>
    <mergeCell ref="A10:N10"/>
    <mergeCell ref="A12:A14"/>
    <mergeCell ref="B12:B14"/>
    <mergeCell ref="C12:C14"/>
    <mergeCell ref="D12:F12"/>
    <mergeCell ref="G12:G14"/>
    <mergeCell ref="D13:D14"/>
    <mergeCell ref="E13:E14"/>
    <mergeCell ref="F13:F14"/>
    <mergeCell ref="H13:H14"/>
    <mergeCell ref="H12:J12"/>
    <mergeCell ref="K12:K14"/>
    <mergeCell ref="L12:N12"/>
  </mergeCells>
  <pageMargins left="1.1811023622047245" right="0.39370078740157483" top="0.78740157480314965" bottom="0.78740157480314965" header="0.31496062992125984" footer="0.31496062992125984"/>
  <pageSetup paperSize="9" scale="92" fitToHeight="0" orientation="portrait" r:id="rId1"/>
  <ignoredErrors>
    <ignoredError sqref="K15:N122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O310"/>
  <sheetViews>
    <sheetView showZeros="0" zoomScaleNormal="100" workbookViewId="0">
      <pane xSplit="2" ySplit="16" topLeftCell="S299" activePane="bottomRight" state="frozen"/>
      <selection activeCell="L126" sqref="L126"/>
      <selection pane="topRight" activeCell="L126" sqref="L126"/>
      <selection pane="bottomLeft" activeCell="L126" sqref="L126"/>
      <selection pane="bottomRight" activeCell="AT10" sqref="AT10:AX10"/>
    </sheetView>
  </sheetViews>
  <sheetFormatPr defaultColWidth="9.140625" defaultRowHeight="15" x14ac:dyDescent="0.25"/>
  <cols>
    <col min="1" max="1" width="5" style="1" customWidth="1"/>
    <col min="2" max="2" width="59.28515625" style="1" customWidth="1"/>
    <col min="3" max="3" width="10.140625" style="24" hidden="1" customWidth="1"/>
    <col min="4" max="4" width="10.28515625" style="24" hidden="1" customWidth="1"/>
    <col min="5" max="16" width="10.140625" style="1" hidden="1" customWidth="1"/>
    <col min="17" max="18" width="10.140625" style="193" hidden="1" customWidth="1"/>
    <col min="19" max="19" width="10.140625" style="24" hidden="1" customWidth="1"/>
    <col min="20" max="20" width="10.28515625" style="24" hidden="1" customWidth="1"/>
    <col min="21" max="32" width="10.140625" style="1" hidden="1" customWidth="1"/>
    <col min="33" max="33" width="10.140625" style="193" hidden="1" customWidth="1"/>
    <col min="34" max="34" width="9.5703125" style="193" hidden="1" customWidth="1"/>
    <col min="35" max="35" width="10.140625" style="24" customWidth="1"/>
    <col min="36" max="36" width="10.28515625" style="24" customWidth="1"/>
    <col min="37" max="50" width="10.140625" style="1" customWidth="1"/>
    <col min="51" max="67" width="9.140625" style="1" hidden="1" customWidth="1"/>
    <col min="68" max="71" width="9.140625" style="1" customWidth="1"/>
    <col min="72" max="16384" width="9.140625" style="1"/>
  </cols>
  <sheetData>
    <row r="1" spans="1:51" s="37" customFormat="1" x14ac:dyDescent="0.25">
      <c r="C1" s="1"/>
      <c r="D1" s="1"/>
      <c r="O1" s="23"/>
      <c r="P1" s="23"/>
      <c r="Q1" s="192"/>
      <c r="R1" s="192"/>
      <c r="S1" s="1"/>
      <c r="T1" s="1"/>
      <c r="AE1" s="23"/>
      <c r="AF1" s="23"/>
      <c r="AG1" s="192"/>
      <c r="AH1" s="192"/>
      <c r="AI1" s="1"/>
      <c r="AJ1" s="1"/>
      <c r="AT1" s="274" t="s">
        <v>137</v>
      </c>
      <c r="AU1" s="274"/>
      <c r="AV1" s="274"/>
      <c r="AW1" s="274"/>
      <c r="AX1" s="274"/>
    </row>
    <row r="2" spans="1:51" s="37" customFormat="1" x14ac:dyDescent="0.25">
      <c r="C2" s="1"/>
      <c r="D2" s="1"/>
      <c r="O2" s="23"/>
      <c r="P2" s="23"/>
      <c r="Q2" s="192"/>
      <c r="R2" s="192"/>
      <c r="S2" s="1"/>
      <c r="T2" s="1"/>
      <c r="AE2" s="23"/>
      <c r="AF2" s="23"/>
      <c r="AG2" s="192"/>
      <c r="AH2" s="192"/>
      <c r="AI2" s="1"/>
      <c r="AJ2" s="1"/>
      <c r="AT2" s="274" t="s">
        <v>264</v>
      </c>
      <c r="AU2" s="274"/>
      <c r="AV2" s="274"/>
      <c r="AW2" s="274"/>
      <c r="AX2" s="274"/>
    </row>
    <row r="3" spans="1:51" s="37" customFormat="1" x14ac:dyDescent="0.25">
      <c r="C3" s="1"/>
      <c r="D3" s="1"/>
      <c r="O3" s="23"/>
      <c r="P3" s="23"/>
      <c r="Q3" s="192"/>
      <c r="R3" s="192"/>
      <c r="S3" s="1"/>
      <c r="T3" s="1"/>
      <c r="AE3" s="23"/>
      <c r="AF3" s="23"/>
      <c r="AG3" s="192"/>
      <c r="AH3" s="192"/>
      <c r="AI3" s="1"/>
      <c r="AJ3" s="1"/>
      <c r="AT3" s="274" t="s">
        <v>398</v>
      </c>
      <c r="AU3" s="274"/>
      <c r="AV3" s="274"/>
      <c r="AW3" s="274"/>
      <c r="AX3" s="274"/>
    </row>
    <row r="4" spans="1:51" s="37" customFormat="1" x14ac:dyDescent="0.25">
      <c r="C4" s="1"/>
      <c r="D4" s="1"/>
      <c r="O4" s="23"/>
      <c r="P4" s="23"/>
      <c r="Q4" s="192"/>
      <c r="R4" s="192"/>
      <c r="S4" s="1"/>
      <c r="T4" s="1"/>
      <c r="AE4" s="23"/>
      <c r="AF4" s="23"/>
      <c r="AG4" s="192"/>
      <c r="AH4" s="192"/>
      <c r="AI4" s="1"/>
      <c r="AJ4" s="1"/>
      <c r="AT4" s="274" t="s">
        <v>279</v>
      </c>
      <c r="AU4" s="274"/>
      <c r="AV4" s="274"/>
      <c r="AW4" s="274"/>
      <c r="AX4" s="274"/>
    </row>
    <row r="5" spans="1:51" s="37" customFormat="1" ht="15" customHeight="1" x14ac:dyDescent="0.25">
      <c r="C5" s="1"/>
      <c r="D5" s="1"/>
      <c r="O5" s="260"/>
      <c r="P5" s="260"/>
      <c r="Q5" s="260"/>
      <c r="R5" s="260"/>
      <c r="S5" s="1"/>
      <c r="T5" s="1"/>
      <c r="AE5" s="260"/>
      <c r="AF5" s="260"/>
      <c r="AG5" s="260"/>
      <c r="AH5" s="260"/>
      <c r="AI5" s="1"/>
      <c r="AJ5" s="1"/>
      <c r="AT5" s="260" t="s">
        <v>400</v>
      </c>
      <c r="AU5" s="260"/>
      <c r="AV5" s="260"/>
      <c r="AW5" s="260"/>
      <c r="AX5" s="260"/>
    </row>
    <row r="6" spans="1:51" s="37" customFormat="1" ht="15" customHeight="1" x14ac:dyDescent="0.25">
      <c r="C6" s="1"/>
      <c r="D6" s="1"/>
      <c r="O6" s="260"/>
      <c r="P6" s="260"/>
      <c r="Q6" s="260"/>
      <c r="R6" s="260"/>
      <c r="S6" s="1"/>
      <c r="T6" s="1"/>
      <c r="AE6" s="260"/>
      <c r="AF6" s="260"/>
      <c r="AG6" s="260"/>
      <c r="AH6" s="260"/>
      <c r="AI6" s="1"/>
      <c r="AJ6" s="1"/>
      <c r="AT6" s="260" t="s">
        <v>420</v>
      </c>
      <c r="AU6" s="260"/>
      <c r="AV6" s="260"/>
      <c r="AW6" s="260"/>
      <c r="AX6" s="260"/>
    </row>
    <row r="7" spans="1:51" s="37" customFormat="1" ht="15" customHeight="1" x14ac:dyDescent="0.25">
      <c r="C7" s="1"/>
      <c r="D7" s="1"/>
      <c r="O7" s="260"/>
      <c r="P7" s="260"/>
      <c r="Q7" s="260"/>
      <c r="R7" s="260"/>
      <c r="S7" s="1"/>
      <c r="T7" s="1"/>
      <c r="AE7" s="260"/>
      <c r="AF7" s="260"/>
      <c r="AG7" s="260"/>
      <c r="AH7" s="260"/>
      <c r="AI7" s="1"/>
      <c r="AJ7" s="1"/>
      <c r="AT7" s="260" t="s">
        <v>445</v>
      </c>
      <c r="AU7" s="260"/>
      <c r="AV7" s="260"/>
      <c r="AW7" s="260"/>
      <c r="AX7" s="260"/>
    </row>
    <row r="8" spans="1:51" s="37" customFormat="1" ht="15" customHeight="1" x14ac:dyDescent="0.25">
      <c r="C8" s="1"/>
      <c r="D8" s="1"/>
      <c r="O8" s="260"/>
      <c r="P8" s="260"/>
      <c r="Q8" s="260"/>
      <c r="R8" s="260"/>
      <c r="S8" s="1"/>
      <c r="T8" s="1"/>
      <c r="AE8" s="260"/>
      <c r="AF8" s="260"/>
      <c r="AG8" s="260"/>
      <c r="AH8" s="260"/>
      <c r="AI8" s="1"/>
      <c r="AJ8" s="1"/>
      <c r="AT8" s="260" t="s">
        <v>450</v>
      </c>
      <c r="AU8" s="260"/>
      <c r="AV8" s="260"/>
      <c r="AW8" s="260"/>
      <c r="AX8" s="260"/>
    </row>
    <row r="9" spans="1:51" s="37" customFormat="1" ht="15" customHeight="1" x14ac:dyDescent="0.25">
      <c r="C9" s="1"/>
      <c r="D9" s="1"/>
      <c r="O9" s="226"/>
      <c r="P9" s="226"/>
      <c r="Q9" s="226"/>
      <c r="R9" s="226"/>
      <c r="S9" s="1"/>
      <c r="T9" s="1"/>
      <c r="AE9" s="226"/>
      <c r="AF9" s="226"/>
      <c r="AG9" s="226"/>
      <c r="AH9" s="226"/>
      <c r="AI9" s="1"/>
      <c r="AJ9" s="1"/>
      <c r="AT9" s="260" t="s">
        <v>455</v>
      </c>
      <c r="AU9" s="260"/>
      <c r="AV9" s="260"/>
      <c r="AW9" s="260"/>
      <c r="AX9" s="260"/>
    </row>
    <row r="10" spans="1:51" s="37" customFormat="1" ht="15" customHeight="1" x14ac:dyDescent="0.25">
      <c r="C10" s="1"/>
      <c r="D10" s="1"/>
      <c r="O10" s="226"/>
      <c r="P10" s="226"/>
      <c r="Q10" s="226"/>
      <c r="R10" s="226"/>
      <c r="S10" s="1"/>
      <c r="T10" s="1"/>
      <c r="AE10" s="226"/>
      <c r="AF10" s="226"/>
      <c r="AG10" s="226"/>
      <c r="AH10" s="226"/>
      <c r="AI10" s="1"/>
      <c r="AJ10" s="1"/>
      <c r="AT10" s="260" t="s">
        <v>466</v>
      </c>
      <c r="AU10" s="260"/>
      <c r="AV10" s="260"/>
      <c r="AW10" s="260"/>
      <c r="AX10" s="260"/>
    </row>
    <row r="11" spans="1:51" s="37" customFormat="1" ht="12" customHeight="1" x14ac:dyDescent="0.25">
      <c r="B11" s="38"/>
      <c r="C11" s="121"/>
      <c r="D11" s="121"/>
      <c r="E11" s="38"/>
      <c r="Q11" s="193"/>
      <c r="R11" s="193"/>
      <c r="S11" s="121"/>
      <c r="T11" s="121"/>
      <c r="U11" s="38"/>
      <c r="AG11" s="193"/>
      <c r="AH11" s="193"/>
      <c r="AI11" s="121"/>
      <c r="AJ11" s="121"/>
      <c r="AK11" s="38"/>
    </row>
    <row r="12" spans="1:51" ht="15" customHeight="1" x14ac:dyDescent="0.25">
      <c r="A12" s="235" t="s">
        <v>394</v>
      </c>
      <c r="B12" s="235"/>
      <c r="C12" s="235"/>
      <c r="D12" s="235"/>
      <c r="E12" s="235"/>
      <c r="F12" s="235"/>
      <c r="G12" s="235"/>
      <c r="H12" s="235"/>
      <c r="I12" s="235"/>
      <c r="J12" s="235"/>
      <c r="K12" s="235"/>
      <c r="L12" s="235"/>
      <c r="M12" s="235"/>
      <c r="N12" s="235"/>
      <c r="O12" s="235"/>
      <c r="P12" s="235"/>
      <c r="Q12" s="235"/>
      <c r="R12" s="235"/>
      <c r="S12" s="235"/>
      <c r="T12" s="235"/>
      <c r="U12" s="235"/>
      <c r="V12" s="235"/>
      <c r="W12" s="235"/>
      <c r="X12" s="235"/>
      <c r="Y12" s="235"/>
      <c r="Z12" s="235"/>
      <c r="AA12" s="235"/>
      <c r="AB12" s="235"/>
      <c r="AC12" s="235"/>
      <c r="AD12" s="235"/>
      <c r="AE12" s="235"/>
      <c r="AF12" s="235"/>
      <c r="AG12" s="235"/>
      <c r="AH12" s="235"/>
      <c r="AI12" s="235"/>
      <c r="AJ12" s="235"/>
      <c r="AK12" s="235"/>
      <c r="AL12" s="235"/>
      <c r="AM12" s="235"/>
      <c r="AN12" s="235"/>
      <c r="AO12" s="235"/>
      <c r="AP12" s="235"/>
      <c r="AQ12" s="235"/>
      <c r="AR12" s="235"/>
      <c r="AS12" s="235"/>
      <c r="AT12" s="235"/>
      <c r="AU12" s="235"/>
      <c r="AV12" s="235"/>
      <c r="AW12" s="235"/>
      <c r="AX12" s="235"/>
      <c r="AY12" s="107"/>
    </row>
    <row r="13" spans="1:51" x14ac:dyDescent="0.25">
      <c r="D13" s="96"/>
      <c r="F13" s="2"/>
      <c r="H13" s="2"/>
      <c r="J13" s="2"/>
      <c r="L13" s="2"/>
      <c r="M13" s="2"/>
      <c r="N13" s="2"/>
      <c r="O13" s="2"/>
      <c r="P13" s="2"/>
      <c r="Q13" s="193" t="s">
        <v>422</v>
      </c>
      <c r="R13" s="194"/>
      <c r="T13" s="96"/>
      <c r="V13" s="2"/>
      <c r="X13" s="2"/>
      <c r="Z13" s="2"/>
      <c r="AB13" s="2"/>
      <c r="AC13" s="2"/>
      <c r="AD13" s="2"/>
      <c r="AE13" s="2"/>
      <c r="AF13" s="2"/>
      <c r="AG13" s="193" t="s">
        <v>422</v>
      </c>
      <c r="AH13" s="194"/>
      <c r="AJ13" s="96"/>
      <c r="AL13" s="2"/>
      <c r="AN13" s="2"/>
      <c r="AP13" s="2"/>
      <c r="AR13" s="2"/>
      <c r="AS13" s="2"/>
      <c r="AT13" s="2"/>
      <c r="AU13" s="2"/>
      <c r="AV13" s="2"/>
      <c r="AX13" s="2" t="s">
        <v>159</v>
      </c>
    </row>
    <row r="14" spans="1:51" x14ac:dyDescent="0.25">
      <c r="A14" s="236" t="s">
        <v>3</v>
      </c>
      <c r="B14" s="237" t="s">
        <v>278</v>
      </c>
      <c r="C14" s="266" t="s">
        <v>276</v>
      </c>
      <c r="D14" s="266"/>
      <c r="E14" s="267" t="s">
        <v>277</v>
      </c>
      <c r="F14" s="267"/>
      <c r="G14" s="267"/>
      <c r="H14" s="267"/>
      <c r="I14" s="267"/>
      <c r="J14" s="267"/>
      <c r="K14" s="267"/>
      <c r="L14" s="267"/>
      <c r="M14" s="267"/>
      <c r="N14" s="267"/>
      <c r="O14" s="267"/>
      <c r="P14" s="267"/>
      <c r="Q14" s="267"/>
      <c r="R14" s="267"/>
      <c r="S14" s="261" t="s">
        <v>361</v>
      </c>
      <c r="T14" s="261"/>
      <c r="U14" s="262" t="s">
        <v>277</v>
      </c>
      <c r="V14" s="262"/>
      <c r="W14" s="262"/>
      <c r="X14" s="262"/>
      <c r="Y14" s="262"/>
      <c r="Z14" s="262"/>
      <c r="AA14" s="262"/>
      <c r="AB14" s="262"/>
      <c r="AC14" s="262"/>
      <c r="AD14" s="262"/>
      <c r="AE14" s="262"/>
      <c r="AF14" s="262"/>
      <c r="AG14" s="262"/>
      <c r="AH14" s="262"/>
      <c r="AI14" s="273" t="s">
        <v>276</v>
      </c>
      <c r="AJ14" s="273"/>
      <c r="AK14" s="270" t="s">
        <v>277</v>
      </c>
      <c r="AL14" s="270"/>
      <c r="AM14" s="270"/>
      <c r="AN14" s="270"/>
      <c r="AO14" s="270"/>
      <c r="AP14" s="270"/>
      <c r="AQ14" s="270"/>
      <c r="AR14" s="270"/>
      <c r="AS14" s="270"/>
      <c r="AT14" s="270"/>
      <c r="AU14" s="270"/>
      <c r="AV14" s="270"/>
      <c r="AW14" s="270"/>
      <c r="AX14" s="270"/>
    </row>
    <row r="15" spans="1:51" ht="52.5" customHeight="1" x14ac:dyDescent="0.25">
      <c r="A15" s="236"/>
      <c r="B15" s="237"/>
      <c r="C15" s="266"/>
      <c r="D15" s="266"/>
      <c r="E15" s="244" t="s">
        <v>282</v>
      </c>
      <c r="F15" s="244"/>
      <c r="G15" s="244" t="s">
        <v>284</v>
      </c>
      <c r="H15" s="244"/>
      <c r="I15" s="244" t="s">
        <v>283</v>
      </c>
      <c r="J15" s="244"/>
      <c r="K15" s="244" t="s">
        <v>285</v>
      </c>
      <c r="L15" s="244"/>
      <c r="M15" s="244" t="s">
        <v>382</v>
      </c>
      <c r="N15" s="244"/>
      <c r="O15" s="268" t="s">
        <v>287</v>
      </c>
      <c r="P15" s="268"/>
      <c r="Q15" s="269" t="s">
        <v>288</v>
      </c>
      <c r="R15" s="269"/>
      <c r="S15" s="261"/>
      <c r="T15" s="261"/>
      <c r="U15" s="263" t="s">
        <v>282</v>
      </c>
      <c r="V15" s="263"/>
      <c r="W15" s="263" t="s">
        <v>284</v>
      </c>
      <c r="X15" s="263"/>
      <c r="Y15" s="263" t="s">
        <v>283</v>
      </c>
      <c r="Z15" s="263"/>
      <c r="AA15" s="263" t="s">
        <v>285</v>
      </c>
      <c r="AB15" s="263"/>
      <c r="AC15" s="263" t="s">
        <v>286</v>
      </c>
      <c r="AD15" s="263"/>
      <c r="AE15" s="264" t="s">
        <v>287</v>
      </c>
      <c r="AF15" s="264"/>
      <c r="AG15" s="265" t="s">
        <v>288</v>
      </c>
      <c r="AH15" s="265"/>
      <c r="AI15" s="273"/>
      <c r="AJ15" s="273"/>
      <c r="AK15" s="237" t="s">
        <v>226</v>
      </c>
      <c r="AL15" s="237"/>
      <c r="AM15" s="237" t="s">
        <v>284</v>
      </c>
      <c r="AN15" s="237"/>
      <c r="AO15" s="237" t="s">
        <v>283</v>
      </c>
      <c r="AP15" s="237"/>
      <c r="AQ15" s="237" t="s">
        <v>285</v>
      </c>
      <c r="AR15" s="237"/>
      <c r="AS15" s="237" t="s">
        <v>382</v>
      </c>
      <c r="AT15" s="237"/>
      <c r="AU15" s="251" t="s">
        <v>287</v>
      </c>
      <c r="AV15" s="251"/>
      <c r="AW15" s="237" t="s">
        <v>288</v>
      </c>
      <c r="AX15" s="237"/>
    </row>
    <row r="16" spans="1:51" ht="30" customHeight="1" x14ac:dyDescent="0.25">
      <c r="A16" s="271"/>
      <c r="B16" s="272"/>
      <c r="C16" s="143" t="s">
        <v>1</v>
      </c>
      <c r="D16" s="144" t="s">
        <v>2</v>
      </c>
      <c r="E16" s="122" t="s">
        <v>1</v>
      </c>
      <c r="F16" s="118" t="s">
        <v>2</v>
      </c>
      <c r="G16" s="122" t="s">
        <v>1</v>
      </c>
      <c r="H16" s="118" t="s">
        <v>2</v>
      </c>
      <c r="I16" s="122" t="s">
        <v>1</v>
      </c>
      <c r="J16" s="118" t="s">
        <v>2</v>
      </c>
      <c r="K16" s="122" t="s">
        <v>1</v>
      </c>
      <c r="L16" s="118" t="s">
        <v>2</v>
      </c>
      <c r="M16" s="122" t="s">
        <v>1</v>
      </c>
      <c r="N16" s="118" t="s">
        <v>2</v>
      </c>
      <c r="O16" s="122" t="s">
        <v>1</v>
      </c>
      <c r="P16" s="118" t="s">
        <v>2</v>
      </c>
      <c r="Q16" s="195" t="s">
        <v>1</v>
      </c>
      <c r="R16" s="196" t="s">
        <v>2</v>
      </c>
      <c r="S16" s="143" t="s">
        <v>1</v>
      </c>
      <c r="T16" s="144" t="s">
        <v>2</v>
      </c>
      <c r="U16" s="125" t="s">
        <v>1</v>
      </c>
      <c r="V16" s="126" t="s">
        <v>2</v>
      </c>
      <c r="W16" s="125" t="s">
        <v>1</v>
      </c>
      <c r="X16" s="126" t="s">
        <v>2</v>
      </c>
      <c r="Y16" s="125" t="s">
        <v>1</v>
      </c>
      <c r="Z16" s="126" t="s">
        <v>2</v>
      </c>
      <c r="AA16" s="125" t="s">
        <v>1</v>
      </c>
      <c r="AB16" s="126" t="s">
        <v>2</v>
      </c>
      <c r="AC16" s="125" t="s">
        <v>1</v>
      </c>
      <c r="AD16" s="126" t="s">
        <v>2</v>
      </c>
      <c r="AE16" s="125" t="s">
        <v>1</v>
      </c>
      <c r="AF16" s="126" t="s">
        <v>2</v>
      </c>
      <c r="AG16" s="205" t="s">
        <v>1</v>
      </c>
      <c r="AH16" s="206" t="s">
        <v>2</v>
      </c>
      <c r="AI16" s="102" t="s">
        <v>1</v>
      </c>
      <c r="AJ16" s="103" t="s">
        <v>2</v>
      </c>
      <c r="AK16" s="25" t="s">
        <v>1</v>
      </c>
      <c r="AL16" s="26" t="s">
        <v>2</v>
      </c>
      <c r="AM16" s="25" t="s">
        <v>1</v>
      </c>
      <c r="AN16" s="26" t="s">
        <v>2</v>
      </c>
      <c r="AO16" s="25" t="s">
        <v>1</v>
      </c>
      <c r="AP16" s="26" t="s">
        <v>2</v>
      </c>
      <c r="AQ16" s="25" t="s">
        <v>1</v>
      </c>
      <c r="AR16" s="26" t="s">
        <v>2</v>
      </c>
      <c r="AS16" s="25" t="s">
        <v>1</v>
      </c>
      <c r="AT16" s="26" t="s">
        <v>2</v>
      </c>
      <c r="AU16" s="25" t="s">
        <v>1</v>
      </c>
      <c r="AV16" s="26" t="s">
        <v>2</v>
      </c>
      <c r="AW16" s="25" t="s">
        <v>1</v>
      </c>
      <c r="AX16" s="26" t="s">
        <v>2</v>
      </c>
    </row>
    <row r="17" spans="1:67" ht="15" customHeight="1" x14ac:dyDescent="0.25">
      <c r="A17" s="3" t="s">
        <v>9</v>
      </c>
      <c r="B17" s="108" t="s">
        <v>274</v>
      </c>
      <c r="C17" s="145">
        <f>C18</f>
        <v>129.6</v>
      </c>
      <c r="D17" s="146">
        <f t="shared" ref="D17:R17" si="0">D18</f>
        <v>124.8</v>
      </c>
      <c r="E17" s="123">
        <f t="shared" si="0"/>
        <v>129.6</v>
      </c>
      <c r="F17" s="123">
        <f t="shared" si="0"/>
        <v>124.8</v>
      </c>
      <c r="G17" s="123">
        <f t="shared" si="0"/>
        <v>0</v>
      </c>
      <c r="H17" s="123">
        <f t="shared" si="0"/>
        <v>0</v>
      </c>
      <c r="I17" s="123">
        <f t="shared" si="0"/>
        <v>0</v>
      </c>
      <c r="J17" s="123">
        <f t="shared" si="0"/>
        <v>0</v>
      </c>
      <c r="K17" s="123">
        <f t="shared" si="0"/>
        <v>0</v>
      </c>
      <c r="L17" s="123">
        <f t="shared" si="0"/>
        <v>0</v>
      </c>
      <c r="M17" s="123">
        <f t="shared" si="0"/>
        <v>0</v>
      </c>
      <c r="N17" s="123">
        <f t="shared" si="0"/>
        <v>0</v>
      </c>
      <c r="O17" s="123">
        <f t="shared" si="0"/>
        <v>0</v>
      </c>
      <c r="P17" s="123">
        <f t="shared" si="0"/>
        <v>0</v>
      </c>
      <c r="Q17" s="197">
        <f t="shared" si="0"/>
        <v>0</v>
      </c>
      <c r="R17" s="197">
        <f t="shared" si="0"/>
        <v>0</v>
      </c>
      <c r="S17" s="145">
        <f>S18</f>
        <v>0</v>
      </c>
      <c r="T17" s="146">
        <f t="shared" ref="T17:AH17" si="1">T18</f>
        <v>0</v>
      </c>
      <c r="U17" s="127">
        <f t="shared" si="1"/>
        <v>0</v>
      </c>
      <c r="V17" s="127">
        <f t="shared" si="1"/>
        <v>0</v>
      </c>
      <c r="W17" s="127">
        <f t="shared" si="1"/>
        <v>0</v>
      </c>
      <c r="X17" s="127">
        <f t="shared" si="1"/>
        <v>0</v>
      </c>
      <c r="Y17" s="127">
        <f t="shared" si="1"/>
        <v>0</v>
      </c>
      <c r="Z17" s="127">
        <f t="shared" si="1"/>
        <v>0</v>
      </c>
      <c r="AA17" s="127">
        <f t="shared" si="1"/>
        <v>0</v>
      </c>
      <c r="AB17" s="127">
        <f t="shared" si="1"/>
        <v>0</v>
      </c>
      <c r="AC17" s="127">
        <f t="shared" si="1"/>
        <v>0</v>
      </c>
      <c r="AD17" s="127">
        <f t="shared" si="1"/>
        <v>0</v>
      </c>
      <c r="AE17" s="127">
        <f t="shared" si="1"/>
        <v>0</v>
      </c>
      <c r="AF17" s="127">
        <f t="shared" si="1"/>
        <v>0</v>
      </c>
      <c r="AG17" s="207">
        <f t="shared" si="1"/>
        <v>0</v>
      </c>
      <c r="AH17" s="207">
        <f t="shared" si="1"/>
        <v>0</v>
      </c>
      <c r="AI17" s="13">
        <f>AI18</f>
        <v>129.6</v>
      </c>
      <c r="AJ17" s="11">
        <f t="shared" ref="AJ17:AX17" si="2">AJ18</f>
        <v>124.8</v>
      </c>
      <c r="AK17" s="97">
        <f t="shared" si="2"/>
        <v>129.6</v>
      </c>
      <c r="AL17" s="97">
        <f t="shared" si="2"/>
        <v>124.8</v>
      </c>
      <c r="AM17" s="97">
        <f t="shared" si="2"/>
        <v>0</v>
      </c>
      <c r="AN17" s="97">
        <f t="shared" si="2"/>
        <v>0</v>
      </c>
      <c r="AO17" s="97">
        <f t="shared" si="2"/>
        <v>0</v>
      </c>
      <c r="AP17" s="97">
        <f t="shared" si="2"/>
        <v>0</v>
      </c>
      <c r="AQ17" s="97">
        <f t="shared" si="2"/>
        <v>0</v>
      </c>
      <c r="AR17" s="97">
        <f t="shared" si="2"/>
        <v>0</v>
      </c>
      <c r="AS17" s="97">
        <f t="shared" si="2"/>
        <v>0</v>
      </c>
      <c r="AT17" s="97">
        <f t="shared" si="2"/>
        <v>0</v>
      </c>
      <c r="AU17" s="97">
        <f t="shared" si="2"/>
        <v>0</v>
      </c>
      <c r="AV17" s="97">
        <f t="shared" si="2"/>
        <v>0</v>
      </c>
      <c r="AW17" s="97">
        <f t="shared" si="2"/>
        <v>0</v>
      </c>
      <c r="AX17" s="97">
        <f t="shared" si="2"/>
        <v>0</v>
      </c>
      <c r="AY17" s="155">
        <f>C17-AI17</f>
        <v>0</v>
      </c>
      <c r="AZ17" s="155">
        <f t="shared" ref="AZ17:BL17" si="3">D17-AJ17</f>
        <v>0</v>
      </c>
      <c r="BA17" s="155">
        <f t="shared" si="3"/>
        <v>0</v>
      </c>
      <c r="BB17" s="155">
        <f t="shared" si="3"/>
        <v>0</v>
      </c>
      <c r="BC17" s="155">
        <f t="shared" si="3"/>
        <v>0</v>
      </c>
      <c r="BD17" s="155">
        <f t="shared" si="3"/>
        <v>0</v>
      </c>
      <c r="BE17" s="155">
        <f t="shared" si="3"/>
        <v>0</v>
      </c>
      <c r="BF17" s="155">
        <f t="shared" si="3"/>
        <v>0</v>
      </c>
      <c r="BG17" s="155">
        <f t="shared" si="3"/>
        <v>0</v>
      </c>
      <c r="BH17" s="155">
        <f t="shared" si="3"/>
        <v>0</v>
      </c>
      <c r="BI17" s="155">
        <f t="shared" si="3"/>
        <v>0</v>
      </c>
      <c r="BJ17" s="155">
        <f t="shared" si="3"/>
        <v>0</v>
      </c>
      <c r="BK17" s="155">
        <f t="shared" si="3"/>
        <v>0</v>
      </c>
      <c r="BL17" s="155">
        <f t="shared" si="3"/>
        <v>0</v>
      </c>
      <c r="BM17" s="155">
        <f t="shared" ref="BM17" si="4">Q17-AW17</f>
        <v>0</v>
      </c>
      <c r="BN17" s="155">
        <f t="shared" ref="BN17" si="5">R17-AX17</f>
        <v>0</v>
      </c>
    </row>
    <row r="18" spans="1:67" s="56" customFormat="1" ht="15" customHeight="1" x14ac:dyDescent="0.25">
      <c r="A18" s="100"/>
      <c r="B18" s="20" t="s">
        <v>4</v>
      </c>
      <c r="C18" s="147">
        <f>E18+G18+I18+K18+M18+O18+Q18</f>
        <v>129.6</v>
      </c>
      <c r="D18" s="148">
        <f>F18+H18+J18+L18+N18+P18+R18</f>
        <v>124.8</v>
      </c>
      <c r="E18" s="6">
        <v>129.6</v>
      </c>
      <c r="F18" s="6">
        <v>124.8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198"/>
      <c r="R18" s="198"/>
      <c r="S18" s="147">
        <f>U18+W18+Y18+AA18+AC18+AE18+AG18</f>
        <v>0</v>
      </c>
      <c r="T18" s="148">
        <f>V18+X18+Z18+AB18+AD18+AF18+AH18</f>
        <v>0</v>
      </c>
      <c r="U18" s="128"/>
      <c r="V18" s="128"/>
      <c r="W18" s="128"/>
      <c r="X18" s="128"/>
      <c r="Y18" s="128"/>
      <c r="Z18" s="128"/>
      <c r="AA18" s="128"/>
      <c r="AB18" s="128"/>
      <c r="AC18" s="128"/>
      <c r="AD18" s="128"/>
      <c r="AE18" s="128"/>
      <c r="AF18" s="128"/>
      <c r="AG18" s="208"/>
      <c r="AH18" s="208"/>
      <c r="AI18" s="104">
        <f>AK18+AM18+AO18+AQ18+AS18+AU18+AW18</f>
        <v>129.6</v>
      </c>
      <c r="AJ18" s="105">
        <f>AL18+AN18+AP18+AR18+AT18+AV18+AX18</f>
        <v>124.8</v>
      </c>
      <c r="AK18" s="5">
        <f>E18+U18</f>
        <v>129.6</v>
      </c>
      <c r="AL18" s="5">
        <f t="shared" ref="AL18:AX18" si="6">F18+V18</f>
        <v>124.8</v>
      </c>
      <c r="AM18" s="5">
        <f t="shared" si="6"/>
        <v>0</v>
      </c>
      <c r="AN18" s="5">
        <f t="shared" si="6"/>
        <v>0</v>
      </c>
      <c r="AO18" s="5">
        <f t="shared" si="6"/>
        <v>0</v>
      </c>
      <c r="AP18" s="5">
        <f t="shared" si="6"/>
        <v>0</v>
      </c>
      <c r="AQ18" s="5">
        <f t="shared" si="6"/>
        <v>0</v>
      </c>
      <c r="AR18" s="5">
        <f t="shared" si="6"/>
        <v>0</v>
      </c>
      <c r="AS18" s="5">
        <f t="shared" si="6"/>
        <v>0</v>
      </c>
      <c r="AT18" s="5">
        <f t="shared" si="6"/>
        <v>0</v>
      </c>
      <c r="AU18" s="5">
        <f t="shared" si="6"/>
        <v>0</v>
      </c>
      <c r="AV18" s="5">
        <f t="shared" si="6"/>
        <v>0</v>
      </c>
      <c r="AW18" s="5">
        <f t="shared" si="6"/>
        <v>0</v>
      </c>
      <c r="AX18" s="5">
        <f t="shared" si="6"/>
        <v>0</v>
      </c>
      <c r="AY18" s="155">
        <f t="shared" ref="AY18" si="7">C18-AI18</f>
        <v>0</v>
      </c>
      <c r="AZ18" s="155">
        <f t="shared" ref="AZ18:AZ19" si="8">D18-AJ18</f>
        <v>0</v>
      </c>
      <c r="BA18" s="155">
        <f t="shared" ref="BA18:BA19" si="9">E18-AK18</f>
        <v>0</v>
      </c>
      <c r="BB18" s="155">
        <f t="shared" ref="BB18:BB19" si="10">F18-AL18</f>
        <v>0</v>
      </c>
      <c r="BC18" s="155">
        <f t="shared" ref="BC18:BC19" si="11">G18-AM18</f>
        <v>0</v>
      </c>
      <c r="BD18" s="155">
        <f t="shared" ref="BD18:BD19" si="12">H18-AN18</f>
        <v>0</v>
      </c>
      <c r="BE18" s="155">
        <f t="shared" ref="BE18:BE19" si="13">I18-AO18</f>
        <v>0</v>
      </c>
      <c r="BF18" s="155">
        <f t="shared" ref="BF18:BF19" si="14">J18-AP18</f>
        <v>0</v>
      </c>
      <c r="BG18" s="155">
        <f t="shared" ref="BG18:BG19" si="15">K18-AQ18</f>
        <v>0</v>
      </c>
      <c r="BH18" s="155">
        <f t="shared" ref="BH18:BH19" si="16">L18-AR18</f>
        <v>0</v>
      </c>
      <c r="BI18" s="155">
        <f t="shared" ref="BI18:BI19" si="17">M18-AS18</f>
        <v>0</v>
      </c>
      <c r="BJ18" s="155">
        <f t="shared" ref="BJ18:BJ19" si="18">N18-AT18</f>
        <v>0</v>
      </c>
      <c r="BK18" s="155">
        <f t="shared" ref="BK18:BK19" si="19">O18-AU18</f>
        <v>0</v>
      </c>
      <c r="BL18" s="155">
        <f t="shared" ref="BL18:BL19" si="20">P18-AV18</f>
        <v>0</v>
      </c>
      <c r="BM18" s="155">
        <f t="shared" ref="BM18:BM19" si="21">Q18-AW18</f>
        <v>0</v>
      </c>
      <c r="BN18" s="155">
        <f t="shared" ref="BN18:BN19" si="22">R18-AX18</f>
        <v>0</v>
      </c>
      <c r="BO18" s="1">
        <f t="shared" ref="BO18" si="23">S18-AY18</f>
        <v>0</v>
      </c>
    </row>
    <row r="19" spans="1:67" ht="15" customHeight="1" x14ac:dyDescent="0.25">
      <c r="A19" s="30" t="s">
        <v>62</v>
      </c>
      <c r="B19" s="108" t="s">
        <v>275</v>
      </c>
      <c r="C19" s="145">
        <f>C20+C42+C47+C48+C56+C58+C61</f>
        <v>33118.700000000004</v>
      </c>
      <c r="D19" s="146">
        <f t="shared" ref="D19:F19" si="24">D20+D42+D47+D48+D56+D58+D61</f>
        <v>5367.8999999999987</v>
      </c>
      <c r="E19" s="123">
        <f t="shared" si="24"/>
        <v>14889.300000000001</v>
      </c>
      <c r="F19" s="123">
        <f t="shared" si="24"/>
        <v>3702.3999999999996</v>
      </c>
      <c r="G19" s="123">
        <f>G20+G42+G47+G48+G56+G58+G61</f>
        <v>2388.7999999999997</v>
      </c>
      <c r="H19" s="123">
        <f t="shared" ref="H19:R19" si="25">H20+H42+H47+H48+H56+H58+H61</f>
        <v>284.2</v>
      </c>
      <c r="I19" s="123">
        <f t="shared" si="25"/>
        <v>7573.2</v>
      </c>
      <c r="J19" s="123">
        <f t="shared" si="25"/>
        <v>171.8</v>
      </c>
      <c r="K19" s="123">
        <f t="shared" si="25"/>
        <v>1279.5</v>
      </c>
      <c r="L19" s="123">
        <f t="shared" si="25"/>
        <v>1176.2</v>
      </c>
      <c r="M19" s="123">
        <f t="shared" si="25"/>
        <v>543.5</v>
      </c>
      <c r="N19" s="123">
        <f t="shared" si="25"/>
        <v>3</v>
      </c>
      <c r="O19" s="123">
        <f t="shared" si="25"/>
        <v>2439.7000000000003</v>
      </c>
      <c r="P19" s="123">
        <f t="shared" si="25"/>
        <v>29.6</v>
      </c>
      <c r="Q19" s="197">
        <f t="shared" si="25"/>
        <v>4004.7</v>
      </c>
      <c r="R19" s="197">
        <f t="shared" si="25"/>
        <v>0.7</v>
      </c>
      <c r="S19" s="145">
        <f>S20+S42+S47+S48+S56+S58+S61</f>
        <v>86</v>
      </c>
      <c r="T19" s="146">
        <f t="shared" ref="T19:V19" si="26">T20+T42+T47+T48+T56+T58+T61</f>
        <v>-1.0999999999999999</v>
      </c>
      <c r="U19" s="127">
        <f t="shared" si="26"/>
        <v>-22.6</v>
      </c>
      <c r="V19" s="127">
        <f t="shared" si="26"/>
        <v>-2.2999999999999998</v>
      </c>
      <c r="W19" s="127">
        <f>W20+W42+W47+W48+W56+W58+W61</f>
        <v>0</v>
      </c>
      <c r="X19" s="127">
        <f t="shared" ref="X19:AH19" si="27">X20+X42+X47+X48+X56+X58+X61</f>
        <v>0</v>
      </c>
      <c r="Y19" s="127">
        <f t="shared" si="27"/>
        <v>57.7</v>
      </c>
      <c r="Z19" s="127">
        <f t="shared" si="27"/>
        <v>0.2</v>
      </c>
      <c r="AA19" s="127">
        <f t="shared" si="27"/>
        <v>0</v>
      </c>
      <c r="AB19" s="127">
        <f t="shared" si="27"/>
        <v>0</v>
      </c>
      <c r="AC19" s="127">
        <f t="shared" si="27"/>
        <v>54.6</v>
      </c>
      <c r="AD19" s="127">
        <f t="shared" si="27"/>
        <v>0</v>
      </c>
      <c r="AE19" s="127">
        <f t="shared" si="27"/>
        <v>0</v>
      </c>
      <c r="AF19" s="127">
        <f t="shared" si="27"/>
        <v>1</v>
      </c>
      <c r="AG19" s="207">
        <f t="shared" si="27"/>
        <v>-3.7</v>
      </c>
      <c r="AH19" s="207">
        <f t="shared" si="27"/>
        <v>0</v>
      </c>
      <c r="AI19" s="13">
        <f>AI20+AI42+AI47+AI48+AI56+AI58+AI61</f>
        <v>33204.699999999997</v>
      </c>
      <c r="AJ19" s="11">
        <f t="shared" ref="AJ19:AX19" si="28">AJ20+AJ42+AJ47+AJ48+AJ56+AJ58+AJ61</f>
        <v>5366.7999999999993</v>
      </c>
      <c r="AK19" s="97">
        <f t="shared" si="28"/>
        <v>14866.7</v>
      </c>
      <c r="AL19" s="97">
        <f t="shared" si="28"/>
        <v>3700.0999999999995</v>
      </c>
      <c r="AM19" s="97">
        <f>AM20+AM42+AM47+AM48+AM56+AM58+AM61</f>
        <v>2388.7999999999997</v>
      </c>
      <c r="AN19" s="97">
        <f t="shared" si="28"/>
        <v>284.2</v>
      </c>
      <c r="AO19" s="97">
        <f t="shared" si="28"/>
        <v>7630.9</v>
      </c>
      <c r="AP19" s="97">
        <f t="shared" si="28"/>
        <v>172</v>
      </c>
      <c r="AQ19" s="97">
        <f t="shared" si="28"/>
        <v>1279.5</v>
      </c>
      <c r="AR19" s="97">
        <f t="shared" si="28"/>
        <v>1176.2</v>
      </c>
      <c r="AS19" s="97">
        <f>AS20+AS42+AS47+AS48+AS56+AS58+AS61</f>
        <v>598.1</v>
      </c>
      <c r="AT19" s="97">
        <f t="shared" si="28"/>
        <v>3</v>
      </c>
      <c r="AU19" s="97">
        <f t="shared" si="28"/>
        <v>2439.7000000000003</v>
      </c>
      <c r="AV19" s="97">
        <f t="shared" si="28"/>
        <v>30.6</v>
      </c>
      <c r="AW19" s="97">
        <f t="shared" si="28"/>
        <v>4001</v>
      </c>
      <c r="AX19" s="97">
        <f t="shared" si="28"/>
        <v>0.7</v>
      </c>
      <c r="AY19" s="155">
        <f>C19-AI19</f>
        <v>-85.999999999992724</v>
      </c>
      <c r="AZ19" s="155">
        <f t="shared" si="8"/>
        <v>1.0999999999994543</v>
      </c>
      <c r="BA19" s="155">
        <f t="shared" si="9"/>
        <v>22.600000000000364</v>
      </c>
      <c r="BB19" s="155">
        <f t="shared" si="10"/>
        <v>2.3000000000001819</v>
      </c>
      <c r="BC19" s="155">
        <f t="shared" si="11"/>
        <v>0</v>
      </c>
      <c r="BD19" s="155">
        <f t="shared" si="12"/>
        <v>0</v>
      </c>
      <c r="BE19" s="155">
        <f t="shared" si="13"/>
        <v>-57.699999999999818</v>
      </c>
      <c r="BF19" s="155">
        <f t="shared" si="14"/>
        <v>-0.19999999999998863</v>
      </c>
      <c r="BG19" s="155">
        <f t="shared" si="15"/>
        <v>0</v>
      </c>
      <c r="BH19" s="155">
        <f t="shared" si="16"/>
        <v>0</v>
      </c>
      <c r="BI19" s="155">
        <f t="shared" si="17"/>
        <v>-54.600000000000023</v>
      </c>
      <c r="BJ19" s="155">
        <f t="shared" si="18"/>
        <v>0</v>
      </c>
      <c r="BK19" s="155">
        <f t="shared" si="19"/>
        <v>0</v>
      </c>
      <c r="BL19" s="155">
        <f t="shared" si="20"/>
        <v>-1</v>
      </c>
      <c r="BM19" s="155">
        <f t="shared" si="21"/>
        <v>3.6999999999998181</v>
      </c>
      <c r="BN19" s="155">
        <f t="shared" si="22"/>
        <v>0</v>
      </c>
      <c r="BO19" s="190">
        <f>S19+AY19</f>
        <v>7.2759576141834259E-12</v>
      </c>
    </row>
    <row r="20" spans="1:67" ht="15" customHeight="1" x14ac:dyDescent="0.25">
      <c r="A20" s="30"/>
      <c r="B20" s="20" t="s">
        <v>289</v>
      </c>
      <c r="C20" s="147">
        <f>E20+G20+I20+K20+M20+O20+Q20</f>
        <v>5952.5</v>
      </c>
      <c r="D20" s="148">
        <f>F20+H20+J20+L20+N20+P20+R20</f>
        <v>3343.3999999999996</v>
      </c>
      <c r="E20" s="6">
        <v>4256.8</v>
      </c>
      <c r="F20" s="6">
        <v>3030.1</v>
      </c>
      <c r="G20" s="6">
        <f>SUM(G21:G37)</f>
        <v>326.69999999999993</v>
      </c>
      <c r="H20" s="6">
        <f>SUM(H21:H37)</f>
        <v>278.59999999999997</v>
      </c>
      <c r="I20" s="6">
        <f>SUM(I21:I41)</f>
        <v>42.8</v>
      </c>
      <c r="J20" s="6">
        <f>SUM(J21:J41)</f>
        <v>31.1</v>
      </c>
      <c r="K20" s="6"/>
      <c r="L20" s="6"/>
      <c r="M20" s="6">
        <v>26</v>
      </c>
      <c r="N20" s="6">
        <v>3</v>
      </c>
      <c r="O20" s="6"/>
      <c r="P20" s="6"/>
      <c r="Q20" s="198">
        <f>'4 priedas_ nepanaudotos lėšos'!C18</f>
        <v>1300.2</v>
      </c>
      <c r="R20" s="198">
        <f>'4 priedas_ nepanaudotos lėšos'!D18</f>
        <v>0.6</v>
      </c>
      <c r="S20" s="147">
        <f>U20+W20+Y20+AA20+AC20+AE20+AG20</f>
        <v>-3.7</v>
      </c>
      <c r="T20" s="148">
        <f>V20+X20+Z20+AB20+AD20+AF20+AH20</f>
        <v>0</v>
      </c>
      <c r="U20" s="128"/>
      <c r="V20" s="128"/>
      <c r="W20" s="128">
        <f>SUM(W21:W37)</f>
        <v>0</v>
      </c>
      <c r="X20" s="128">
        <f>SUM(X21:X37)</f>
        <v>0</v>
      </c>
      <c r="Y20" s="128">
        <f>SUM(Y21:Y41)</f>
        <v>0</v>
      </c>
      <c r="Z20" s="128">
        <f>SUM(Z21:Z41)</f>
        <v>0</v>
      </c>
      <c r="AA20" s="128"/>
      <c r="AB20" s="128"/>
      <c r="AC20" s="128"/>
      <c r="AD20" s="128"/>
      <c r="AE20" s="128"/>
      <c r="AF20" s="128"/>
      <c r="AG20" s="209">
        <f>'4 priedas_ nepanaudotos lėšos'!O18</f>
        <v>-3.7</v>
      </c>
      <c r="AH20" s="209">
        <f>'4 priedas_ nepanaudotos lėšos'!P18</f>
        <v>0</v>
      </c>
      <c r="AI20" s="104">
        <f>AK20+AM20+AO20+AQ20+AS20+AU20+AW20</f>
        <v>5948.8</v>
      </c>
      <c r="AJ20" s="105">
        <f>AL20+AN20+AP20+AR20+AT20+AV20+AX20</f>
        <v>3343.3999999999996</v>
      </c>
      <c r="AK20" s="5">
        <f>E20+U20</f>
        <v>4256.8</v>
      </c>
      <c r="AL20" s="5">
        <f t="shared" ref="AL20:AL21" si="29">F20+V20</f>
        <v>3030.1</v>
      </c>
      <c r="AM20" s="5">
        <f>G20+W20</f>
        <v>326.69999999999993</v>
      </c>
      <c r="AN20" s="5">
        <f t="shared" ref="AN20:AN21" si="30">H20+X20</f>
        <v>278.59999999999997</v>
      </c>
      <c r="AO20" s="5">
        <f t="shared" ref="AO20:AO21" si="31">I20+Y20</f>
        <v>42.8</v>
      </c>
      <c r="AP20" s="5">
        <f t="shared" ref="AP20:AP21" si="32">J20+Z20</f>
        <v>31.1</v>
      </c>
      <c r="AQ20" s="5">
        <f t="shared" ref="AQ20:AQ21" si="33">K20+AA20</f>
        <v>0</v>
      </c>
      <c r="AR20" s="5">
        <f t="shared" ref="AR20:AR21" si="34">L20+AB20</f>
        <v>0</v>
      </c>
      <c r="AS20" s="5">
        <f t="shared" ref="AS20:AS21" si="35">M20+AC20</f>
        <v>26</v>
      </c>
      <c r="AT20" s="5">
        <f t="shared" ref="AT20:AT21" si="36">N20+AD20</f>
        <v>3</v>
      </c>
      <c r="AU20" s="5">
        <f t="shared" ref="AU20:AU21" si="37">O20+AE20</f>
        <v>0</v>
      </c>
      <c r="AV20" s="5">
        <f t="shared" ref="AV20:AV21" si="38">P20+AF20</f>
        <v>0</v>
      </c>
      <c r="AW20" s="5">
        <f t="shared" ref="AW20:AW21" si="39">Q20+AG20</f>
        <v>1296.5</v>
      </c>
      <c r="AX20" s="5">
        <f t="shared" ref="AX20:AX21" si="40">R20+AH20</f>
        <v>0.6</v>
      </c>
      <c r="AY20" s="155">
        <f t="shared" ref="AY20:AY89" si="41">C20-AI20</f>
        <v>3.6999999999998181</v>
      </c>
      <c r="AZ20" s="155">
        <f t="shared" ref="AZ20:AZ89" si="42">D20-AJ20</f>
        <v>0</v>
      </c>
      <c r="BA20" s="155">
        <f t="shared" ref="BA20:BA89" si="43">E20-AK20</f>
        <v>0</v>
      </c>
      <c r="BB20" s="155">
        <f t="shared" ref="BB20:BB89" si="44">F20-AL20</f>
        <v>0</v>
      </c>
      <c r="BC20" s="155">
        <f t="shared" ref="BC20:BC89" si="45">G20-AM20</f>
        <v>0</v>
      </c>
      <c r="BD20" s="155">
        <f t="shared" ref="BD20:BD89" si="46">H20-AN20</f>
        <v>0</v>
      </c>
      <c r="BE20" s="155">
        <f t="shared" ref="BE20:BE89" si="47">I20-AO20</f>
        <v>0</v>
      </c>
      <c r="BF20" s="155">
        <f t="shared" ref="BF20:BF89" si="48">J20-AP20</f>
        <v>0</v>
      </c>
      <c r="BG20" s="155">
        <f t="shared" ref="BG20:BG89" si="49">K20-AQ20</f>
        <v>0</v>
      </c>
      <c r="BH20" s="155">
        <f t="shared" ref="BH20:BH89" si="50">L20-AR20</f>
        <v>0</v>
      </c>
      <c r="BI20" s="155">
        <f t="shared" ref="BI20:BI89" si="51">M20-AS20</f>
        <v>0</v>
      </c>
      <c r="BJ20" s="155">
        <f t="shared" ref="BJ20:BJ89" si="52">N20-AT20</f>
        <v>0</v>
      </c>
      <c r="BK20" s="155">
        <f t="shared" ref="BK20:BK89" si="53">O20-AU20</f>
        <v>0</v>
      </c>
      <c r="BL20" s="155">
        <f t="shared" ref="BL20:BL89" si="54">P20-AV20</f>
        <v>0</v>
      </c>
      <c r="BM20" s="155">
        <f t="shared" ref="BM20:BM89" si="55">Q20-AW20</f>
        <v>3.7000000000000455</v>
      </c>
      <c r="BN20" s="155">
        <f t="shared" ref="BN20:BN89" si="56">R20-AX20</f>
        <v>0</v>
      </c>
      <c r="BO20" s="190">
        <f t="shared" ref="BO20:BO89" si="57">S20+AY20</f>
        <v>-1.8207657603852567E-13</v>
      </c>
    </row>
    <row r="21" spans="1:67" s="56" customFormat="1" ht="26.25" x14ac:dyDescent="0.25">
      <c r="A21" s="101"/>
      <c r="B21" s="32" t="s">
        <v>268</v>
      </c>
      <c r="C21" s="149">
        <f t="shared" ref="C21:C41" si="58">E21+G21+I21+K21+M21+O21+Q21</f>
        <v>0.7</v>
      </c>
      <c r="D21" s="150">
        <f t="shared" ref="D21:D49" si="59">F21+H21+J21+L21+N21+P21+R21</f>
        <v>0.7</v>
      </c>
      <c r="E21" s="130"/>
      <c r="F21" s="130"/>
      <c r="G21" s="130">
        <v>0.7</v>
      </c>
      <c r="H21" s="130">
        <v>0.7</v>
      </c>
      <c r="I21" s="130"/>
      <c r="J21" s="130"/>
      <c r="K21" s="130"/>
      <c r="L21" s="130"/>
      <c r="M21" s="130"/>
      <c r="N21" s="130"/>
      <c r="O21" s="130"/>
      <c r="P21" s="130"/>
      <c r="Q21" s="199"/>
      <c r="R21" s="199"/>
      <c r="S21" s="149">
        <f t="shared" ref="S21:S41" si="60">U21+W21+Y21+AA21+AC21+AE21+AG21</f>
        <v>0</v>
      </c>
      <c r="T21" s="150">
        <f t="shared" ref="T21:T49" si="61">V21+X21+Z21+AB21+AD21+AF21+AH21</f>
        <v>0</v>
      </c>
      <c r="U21" s="131"/>
      <c r="V21" s="131"/>
      <c r="W21" s="131"/>
      <c r="X21" s="131"/>
      <c r="Y21" s="131"/>
      <c r="Z21" s="131"/>
      <c r="AA21" s="131"/>
      <c r="AB21" s="131"/>
      <c r="AC21" s="131"/>
      <c r="AD21" s="131"/>
      <c r="AE21" s="131"/>
      <c r="AF21" s="131"/>
      <c r="AG21" s="209"/>
      <c r="AH21" s="209"/>
      <c r="AI21" s="136">
        <f t="shared" ref="AI21:AI41" si="62">AK21+AM21+AO21+AQ21+AS21+AU21+AW21</f>
        <v>0.7</v>
      </c>
      <c r="AJ21" s="137">
        <f t="shared" ref="AJ21:AJ41" si="63">AL21+AN21+AP21+AR21+AT21+AV21+AX21</f>
        <v>0.7</v>
      </c>
      <c r="AK21" s="106">
        <f>E21+U21</f>
        <v>0</v>
      </c>
      <c r="AL21" s="106">
        <f t="shared" si="29"/>
        <v>0</v>
      </c>
      <c r="AM21" s="106">
        <f t="shared" ref="AM21" si="64">G21+W21</f>
        <v>0.7</v>
      </c>
      <c r="AN21" s="106">
        <f t="shared" si="30"/>
        <v>0.7</v>
      </c>
      <c r="AO21" s="106">
        <f t="shared" si="31"/>
        <v>0</v>
      </c>
      <c r="AP21" s="106">
        <f t="shared" si="32"/>
        <v>0</v>
      </c>
      <c r="AQ21" s="106">
        <f t="shared" si="33"/>
        <v>0</v>
      </c>
      <c r="AR21" s="106">
        <f t="shared" si="34"/>
        <v>0</v>
      </c>
      <c r="AS21" s="106">
        <f t="shared" si="35"/>
        <v>0</v>
      </c>
      <c r="AT21" s="106">
        <f t="shared" si="36"/>
        <v>0</v>
      </c>
      <c r="AU21" s="106">
        <f t="shared" si="37"/>
        <v>0</v>
      </c>
      <c r="AV21" s="106">
        <f t="shared" si="38"/>
        <v>0</v>
      </c>
      <c r="AW21" s="106">
        <f t="shared" si="39"/>
        <v>0</v>
      </c>
      <c r="AX21" s="106">
        <f t="shared" si="40"/>
        <v>0</v>
      </c>
      <c r="AY21" s="155">
        <f t="shared" si="41"/>
        <v>0</v>
      </c>
      <c r="AZ21" s="155">
        <f t="shared" si="42"/>
        <v>0</v>
      </c>
      <c r="BA21" s="155">
        <f t="shared" si="43"/>
        <v>0</v>
      </c>
      <c r="BB21" s="155">
        <f t="shared" si="44"/>
        <v>0</v>
      </c>
      <c r="BC21" s="155">
        <f t="shared" si="45"/>
        <v>0</v>
      </c>
      <c r="BD21" s="155">
        <f t="shared" si="46"/>
        <v>0</v>
      </c>
      <c r="BE21" s="155">
        <f t="shared" si="47"/>
        <v>0</v>
      </c>
      <c r="BF21" s="155">
        <f t="shared" si="48"/>
        <v>0</v>
      </c>
      <c r="BG21" s="155">
        <f t="shared" si="49"/>
        <v>0</v>
      </c>
      <c r="BH21" s="155">
        <f t="shared" si="50"/>
        <v>0</v>
      </c>
      <c r="BI21" s="155">
        <f t="shared" si="51"/>
        <v>0</v>
      </c>
      <c r="BJ21" s="155">
        <f t="shared" si="52"/>
        <v>0</v>
      </c>
      <c r="BK21" s="155">
        <f t="shared" si="53"/>
        <v>0</v>
      </c>
      <c r="BL21" s="155">
        <f t="shared" si="54"/>
        <v>0</v>
      </c>
      <c r="BM21" s="155">
        <f t="shared" si="55"/>
        <v>0</v>
      </c>
      <c r="BN21" s="155">
        <f t="shared" si="56"/>
        <v>0</v>
      </c>
      <c r="BO21" s="190">
        <f t="shared" si="57"/>
        <v>0</v>
      </c>
    </row>
    <row r="22" spans="1:67" s="56" customFormat="1" ht="15" customHeight="1" x14ac:dyDescent="0.25">
      <c r="A22" s="101"/>
      <c r="B22" s="32" t="s">
        <v>65</v>
      </c>
      <c r="C22" s="149">
        <f t="shared" si="58"/>
        <v>26.8</v>
      </c>
      <c r="D22" s="150">
        <f t="shared" si="59"/>
        <v>23.6</v>
      </c>
      <c r="E22" s="130"/>
      <c r="F22" s="130"/>
      <c r="G22" s="130">
        <v>26.8</v>
      </c>
      <c r="H22" s="130">
        <v>23.6</v>
      </c>
      <c r="I22" s="130"/>
      <c r="J22" s="130"/>
      <c r="K22" s="130"/>
      <c r="L22" s="130"/>
      <c r="M22" s="130"/>
      <c r="N22" s="130"/>
      <c r="O22" s="130"/>
      <c r="P22" s="130"/>
      <c r="Q22" s="199"/>
      <c r="R22" s="199"/>
      <c r="S22" s="149">
        <f t="shared" si="60"/>
        <v>0</v>
      </c>
      <c r="T22" s="150">
        <f t="shared" si="61"/>
        <v>0</v>
      </c>
      <c r="U22" s="131"/>
      <c r="V22" s="131"/>
      <c r="W22" s="131"/>
      <c r="X22" s="131"/>
      <c r="Y22" s="131"/>
      <c r="Z22" s="131"/>
      <c r="AA22" s="131"/>
      <c r="AB22" s="131"/>
      <c r="AC22" s="131"/>
      <c r="AD22" s="131"/>
      <c r="AE22" s="131"/>
      <c r="AF22" s="131"/>
      <c r="AG22" s="209"/>
      <c r="AH22" s="209"/>
      <c r="AI22" s="136">
        <f t="shared" si="62"/>
        <v>26.8</v>
      </c>
      <c r="AJ22" s="137">
        <f t="shared" si="63"/>
        <v>23.6</v>
      </c>
      <c r="AK22" s="106">
        <f t="shared" ref="AK22:AK41" si="65">E22+U22</f>
        <v>0</v>
      </c>
      <c r="AL22" s="106">
        <f t="shared" ref="AL22:AL43" si="66">F22+V22</f>
        <v>0</v>
      </c>
      <c r="AM22" s="106">
        <f t="shared" ref="AM22:AM43" si="67">G22+W22</f>
        <v>26.8</v>
      </c>
      <c r="AN22" s="106">
        <f t="shared" ref="AN22:AN43" si="68">H22+X22</f>
        <v>23.6</v>
      </c>
      <c r="AO22" s="106">
        <f t="shared" ref="AO22:AO43" si="69">I22+Y22</f>
        <v>0</v>
      </c>
      <c r="AP22" s="106">
        <f t="shared" ref="AP22:AP43" si="70">J22+Z22</f>
        <v>0</v>
      </c>
      <c r="AQ22" s="106">
        <f t="shared" ref="AQ22:AQ43" si="71">K22+AA22</f>
        <v>0</v>
      </c>
      <c r="AR22" s="106">
        <f t="shared" ref="AR22:AR43" si="72">L22+AB22</f>
        <v>0</v>
      </c>
      <c r="AS22" s="106">
        <f t="shared" ref="AS22:AS43" si="73">M22+AC22</f>
        <v>0</v>
      </c>
      <c r="AT22" s="106">
        <f t="shared" ref="AT22:AT43" si="74">N22+AD22</f>
        <v>0</v>
      </c>
      <c r="AU22" s="106">
        <f t="shared" ref="AU22:AU43" si="75">O22+AE22</f>
        <v>0</v>
      </c>
      <c r="AV22" s="106">
        <f t="shared" ref="AV22:AV43" si="76">P22+AF22</f>
        <v>0</v>
      </c>
      <c r="AW22" s="106">
        <f t="shared" ref="AW22:AW43" si="77">Q22+AG22</f>
        <v>0</v>
      </c>
      <c r="AX22" s="106">
        <f t="shared" ref="AX22:AX43" si="78">R22+AH22</f>
        <v>0</v>
      </c>
      <c r="AY22" s="155">
        <f t="shared" si="41"/>
        <v>0</v>
      </c>
      <c r="AZ22" s="155">
        <f t="shared" si="42"/>
        <v>0</v>
      </c>
      <c r="BA22" s="155">
        <f t="shared" si="43"/>
        <v>0</v>
      </c>
      <c r="BB22" s="155">
        <f t="shared" si="44"/>
        <v>0</v>
      </c>
      <c r="BC22" s="155">
        <f t="shared" si="45"/>
        <v>0</v>
      </c>
      <c r="BD22" s="155">
        <f t="shared" si="46"/>
        <v>0</v>
      </c>
      <c r="BE22" s="155">
        <f t="shared" si="47"/>
        <v>0</v>
      </c>
      <c r="BF22" s="155">
        <f t="shared" si="48"/>
        <v>0</v>
      </c>
      <c r="BG22" s="155">
        <f t="shared" si="49"/>
        <v>0</v>
      </c>
      <c r="BH22" s="155">
        <f t="shared" si="50"/>
        <v>0</v>
      </c>
      <c r="BI22" s="155">
        <f t="shared" si="51"/>
        <v>0</v>
      </c>
      <c r="BJ22" s="155">
        <f t="shared" si="52"/>
        <v>0</v>
      </c>
      <c r="BK22" s="155">
        <f t="shared" si="53"/>
        <v>0</v>
      </c>
      <c r="BL22" s="155">
        <f t="shared" si="54"/>
        <v>0</v>
      </c>
      <c r="BM22" s="155">
        <f t="shared" si="55"/>
        <v>0</v>
      </c>
      <c r="BN22" s="155">
        <f t="shared" si="56"/>
        <v>0</v>
      </c>
      <c r="BO22" s="190">
        <f t="shared" si="57"/>
        <v>0</v>
      </c>
    </row>
    <row r="23" spans="1:67" s="56" customFormat="1" x14ac:dyDescent="0.25">
      <c r="A23" s="101"/>
      <c r="B23" s="32" t="s">
        <v>72</v>
      </c>
      <c r="C23" s="149">
        <f t="shared" si="58"/>
        <v>8.4</v>
      </c>
      <c r="D23" s="150">
        <f t="shared" si="59"/>
        <v>8.3000000000000007</v>
      </c>
      <c r="E23" s="130"/>
      <c r="F23" s="130"/>
      <c r="G23" s="130">
        <v>8.4</v>
      </c>
      <c r="H23" s="130">
        <v>8.3000000000000007</v>
      </c>
      <c r="I23" s="130"/>
      <c r="J23" s="130"/>
      <c r="K23" s="130"/>
      <c r="L23" s="130"/>
      <c r="M23" s="130"/>
      <c r="N23" s="130"/>
      <c r="O23" s="130"/>
      <c r="P23" s="130"/>
      <c r="Q23" s="199"/>
      <c r="R23" s="199"/>
      <c r="S23" s="149">
        <f t="shared" si="60"/>
        <v>0</v>
      </c>
      <c r="T23" s="150">
        <f t="shared" si="61"/>
        <v>0</v>
      </c>
      <c r="U23" s="131"/>
      <c r="V23" s="131"/>
      <c r="W23" s="131"/>
      <c r="X23" s="131"/>
      <c r="Y23" s="131"/>
      <c r="Z23" s="131"/>
      <c r="AA23" s="131"/>
      <c r="AB23" s="131"/>
      <c r="AC23" s="131"/>
      <c r="AD23" s="131"/>
      <c r="AE23" s="131"/>
      <c r="AF23" s="131"/>
      <c r="AG23" s="209"/>
      <c r="AH23" s="209"/>
      <c r="AI23" s="136">
        <f t="shared" si="62"/>
        <v>8.4</v>
      </c>
      <c r="AJ23" s="137">
        <f t="shared" si="63"/>
        <v>8.3000000000000007</v>
      </c>
      <c r="AK23" s="106">
        <f t="shared" si="65"/>
        <v>0</v>
      </c>
      <c r="AL23" s="106">
        <f t="shared" si="66"/>
        <v>0</v>
      </c>
      <c r="AM23" s="106">
        <f t="shared" si="67"/>
        <v>8.4</v>
      </c>
      <c r="AN23" s="106">
        <f t="shared" si="68"/>
        <v>8.3000000000000007</v>
      </c>
      <c r="AO23" s="106">
        <f t="shared" si="69"/>
        <v>0</v>
      </c>
      <c r="AP23" s="106">
        <f t="shared" si="70"/>
        <v>0</v>
      </c>
      <c r="AQ23" s="106">
        <f t="shared" si="71"/>
        <v>0</v>
      </c>
      <c r="AR23" s="106">
        <f t="shared" si="72"/>
        <v>0</v>
      </c>
      <c r="AS23" s="106">
        <f t="shared" si="73"/>
        <v>0</v>
      </c>
      <c r="AT23" s="106">
        <f t="shared" si="74"/>
        <v>0</v>
      </c>
      <c r="AU23" s="106">
        <f t="shared" si="75"/>
        <v>0</v>
      </c>
      <c r="AV23" s="106">
        <f t="shared" si="76"/>
        <v>0</v>
      </c>
      <c r="AW23" s="106">
        <f t="shared" si="77"/>
        <v>0</v>
      </c>
      <c r="AX23" s="106">
        <f t="shared" si="78"/>
        <v>0</v>
      </c>
      <c r="AY23" s="155">
        <f t="shared" si="41"/>
        <v>0</v>
      </c>
      <c r="AZ23" s="155">
        <f t="shared" si="42"/>
        <v>0</v>
      </c>
      <c r="BA23" s="155">
        <f t="shared" si="43"/>
        <v>0</v>
      </c>
      <c r="BB23" s="155">
        <f t="shared" si="44"/>
        <v>0</v>
      </c>
      <c r="BC23" s="155">
        <f t="shared" si="45"/>
        <v>0</v>
      </c>
      <c r="BD23" s="155">
        <f t="shared" si="46"/>
        <v>0</v>
      </c>
      <c r="BE23" s="155">
        <f t="shared" si="47"/>
        <v>0</v>
      </c>
      <c r="BF23" s="155">
        <f t="shared" si="48"/>
        <v>0</v>
      </c>
      <c r="BG23" s="155">
        <f t="shared" si="49"/>
        <v>0</v>
      </c>
      <c r="BH23" s="155">
        <f t="shared" si="50"/>
        <v>0</v>
      </c>
      <c r="BI23" s="155">
        <f t="shared" si="51"/>
        <v>0</v>
      </c>
      <c r="BJ23" s="155">
        <f t="shared" si="52"/>
        <v>0</v>
      </c>
      <c r="BK23" s="155">
        <f t="shared" si="53"/>
        <v>0</v>
      </c>
      <c r="BL23" s="155">
        <f t="shared" si="54"/>
        <v>0</v>
      </c>
      <c r="BM23" s="155">
        <f t="shared" si="55"/>
        <v>0</v>
      </c>
      <c r="BN23" s="155">
        <f t="shared" si="56"/>
        <v>0</v>
      </c>
      <c r="BO23" s="190">
        <f t="shared" si="57"/>
        <v>0</v>
      </c>
    </row>
    <row r="24" spans="1:67" s="56" customFormat="1" ht="26.25" x14ac:dyDescent="0.25">
      <c r="A24" s="101"/>
      <c r="B24" s="32" t="s">
        <v>74</v>
      </c>
      <c r="C24" s="149">
        <f t="shared" si="58"/>
        <v>8.6</v>
      </c>
      <c r="D24" s="150">
        <f t="shared" si="59"/>
        <v>0</v>
      </c>
      <c r="E24" s="130"/>
      <c r="F24" s="130"/>
      <c r="G24" s="130">
        <v>8.6</v>
      </c>
      <c r="H24" s="130"/>
      <c r="I24" s="130"/>
      <c r="J24" s="130"/>
      <c r="K24" s="130"/>
      <c r="L24" s="130"/>
      <c r="M24" s="130"/>
      <c r="N24" s="130"/>
      <c r="O24" s="130"/>
      <c r="P24" s="130"/>
      <c r="Q24" s="199"/>
      <c r="R24" s="199"/>
      <c r="S24" s="149">
        <f t="shared" si="60"/>
        <v>0</v>
      </c>
      <c r="T24" s="150">
        <f t="shared" si="61"/>
        <v>0</v>
      </c>
      <c r="U24" s="131"/>
      <c r="V24" s="131"/>
      <c r="W24" s="131"/>
      <c r="X24" s="131"/>
      <c r="Y24" s="131"/>
      <c r="Z24" s="131"/>
      <c r="AA24" s="131"/>
      <c r="AB24" s="131"/>
      <c r="AC24" s="131"/>
      <c r="AD24" s="131"/>
      <c r="AE24" s="131"/>
      <c r="AF24" s="131"/>
      <c r="AG24" s="209"/>
      <c r="AH24" s="209"/>
      <c r="AI24" s="136">
        <f t="shared" si="62"/>
        <v>8.6</v>
      </c>
      <c r="AJ24" s="137">
        <f t="shared" si="63"/>
        <v>0</v>
      </c>
      <c r="AK24" s="106">
        <f t="shared" si="65"/>
        <v>0</v>
      </c>
      <c r="AL24" s="106">
        <f t="shared" si="66"/>
        <v>0</v>
      </c>
      <c r="AM24" s="106">
        <f t="shared" si="67"/>
        <v>8.6</v>
      </c>
      <c r="AN24" s="106">
        <f t="shared" si="68"/>
        <v>0</v>
      </c>
      <c r="AO24" s="106">
        <f t="shared" si="69"/>
        <v>0</v>
      </c>
      <c r="AP24" s="106">
        <f t="shared" si="70"/>
        <v>0</v>
      </c>
      <c r="AQ24" s="106">
        <f t="shared" si="71"/>
        <v>0</v>
      </c>
      <c r="AR24" s="106">
        <f t="shared" si="72"/>
        <v>0</v>
      </c>
      <c r="AS24" s="106">
        <f t="shared" si="73"/>
        <v>0</v>
      </c>
      <c r="AT24" s="106">
        <f t="shared" si="74"/>
        <v>0</v>
      </c>
      <c r="AU24" s="106">
        <f t="shared" si="75"/>
        <v>0</v>
      </c>
      <c r="AV24" s="106">
        <f t="shared" si="76"/>
        <v>0</v>
      </c>
      <c r="AW24" s="106">
        <f t="shared" si="77"/>
        <v>0</v>
      </c>
      <c r="AX24" s="106">
        <f t="shared" si="78"/>
        <v>0</v>
      </c>
      <c r="AY24" s="155">
        <f t="shared" si="41"/>
        <v>0</v>
      </c>
      <c r="AZ24" s="155">
        <f t="shared" si="42"/>
        <v>0</v>
      </c>
      <c r="BA24" s="155">
        <f t="shared" si="43"/>
        <v>0</v>
      </c>
      <c r="BB24" s="155">
        <f t="shared" si="44"/>
        <v>0</v>
      </c>
      <c r="BC24" s="155">
        <f t="shared" si="45"/>
        <v>0</v>
      </c>
      <c r="BD24" s="155">
        <f t="shared" si="46"/>
        <v>0</v>
      </c>
      <c r="BE24" s="155">
        <f t="shared" si="47"/>
        <v>0</v>
      </c>
      <c r="BF24" s="155">
        <f t="shared" si="48"/>
        <v>0</v>
      </c>
      <c r="BG24" s="155">
        <f t="shared" si="49"/>
        <v>0</v>
      </c>
      <c r="BH24" s="155">
        <f t="shared" si="50"/>
        <v>0</v>
      </c>
      <c r="BI24" s="155">
        <f t="shared" si="51"/>
        <v>0</v>
      </c>
      <c r="BJ24" s="155">
        <f t="shared" si="52"/>
        <v>0</v>
      </c>
      <c r="BK24" s="155">
        <f t="shared" si="53"/>
        <v>0</v>
      </c>
      <c r="BL24" s="155">
        <f t="shared" si="54"/>
        <v>0</v>
      </c>
      <c r="BM24" s="155">
        <f t="shared" si="55"/>
        <v>0</v>
      </c>
      <c r="BN24" s="155">
        <f t="shared" si="56"/>
        <v>0</v>
      </c>
      <c r="BO24" s="190">
        <f t="shared" si="57"/>
        <v>0</v>
      </c>
    </row>
    <row r="25" spans="1:67" s="56" customFormat="1" ht="15" customHeight="1" x14ac:dyDescent="0.25">
      <c r="A25" s="101"/>
      <c r="B25" s="32" t="s">
        <v>75</v>
      </c>
      <c r="C25" s="149">
        <f t="shared" si="58"/>
        <v>25</v>
      </c>
      <c r="D25" s="150">
        <f t="shared" si="59"/>
        <v>21.8</v>
      </c>
      <c r="E25" s="130"/>
      <c r="F25" s="130"/>
      <c r="G25" s="130">
        <v>25</v>
      </c>
      <c r="H25" s="130">
        <v>21.8</v>
      </c>
      <c r="I25" s="130"/>
      <c r="J25" s="130"/>
      <c r="K25" s="130"/>
      <c r="L25" s="130"/>
      <c r="M25" s="130"/>
      <c r="N25" s="130"/>
      <c r="O25" s="130"/>
      <c r="P25" s="130"/>
      <c r="Q25" s="199"/>
      <c r="R25" s="199"/>
      <c r="S25" s="149">
        <f t="shared" si="60"/>
        <v>0</v>
      </c>
      <c r="T25" s="150">
        <f t="shared" si="61"/>
        <v>0</v>
      </c>
      <c r="U25" s="131"/>
      <c r="V25" s="131"/>
      <c r="W25" s="131"/>
      <c r="X25" s="131"/>
      <c r="Y25" s="131"/>
      <c r="Z25" s="131"/>
      <c r="AA25" s="131"/>
      <c r="AB25" s="131"/>
      <c r="AC25" s="131"/>
      <c r="AD25" s="131"/>
      <c r="AE25" s="131"/>
      <c r="AF25" s="131"/>
      <c r="AG25" s="209"/>
      <c r="AH25" s="209"/>
      <c r="AI25" s="136">
        <f t="shared" si="62"/>
        <v>25</v>
      </c>
      <c r="AJ25" s="137">
        <f t="shared" si="63"/>
        <v>21.8</v>
      </c>
      <c r="AK25" s="106">
        <f t="shared" si="65"/>
        <v>0</v>
      </c>
      <c r="AL25" s="106">
        <f t="shared" si="66"/>
        <v>0</v>
      </c>
      <c r="AM25" s="106">
        <f t="shared" si="67"/>
        <v>25</v>
      </c>
      <c r="AN25" s="106">
        <f t="shared" si="68"/>
        <v>21.8</v>
      </c>
      <c r="AO25" s="106">
        <f t="shared" si="69"/>
        <v>0</v>
      </c>
      <c r="AP25" s="106">
        <f t="shared" si="70"/>
        <v>0</v>
      </c>
      <c r="AQ25" s="106">
        <f t="shared" si="71"/>
        <v>0</v>
      </c>
      <c r="AR25" s="106">
        <f t="shared" si="72"/>
        <v>0</v>
      </c>
      <c r="AS25" s="106">
        <f t="shared" si="73"/>
        <v>0</v>
      </c>
      <c r="AT25" s="106">
        <f t="shared" si="74"/>
        <v>0</v>
      </c>
      <c r="AU25" s="106">
        <f t="shared" si="75"/>
        <v>0</v>
      </c>
      <c r="AV25" s="106">
        <f t="shared" si="76"/>
        <v>0</v>
      </c>
      <c r="AW25" s="106">
        <f t="shared" si="77"/>
        <v>0</v>
      </c>
      <c r="AX25" s="106">
        <f t="shared" si="78"/>
        <v>0</v>
      </c>
      <c r="AY25" s="155">
        <f t="shared" si="41"/>
        <v>0</v>
      </c>
      <c r="AZ25" s="155">
        <f t="shared" si="42"/>
        <v>0</v>
      </c>
      <c r="BA25" s="155">
        <f t="shared" si="43"/>
        <v>0</v>
      </c>
      <c r="BB25" s="155">
        <f t="shared" si="44"/>
        <v>0</v>
      </c>
      <c r="BC25" s="155">
        <f t="shared" si="45"/>
        <v>0</v>
      </c>
      <c r="BD25" s="155">
        <f t="shared" si="46"/>
        <v>0</v>
      </c>
      <c r="BE25" s="155">
        <f t="shared" si="47"/>
        <v>0</v>
      </c>
      <c r="BF25" s="155">
        <f t="shared" si="48"/>
        <v>0</v>
      </c>
      <c r="BG25" s="155">
        <f t="shared" si="49"/>
        <v>0</v>
      </c>
      <c r="BH25" s="155">
        <f t="shared" si="50"/>
        <v>0</v>
      </c>
      <c r="BI25" s="155">
        <f t="shared" si="51"/>
        <v>0</v>
      </c>
      <c r="BJ25" s="155">
        <f t="shared" si="52"/>
        <v>0</v>
      </c>
      <c r="BK25" s="155">
        <f t="shared" si="53"/>
        <v>0</v>
      </c>
      <c r="BL25" s="155">
        <f t="shared" si="54"/>
        <v>0</v>
      </c>
      <c r="BM25" s="155">
        <f t="shared" si="55"/>
        <v>0</v>
      </c>
      <c r="BN25" s="155">
        <f t="shared" si="56"/>
        <v>0</v>
      </c>
      <c r="BO25" s="190">
        <f t="shared" si="57"/>
        <v>0</v>
      </c>
    </row>
    <row r="26" spans="1:67" s="56" customFormat="1" x14ac:dyDescent="0.25">
      <c r="A26" s="101"/>
      <c r="B26" s="32" t="s">
        <v>76</v>
      </c>
      <c r="C26" s="149">
        <f t="shared" si="58"/>
        <v>26.3</v>
      </c>
      <c r="D26" s="150">
        <f t="shared" si="59"/>
        <v>17.3</v>
      </c>
      <c r="E26" s="130"/>
      <c r="F26" s="130"/>
      <c r="G26" s="130">
        <v>26.3</v>
      </c>
      <c r="H26" s="130">
        <v>17.3</v>
      </c>
      <c r="I26" s="130"/>
      <c r="J26" s="130"/>
      <c r="K26" s="130"/>
      <c r="L26" s="130"/>
      <c r="M26" s="130"/>
      <c r="N26" s="130"/>
      <c r="O26" s="130"/>
      <c r="P26" s="130"/>
      <c r="Q26" s="199"/>
      <c r="R26" s="199"/>
      <c r="S26" s="149">
        <f t="shared" si="60"/>
        <v>0</v>
      </c>
      <c r="T26" s="150">
        <f t="shared" si="61"/>
        <v>0</v>
      </c>
      <c r="U26" s="131"/>
      <c r="V26" s="131"/>
      <c r="W26" s="131"/>
      <c r="X26" s="131"/>
      <c r="Y26" s="131"/>
      <c r="Z26" s="131"/>
      <c r="AA26" s="131"/>
      <c r="AB26" s="131"/>
      <c r="AC26" s="131"/>
      <c r="AD26" s="131"/>
      <c r="AE26" s="131"/>
      <c r="AF26" s="131"/>
      <c r="AG26" s="209"/>
      <c r="AH26" s="209"/>
      <c r="AI26" s="136">
        <f t="shared" si="62"/>
        <v>26.3</v>
      </c>
      <c r="AJ26" s="137">
        <f t="shared" si="63"/>
        <v>17.3</v>
      </c>
      <c r="AK26" s="106">
        <f t="shared" si="65"/>
        <v>0</v>
      </c>
      <c r="AL26" s="106">
        <f t="shared" si="66"/>
        <v>0</v>
      </c>
      <c r="AM26" s="106">
        <f t="shared" si="67"/>
        <v>26.3</v>
      </c>
      <c r="AN26" s="106">
        <f t="shared" si="68"/>
        <v>17.3</v>
      </c>
      <c r="AO26" s="106">
        <f t="shared" si="69"/>
        <v>0</v>
      </c>
      <c r="AP26" s="106">
        <f t="shared" si="70"/>
        <v>0</v>
      </c>
      <c r="AQ26" s="106">
        <f t="shared" si="71"/>
        <v>0</v>
      </c>
      <c r="AR26" s="106">
        <f t="shared" si="72"/>
        <v>0</v>
      </c>
      <c r="AS26" s="106">
        <f t="shared" si="73"/>
        <v>0</v>
      </c>
      <c r="AT26" s="106">
        <f t="shared" si="74"/>
        <v>0</v>
      </c>
      <c r="AU26" s="106">
        <f t="shared" si="75"/>
        <v>0</v>
      </c>
      <c r="AV26" s="106">
        <f t="shared" si="76"/>
        <v>0</v>
      </c>
      <c r="AW26" s="106">
        <f t="shared" si="77"/>
        <v>0</v>
      </c>
      <c r="AX26" s="106">
        <f t="shared" si="78"/>
        <v>0</v>
      </c>
      <c r="AY26" s="155">
        <f t="shared" si="41"/>
        <v>0</v>
      </c>
      <c r="AZ26" s="155">
        <f t="shared" si="42"/>
        <v>0</v>
      </c>
      <c r="BA26" s="155">
        <f t="shared" si="43"/>
        <v>0</v>
      </c>
      <c r="BB26" s="155">
        <f t="shared" si="44"/>
        <v>0</v>
      </c>
      <c r="BC26" s="155">
        <f t="shared" si="45"/>
        <v>0</v>
      </c>
      <c r="BD26" s="155">
        <f t="shared" si="46"/>
        <v>0</v>
      </c>
      <c r="BE26" s="155">
        <f t="shared" si="47"/>
        <v>0</v>
      </c>
      <c r="BF26" s="155">
        <f t="shared" si="48"/>
        <v>0</v>
      </c>
      <c r="BG26" s="155">
        <f t="shared" si="49"/>
        <v>0</v>
      </c>
      <c r="BH26" s="155">
        <f t="shared" si="50"/>
        <v>0</v>
      </c>
      <c r="BI26" s="155">
        <f t="shared" si="51"/>
        <v>0</v>
      </c>
      <c r="BJ26" s="155">
        <f t="shared" si="52"/>
        <v>0</v>
      </c>
      <c r="BK26" s="155">
        <f t="shared" si="53"/>
        <v>0</v>
      </c>
      <c r="BL26" s="155">
        <f t="shared" si="54"/>
        <v>0</v>
      </c>
      <c r="BM26" s="155">
        <f t="shared" si="55"/>
        <v>0</v>
      </c>
      <c r="BN26" s="155">
        <f t="shared" si="56"/>
        <v>0</v>
      </c>
      <c r="BO26" s="190">
        <f t="shared" si="57"/>
        <v>0</v>
      </c>
    </row>
    <row r="27" spans="1:67" s="56" customFormat="1" ht="15" customHeight="1" x14ac:dyDescent="0.25">
      <c r="A27" s="101"/>
      <c r="B27" s="32" t="s">
        <v>73</v>
      </c>
      <c r="C27" s="149">
        <f t="shared" si="58"/>
        <v>18.399999999999999</v>
      </c>
      <c r="D27" s="150">
        <f t="shared" si="59"/>
        <v>17.3</v>
      </c>
      <c r="E27" s="130"/>
      <c r="F27" s="130"/>
      <c r="G27" s="130">
        <v>18.399999999999999</v>
      </c>
      <c r="H27" s="130">
        <v>17.3</v>
      </c>
      <c r="I27" s="130"/>
      <c r="J27" s="130"/>
      <c r="K27" s="130"/>
      <c r="L27" s="130"/>
      <c r="M27" s="130"/>
      <c r="N27" s="130"/>
      <c r="O27" s="130"/>
      <c r="P27" s="130"/>
      <c r="Q27" s="199"/>
      <c r="R27" s="199"/>
      <c r="S27" s="149">
        <f t="shared" si="60"/>
        <v>0</v>
      </c>
      <c r="T27" s="150">
        <f t="shared" si="61"/>
        <v>0</v>
      </c>
      <c r="U27" s="131"/>
      <c r="V27" s="131"/>
      <c r="W27" s="131"/>
      <c r="X27" s="131"/>
      <c r="Y27" s="131"/>
      <c r="Z27" s="131"/>
      <c r="AA27" s="131"/>
      <c r="AB27" s="131"/>
      <c r="AC27" s="131"/>
      <c r="AD27" s="131"/>
      <c r="AE27" s="131"/>
      <c r="AF27" s="131"/>
      <c r="AG27" s="209"/>
      <c r="AH27" s="209"/>
      <c r="AI27" s="136">
        <f t="shared" si="62"/>
        <v>18.399999999999999</v>
      </c>
      <c r="AJ27" s="137">
        <f t="shared" si="63"/>
        <v>17.3</v>
      </c>
      <c r="AK27" s="106">
        <f t="shared" si="65"/>
        <v>0</v>
      </c>
      <c r="AL27" s="106">
        <f t="shared" si="66"/>
        <v>0</v>
      </c>
      <c r="AM27" s="106">
        <f t="shared" si="67"/>
        <v>18.399999999999999</v>
      </c>
      <c r="AN27" s="106">
        <f t="shared" si="68"/>
        <v>17.3</v>
      </c>
      <c r="AO27" s="106">
        <f t="shared" si="69"/>
        <v>0</v>
      </c>
      <c r="AP27" s="106">
        <f t="shared" si="70"/>
        <v>0</v>
      </c>
      <c r="AQ27" s="106">
        <f t="shared" si="71"/>
        <v>0</v>
      </c>
      <c r="AR27" s="106">
        <f t="shared" si="72"/>
        <v>0</v>
      </c>
      <c r="AS27" s="106">
        <f t="shared" si="73"/>
        <v>0</v>
      </c>
      <c r="AT27" s="106">
        <f t="shared" si="74"/>
        <v>0</v>
      </c>
      <c r="AU27" s="106">
        <f t="shared" si="75"/>
        <v>0</v>
      </c>
      <c r="AV27" s="106">
        <f t="shared" si="76"/>
        <v>0</v>
      </c>
      <c r="AW27" s="106">
        <f t="shared" si="77"/>
        <v>0</v>
      </c>
      <c r="AX27" s="106">
        <f t="shared" si="78"/>
        <v>0</v>
      </c>
      <c r="AY27" s="155">
        <f t="shared" si="41"/>
        <v>0</v>
      </c>
      <c r="AZ27" s="155">
        <f t="shared" si="42"/>
        <v>0</v>
      </c>
      <c r="BA27" s="155">
        <f t="shared" si="43"/>
        <v>0</v>
      </c>
      <c r="BB27" s="155">
        <f t="shared" si="44"/>
        <v>0</v>
      </c>
      <c r="BC27" s="155">
        <f t="shared" si="45"/>
        <v>0</v>
      </c>
      <c r="BD27" s="155">
        <f t="shared" si="46"/>
        <v>0</v>
      </c>
      <c r="BE27" s="155">
        <f t="shared" si="47"/>
        <v>0</v>
      </c>
      <c r="BF27" s="155">
        <f t="shared" si="48"/>
        <v>0</v>
      </c>
      <c r="BG27" s="155">
        <f t="shared" si="49"/>
        <v>0</v>
      </c>
      <c r="BH27" s="155">
        <f t="shared" si="50"/>
        <v>0</v>
      </c>
      <c r="BI27" s="155">
        <f t="shared" si="51"/>
        <v>0</v>
      </c>
      <c r="BJ27" s="155">
        <f t="shared" si="52"/>
        <v>0</v>
      </c>
      <c r="BK27" s="155">
        <f t="shared" si="53"/>
        <v>0</v>
      </c>
      <c r="BL27" s="155">
        <f t="shared" si="54"/>
        <v>0</v>
      </c>
      <c r="BM27" s="155">
        <f t="shared" si="55"/>
        <v>0</v>
      </c>
      <c r="BN27" s="155">
        <f t="shared" si="56"/>
        <v>0</v>
      </c>
      <c r="BO27" s="190">
        <f t="shared" si="57"/>
        <v>0</v>
      </c>
    </row>
    <row r="28" spans="1:67" s="56" customFormat="1" ht="15" customHeight="1" x14ac:dyDescent="0.25">
      <c r="A28" s="101"/>
      <c r="B28" s="32" t="s">
        <v>67</v>
      </c>
      <c r="C28" s="149">
        <f t="shared" si="58"/>
        <v>30.6</v>
      </c>
      <c r="D28" s="150">
        <f t="shared" si="59"/>
        <v>30.1</v>
      </c>
      <c r="E28" s="130"/>
      <c r="F28" s="130"/>
      <c r="G28" s="130">
        <v>30.6</v>
      </c>
      <c r="H28" s="130">
        <v>30.1</v>
      </c>
      <c r="I28" s="130"/>
      <c r="J28" s="130"/>
      <c r="K28" s="130"/>
      <c r="L28" s="130"/>
      <c r="M28" s="130"/>
      <c r="N28" s="130"/>
      <c r="O28" s="130"/>
      <c r="P28" s="130"/>
      <c r="Q28" s="199"/>
      <c r="R28" s="199"/>
      <c r="S28" s="149">
        <f t="shared" si="60"/>
        <v>0</v>
      </c>
      <c r="T28" s="150">
        <f t="shared" si="61"/>
        <v>0</v>
      </c>
      <c r="U28" s="131"/>
      <c r="V28" s="131"/>
      <c r="W28" s="131"/>
      <c r="X28" s="131"/>
      <c r="Y28" s="131"/>
      <c r="Z28" s="131"/>
      <c r="AA28" s="131"/>
      <c r="AB28" s="131"/>
      <c r="AC28" s="131"/>
      <c r="AD28" s="131"/>
      <c r="AE28" s="131"/>
      <c r="AF28" s="131"/>
      <c r="AG28" s="209"/>
      <c r="AH28" s="209"/>
      <c r="AI28" s="136">
        <f t="shared" si="62"/>
        <v>30.6</v>
      </c>
      <c r="AJ28" s="137">
        <f t="shared" si="63"/>
        <v>30.1</v>
      </c>
      <c r="AK28" s="106">
        <f t="shared" si="65"/>
        <v>0</v>
      </c>
      <c r="AL28" s="106">
        <f t="shared" si="66"/>
        <v>0</v>
      </c>
      <c r="AM28" s="106">
        <f t="shared" si="67"/>
        <v>30.6</v>
      </c>
      <c r="AN28" s="106">
        <f t="shared" si="68"/>
        <v>30.1</v>
      </c>
      <c r="AO28" s="106">
        <f t="shared" si="69"/>
        <v>0</v>
      </c>
      <c r="AP28" s="106">
        <f t="shared" si="70"/>
        <v>0</v>
      </c>
      <c r="AQ28" s="106">
        <f t="shared" si="71"/>
        <v>0</v>
      </c>
      <c r="AR28" s="106">
        <f t="shared" si="72"/>
        <v>0</v>
      </c>
      <c r="AS28" s="106">
        <f t="shared" si="73"/>
        <v>0</v>
      </c>
      <c r="AT28" s="106">
        <f t="shared" si="74"/>
        <v>0</v>
      </c>
      <c r="AU28" s="106">
        <f t="shared" si="75"/>
        <v>0</v>
      </c>
      <c r="AV28" s="106">
        <f t="shared" si="76"/>
        <v>0</v>
      </c>
      <c r="AW28" s="106">
        <f t="shared" si="77"/>
        <v>0</v>
      </c>
      <c r="AX28" s="106">
        <f t="shared" si="78"/>
        <v>0</v>
      </c>
      <c r="AY28" s="155">
        <f t="shared" si="41"/>
        <v>0</v>
      </c>
      <c r="AZ28" s="155">
        <f t="shared" si="42"/>
        <v>0</v>
      </c>
      <c r="BA28" s="155">
        <f t="shared" si="43"/>
        <v>0</v>
      </c>
      <c r="BB28" s="155">
        <f t="shared" si="44"/>
        <v>0</v>
      </c>
      <c r="BC28" s="155">
        <f t="shared" si="45"/>
        <v>0</v>
      </c>
      <c r="BD28" s="155">
        <f t="shared" si="46"/>
        <v>0</v>
      </c>
      <c r="BE28" s="155">
        <f t="shared" si="47"/>
        <v>0</v>
      </c>
      <c r="BF28" s="155">
        <f t="shared" si="48"/>
        <v>0</v>
      </c>
      <c r="BG28" s="155">
        <f t="shared" si="49"/>
        <v>0</v>
      </c>
      <c r="BH28" s="155">
        <f t="shared" si="50"/>
        <v>0</v>
      </c>
      <c r="BI28" s="155">
        <f t="shared" si="51"/>
        <v>0</v>
      </c>
      <c r="BJ28" s="155">
        <f t="shared" si="52"/>
        <v>0</v>
      </c>
      <c r="BK28" s="155">
        <f t="shared" si="53"/>
        <v>0</v>
      </c>
      <c r="BL28" s="155">
        <f t="shared" si="54"/>
        <v>0</v>
      </c>
      <c r="BM28" s="155">
        <f t="shared" si="55"/>
        <v>0</v>
      </c>
      <c r="BN28" s="155">
        <f t="shared" si="56"/>
        <v>0</v>
      </c>
      <c r="BO28" s="190">
        <f t="shared" si="57"/>
        <v>0</v>
      </c>
    </row>
    <row r="29" spans="1:67" s="56" customFormat="1" ht="15" customHeight="1" x14ac:dyDescent="0.25">
      <c r="A29" s="101"/>
      <c r="B29" s="32" t="s">
        <v>68</v>
      </c>
      <c r="C29" s="149">
        <f t="shared" si="58"/>
        <v>6.5</v>
      </c>
      <c r="D29" s="150">
        <f t="shared" si="59"/>
        <v>6.4</v>
      </c>
      <c r="E29" s="130"/>
      <c r="F29" s="130"/>
      <c r="G29" s="130">
        <v>6.5</v>
      </c>
      <c r="H29" s="130">
        <v>6.4</v>
      </c>
      <c r="I29" s="130"/>
      <c r="J29" s="130"/>
      <c r="K29" s="130"/>
      <c r="L29" s="130"/>
      <c r="M29" s="130"/>
      <c r="N29" s="130"/>
      <c r="O29" s="130"/>
      <c r="P29" s="130"/>
      <c r="Q29" s="199"/>
      <c r="R29" s="199"/>
      <c r="S29" s="149">
        <f t="shared" si="60"/>
        <v>0</v>
      </c>
      <c r="T29" s="150">
        <f t="shared" si="61"/>
        <v>0</v>
      </c>
      <c r="U29" s="131"/>
      <c r="V29" s="131"/>
      <c r="W29" s="131"/>
      <c r="X29" s="131"/>
      <c r="Y29" s="131"/>
      <c r="Z29" s="131"/>
      <c r="AA29" s="131"/>
      <c r="AB29" s="131"/>
      <c r="AC29" s="131"/>
      <c r="AD29" s="131"/>
      <c r="AE29" s="131"/>
      <c r="AF29" s="131"/>
      <c r="AG29" s="209"/>
      <c r="AH29" s="209"/>
      <c r="AI29" s="136">
        <f t="shared" si="62"/>
        <v>6.5</v>
      </c>
      <c r="AJ29" s="137">
        <f t="shared" si="63"/>
        <v>6.4</v>
      </c>
      <c r="AK29" s="106">
        <f t="shared" si="65"/>
        <v>0</v>
      </c>
      <c r="AL29" s="106">
        <f t="shared" si="66"/>
        <v>0</v>
      </c>
      <c r="AM29" s="106">
        <f t="shared" si="67"/>
        <v>6.5</v>
      </c>
      <c r="AN29" s="106">
        <f t="shared" si="68"/>
        <v>6.4</v>
      </c>
      <c r="AO29" s="106">
        <f t="shared" si="69"/>
        <v>0</v>
      </c>
      <c r="AP29" s="106">
        <f t="shared" si="70"/>
        <v>0</v>
      </c>
      <c r="AQ29" s="106">
        <f t="shared" si="71"/>
        <v>0</v>
      </c>
      <c r="AR29" s="106">
        <f t="shared" si="72"/>
        <v>0</v>
      </c>
      <c r="AS29" s="106">
        <f t="shared" si="73"/>
        <v>0</v>
      </c>
      <c r="AT29" s="106">
        <f t="shared" si="74"/>
        <v>0</v>
      </c>
      <c r="AU29" s="106">
        <f t="shared" si="75"/>
        <v>0</v>
      </c>
      <c r="AV29" s="106">
        <f t="shared" si="76"/>
        <v>0</v>
      </c>
      <c r="AW29" s="106">
        <f t="shared" si="77"/>
        <v>0</v>
      </c>
      <c r="AX29" s="106">
        <f t="shared" si="78"/>
        <v>0</v>
      </c>
      <c r="AY29" s="155">
        <f t="shared" si="41"/>
        <v>0</v>
      </c>
      <c r="AZ29" s="155">
        <f t="shared" si="42"/>
        <v>0</v>
      </c>
      <c r="BA29" s="155">
        <f t="shared" si="43"/>
        <v>0</v>
      </c>
      <c r="BB29" s="155">
        <f t="shared" si="44"/>
        <v>0</v>
      </c>
      <c r="BC29" s="155">
        <f t="shared" si="45"/>
        <v>0</v>
      </c>
      <c r="BD29" s="155">
        <f t="shared" si="46"/>
        <v>0</v>
      </c>
      <c r="BE29" s="155">
        <f t="shared" si="47"/>
        <v>0</v>
      </c>
      <c r="BF29" s="155">
        <f t="shared" si="48"/>
        <v>0</v>
      </c>
      <c r="BG29" s="155">
        <f t="shared" si="49"/>
        <v>0</v>
      </c>
      <c r="BH29" s="155">
        <f t="shared" si="50"/>
        <v>0</v>
      </c>
      <c r="BI29" s="155">
        <f t="shared" si="51"/>
        <v>0</v>
      </c>
      <c r="BJ29" s="155">
        <f t="shared" si="52"/>
        <v>0</v>
      </c>
      <c r="BK29" s="155">
        <f t="shared" si="53"/>
        <v>0</v>
      </c>
      <c r="BL29" s="155">
        <f t="shared" si="54"/>
        <v>0</v>
      </c>
      <c r="BM29" s="155">
        <f t="shared" si="55"/>
        <v>0</v>
      </c>
      <c r="BN29" s="155">
        <f t="shared" si="56"/>
        <v>0</v>
      </c>
      <c r="BO29" s="190">
        <f t="shared" si="57"/>
        <v>0</v>
      </c>
    </row>
    <row r="30" spans="1:67" s="56" customFormat="1" x14ac:dyDescent="0.25">
      <c r="A30" s="101"/>
      <c r="B30" s="32" t="s">
        <v>70</v>
      </c>
      <c r="C30" s="149">
        <f t="shared" si="58"/>
        <v>0.7</v>
      </c>
      <c r="D30" s="150">
        <f t="shared" si="59"/>
        <v>0.7</v>
      </c>
      <c r="E30" s="130"/>
      <c r="F30" s="130"/>
      <c r="G30" s="130">
        <v>0.7</v>
      </c>
      <c r="H30" s="130">
        <v>0.7</v>
      </c>
      <c r="I30" s="130"/>
      <c r="J30" s="130"/>
      <c r="K30" s="130"/>
      <c r="L30" s="130"/>
      <c r="M30" s="130"/>
      <c r="N30" s="130"/>
      <c r="O30" s="130"/>
      <c r="P30" s="130"/>
      <c r="Q30" s="199"/>
      <c r="R30" s="199"/>
      <c r="S30" s="149">
        <f t="shared" si="60"/>
        <v>0</v>
      </c>
      <c r="T30" s="150">
        <f t="shared" si="61"/>
        <v>0</v>
      </c>
      <c r="U30" s="131"/>
      <c r="V30" s="131"/>
      <c r="W30" s="131"/>
      <c r="X30" s="131"/>
      <c r="Y30" s="131"/>
      <c r="Z30" s="131"/>
      <c r="AA30" s="131"/>
      <c r="AB30" s="131"/>
      <c r="AC30" s="131"/>
      <c r="AD30" s="131"/>
      <c r="AE30" s="131"/>
      <c r="AF30" s="131"/>
      <c r="AG30" s="209"/>
      <c r="AH30" s="209"/>
      <c r="AI30" s="136">
        <f t="shared" si="62"/>
        <v>0.7</v>
      </c>
      <c r="AJ30" s="137">
        <f t="shared" si="63"/>
        <v>0.7</v>
      </c>
      <c r="AK30" s="106">
        <f t="shared" si="65"/>
        <v>0</v>
      </c>
      <c r="AL30" s="106">
        <f t="shared" si="66"/>
        <v>0</v>
      </c>
      <c r="AM30" s="106">
        <f t="shared" si="67"/>
        <v>0.7</v>
      </c>
      <c r="AN30" s="106">
        <f t="shared" si="68"/>
        <v>0.7</v>
      </c>
      <c r="AO30" s="106">
        <f t="shared" si="69"/>
        <v>0</v>
      </c>
      <c r="AP30" s="106">
        <f t="shared" si="70"/>
        <v>0</v>
      </c>
      <c r="AQ30" s="106">
        <f t="shared" si="71"/>
        <v>0</v>
      </c>
      <c r="AR30" s="106">
        <f t="shared" si="72"/>
        <v>0</v>
      </c>
      <c r="AS30" s="106">
        <f t="shared" si="73"/>
        <v>0</v>
      </c>
      <c r="AT30" s="106">
        <f t="shared" si="74"/>
        <v>0</v>
      </c>
      <c r="AU30" s="106">
        <f t="shared" si="75"/>
        <v>0</v>
      </c>
      <c r="AV30" s="106">
        <f t="shared" si="76"/>
        <v>0</v>
      </c>
      <c r="AW30" s="106">
        <f t="shared" si="77"/>
        <v>0</v>
      </c>
      <c r="AX30" s="106">
        <f t="shared" si="78"/>
        <v>0</v>
      </c>
      <c r="AY30" s="155">
        <f t="shared" si="41"/>
        <v>0</v>
      </c>
      <c r="AZ30" s="155">
        <f t="shared" si="42"/>
        <v>0</v>
      </c>
      <c r="BA30" s="155">
        <f t="shared" si="43"/>
        <v>0</v>
      </c>
      <c r="BB30" s="155">
        <f t="shared" si="44"/>
        <v>0</v>
      </c>
      <c r="BC30" s="155">
        <f t="shared" si="45"/>
        <v>0</v>
      </c>
      <c r="BD30" s="155">
        <f t="shared" si="46"/>
        <v>0</v>
      </c>
      <c r="BE30" s="155">
        <f t="shared" si="47"/>
        <v>0</v>
      </c>
      <c r="BF30" s="155">
        <f t="shared" si="48"/>
        <v>0</v>
      </c>
      <c r="BG30" s="155">
        <f t="shared" si="49"/>
        <v>0</v>
      </c>
      <c r="BH30" s="155">
        <f t="shared" si="50"/>
        <v>0</v>
      </c>
      <c r="BI30" s="155">
        <f t="shared" si="51"/>
        <v>0</v>
      </c>
      <c r="BJ30" s="155">
        <f t="shared" si="52"/>
        <v>0</v>
      </c>
      <c r="BK30" s="155">
        <f t="shared" si="53"/>
        <v>0</v>
      </c>
      <c r="BL30" s="155">
        <f t="shared" si="54"/>
        <v>0</v>
      </c>
      <c r="BM30" s="155">
        <f t="shared" si="55"/>
        <v>0</v>
      </c>
      <c r="BN30" s="155">
        <f t="shared" si="56"/>
        <v>0</v>
      </c>
      <c r="BO30" s="190">
        <f t="shared" si="57"/>
        <v>0</v>
      </c>
    </row>
    <row r="31" spans="1:67" s="56" customFormat="1" ht="15" customHeight="1" x14ac:dyDescent="0.25">
      <c r="A31" s="101"/>
      <c r="B31" s="32" t="s">
        <v>71</v>
      </c>
      <c r="C31" s="149">
        <f t="shared" si="58"/>
        <v>20.9</v>
      </c>
      <c r="D31" s="150">
        <f t="shared" si="59"/>
        <v>18</v>
      </c>
      <c r="E31" s="130"/>
      <c r="F31" s="130"/>
      <c r="G31" s="130">
        <v>20.9</v>
      </c>
      <c r="H31" s="130">
        <v>18</v>
      </c>
      <c r="I31" s="130"/>
      <c r="J31" s="130"/>
      <c r="K31" s="130"/>
      <c r="L31" s="130"/>
      <c r="M31" s="130"/>
      <c r="N31" s="130"/>
      <c r="O31" s="130"/>
      <c r="P31" s="130"/>
      <c r="Q31" s="199"/>
      <c r="R31" s="199"/>
      <c r="S31" s="149">
        <f t="shared" si="60"/>
        <v>0</v>
      </c>
      <c r="T31" s="150">
        <f t="shared" si="61"/>
        <v>0</v>
      </c>
      <c r="U31" s="131"/>
      <c r="V31" s="131"/>
      <c r="W31" s="131"/>
      <c r="X31" s="131"/>
      <c r="Y31" s="131"/>
      <c r="Z31" s="131"/>
      <c r="AA31" s="131"/>
      <c r="AB31" s="131"/>
      <c r="AC31" s="131"/>
      <c r="AD31" s="131"/>
      <c r="AE31" s="131"/>
      <c r="AF31" s="131"/>
      <c r="AG31" s="209"/>
      <c r="AH31" s="209"/>
      <c r="AI31" s="136">
        <f t="shared" si="62"/>
        <v>20.9</v>
      </c>
      <c r="AJ31" s="137">
        <f t="shared" si="63"/>
        <v>18</v>
      </c>
      <c r="AK31" s="106">
        <f t="shared" si="65"/>
        <v>0</v>
      </c>
      <c r="AL31" s="106">
        <f t="shared" si="66"/>
        <v>0</v>
      </c>
      <c r="AM31" s="106">
        <f t="shared" si="67"/>
        <v>20.9</v>
      </c>
      <c r="AN31" s="106">
        <f t="shared" si="68"/>
        <v>18</v>
      </c>
      <c r="AO31" s="106">
        <f t="shared" si="69"/>
        <v>0</v>
      </c>
      <c r="AP31" s="106">
        <f t="shared" si="70"/>
        <v>0</v>
      </c>
      <c r="AQ31" s="106">
        <f t="shared" si="71"/>
        <v>0</v>
      </c>
      <c r="AR31" s="106">
        <f t="shared" si="72"/>
        <v>0</v>
      </c>
      <c r="AS31" s="106">
        <f t="shared" si="73"/>
        <v>0</v>
      </c>
      <c r="AT31" s="106">
        <f t="shared" si="74"/>
        <v>0</v>
      </c>
      <c r="AU31" s="106">
        <f t="shared" si="75"/>
        <v>0</v>
      </c>
      <c r="AV31" s="106">
        <f t="shared" si="76"/>
        <v>0</v>
      </c>
      <c r="AW31" s="106">
        <f t="shared" si="77"/>
        <v>0</v>
      </c>
      <c r="AX31" s="106">
        <f t="shared" si="78"/>
        <v>0</v>
      </c>
      <c r="AY31" s="155">
        <f t="shared" si="41"/>
        <v>0</v>
      </c>
      <c r="AZ31" s="155">
        <f t="shared" si="42"/>
        <v>0</v>
      </c>
      <c r="BA31" s="155">
        <f t="shared" si="43"/>
        <v>0</v>
      </c>
      <c r="BB31" s="155">
        <f t="shared" si="44"/>
        <v>0</v>
      </c>
      <c r="BC31" s="155">
        <f t="shared" si="45"/>
        <v>0</v>
      </c>
      <c r="BD31" s="155">
        <f t="shared" si="46"/>
        <v>0</v>
      </c>
      <c r="BE31" s="155">
        <f t="shared" si="47"/>
        <v>0</v>
      </c>
      <c r="BF31" s="155">
        <f t="shared" si="48"/>
        <v>0</v>
      </c>
      <c r="BG31" s="155">
        <f t="shared" si="49"/>
        <v>0</v>
      </c>
      <c r="BH31" s="155">
        <f t="shared" si="50"/>
        <v>0</v>
      </c>
      <c r="BI31" s="155">
        <f t="shared" si="51"/>
        <v>0</v>
      </c>
      <c r="BJ31" s="155">
        <f t="shared" si="52"/>
        <v>0</v>
      </c>
      <c r="BK31" s="155">
        <f t="shared" si="53"/>
        <v>0</v>
      </c>
      <c r="BL31" s="155">
        <f t="shared" si="54"/>
        <v>0</v>
      </c>
      <c r="BM31" s="155">
        <f t="shared" si="55"/>
        <v>0</v>
      </c>
      <c r="BN31" s="155">
        <f t="shared" si="56"/>
        <v>0</v>
      </c>
      <c r="BO31" s="190">
        <f t="shared" si="57"/>
        <v>0</v>
      </c>
    </row>
    <row r="32" spans="1:67" s="56" customFormat="1" ht="26.25" x14ac:dyDescent="0.25">
      <c r="A32" s="101"/>
      <c r="B32" s="32" t="s">
        <v>236</v>
      </c>
      <c r="C32" s="149">
        <f t="shared" si="58"/>
        <v>2.7</v>
      </c>
      <c r="D32" s="150">
        <f t="shared" si="59"/>
        <v>2.7</v>
      </c>
      <c r="E32" s="130"/>
      <c r="F32" s="130"/>
      <c r="G32" s="130">
        <v>2.7</v>
      </c>
      <c r="H32" s="130">
        <v>2.7</v>
      </c>
      <c r="I32" s="130"/>
      <c r="J32" s="130"/>
      <c r="K32" s="130"/>
      <c r="L32" s="130"/>
      <c r="M32" s="130"/>
      <c r="N32" s="130"/>
      <c r="O32" s="130"/>
      <c r="P32" s="130"/>
      <c r="Q32" s="199"/>
      <c r="R32" s="199"/>
      <c r="S32" s="149">
        <f t="shared" si="60"/>
        <v>0</v>
      </c>
      <c r="T32" s="150">
        <f t="shared" si="61"/>
        <v>0</v>
      </c>
      <c r="U32" s="131"/>
      <c r="V32" s="131"/>
      <c r="W32" s="131"/>
      <c r="X32" s="131"/>
      <c r="Y32" s="131"/>
      <c r="Z32" s="131"/>
      <c r="AA32" s="131"/>
      <c r="AB32" s="131"/>
      <c r="AC32" s="131"/>
      <c r="AD32" s="131"/>
      <c r="AE32" s="131"/>
      <c r="AF32" s="131"/>
      <c r="AG32" s="209"/>
      <c r="AH32" s="209"/>
      <c r="AI32" s="136">
        <f t="shared" si="62"/>
        <v>2.7</v>
      </c>
      <c r="AJ32" s="137">
        <f t="shared" si="63"/>
        <v>2.7</v>
      </c>
      <c r="AK32" s="106">
        <f t="shared" si="65"/>
        <v>0</v>
      </c>
      <c r="AL32" s="106">
        <f t="shared" si="66"/>
        <v>0</v>
      </c>
      <c r="AM32" s="106">
        <f t="shared" si="67"/>
        <v>2.7</v>
      </c>
      <c r="AN32" s="106">
        <f t="shared" si="68"/>
        <v>2.7</v>
      </c>
      <c r="AO32" s="106">
        <f t="shared" si="69"/>
        <v>0</v>
      </c>
      <c r="AP32" s="106">
        <f t="shared" si="70"/>
        <v>0</v>
      </c>
      <c r="AQ32" s="106">
        <f t="shared" si="71"/>
        <v>0</v>
      </c>
      <c r="AR32" s="106">
        <f t="shared" si="72"/>
        <v>0</v>
      </c>
      <c r="AS32" s="106">
        <f t="shared" si="73"/>
        <v>0</v>
      </c>
      <c r="AT32" s="106">
        <f t="shared" si="74"/>
        <v>0</v>
      </c>
      <c r="AU32" s="106">
        <f t="shared" si="75"/>
        <v>0</v>
      </c>
      <c r="AV32" s="106">
        <f t="shared" si="76"/>
        <v>0</v>
      </c>
      <c r="AW32" s="106">
        <f t="shared" si="77"/>
        <v>0</v>
      </c>
      <c r="AX32" s="106">
        <f t="shared" si="78"/>
        <v>0</v>
      </c>
      <c r="AY32" s="155">
        <f t="shared" si="41"/>
        <v>0</v>
      </c>
      <c r="AZ32" s="155">
        <f t="shared" si="42"/>
        <v>0</v>
      </c>
      <c r="BA32" s="155">
        <f t="shared" si="43"/>
        <v>0</v>
      </c>
      <c r="BB32" s="155">
        <f t="shared" si="44"/>
        <v>0</v>
      </c>
      <c r="BC32" s="155">
        <f t="shared" si="45"/>
        <v>0</v>
      </c>
      <c r="BD32" s="155">
        <f t="shared" si="46"/>
        <v>0</v>
      </c>
      <c r="BE32" s="155">
        <f t="shared" si="47"/>
        <v>0</v>
      </c>
      <c r="BF32" s="155">
        <f t="shared" si="48"/>
        <v>0</v>
      </c>
      <c r="BG32" s="155">
        <f t="shared" si="49"/>
        <v>0</v>
      </c>
      <c r="BH32" s="155">
        <f t="shared" si="50"/>
        <v>0</v>
      </c>
      <c r="BI32" s="155">
        <f t="shared" si="51"/>
        <v>0</v>
      </c>
      <c r="BJ32" s="155">
        <f t="shared" si="52"/>
        <v>0</v>
      </c>
      <c r="BK32" s="155">
        <f t="shared" si="53"/>
        <v>0</v>
      </c>
      <c r="BL32" s="155">
        <f t="shared" si="54"/>
        <v>0</v>
      </c>
      <c r="BM32" s="155">
        <f t="shared" si="55"/>
        <v>0</v>
      </c>
      <c r="BN32" s="155">
        <f t="shared" si="56"/>
        <v>0</v>
      </c>
      <c r="BO32" s="190">
        <f t="shared" si="57"/>
        <v>0</v>
      </c>
    </row>
    <row r="33" spans="1:67" s="56" customFormat="1" ht="15" customHeight="1" x14ac:dyDescent="0.25">
      <c r="A33" s="101"/>
      <c r="B33" s="32" t="s">
        <v>223</v>
      </c>
      <c r="C33" s="149">
        <f t="shared" si="58"/>
        <v>102.9</v>
      </c>
      <c r="D33" s="150">
        <f t="shared" si="59"/>
        <v>93.2</v>
      </c>
      <c r="E33" s="130"/>
      <c r="F33" s="130"/>
      <c r="G33" s="130">
        <v>102.9</v>
      </c>
      <c r="H33" s="130">
        <v>93.2</v>
      </c>
      <c r="I33" s="130"/>
      <c r="J33" s="130"/>
      <c r="K33" s="130"/>
      <c r="L33" s="130"/>
      <c r="M33" s="130"/>
      <c r="N33" s="130"/>
      <c r="O33" s="130"/>
      <c r="P33" s="130"/>
      <c r="Q33" s="199"/>
      <c r="R33" s="199"/>
      <c r="S33" s="149">
        <f t="shared" si="60"/>
        <v>0</v>
      </c>
      <c r="T33" s="150">
        <f t="shared" si="61"/>
        <v>0</v>
      </c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209"/>
      <c r="AH33" s="209"/>
      <c r="AI33" s="136">
        <f t="shared" si="62"/>
        <v>102.9</v>
      </c>
      <c r="AJ33" s="137">
        <f t="shared" si="63"/>
        <v>93.2</v>
      </c>
      <c r="AK33" s="106">
        <f t="shared" si="65"/>
        <v>0</v>
      </c>
      <c r="AL33" s="106">
        <f t="shared" si="66"/>
        <v>0</v>
      </c>
      <c r="AM33" s="106">
        <f t="shared" si="67"/>
        <v>102.9</v>
      </c>
      <c r="AN33" s="106">
        <f t="shared" si="68"/>
        <v>93.2</v>
      </c>
      <c r="AO33" s="106">
        <f t="shared" si="69"/>
        <v>0</v>
      </c>
      <c r="AP33" s="106">
        <f t="shared" si="70"/>
        <v>0</v>
      </c>
      <c r="AQ33" s="106">
        <f t="shared" si="71"/>
        <v>0</v>
      </c>
      <c r="AR33" s="106">
        <f t="shared" si="72"/>
        <v>0</v>
      </c>
      <c r="AS33" s="106">
        <f t="shared" si="73"/>
        <v>0</v>
      </c>
      <c r="AT33" s="106">
        <f t="shared" si="74"/>
        <v>0</v>
      </c>
      <c r="AU33" s="106">
        <f t="shared" si="75"/>
        <v>0</v>
      </c>
      <c r="AV33" s="106">
        <f t="shared" si="76"/>
        <v>0</v>
      </c>
      <c r="AW33" s="106">
        <f t="shared" si="77"/>
        <v>0</v>
      </c>
      <c r="AX33" s="106">
        <f t="shared" si="78"/>
        <v>0</v>
      </c>
      <c r="AY33" s="155">
        <f t="shared" si="41"/>
        <v>0</v>
      </c>
      <c r="AZ33" s="155">
        <f t="shared" si="42"/>
        <v>0</v>
      </c>
      <c r="BA33" s="155">
        <f t="shared" si="43"/>
        <v>0</v>
      </c>
      <c r="BB33" s="155">
        <f t="shared" si="44"/>
        <v>0</v>
      </c>
      <c r="BC33" s="155">
        <f t="shared" si="45"/>
        <v>0</v>
      </c>
      <c r="BD33" s="155">
        <f t="shared" si="46"/>
        <v>0</v>
      </c>
      <c r="BE33" s="155">
        <f t="shared" si="47"/>
        <v>0</v>
      </c>
      <c r="BF33" s="155">
        <f t="shared" si="48"/>
        <v>0</v>
      </c>
      <c r="BG33" s="155">
        <f t="shared" si="49"/>
        <v>0</v>
      </c>
      <c r="BH33" s="155">
        <f t="shared" si="50"/>
        <v>0</v>
      </c>
      <c r="BI33" s="155">
        <f t="shared" si="51"/>
        <v>0</v>
      </c>
      <c r="BJ33" s="155">
        <f t="shared" si="52"/>
        <v>0</v>
      </c>
      <c r="BK33" s="155">
        <f t="shared" si="53"/>
        <v>0</v>
      </c>
      <c r="BL33" s="155">
        <f t="shared" si="54"/>
        <v>0</v>
      </c>
      <c r="BM33" s="155">
        <f t="shared" si="55"/>
        <v>0</v>
      </c>
      <c r="BN33" s="155">
        <f t="shared" si="56"/>
        <v>0</v>
      </c>
      <c r="BO33" s="190">
        <f t="shared" si="57"/>
        <v>0</v>
      </c>
    </row>
    <row r="34" spans="1:67" s="56" customFormat="1" ht="26.25" x14ac:dyDescent="0.25">
      <c r="A34" s="101"/>
      <c r="B34" s="32" t="s">
        <v>270</v>
      </c>
      <c r="C34" s="149">
        <f t="shared" si="58"/>
        <v>0.2</v>
      </c>
      <c r="D34" s="150">
        <f t="shared" si="59"/>
        <v>0</v>
      </c>
      <c r="E34" s="130"/>
      <c r="F34" s="130"/>
      <c r="G34" s="130">
        <v>0.2</v>
      </c>
      <c r="H34" s="130"/>
      <c r="I34" s="130"/>
      <c r="J34" s="130"/>
      <c r="K34" s="130"/>
      <c r="L34" s="130"/>
      <c r="M34" s="130"/>
      <c r="N34" s="130"/>
      <c r="O34" s="130"/>
      <c r="P34" s="130"/>
      <c r="Q34" s="199"/>
      <c r="R34" s="199"/>
      <c r="S34" s="149">
        <f t="shared" si="60"/>
        <v>0</v>
      </c>
      <c r="T34" s="150">
        <f t="shared" si="61"/>
        <v>0</v>
      </c>
      <c r="U34" s="131"/>
      <c r="V34" s="131"/>
      <c r="W34" s="131"/>
      <c r="X34" s="131"/>
      <c r="Y34" s="131"/>
      <c r="Z34" s="131"/>
      <c r="AA34" s="131"/>
      <c r="AB34" s="131"/>
      <c r="AC34" s="131"/>
      <c r="AD34" s="131"/>
      <c r="AE34" s="131"/>
      <c r="AF34" s="131"/>
      <c r="AG34" s="209"/>
      <c r="AH34" s="209"/>
      <c r="AI34" s="136">
        <f t="shared" si="62"/>
        <v>0.2</v>
      </c>
      <c r="AJ34" s="137">
        <f t="shared" si="63"/>
        <v>0</v>
      </c>
      <c r="AK34" s="106">
        <f t="shared" si="65"/>
        <v>0</v>
      </c>
      <c r="AL34" s="106">
        <f t="shared" si="66"/>
        <v>0</v>
      </c>
      <c r="AM34" s="106">
        <f t="shared" si="67"/>
        <v>0.2</v>
      </c>
      <c r="AN34" s="106">
        <f t="shared" si="68"/>
        <v>0</v>
      </c>
      <c r="AO34" s="106">
        <f t="shared" si="69"/>
        <v>0</v>
      </c>
      <c r="AP34" s="106">
        <f t="shared" si="70"/>
        <v>0</v>
      </c>
      <c r="AQ34" s="106">
        <f t="shared" si="71"/>
        <v>0</v>
      </c>
      <c r="AR34" s="106">
        <f t="shared" si="72"/>
        <v>0</v>
      </c>
      <c r="AS34" s="106">
        <f t="shared" si="73"/>
        <v>0</v>
      </c>
      <c r="AT34" s="106">
        <f t="shared" si="74"/>
        <v>0</v>
      </c>
      <c r="AU34" s="106">
        <f t="shared" si="75"/>
        <v>0</v>
      </c>
      <c r="AV34" s="106">
        <f t="shared" si="76"/>
        <v>0</v>
      </c>
      <c r="AW34" s="106">
        <f t="shared" si="77"/>
        <v>0</v>
      </c>
      <c r="AX34" s="106">
        <f t="shared" si="78"/>
        <v>0</v>
      </c>
      <c r="AY34" s="155">
        <f t="shared" si="41"/>
        <v>0</v>
      </c>
      <c r="AZ34" s="155">
        <f t="shared" si="42"/>
        <v>0</v>
      </c>
      <c r="BA34" s="155">
        <f t="shared" si="43"/>
        <v>0</v>
      </c>
      <c r="BB34" s="155">
        <f t="shared" si="44"/>
        <v>0</v>
      </c>
      <c r="BC34" s="155">
        <f t="shared" si="45"/>
        <v>0</v>
      </c>
      <c r="BD34" s="155">
        <f t="shared" si="46"/>
        <v>0</v>
      </c>
      <c r="BE34" s="155">
        <f t="shared" si="47"/>
        <v>0</v>
      </c>
      <c r="BF34" s="155">
        <f t="shared" si="48"/>
        <v>0</v>
      </c>
      <c r="BG34" s="155">
        <f t="shared" si="49"/>
        <v>0</v>
      </c>
      <c r="BH34" s="155">
        <f t="shared" si="50"/>
        <v>0</v>
      </c>
      <c r="BI34" s="155">
        <f t="shared" si="51"/>
        <v>0</v>
      </c>
      <c r="BJ34" s="155">
        <f t="shared" si="52"/>
        <v>0</v>
      </c>
      <c r="BK34" s="155">
        <f t="shared" si="53"/>
        <v>0</v>
      </c>
      <c r="BL34" s="155">
        <f t="shared" si="54"/>
        <v>0</v>
      </c>
      <c r="BM34" s="155">
        <f t="shared" si="55"/>
        <v>0</v>
      </c>
      <c r="BN34" s="155">
        <f t="shared" si="56"/>
        <v>0</v>
      </c>
      <c r="BO34" s="190">
        <f t="shared" si="57"/>
        <v>0</v>
      </c>
    </row>
    <row r="35" spans="1:67" s="56" customFormat="1" ht="15" customHeight="1" x14ac:dyDescent="0.25">
      <c r="A35" s="101"/>
      <c r="B35" s="32" t="s">
        <v>69</v>
      </c>
      <c r="C35" s="149">
        <f t="shared" si="58"/>
        <v>29.9</v>
      </c>
      <c r="D35" s="150">
        <f t="shared" si="59"/>
        <v>24.6</v>
      </c>
      <c r="E35" s="130"/>
      <c r="F35" s="130"/>
      <c r="G35" s="130">
        <v>29.9</v>
      </c>
      <c r="H35" s="130">
        <v>24.6</v>
      </c>
      <c r="I35" s="130"/>
      <c r="J35" s="130"/>
      <c r="K35" s="130"/>
      <c r="L35" s="130"/>
      <c r="M35" s="130"/>
      <c r="N35" s="130"/>
      <c r="O35" s="130"/>
      <c r="P35" s="130"/>
      <c r="Q35" s="199"/>
      <c r="R35" s="199"/>
      <c r="S35" s="149">
        <f t="shared" si="60"/>
        <v>0</v>
      </c>
      <c r="T35" s="150">
        <f t="shared" si="61"/>
        <v>0</v>
      </c>
      <c r="U35" s="131"/>
      <c r="V35" s="131"/>
      <c r="W35" s="131"/>
      <c r="X35" s="131"/>
      <c r="Y35" s="131"/>
      <c r="Z35" s="131"/>
      <c r="AA35" s="131"/>
      <c r="AB35" s="131"/>
      <c r="AC35" s="131"/>
      <c r="AD35" s="131"/>
      <c r="AE35" s="131"/>
      <c r="AF35" s="131"/>
      <c r="AG35" s="209"/>
      <c r="AH35" s="209"/>
      <c r="AI35" s="136">
        <f t="shared" si="62"/>
        <v>29.9</v>
      </c>
      <c r="AJ35" s="137">
        <f t="shared" si="63"/>
        <v>24.6</v>
      </c>
      <c r="AK35" s="106">
        <f t="shared" si="65"/>
        <v>0</v>
      </c>
      <c r="AL35" s="106">
        <f t="shared" si="66"/>
        <v>0</v>
      </c>
      <c r="AM35" s="106">
        <f t="shared" si="67"/>
        <v>29.9</v>
      </c>
      <c r="AN35" s="106">
        <f t="shared" si="68"/>
        <v>24.6</v>
      </c>
      <c r="AO35" s="106">
        <f t="shared" si="69"/>
        <v>0</v>
      </c>
      <c r="AP35" s="106">
        <f t="shared" si="70"/>
        <v>0</v>
      </c>
      <c r="AQ35" s="106">
        <f t="shared" si="71"/>
        <v>0</v>
      </c>
      <c r="AR35" s="106">
        <f t="shared" si="72"/>
        <v>0</v>
      </c>
      <c r="AS35" s="106">
        <f t="shared" si="73"/>
        <v>0</v>
      </c>
      <c r="AT35" s="106">
        <f t="shared" si="74"/>
        <v>0</v>
      </c>
      <c r="AU35" s="106">
        <f t="shared" si="75"/>
        <v>0</v>
      </c>
      <c r="AV35" s="106">
        <f t="shared" si="76"/>
        <v>0</v>
      </c>
      <c r="AW35" s="106">
        <f t="shared" si="77"/>
        <v>0</v>
      </c>
      <c r="AX35" s="106">
        <f t="shared" si="78"/>
        <v>0</v>
      </c>
      <c r="AY35" s="155">
        <f t="shared" si="41"/>
        <v>0</v>
      </c>
      <c r="AZ35" s="155">
        <f t="shared" si="42"/>
        <v>0</v>
      </c>
      <c r="BA35" s="155">
        <f t="shared" si="43"/>
        <v>0</v>
      </c>
      <c r="BB35" s="155">
        <f t="shared" si="44"/>
        <v>0</v>
      </c>
      <c r="BC35" s="155">
        <f t="shared" si="45"/>
        <v>0</v>
      </c>
      <c r="BD35" s="155">
        <f t="shared" si="46"/>
        <v>0</v>
      </c>
      <c r="BE35" s="155">
        <f t="shared" si="47"/>
        <v>0</v>
      </c>
      <c r="BF35" s="155">
        <f t="shared" si="48"/>
        <v>0</v>
      </c>
      <c r="BG35" s="155">
        <f t="shared" si="49"/>
        <v>0</v>
      </c>
      <c r="BH35" s="155">
        <f t="shared" si="50"/>
        <v>0</v>
      </c>
      <c r="BI35" s="155">
        <f t="shared" si="51"/>
        <v>0</v>
      </c>
      <c r="BJ35" s="155">
        <f t="shared" si="52"/>
        <v>0</v>
      </c>
      <c r="BK35" s="155">
        <f t="shared" si="53"/>
        <v>0</v>
      </c>
      <c r="BL35" s="155">
        <f t="shared" si="54"/>
        <v>0</v>
      </c>
      <c r="BM35" s="155">
        <f t="shared" si="55"/>
        <v>0</v>
      </c>
      <c r="BN35" s="155">
        <f t="shared" si="56"/>
        <v>0</v>
      </c>
      <c r="BO35" s="190">
        <f t="shared" si="57"/>
        <v>0</v>
      </c>
    </row>
    <row r="36" spans="1:67" s="56" customFormat="1" ht="26.25" x14ac:dyDescent="0.25">
      <c r="A36" s="101"/>
      <c r="B36" s="32" t="s">
        <v>77</v>
      </c>
      <c r="C36" s="149">
        <f t="shared" si="58"/>
        <v>0.4</v>
      </c>
      <c r="D36" s="150">
        <f t="shared" si="59"/>
        <v>0.4</v>
      </c>
      <c r="E36" s="130"/>
      <c r="F36" s="130"/>
      <c r="G36" s="130">
        <v>0.4</v>
      </c>
      <c r="H36" s="130">
        <v>0.4</v>
      </c>
      <c r="I36" s="130"/>
      <c r="J36" s="130"/>
      <c r="K36" s="130"/>
      <c r="L36" s="130"/>
      <c r="M36" s="130"/>
      <c r="N36" s="130"/>
      <c r="O36" s="130"/>
      <c r="P36" s="130"/>
      <c r="Q36" s="199"/>
      <c r="R36" s="199"/>
      <c r="S36" s="149">
        <f t="shared" si="60"/>
        <v>0</v>
      </c>
      <c r="T36" s="150">
        <f t="shared" si="61"/>
        <v>0</v>
      </c>
      <c r="U36" s="131"/>
      <c r="V36" s="131"/>
      <c r="W36" s="131"/>
      <c r="X36" s="131"/>
      <c r="Y36" s="131"/>
      <c r="Z36" s="131"/>
      <c r="AA36" s="131"/>
      <c r="AB36" s="131"/>
      <c r="AC36" s="131"/>
      <c r="AD36" s="131"/>
      <c r="AE36" s="131"/>
      <c r="AF36" s="131"/>
      <c r="AG36" s="209"/>
      <c r="AH36" s="209"/>
      <c r="AI36" s="136">
        <f t="shared" si="62"/>
        <v>0.4</v>
      </c>
      <c r="AJ36" s="137">
        <f t="shared" si="63"/>
        <v>0.4</v>
      </c>
      <c r="AK36" s="106">
        <f t="shared" si="65"/>
        <v>0</v>
      </c>
      <c r="AL36" s="106">
        <f t="shared" si="66"/>
        <v>0</v>
      </c>
      <c r="AM36" s="106">
        <f t="shared" si="67"/>
        <v>0.4</v>
      </c>
      <c r="AN36" s="106">
        <f t="shared" si="68"/>
        <v>0.4</v>
      </c>
      <c r="AO36" s="106">
        <f t="shared" si="69"/>
        <v>0</v>
      </c>
      <c r="AP36" s="106">
        <f t="shared" si="70"/>
        <v>0</v>
      </c>
      <c r="AQ36" s="106">
        <f t="shared" si="71"/>
        <v>0</v>
      </c>
      <c r="AR36" s="106">
        <f t="shared" si="72"/>
        <v>0</v>
      </c>
      <c r="AS36" s="106">
        <f t="shared" si="73"/>
        <v>0</v>
      </c>
      <c r="AT36" s="106">
        <f t="shared" si="74"/>
        <v>0</v>
      </c>
      <c r="AU36" s="106">
        <f t="shared" si="75"/>
        <v>0</v>
      </c>
      <c r="AV36" s="106">
        <f t="shared" si="76"/>
        <v>0</v>
      </c>
      <c r="AW36" s="106">
        <f t="shared" si="77"/>
        <v>0</v>
      </c>
      <c r="AX36" s="106">
        <f t="shared" si="78"/>
        <v>0</v>
      </c>
      <c r="AY36" s="155">
        <f t="shared" si="41"/>
        <v>0</v>
      </c>
      <c r="AZ36" s="155">
        <f t="shared" si="42"/>
        <v>0</v>
      </c>
      <c r="BA36" s="155">
        <f t="shared" si="43"/>
        <v>0</v>
      </c>
      <c r="BB36" s="155">
        <f t="shared" si="44"/>
        <v>0</v>
      </c>
      <c r="BC36" s="155">
        <f t="shared" si="45"/>
        <v>0</v>
      </c>
      <c r="BD36" s="155">
        <f t="shared" si="46"/>
        <v>0</v>
      </c>
      <c r="BE36" s="155">
        <f t="shared" si="47"/>
        <v>0</v>
      </c>
      <c r="BF36" s="155">
        <f t="shared" si="48"/>
        <v>0</v>
      </c>
      <c r="BG36" s="155">
        <f t="shared" si="49"/>
        <v>0</v>
      </c>
      <c r="BH36" s="155">
        <f t="shared" si="50"/>
        <v>0</v>
      </c>
      <c r="BI36" s="155">
        <f t="shared" si="51"/>
        <v>0</v>
      </c>
      <c r="BJ36" s="155">
        <f t="shared" si="52"/>
        <v>0</v>
      </c>
      <c r="BK36" s="155">
        <f t="shared" si="53"/>
        <v>0</v>
      </c>
      <c r="BL36" s="155">
        <f t="shared" si="54"/>
        <v>0</v>
      </c>
      <c r="BM36" s="155">
        <f t="shared" si="55"/>
        <v>0</v>
      </c>
      <c r="BN36" s="155">
        <f t="shared" si="56"/>
        <v>0</v>
      </c>
      <c r="BO36" s="190">
        <f t="shared" si="57"/>
        <v>0</v>
      </c>
    </row>
    <row r="37" spans="1:67" s="56" customFormat="1" x14ac:dyDescent="0.25">
      <c r="A37" s="101"/>
      <c r="B37" s="32" t="s">
        <v>180</v>
      </c>
      <c r="C37" s="149">
        <f t="shared" si="58"/>
        <v>17.7</v>
      </c>
      <c r="D37" s="150">
        <f t="shared" si="59"/>
        <v>13.5</v>
      </c>
      <c r="E37" s="130"/>
      <c r="F37" s="130"/>
      <c r="G37" s="130">
        <v>17.7</v>
      </c>
      <c r="H37" s="130">
        <v>13.5</v>
      </c>
      <c r="I37" s="130"/>
      <c r="J37" s="130"/>
      <c r="K37" s="130"/>
      <c r="L37" s="130"/>
      <c r="M37" s="130"/>
      <c r="N37" s="130"/>
      <c r="O37" s="130"/>
      <c r="P37" s="130"/>
      <c r="Q37" s="199"/>
      <c r="R37" s="199"/>
      <c r="S37" s="149">
        <f t="shared" si="60"/>
        <v>0</v>
      </c>
      <c r="T37" s="150">
        <f t="shared" si="61"/>
        <v>0</v>
      </c>
      <c r="U37" s="131"/>
      <c r="V37" s="131"/>
      <c r="W37" s="131"/>
      <c r="X37" s="131"/>
      <c r="Y37" s="131"/>
      <c r="Z37" s="131"/>
      <c r="AA37" s="131"/>
      <c r="AB37" s="131"/>
      <c r="AC37" s="131"/>
      <c r="AD37" s="131"/>
      <c r="AE37" s="131"/>
      <c r="AF37" s="131"/>
      <c r="AG37" s="209"/>
      <c r="AH37" s="209"/>
      <c r="AI37" s="136">
        <f t="shared" si="62"/>
        <v>17.7</v>
      </c>
      <c r="AJ37" s="137">
        <f t="shared" si="63"/>
        <v>13.5</v>
      </c>
      <c r="AK37" s="106">
        <f t="shared" si="65"/>
        <v>0</v>
      </c>
      <c r="AL37" s="106">
        <f t="shared" si="66"/>
        <v>0</v>
      </c>
      <c r="AM37" s="106">
        <f t="shared" si="67"/>
        <v>17.7</v>
      </c>
      <c r="AN37" s="106">
        <f t="shared" si="68"/>
        <v>13.5</v>
      </c>
      <c r="AO37" s="106">
        <f t="shared" si="69"/>
        <v>0</v>
      </c>
      <c r="AP37" s="106">
        <f t="shared" si="70"/>
        <v>0</v>
      </c>
      <c r="AQ37" s="106">
        <f t="shared" si="71"/>
        <v>0</v>
      </c>
      <c r="AR37" s="106">
        <f t="shared" si="72"/>
        <v>0</v>
      </c>
      <c r="AS37" s="106">
        <f t="shared" si="73"/>
        <v>0</v>
      </c>
      <c r="AT37" s="106">
        <f t="shared" si="74"/>
        <v>0</v>
      </c>
      <c r="AU37" s="106">
        <f t="shared" si="75"/>
        <v>0</v>
      </c>
      <c r="AV37" s="106">
        <f t="shared" si="76"/>
        <v>0</v>
      </c>
      <c r="AW37" s="106">
        <f t="shared" si="77"/>
        <v>0</v>
      </c>
      <c r="AX37" s="106">
        <f t="shared" si="78"/>
        <v>0</v>
      </c>
      <c r="AY37" s="155">
        <f t="shared" si="41"/>
        <v>0</v>
      </c>
      <c r="AZ37" s="155">
        <f t="shared" si="42"/>
        <v>0</v>
      </c>
      <c r="BA37" s="155">
        <f t="shared" si="43"/>
        <v>0</v>
      </c>
      <c r="BB37" s="155">
        <f t="shared" si="44"/>
        <v>0</v>
      </c>
      <c r="BC37" s="155">
        <f t="shared" si="45"/>
        <v>0</v>
      </c>
      <c r="BD37" s="155">
        <f t="shared" si="46"/>
        <v>0</v>
      </c>
      <c r="BE37" s="155">
        <f t="shared" si="47"/>
        <v>0</v>
      </c>
      <c r="BF37" s="155">
        <f t="shared" si="48"/>
        <v>0</v>
      </c>
      <c r="BG37" s="155">
        <f t="shared" si="49"/>
        <v>0</v>
      </c>
      <c r="BH37" s="155">
        <f t="shared" si="50"/>
        <v>0</v>
      </c>
      <c r="BI37" s="155">
        <f t="shared" si="51"/>
        <v>0</v>
      </c>
      <c r="BJ37" s="155">
        <f t="shared" si="52"/>
        <v>0</v>
      </c>
      <c r="BK37" s="155">
        <f t="shared" si="53"/>
        <v>0</v>
      </c>
      <c r="BL37" s="155">
        <f t="shared" si="54"/>
        <v>0</v>
      </c>
      <c r="BM37" s="155">
        <f t="shared" si="55"/>
        <v>0</v>
      </c>
      <c r="BN37" s="155">
        <f t="shared" si="56"/>
        <v>0</v>
      </c>
      <c r="BO37" s="190">
        <f t="shared" si="57"/>
        <v>0</v>
      </c>
    </row>
    <row r="38" spans="1:67" s="56" customFormat="1" x14ac:dyDescent="0.25">
      <c r="A38" s="101"/>
      <c r="B38" s="32" t="s">
        <v>235</v>
      </c>
      <c r="C38" s="149">
        <f t="shared" si="58"/>
        <v>3.6</v>
      </c>
      <c r="D38" s="150">
        <f t="shared" si="59"/>
        <v>3.5</v>
      </c>
      <c r="E38" s="130"/>
      <c r="F38" s="130"/>
      <c r="G38" s="130"/>
      <c r="H38" s="130"/>
      <c r="I38" s="130">
        <v>3.6</v>
      </c>
      <c r="J38" s="130">
        <v>3.5</v>
      </c>
      <c r="K38" s="130"/>
      <c r="L38" s="130"/>
      <c r="M38" s="130"/>
      <c r="N38" s="130"/>
      <c r="O38" s="130"/>
      <c r="P38" s="130"/>
      <c r="Q38" s="199"/>
      <c r="R38" s="199"/>
      <c r="S38" s="149">
        <f t="shared" ref="S38" si="79">U38+W38+Y38+AA38+AC38+AE38+AG38</f>
        <v>0</v>
      </c>
      <c r="T38" s="150">
        <f t="shared" ref="T38" si="80">V38+X38+Z38+AB38+AD38+AF38+AH38</f>
        <v>0</v>
      </c>
      <c r="U38" s="131"/>
      <c r="V38" s="131"/>
      <c r="W38" s="131"/>
      <c r="X38" s="131"/>
      <c r="Y38" s="131"/>
      <c r="Z38" s="131"/>
      <c r="AA38" s="131"/>
      <c r="AB38" s="131"/>
      <c r="AC38" s="131"/>
      <c r="AD38" s="131"/>
      <c r="AE38" s="131"/>
      <c r="AF38" s="131"/>
      <c r="AG38" s="209"/>
      <c r="AH38" s="209"/>
      <c r="AI38" s="136">
        <f t="shared" si="62"/>
        <v>3.6</v>
      </c>
      <c r="AJ38" s="137">
        <f t="shared" si="63"/>
        <v>3.5</v>
      </c>
      <c r="AK38" s="106">
        <f t="shared" si="65"/>
        <v>0</v>
      </c>
      <c r="AL38" s="106">
        <f t="shared" si="66"/>
        <v>0</v>
      </c>
      <c r="AM38" s="106">
        <f t="shared" si="67"/>
        <v>0</v>
      </c>
      <c r="AN38" s="106">
        <f t="shared" si="68"/>
        <v>0</v>
      </c>
      <c r="AO38" s="106">
        <f t="shared" si="69"/>
        <v>3.6</v>
      </c>
      <c r="AP38" s="106">
        <f t="shared" si="70"/>
        <v>3.5</v>
      </c>
      <c r="AQ38" s="106">
        <f t="shared" si="71"/>
        <v>0</v>
      </c>
      <c r="AR38" s="106">
        <f t="shared" si="72"/>
        <v>0</v>
      </c>
      <c r="AS38" s="106">
        <f t="shared" si="73"/>
        <v>0</v>
      </c>
      <c r="AT38" s="106">
        <f t="shared" si="74"/>
        <v>0</v>
      </c>
      <c r="AU38" s="106">
        <f t="shared" si="75"/>
        <v>0</v>
      </c>
      <c r="AV38" s="106">
        <f t="shared" si="76"/>
        <v>0</v>
      </c>
      <c r="AW38" s="106">
        <f t="shared" si="77"/>
        <v>0</v>
      </c>
      <c r="AX38" s="106">
        <f t="shared" si="78"/>
        <v>0</v>
      </c>
      <c r="AY38" s="155">
        <f t="shared" si="41"/>
        <v>0</v>
      </c>
      <c r="AZ38" s="155">
        <f t="shared" si="42"/>
        <v>0</v>
      </c>
      <c r="BA38" s="155">
        <f t="shared" si="43"/>
        <v>0</v>
      </c>
      <c r="BB38" s="155">
        <f t="shared" si="44"/>
        <v>0</v>
      </c>
      <c r="BC38" s="155">
        <f t="shared" si="45"/>
        <v>0</v>
      </c>
      <c r="BD38" s="155">
        <f t="shared" si="46"/>
        <v>0</v>
      </c>
      <c r="BE38" s="155">
        <f t="shared" si="47"/>
        <v>0</v>
      </c>
      <c r="BF38" s="155">
        <f t="shared" si="48"/>
        <v>0</v>
      </c>
      <c r="BG38" s="155">
        <f t="shared" si="49"/>
        <v>0</v>
      </c>
      <c r="BH38" s="155">
        <f t="shared" si="50"/>
        <v>0</v>
      </c>
      <c r="BI38" s="155">
        <f t="shared" si="51"/>
        <v>0</v>
      </c>
      <c r="BJ38" s="155">
        <f t="shared" si="52"/>
        <v>0</v>
      </c>
      <c r="BK38" s="155">
        <f t="shared" si="53"/>
        <v>0</v>
      </c>
      <c r="BL38" s="155">
        <f t="shared" si="54"/>
        <v>0</v>
      </c>
      <c r="BM38" s="155">
        <f t="shared" si="55"/>
        <v>0</v>
      </c>
      <c r="BN38" s="155">
        <f t="shared" si="56"/>
        <v>0</v>
      </c>
      <c r="BO38" s="190">
        <f>S39+AY38</f>
        <v>0</v>
      </c>
    </row>
    <row r="39" spans="1:67" s="56" customFormat="1" ht="51.75" x14ac:dyDescent="0.25">
      <c r="A39" s="101"/>
      <c r="B39" s="32" t="s">
        <v>438</v>
      </c>
      <c r="C39" s="149">
        <f t="shared" ref="C39" si="81">E39+G39+I39+K39+M39+O39+Q39</f>
        <v>11.2</v>
      </c>
      <c r="D39" s="150">
        <f t="shared" ref="D39" si="82">F39+H39+J39+L39+N39+P39+R39</f>
        <v>0</v>
      </c>
      <c r="E39" s="130"/>
      <c r="F39" s="130"/>
      <c r="G39" s="130"/>
      <c r="H39" s="130"/>
      <c r="I39" s="130">
        <v>11.2</v>
      </c>
      <c r="J39" s="130"/>
      <c r="K39" s="130"/>
      <c r="L39" s="130"/>
      <c r="M39" s="130"/>
      <c r="N39" s="130"/>
      <c r="O39" s="130"/>
      <c r="P39" s="130"/>
      <c r="Q39" s="199"/>
      <c r="R39" s="199"/>
      <c r="S39" s="149">
        <f t="shared" ref="S39" si="83">U39+W39+Y39+AA39+AC39+AE39+AG39</f>
        <v>0</v>
      </c>
      <c r="T39" s="150">
        <f t="shared" ref="T39" si="84">V39+X39+Z39+AB39+AD39+AF39+AH39</f>
        <v>0</v>
      </c>
      <c r="U39" s="131"/>
      <c r="V39" s="131"/>
      <c r="W39" s="131"/>
      <c r="X39" s="131"/>
      <c r="Y39" s="131"/>
      <c r="Z39" s="131"/>
      <c r="AA39" s="131"/>
      <c r="AB39" s="131"/>
      <c r="AC39" s="131"/>
      <c r="AD39" s="131"/>
      <c r="AE39" s="131"/>
      <c r="AF39" s="131"/>
      <c r="AG39" s="209"/>
      <c r="AH39" s="209"/>
      <c r="AI39" s="136">
        <f t="shared" ref="AI39:AI40" si="85">AK39+AM39+AO39+AQ39+AS39+AU39+AW39</f>
        <v>11.2</v>
      </c>
      <c r="AJ39" s="137">
        <f t="shared" ref="AJ39:AJ40" si="86">AL39+AN39+AP39+AR39+AT39+AV39+AX39</f>
        <v>0</v>
      </c>
      <c r="AK39" s="106"/>
      <c r="AL39" s="106"/>
      <c r="AM39" s="106"/>
      <c r="AN39" s="106"/>
      <c r="AO39" s="106">
        <f t="shared" ref="AO39" si="87">I39+Y39</f>
        <v>11.2</v>
      </c>
      <c r="AP39" s="106">
        <f t="shared" ref="AP39" si="88">J39+Z39</f>
        <v>0</v>
      </c>
      <c r="AQ39" s="106"/>
      <c r="AR39" s="106"/>
      <c r="AS39" s="106"/>
      <c r="AT39" s="106"/>
      <c r="AU39" s="106"/>
      <c r="AV39" s="106"/>
      <c r="AW39" s="106"/>
      <c r="AX39" s="106"/>
      <c r="AY39" s="155"/>
      <c r="AZ39" s="155"/>
      <c r="BA39" s="155"/>
      <c r="BB39" s="155"/>
      <c r="BC39" s="155"/>
      <c r="BD39" s="155"/>
      <c r="BE39" s="155"/>
      <c r="BF39" s="155"/>
      <c r="BG39" s="155"/>
      <c r="BH39" s="155"/>
      <c r="BI39" s="155"/>
      <c r="BJ39" s="155"/>
      <c r="BK39" s="155"/>
      <c r="BL39" s="155"/>
      <c r="BM39" s="155"/>
      <c r="BN39" s="155"/>
      <c r="BO39" s="190"/>
    </row>
    <row r="40" spans="1:67" s="56" customFormat="1" ht="40.5" customHeight="1" x14ac:dyDescent="0.25">
      <c r="A40" s="101"/>
      <c r="B40" s="32" t="s">
        <v>458</v>
      </c>
      <c r="C40" s="149">
        <f t="shared" ref="C40" si="89">E40+G40+I40+K40+M40+O40+Q40</f>
        <v>1</v>
      </c>
      <c r="D40" s="150">
        <f t="shared" ref="D40" si="90">F40+H40+J40+L40+N40+P40+R40</f>
        <v>1</v>
      </c>
      <c r="E40" s="130"/>
      <c r="F40" s="130"/>
      <c r="G40" s="130"/>
      <c r="H40" s="130"/>
      <c r="I40" s="130">
        <v>1</v>
      </c>
      <c r="J40" s="130">
        <v>1</v>
      </c>
      <c r="K40" s="130"/>
      <c r="L40" s="130"/>
      <c r="M40" s="130"/>
      <c r="N40" s="130"/>
      <c r="O40" s="130"/>
      <c r="P40" s="130"/>
      <c r="Q40" s="199"/>
      <c r="R40" s="199"/>
      <c r="S40" s="149"/>
      <c r="T40" s="150"/>
      <c r="U40" s="131"/>
      <c r="V40" s="131"/>
      <c r="W40" s="131"/>
      <c r="X40" s="131"/>
      <c r="Y40" s="131"/>
      <c r="Z40" s="131"/>
      <c r="AA40" s="131"/>
      <c r="AB40" s="131"/>
      <c r="AC40" s="131"/>
      <c r="AD40" s="131"/>
      <c r="AE40" s="131"/>
      <c r="AF40" s="131"/>
      <c r="AG40" s="209"/>
      <c r="AH40" s="209"/>
      <c r="AI40" s="136">
        <f t="shared" si="85"/>
        <v>1</v>
      </c>
      <c r="AJ40" s="137">
        <f t="shared" si="86"/>
        <v>1</v>
      </c>
      <c r="AK40" s="106"/>
      <c r="AL40" s="106"/>
      <c r="AM40" s="106"/>
      <c r="AN40" s="106"/>
      <c r="AO40" s="106">
        <f t="shared" ref="AO40" si="91">I40+Y40</f>
        <v>1</v>
      </c>
      <c r="AP40" s="106">
        <f t="shared" ref="AP40" si="92">J40+Z40</f>
        <v>1</v>
      </c>
      <c r="AQ40" s="106"/>
      <c r="AR40" s="106"/>
      <c r="AS40" s="106"/>
      <c r="AT40" s="106"/>
      <c r="AU40" s="106"/>
      <c r="AV40" s="106"/>
      <c r="AW40" s="106"/>
      <c r="AX40" s="106"/>
      <c r="AY40" s="155"/>
      <c r="AZ40" s="155"/>
      <c r="BA40" s="155"/>
      <c r="BB40" s="155"/>
      <c r="BC40" s="155"/>
      <c r="BD40" s="155"/>
      <c r="BE40" s="155"/>
      <c r="BF40" s="155"/>
      <c r="BG40" s="155"/>
      <c r="BH40" s="155"/>
      <c r="BI40" s="155"/>
      <c r="BJ40" s="155"/>
      <c r="BK40" s="155"/>
      <c r="BL40" s="155"/>
      <c r="BM40" s="155"/>
      <c r="BN40" s="155"/>
      <c r="BO40" s="190"/>
    </row>
    <row r="41" spans="1:67" s="56" customFormat="1" ht="41.25" customHeight="1" x14ac:dyDescent="0.25">
      <c r="A41" s="101"/>
      <c r="B41" s="34" t="s">
        <v>291</v>
      </c>
      <c r="C41" s="149">
        <f t="shared" si="58"/>
        <v>27</v>
      </c>
      <c r="D41" s="150">
        <f t="shared" si="59"/>
        <v>26.6</v>
      </c>
      <c r="E41" s="130"/>
      <c r="F41" s="130"/>
      <c r="G41" s="130"/>
      <c r="H41" s="130"/>
      <c r="I41" s="130">
        <v>27</v>
      </c>
      <c r="J41" s="130">
        <v>26.6</v>
      </c>
      <c r="K41" s="130"/>
      <c r="L41" s="130"/>
      <c r="M41" s="130"/>
      <c r="N41" s="130"/>
      <c r="O41" s="130"/>
      <c r="P41" s="130"/>
      <c r="Q41" s="199"/>
      <c r="R41" s="199"/>
      <c r="S41" s="149">
        <f t="shared" si="60"/>
        <v>0</v>
      </c>
      <c r="T41" s="150">
        <f t="shared" si="61"/>
        <v>0</v>
      </c>
      <c r="U41" s="131"/>
      <c r="V41" s="131"/>
      <c r="W41" s="131"/>
      <c r="X41" s="131"/>
      <c r="Y41" s="131"/>
      <c r="Z41" s="131"/>
      <c r="AA41" s="131"/>
      <c r="AB41" s="131"/>
      <c r="AC41" s="131"/>
      <c r="AD41" s="131"/>
      <c r="AE41" s="131"/>
      <c r="AF41" s="131"/>
      <c r="AG41" s="209"/>
      <c r="AH41" s="209"/>
      <c r="AI41" s="136">
        <f t="shared" si="62"/>
        <v>27</v>
      </c>
      <c r="AJ41" s="137">
        <f t="shared" si="63"/>
        <v>26.6</v>
      </c>
      <c r="AK41" s="106">
        <f t="shared" si="65"/>
        <v>0</v>
      </c>
      <c r="AL41" s="106">
        <f t="shared" si="66"/>
        <v>0</v>
      </c>
      <c r="AM41" s="106">
        <f t="shared" si="67"/>
        <v>0</v>
      </c>
      <c r="AN41" s="106">
        <f t="shared" si="68"/>
        <v>0</v>
      </c>
      <c r="AO41" s="106">
        <f t="shared" si="69"/>
        <v>27</v>
      </c>
      <c r="AP41" s="106">
        <f t="shared" si="70"/>
        <v>26.6</v>
      </c>
      <c r="AQ41" s="106">
        <f t="shared" si="71"/>
        <v>0</v>
      </c>
      <c r="AR41" s="106">
        <f t="shared" si="72"/>
        <v>0</v>
      </c>
      <c r="AS41" s="106">
        <f t="shared" si="73"/>
        <v>0</v>
      </c>
      <c r="AT41" s="106">
        <f t="shared" si="74"/>
        <v>0</v>
      </c>
      <c r="AU41" s="106">
        <f t="shared" si="75"/>
        <v>0</v>
      </c>
      <c r="AV41" s="106">
        <f t="shared" si="76"/>
        <v>0</v>
      </c>
      <c r="AW41" s="106">
        <f t="shared" si="77"/>
        <v>0</v>
      </c>
      <c r="AX41" s="106">
        <f t="shared" si="78"/>
        <v>0</v>
      </c>
      <c r="AY41" s="155">
        <f t="shared" si="41"/>
        <v>0</v>
      </c>
      <c r="AZ41" s="155">
        <f t="shared" si="42"/>
        <v>0</v>
      </c>
      <c r="BA41" s="155">
        <f t="shared" si="43"/>
        <v>0</v>
      </c>
      <c r="BB41" s="155">
        <f t="shared" si="44"/>
        <v>0</v>
      </c>
      <c r="BC41" s="155">
        <f t="shared" si="45"/>
        <v>0</v>
      </c>
      <c r="BD41" s="155">
        <f t="shared" si="46"/>
        <v>0</v>
      </c>
      <c r="BE41" s="155">
        <f t="shared" si="47"/>
        <v>0</v>
      </c>
      <c r="BF41" s="155">
        <f t="shared" si="48"/>
        <v>0</v>
      </c>
      <c r="BG41" s="155">
        <f t="shared" si="49"/>
        <v>0</v>
      </c>
      <c r="BH41" s="155">
        <f t="shared" si="50"/>
        <v>0</v>
      </c>
      <c r="BI41" s="155">
        <f t="shared" si="51"/>
        <v>0</v>
      </c>
      <c r="BJ41" s="155">
        <f t="shared" si="52"/>
        <v>0</v>
      </c>
      <c r="BK41" s="155">
        <f t="shared" si="53"/>
        <v>0</v>
      </c>
      <c r="BL41" s="155">
        <f t="shared" si="54"/>
        <v>0</v>
      </c>
      <c r="BM41" s="155">
        <f t="shared" si="55"/>
        <v>0</v>
      </c>
      <c r="BN41" s="155">
        <f t="shared" si="56"/>
        <v>0</v>
      </c>
      <c r="BO41" s="190">
        <f t="shared" si="57"/>
        <v>0</v>
      </c>
    </row>
    <row r="42" spans="1:67" ht="15" customHeight="1" x14ac:dyDescent="0.25">
      <c r="A42" s="9"/>
      <c r="B42" s="1" t="s">
        <v>290</v>
      </c>
      <c r="C42" s="148">
        <f>E42+G42+I42+K42+M42+O42+Q42</f>
        <v>9952.5</v>
      </c>
      <c r="D42" s="148">
        <f t="shared" si="59"/>
        <v>12.200000000000001</v>
      </c>
      <c r="E42" s="6">
        <v>2818.9</v>
      </c>
      <c r="F42" s="6"/>
      <c r="G42" s="6"/>
      <c r="H42" s="6"/>
      <c r="I42" s="130">
        <f>SUM(I43:I46)</f>
        <v>4008.6</v>
      </c>
      <c r="J42" s="141">
        <f>SUM(J43:J46)</f>
        <v>6.2</v>
      </c>
      <c r="K42" s="6"/>
      <c r="L42" s="6"/>
      <c r="M42" s="6">
        <v>444.6</v>
      </c>
      <c r="N42" s="6"/>
      <c r="O42" s="6">
        <v>1035.4000000000001</v>
      </c>
      <c r="P42" s="6">
        <v>5.9</v>
      </c>
      <c r="Q42" s="198">
        <f>'4 priedas_ nepanaudotos lėšos'!C19</f>
        <v>1645</v>
      </c>
      <c r="R42" s="198">
        <f>'4 priedas_ nepanaudotos lėšos'!D19</f>
        <v>0.1</v>
      </c>
      <c r="S42" s="148">
        <f>U42+W42+Y42+AA42+AC42+AE42+AG42</f>
        <v>1.2000000000000011</v>
      </c>
      <c r="T42" s="148">
        <f t="shared" si="61"/>
        <v>1</v>
      </c>
      <c r="U42" s="128">
        <v>-10.199999999999999</v>
      </c>
      <c r="V42" s="128"/>
      <c r="W42" s="128"/>
      <c r="X42" s="128"/>
      <c r="Y42" s="128">
        <f>SUM(Y43:Y46)</f>
        <v>0</v>
      </c>
      <c r="Z42" s="128">
        <f>Z43+Z44+Z46+Z45</f>
        <v>0</v>
      </c>
      <c r="AA42" s="128"/>
      <c r="AB42" s="128"/>
      <c r="AC42" s="128"/>
      <c r="AD42" s="128"/>
      <c r="AE42" s="128">
        <v>11.4</v>
      </c>
      <c r="AF42" s="128">
        <v>1</v>
      </c>
      <c r="AG42" s="209">
        <f>'4 priedas_ nepanaudotos lėšos'!O19</f>
        <v>0</v>
      </c>
      <c r="AH42" s="209">
        <f>'4 priedas_ nepanaudotos lėšos'!P19</f>
        <v>0</v>
      </c>
      <c r="AI42" s="105">
        <f>AK42+AM42+AO42+AQ42+AS42+AU42+AW42</f>
        <v>9953.7000000000007</v>
      </c>
      <c r="AJ42" s="105">
        <f t="shared" ref="AJ42:AJ61" si="93">AL42+AN42+AP42+AR42+AT42+AV42+AX42</f>
        <v>13.200000000000001</v>
      </c>
      <c r="AK42" s="5">
        <f>E42+U42</f>
        <v>2808.7000000000003</v>
      </c>
      <c r="AL42" s="5">
        <f t="shared" si="66"/>
        <v>0</v>
      </c>
      <c r="AM42" s="5">
        <f t="shared" si="67"/>
        <v>0</v>
      </c>
      <c r="AN42" s="5">
        <f t="shared" si="68"/>
        <v>0</v>
      </c>
      <c r="AO42" s="5">
        <f t="shared" si="69"/>
        <v>4008.6</v>
      </c>
      <c r="AP42" s="5">
        <f t="shared" si="70"/>
        <v>6.2</v>
      </c>
      <c r="AQ42" s="5">
        <f t="shared" si="71"/>
        <v>0</v>
      </c>
      <c r="AR42" s="5">
        <f t="shared" si="72"/>
        <v>0</v>
      </c>
      <c r="AS42" s="5">
        <f>M42+AC42</f>
        <v>444.6</v>
      </c>
      <c r="AT42" s="5">
        <f t="shared" si="74"/>
        <v>0</v>
      </c>
      <c r="AU42" s="5">
        <f t="shared" si="75"/>
        <v>1046.8000000000002</v>
      </c>
      <c r="AV42" s="5">
        <f t="shared" si="76"/>
        <v>6.9</v>
      </c>
      <c r="AW42" s="5">
        <f t="shared" si="77"/>
        <v>1645</v>
      </c>
      <c r="AX42" s="5">
        <f t="shared" si="78"/>
        <v>0.1</v>
      </c>
      <c r="AY42" s="155">
        <f t="shared" si="41"/>
        <v>-1.2000000000007276</v>
      </c>
      <c r="AZ42" s="155">
        <f t="shared" si="42"/>
        <v>-1</v>
      </c>
      <c r="BA42" s="155">
        <f t="shared" si="43"/>
        <v>10.199999999999818</v>
      </c>
      <c r="BB42" s="155">
        <f t="shared" si="44"/>
        <v>0</v>
      </c>
      <c r="BC42" s="155">
        <f t="shared" si="45"/>
        <v>0</v>
      </c>
      <c r="BD42" s="155">
        <f t="shared" si="46"/>
        <v>0</v>
      </c>
      <c r="BE42" s="155">
        <f t="shared" si="47"/>
        <v>0</v>
      </c>
      <c r="BF42" s="155">
        <f t="shared" si="48"/>
        <v>0</v>
      </c>
      <c r="BG42" s="155">
        <f t="shared" si="49"/>
        <v>0</v>
      </c>
      <c r="BH42" s="155">
        <f t="shared" si="50"/>
        <v>0</v>
      </c>
      <c r="BI42" s="155">
        <f t="shared" si="51"/>
        <v>0</v>
      </c>
      <c r="BJ42" s="155">
        <f t="shared" si="52"/>
        <v>0</v>
      </c>
      <c r="BK42" s="155">
        <f t="shared" si="53"/>
        <v>-11.400000000000091</v>
      </c>
      <c r="BL42" s="155">
        <f t="shared" si="54"/>
        <v>-1</v>
      </c>
      <c r="BM42" s="155">
        <f t="shared" si="55"/>
        <v>0</v>
      </c>
      <c r="BN42" s="155">
        <f t="shared" si="56"/>
        <v>0</v>
      </c>
      <c r="BO42" s="190">
        <f t="shared" si="57"/>
        <v>-7.2652994731470244E-13</v>
      </c>
    </row>
    <row r="43" spans="1:67" s="56" customFormat="1" ht="29.25" customHeight="1" x14ac:dyDescent="0.25">
      <c r="A43" s="99"/>
      <c r="B43" s="32" t="s">
        <v>366</v>
      </c>
      <c r="C43" s="148">
        <f t="shared" ref="C43:C49" si="94">E43+G43+I43+K43+M43+O43+Q43</f>
        <v>15.3</v>
      </c>
      <c r="D43" s="148">
        <f t="shared" si="59"/>
        <v>0.1</v>
      </c>
      <c r="E43" s="132"/>
      <c r="F43" s="132"/>
      <c r="G43" s="132"/>
      <c r="H43" s="132"/>
      <c r="I43" s="130">
        <v>15.3</v>
      </c>
      <c r="J43" s="132">
        <v>0.1</v>
      </c>
      <c r="K43" s="132"/>
      <c r="L43" s="132"/>
      <c r="M43" s="132"/>
      <c r="N43" s="132"/>
      <c r="O43" s="132"/>
      <c r="P43" s="132"/>
      <c r="Q43" s="200"/>
      <c r="R43" s="200"/>
      <c r="S43" s="148">
        <f t="shared" ref="S43:S49" si="95">U43+W43+Y43+AA43+AC43+AE43+AG43</f>
        <v>0</v>
      </c>
      <c r="T43" s="148">
        <f t="shared" si="61"/>
        <v>0</v>
      </c>
      <c r="U43" s="134"/>
      <c r="V43" s="134"/>
      <c r="W43" s="134"/>
      <c r="X43" s="134"/>
      <c r="Y43" s="134"/>
      <c r="Z43" s="134"/>
      <c r="AA43" s="134"/>
      <c r="AB43" s="134"/>
      <c r="AC43" s="134"/>
      <c r="AD43" s="134"/>
      <c r="AE43" s="134"/>
      <c r="AF43" s="134"/>
      <c r="AG43" s="210"/>
      <c r="AH43" s="210"/>
      <c r="AI43" s="105">
        <f t="shared" ref="AI43:AI46" si="96">AK43+AM43+AO43+AQ43+AS43+AU43+AW43</f>
        <v>15.3</v>
      </c>
      <c r="AJ43" s="105">
        <f t="shared" ref="AJ43:AJ46" si="97">AL43+AN43+AP43+AR43+AT43+AV43+AX43</f>
        <v>0.1</v>
      </c>
      <c r="AK43" s="106">
        <f>E43+U43</f>
        <v>0</v>
      </c>
      <c r="AL43" s="106">
        <f t="shared" si="66"/>
        <v>0</v>
      </c>
      <c r="AM43" s="106">
        <f t="shared" si="67"/>
        <v>0</v>
      </c>
      <c r="AN43" s="106">
        <f t="shared" si="68"/>
        <v>0</v>
      </c>
      <c r="AO43" s="106">
        <f t="shared" si="69"/>
        <v>15.3</v>
      </c>
      <c r="AP43" s="106">
        <f t="shared" si="70"/>
        <v>0.1</v>
      </c>
      <c r="AQ43" s="106">
        <f t="shared" si="71"/>
        <v>0</v>
      </c>
      <c r="AR43" s="106">
        <f t="shared" si="72"/>
        <v>0</v>
      </c>
      <c r="AS43" s="106">
        <f t="shared" si="73"/>
        <v>0</v>
      </c>
      <c r="AT43" s="106">
        <f t="shared" si="74"/>
        <v>0</v>
      </c>
      <c r="AU43" s="106">
        <f t="shared" si="75"/>
        <v>0</v>
      </c>
      <c r="AV43" s="106">
        <f t="shared" si="76"/>
        <v>0</v>
      </c>
      <c r="AW43" s="106">
        <f t="shared" si="77"/>
        <v>0</v>
      </c>
      <c r="AX43" s="106">
        <f t="shared" si="78"/>
        <v>0</v>
      </c>
      <c r="AY43" s="155">
        <f t="shared" si="41"/>
        <v>0</v>
      </c>
      <c r="AZ43" s="155">
        <f t="shared" si="42"/>
        <v>0</v>
      </c>
      <c r="BA43" s="155">
        <f t="shared" si="43"/>
        <v>0</v>
      </c>
      <c r="BB43" s="155">
        <f t="shared" si="44"/>
        <v>0</v>
      </c>
      <c r="BC43" s="155">
        <f t="shared" si="45"/>
        <v>0</v>
      </c>
      <c r="BD43" s="155">
        <f t="shared" si="46"/>
        <v>0</v>
      </c>
      <c r="BE43" s="155">
        <f t="shared" si="47"/>
        <v>0</v>
      </c>
      <c r="BF43" s="155">
        <f t="shared" si="48"/>
        <v>0</v>
      </c>
      <c r="BG43" s="155">
        <f t="shared" si="49"/>
        <v>0</v>
      </c>
      <c r="BH43" s="155">
        <f t="shared" si="50"/>
        <v>0</v>
      </c>
      <c r="BI43" s="155">
        <f t="shared" si="51"/>
        <v>0</v>
      </c>
      <c r="BJ43" s="155">
        <f t="shared" si="52"/>
        <v>0</v>
      </c>
      <c r="BK43" s="155">
        <f t="shared" si="53"/>
        <v>0</v>
      </c>
      <c r="BL43" s="155">
        <f t="shared" si="54"/>
        <v>0</v>
      </c>
      <c r="BM43" s="155">
        <f t="shared" si="55"/>
        <v>0</v>
      </c>
      <c r="BN43" s="155">
        <f t="shared" si="56"/>
        <v>0</v>
      </c>
      <c r="BO43" s="190">
        <f t="shared" si="57"/>
        <v>0</v>
      </c>
    </row>
    <row r="44" spans="1:67" s="56" customFormat="1" ht="13.5" customHeight="1" x14ac:dyDescent="0.25">
      <c r="A44" s="99"/>
      <c r="B44" s="73" t="s">
        <v>162</v>
      </c>
      <c r="C44" s="148">
        <f t="shared" si="94"/>
        <v>817.9</v>
      </c>
      <c r="D44" s="148">
        <f t="shared" si="59"/>
        <v>5.9</v>
      </c>
      <c r="E44" s="132"/>
      <c r="F44" s="132"/>
      <c r="G44" s="132"/>
      <c r="H44" s="132"/>
      <c r="I44" s="130">
        <v>817.9</v>
      </c>
      <c r="J44" s="132">
        <v>5.9</v>
      </c>
      <c r="K44" s="132"/>
      <c r="L44" s="132"/>
      <c r="M44" s="132"/>
      <c r="N44" s="132"/>
      <c r="O44" s="132"/>
      <c r="P44" s="132"/>
      <c r="Q44" s="200"/>
      <c r="R44" s="200"/>
      <c r="S44" s="148">
        <f t="shared" si="95"/>
        <v>0</v>
      </c>
      <c r="T44" s="148">
        <f t="shared" si="61"/>
        <v>0</v>
      </c>
      <c r="U44" s="134"/>
      <c r="V44" s="134"/>
      <c r="W44" s="134"/>
      <c r="X44" s="134"/>
      <c r="Y44" s="134"/>
      <c r="Z44" s="134"/>
      <c r="AA44" s="134"/>
      <c r="AB44" s="134"/>
      <c r="AC44" s="134"/>
      <c r="AD44" s="134"/>
      <c r="AE44" s="134"/>
      <c r="AF44" s="134"/>
      <c r="AG44" s="210"/>
      <c r="AH44" s="210"/>
      <c r="AI44" s="105">
        <f t="shared" si="96"/>
        <v>817.9</v>
      </c>
      <c r="AJ44" s="105">
        <f t="shared" si="97"/>
        <v>5.9</v>
      </c>
      <c r="AK44" s="106">
        <f t="shared" ref="AK44:AK46" si="98">E44+U44</f>
        <v>0</v>
      </c>
      <c r="AL44" s="106">
        <f t="shared" ref="AL44:AL49" si="99">F44+V44</f>
        <v>0</v>
      </c>
      <c r="AM44" s="106">
        <f t="shared" ref="AM44:AM49" si="100">G44+W44</f>
        <v>0</v>
      </c>
      <c r="AN44" s="106">
        <f t="shared" ref="AN44:AN49" si="101">H44+X44</f>
        <v>0</v>
      </c>
      <c r="AO44" s="106">
        <f t="shared" ref="AO44:AO49" si="102">I44+Y44</f>
        <v>817.9</v>
      </c>
      <c r="AP44" s="106">
        <f t="shared" ref="AP44:AP49" si="103">J44+Z44</f>
        <v>5.9</v>
      </c>
      <c r="AQ44" s="106">
        <f t="shared" ref="AQ44:AQ49" si="104">K44+AA44</f>
        <v>0</v>
      </c>
      <c r="AR44" s="106">
        <f t="shared" ref="AR44:AR49" si="105">L44+AB44</f>
        <v>0</v>
      </c>
      <c r="AS44" s="106">
        <f t="shared" ref="AS44:AS49" si="106">M44+AC44</f>
        <v>0</v>
      </c>
      <c r="AT44" s="106">
        <f t="shared" ref="AT44:AT49" si="107">N44+AD44</f>
        <v>0</v>
      </c>
      <c r="AU44" s="106">
        <f t="shared" ref="AU44:AU49" si="108">O44+AE44</f>
        <v>0</v>
      </c>
      <c r="AV44" s="106">
        <f t="shared" ref="AV44:AV49" si="109">P44+AF44</f>
        <v>0</v>
      </c>
      <c r="AW44" s="106">
        <f t="shared" ref="AW44:AW49" si="110">Q44+AG44</f>
        <v>0</v>
      </c>
      <c r="AX44" s="106">
        <f t="shared" ref="AX44:AX49" si="111">R44+AH44</f>
        <v>0</v>
      </c>
      <c r="AY44" s="155">
        <f t="shared" si="41"/>
        <v>0</v>
      </c>
      <c r="AZ44" s="155">
        <f t="shared" si="42"/>
        <v>0</v>
      </c>
      <c r="BA44" s="155">
        <f t="shared" si="43"/>
        <v>0</v>
      </c>
      <c r="BB44" s="155">
        <f t="shared" si="44"/>
        <v>0</v>
      </c>
      <c r="BC44" s="155">
        <f t="shared" si="45"/>
        <v>0</v>
      </c>
      <c r="BD44" s="155">
        <f t="shared" si="46"/>
        <v>0</v>
      </c>
      <c r="BE44" s="155">
        <f t="shared" si="47"/>
        <v>0</v>
      </c>
      <c r="BF44" s="155">
        <f t="shared" si="48"/>
        <v>0</v>
      </c>
      <c r="BG44" s="155">
        <f t="shared" si="49"/>
        <v>0</v>
      </c>
      <c r="BH44" s="155">
        <f t="shared" si="50"/>
        <v>0</v>
      </c>
      <c r="BI44" s="155">
        <f t="shared" si="51"/>
        <v>0</v>
      </c>
      <c r="BJ44" s="155">
        <f t="shared" si="52"/>
        <v>0</v>
      </c>
      <c r="BK44" s="155">
        <f t="shared" si="53"/>
        <v>0</v>
      </c>
      <c r="BL44" s="155">
        <f t="shared" si="54"/>
        <v>0</v>
      </c>
      <c r="BM44" s="155">
        <f t="shared" si="55"/>
        <v>0</v>
      </c>
      <c r="BN44" s="155">
        <f t="shared" si="56"/>
        <v>0</v>
      </c>
      <c r="BO44" s="190">
        <f t="shared" si="57"/>
        <v>0</v>
      </c>
    </row>
    <row r="45" spans="1:67" s="56" customFormat="1" ht="27.75" customHeight="1" x14ac:dyDescent="0.25">
      <c r="A45" s="99"/>
      <c r="B45" s="73" t="s">
        <v>225</v>
      </c>
      <c r="C45" s="148">
        <f t="shared" si="94"/>
        <v>34.200000000000003</v>
      </c>
      <c r="D45" s="148">
        <f t="shared" si="59"/>
        <v>0.2</v>
      </c>
      <c r="E45" s="132"/>
      <c r="F45" s="132"/>
      <c r="G45" s="132"/>
      <c r="H45" s="132"/>
      <c r="I45" s="130">
        <v>34.200000000000003</v>
      </c>
      <c r="J45" s="132">
        <v>0.2</v>
      </c>
      <c r="K45" s="132"/>
      <c r="L45" s="132"/>
      <c r="M45" s="132"/>
      <c r="N45" s="132"/>
      <c r="O45" s="132"/>
      <c r="P45" s="132"/>
      <c r="Q45" s="200"/>
      <c r="R45" s="200"/>
      <c r="S45" s="148">
        <f t="shared" si="95"/>
        <v>0</v>
      </c>
      <c r="T45" s="148">
        <f t="shared" si="61"/>
        <v>0</v>
      </c>
      <c r="U45" s="134"/>
      <c r="V45" s="134"/>
      <c r="W45" s="134"/>
      <c r="X45" s="134"/>
      <c r="Y45" s="134"/>
      <c r="Z45" s="134"/>
      <c r="AA45" s="134"/>
      <c r="AB45" s="134"/>
      <c r="AC45" s="134"/>
      <c r="AD45" s="134"/>
      <c r="AE45" s="134"/>
      <c r="AF45" s="134"/>
      <c r="AG45" s="210"/>
      <c r="AH45" s="210"/>
      <c r="AI45" s="105">
        <f t="shared" ref="AI45" si="112">AK45+AM45+AO45+AQ45+AS45+AU45+AW45</f>
        <v>34.200000000000003</v>
      </c>
      <c r="AJ45" s="105">
        <f t="shared" ref="AJ45" si="113">AL45+AN45+AP45+AR45+AT45+AV45+AX45</f>
        <v>0.2</v>
      </c>
      <c r="AK45" s="106">
        <f t="shared" si="98"/>
        <v>0</v>
      </c>
      <c r="AL45" s="106">
        <f t="shared" si="99"/>
        <v>0</v>
      </c>
      <c r="AM45" s="106">
        <f t="shared" si="100"/>
        <v>0</v>
      </c>
      <c r="AN45" s="106">
        <f t="shared" si="101"/>
        <v>0</v>
      </c>
      <c r="AO45" s="106">
        <f t="shared" si="102"/>
        <v>34.200000000000003</v>
      </c>
      <c r="AP45" s="106">
        <f t="shared" si="103"/>
        <v>0.2</v>
      </c>
      <c r="AQ45" s="106">
        <f t="shared" si="104"/>
        <v>0</v>
      </c>
      <c r="AR45" s="106">
        <f t="shared" si="105"/>
        <v>0</v>
      </c>
      <c r="AS45" s="106">
        <f t="shared" si="106"/>
        <v>0</v>
      </c>
      <c r="AT45" s="106">
        <f t="shared" si="107"/>
        <v>0</v>
      </c>
      <c r="AU45" s="106">
        <f t="shared" si="108"/>
        <v>0</v>
      </c>
      <c r="AV45" s="106">
        <f t="shared" si="109"/>
        <v>0</v>
      </c>
      <c r="AW45" s="106">
        <f t="shared" si="110"/>
        <v>0</v>
      </c>
      <c r="AX45" s="106">
        <f t="shared" si="111"/>
        <v>0</v>
      </c>
      <c r="AY45" s="155">
        <f t="shared" si="41"/>
        <v>0</v>
      </c>
      <c r="AZ45" s="155">
        <f t="shared" si="42"/>
        <v>0</v>
      </c>
      <c r="BA45" s="155">
        <f t="shared" si="43"/>
        <v>0</v>
      </c>
      <c r="BB45" s="155">
        <f t="shared" si="44"/>
        <v>0</v>
      </c>
      <c r="BC45" s="155">
        <f t="shared" si="45"/>
        <v>0</v>
      </c>
      <c r="BD45" s="155">
        <f t="shared" si="46"/>
        <v>0</v>
      </c>
      <c r="BE45" s="155">
        <f t="shared" si="47"/>
        <v>0</v>
      </c>
      <c r="BF45" s="155">
        <f t="shared" si="48"/>
        <v>0</v>
      </c>
      <c r="BG45" s="155">
        <f t="shared" si="49"/>
        <v>0</v>
      </c>
      <c r="BH45" s="155">
        <f t="shared" si="50"/>
        <v>0</v>
      </c>
      <c r="BI45" s="155">
        <f t="shared" si="51"/>
        <v>0</v>
      </c>
      <c r="BJ45" s="155">
        <f t="shared" si="52"/>
        <v>0</v>
      </c>
      <c r="BK45" s="155">
        <f t="shared" si="53"/>
        <v>0</v>
      </c>
      <c r="BL45" s="155">
        <f t="shared" si="54"/>
        <v>0</v>
      </c>
      <c r="BM45" s="155">
        <f t="shared" si="55"/>
        <v>0</v>
      </c>
      <c r="BN45" s="155">
        <f t="shared" si="56"/>
        <v>0</v>
      </c>
      <c r="BO45" s="190">
        <f>S45+AY45</f>
        <v>0</v>
      </c>
    </row>
    <row r="46" spans="1:67" s="56" customFormat="1" ht="27.75" customHeight="1" x14ac:dyDescent="0.25">
      <c r="A46" s="99"/>
      <c r="B46" s="73" t="s">
        <v>132</v>
      </c>
      <c r="C46" s="148">
        <f t="shared" si="94"/>
        <v>3141.2</v>
      </c>
      <c r="D46" s="148">
        <f t="shared" si="59"/>
        <v>0</v>
      </c>
      <c r="E46" s="132"/>
      <c r="F46" s="132"/>
      <c r="G46" s="132"/>
      <c r="H46" s="132"/>
      <c r="I46" s="130">
        <v>3141.2</v>
      </c>
      <c r="J46" s="132"/>
      <c r="K46" s="132"/>
      <c r="L46" s="132"/>
      <c r="M46" s="132"/>
      <c r="N46" s="132"/>
      <c r="O46" s="132"/>
      <c r="P46" s="132"/>
      <c r="Q46" s="200"/>
      <c r="R46" s="200"/>
      <c r="S46" s="148">
        <f t="shared" si="95"/>
        <v>0</v>
      </c>
      <c r="T46" s="148">
        <f t="shared" si="61"/>
        <v>0</v>
      </c>
      <c r="U46" s="134"/>
      <c r="V46" s="134"/>
      <c r="W46" s="134"/>
      <c r="X46" s="134"/>
      <c r="Y46" s="134"/>
      <c r="Z46" s="134"/>
      <c r="AA46" s="134"/>
      <c r="AB46" s="134"/>
      <c r="AC46" s="134"/>
      <c r="AD46" s="134"/>
      <c r="AE46" s="134"/>
      <c r="AF46" s="134"/>
      <c r="AG46" s="210"/>
      <c r="AH46" s="210"/>
      <c r="AI46" s="105">
        <f t="shared" si="96"/>
        <v>3141.2</v>
      </c>
      <c r="AJ46" s="105">
        <f t="shared" si="97"/>
        <v>0</v>
      </c>
      <c r="AK46" s="106">
        <f t="shared" si="98"/>
        <v>0</v>
      </c>
      <c r="AL46" s="106">
        <f t="shared" si="99"/>
        <v>0</v>
      </c>
      <c r="AM46" s="106">
        <f t="shared" si="100"/>
        <v>0</v>
      </c>
      <c r="AN46" s="106">
        <f t="shared" si="101"/>
        <v>0</v>
      </c>
      <c r="AO46" s="106">
        <f t="shared" si="102"/>
        <v>3141.2</v>
      </c>
      <c r="AP46" s="106">
        <f t="shared" si="103"/>
        <v>0</v>
      </c>
      <c r="AQ46" s="106">
        <f t="shared" si="104"/>
        <v>0</v>
      </c>
      <c r="AR46" s="106">
        <f t="shared" si="105"/>
        <v>0</v>
      </c>
      <c r="AS46" s="106">
        <f t="shared" si="106"/>
        <v>0</v>
      </c>
      <c r="AT46" s="106">
        <f t="shared" si="107"/>
        <v>0</v>
      </c>
      <c r="AU46" s="106">
        <f t="shared" si="108"/>
        <v>0</v>
      </c>
      <c r="AV46" s="106">
        <f t="shared" si="109"/>
        <v>0</v>
      </c>
      <c r="AW46" s="106">
        <f t="shared" si="110"/>
        <v>0</v>
      </c>
      <c r="AX46" s="106">
        <f t="shared" si="111"/>
        <v>0</v>
      </c>
      <c r="AY46" s="155">
        <f t="shared" si="41"/>
        <v>0</v>
      </c>
      <c r="AZ46" s="155">
        <f t="shared" si="42"/>
        <v>0</v>
      </c>
      <c r="BA46" s="155">
        <f t="shared" si="43"/>
        <v>0</v>
      </c>
      <c r="BB46" s="155">
        <f t="shared" si="44"/>
        <v>0</v>
      </c>
      <c r="BC46" s="155">
        <f t="shared" si="45"/>
        <v>0</v>
      </c>
      <c r="BD46" s="155">
        <f t="shared" si="46"/>
        <v>0</v>
      </c>
      <c r="BE46" s="155">
        <f t="shared" si="47"/>
        <v>0</v>
      </c>
      <c r="BF46" s="155">
        <f t="shared" si="48"/>
        <v>0</v>
      </c>
      <c r="BG46" s="155">
        <f t="shared" si="49"/>
        <v>0</v>
      </c>
      <c r="BH46" s="155">
        <f t="shared" si="50"/>
        <v>0</v>
      </c>
      <c r="BI46" s="155">
        <f t="shared" si="51"/>
        <v>0</v>
      </c>
      <c r="BJ46" s="155">
        <f t="shared" si="52"/>
        <v>0</v>
      </c>
      <c r="BK46" s="155">
        <f t="shared" si="53"/>
        <v>0</v>
      </c>
      <c r="BL46" s="155">
        <f t="shared" si="54"/>
        <v>0</v>
      </c>
      <c r="BM46" s="155">
        <f t="shared" si="55"/>
        <v>0</v>
      </c>
      <c r="BN46" s="155">
        <f t="shared" si="56"/>
        <v>0</v>
      </c>
      <c r="BO46" s="190">
        <f t="shared" si="57"/>
        <v>0</v>
      </c>
    </row>
    <row r="47" spans="1:67" ht="15" customHeight="1" x14ac:dyDescent="0.25">
      <c r="A47" s="9"/>
      <c r="B47" s="5" t="s">
        <v>6</v>
      </c>
      <c r="C47" s="148">
        <f t="shared" si="94"/>
        <v>444.1</v>
      </c>
      <c r="D47" s="148">
        <f t="shared" si="59"/>
        <v>0.6</v>
      </c>
      <c r="E47" s="6">
        <v>153.6</v>
      </c>
      <c r="F47" s="6">
        <v>0.6</v>
      </c>
      <c r="G47" s="6"/>
      <c r="H47" s="6"/>
      <c r="I47" s="6"/>
      <c r="J47" s="6"/>
      <c r="K47" s="6"/>
      <c r="L47" s="6"/>
      <c r="M47" s="6">
        <f>42.5+30.4</f>
        <v>72.900000000000006</v>
      </c>
      <c r="N47" s="6"/>
      <c r="O47" s="6"/>
      <c r="P47" s="6"/>
      <c r="Q47" s="198">
        <f>'4 priedas_ nepanaudotos lėšos'!C20</f>
        <v>217.6</v>
      </c>
      <c r="R47" s="198">
        <f>'4 priedas_ nepanaudotos lėšos'!D20</f>
        <v>0</v>
      </c>
      <c r="S47" s="148">
        <f t="shared" si="95"/>
        <v>42.2</v>
      </c>
      <c r="T47" s="148">
        <f t="shared" si="61"/>
        <v>0</v>
      </c>
      <c r="U47" s="128">
        <v>-12.4</v>
      </c>
      <c r="V47" s="128"/>
      <c r="W47" s="128"/>
      <c r="X47" s="128"/>
      <c r="Y47" s="128"/>
      <c r="Z47" s="128"/>
      <c r="AA47" s="128"/>
      <c r="AB47" s="128"/>
      <c r="AC47" s="128">
        <v>54.6</v>
      </c>
      <c r="AD47" s="128"/>
      <c r="AE47" s="128"/>
      <c r="AF47" s="128"/>
      <c r="AG47" s="208">
        <f>'4 priedas_ nepanaudotos lėšos'!O20</f>
        <v>0</v>
      </c>
      <c r="AH47" s="208">
        <f>'4 priedas_ nepanaudotos lėšos'!P20</f>
        <v>0</v>
      </c>
      <c r="AI47" s="105">
        <f t="shared" ref="AI47:AI61" si="114">AK47+AM47+AO47+AQ47+AS47+AU47+AW47</f>
        <v>486.29999999999995</v>
      </c>
      <c r="AJ47" s="105">
        <f t="shared" si="93"/>
        <v>0.6</v>
      </c>
      <c r="AK47" s="5">
        <f>E47+U47</f>
        <v>141.19999999999999</v>
      </c>
      <c r="AL47" s="5">
        <f t="shared" si="99"/>
        <v>0.6</v>
      </c>
      <c r="AM47" s="5">
        <f t="shared" si="100"/>
        <v>0</v>
      </c>
      <c r="AN47" s="5">
        <f t="shared" si="101"/>
        <v>0</v>
      </c>
      <c r="AO47" s="5">
        <f t="shared" si="102"/>
        <v>0</v>
      </c>
      <c r="AP47" s="5">
        <f t="shared" si="103"/>
        <v>0</v>
      </c>
      <c r="AQ47" s="5">
        <f t="shared" si="104"/>
        <v>0</v>
      </c>
      <c r="AR47" s="5">
        <f t="shared" si="105"/>
        <v>0</v>
      </c>
      <c r="AS47" s="5">
        <f t="shared" si="106"/>
        <v>127.5</v>
      </c>
      <c r="AT47" s="5">
        <f t="shared" si="107"/>
        <v>0</v>
      </c>
      <c r="AU47" s="5">
        <f t="shared" si="108"/>
        <v>0</v>
      </c>
      <c r="AV47" s="5">
        <f t="shared" si="109"/>
        <v>0</v>
      </c>
      <c r="AW47" s="5">
        <f t="shared" si="110"/>
        <v>217.6</v>
      </c>
      <c r="AX47" s="5">
        <f t="shared" si="111"/>
        <v>0</v>
      </c>
      <c r="AY47" s="155">
        <f t="shared" si="41"/>
        <v>-42.199999999999932</v>
      </c>
      <c r="AZ47" s="155">
        <f t="shared" si="42"/>
        <v>0</v>
      </c>
      <c r="BA47" s="155">
        <f t="shared" si="43"/>
        <v>12.400000000000006</v>
      </c>
      <c r="BB47" s="155">
        <f t="shared" si="44"/>
        <v>0</v>
      </c>
      <c r="BC47" s="155">
        <f t="shared" si="45"/>
        <v>0</v>
      </c>
      <c r="BD47" s="155">
        <f t="shared" si="46"/>
        <v>0</v>
      </c>
      <c r="BE47" s="155">
        <f t="shared" si="47"/>
        <v>0</v>
      </c>
      <c r="BF47" s="155">
        <f t="shared" si="48"/>
        <v>0</v>
      </c>
      <c r="BG47" s="155">
        <f t="shared" si="49"/>
        <v>0</v>
      </c>
      <c r="BH47" s="155">
        <f t="shared" si="50"/>
        <v>0</v>
      </c>
      <c r="BI47" s="155">
        <f t="shared" si="51"/>
        <v>-54.599999999999994</v>
      </c>
      <c r="BJ47" s="155">
        <f t="shared" si="52"/>
        <v>0</v>
      </c>
      <c r="BK47" s="155">
        <f t="shared" si="53"/>
        <v>0</v>
      </c>
      <c r="BL47" s="155">
        <f t="shared" si="54"/>
        <v>0</v>
      </c>
      <c r="BM47" s="155">
        <f t="shared" si="55"/>
        <v>0</v>
      </c>
      <c r="BN47" s="155">
        <f t="shared" si="56"/>
        <v>0</v>
      </c>
      <c r="BO47" s="190">
        <f t="shared" si="57"/>
        <v>7.1054273576010019E-14</v>
      </c>
    </row>
    <row r="48" spans="1:67" x14ac:dyDescent="0.25">
      <c r="A48" s="9"/>
      <c r="B48" s="21" t="s">
        <v>308</v>
      </c>
      <c r="C48" s="148">
        <f t="shared" si="94"/>
        <v>5715.3</v>
      </c>
      <c r="D48" s="148">
        <f t="shared" si="59"/>
        <v>1477.5</v>
      </c>
      <c r="E48" s="6">
        <v>2074.4</v>
      </c>
      <c r="F48" s="6">
        <v>286.8</v>
      </c>
      <c r="G48" s="6"/>
      <c r="H48" s="6"/>
      <c r="I48" s="130">
        <v>1246.0999999999999</v>
      </c>
      <c r="J48" s="130">
        <v>14.5</v>
      </c>
      <c r="K48" s="6">
        <v>1279.5</v>
      </c>
      <c r="L48" s="6">
        <v>1176.2</v>
      </c>
      <c r="M48" s="6"/>
      <c r="N48" s="6"/>
      <c r="O48" s="6">
        <v>797.3</v>
      </c>
      <c r="P48" s="6"/>
      <c r="Q48" s="198">
        <f>'4 priedas_ nepanaudotos lėšos'!C21</f>
        <v>318</v>
      </c>
      <c r="R48" s="198">
        <f>'4 priedas_ nepanaudotos lėšos'!D21</f>
        <v>0</v>
      </c>
      <c r="S48" s="148">
        <f t="shared" si="95"/>
        <v>-11.4</v>
      </c>
      <c r="T48" s="148">
        <f t="shared" si="61"/>
        <v>-2.2999999999999998</v>
      </c>
      <c r="U48" s="128"/>
      <c r="V48" s="128">
        <v>-2.2999999999999998</v>
      </c>
      <c r="W48" s="128">
        <f>SUM(W49:W55)</f>
        <v>0</v>
      </c>
      <c r="X48" s="128"/>
      <c r="Y48" s="128">
        <f>SUM(Y49:Y55)</f>
        <v>0</v>
      </c>
      <c r="Z48" s="128">
        <f>SUM(Z49:Z55)</f>
        <v>0</v>
      </c>
      <c r="AA48" s="128"/>
      <c r="AB48" s="128"/>
      <c r="AC48" s="128"/>
      <c r="AD48" s="128"/>
      <c r="AE48" s="128">
        <v>-11.4</v>
      </c>
      <c r="AF48" s="128"/>
      <c r="AG48" s="208">
        <f>'4 priedas_ nepanaudotos lėšos'!O21</f>
        <v>0</v>
      </c>
      <c r="AH48" s="208">
        <f>'4 priedas_ nepanaudotos lėšos'!P21</f>
        <v>0</v>
      </c>
      <c r="AI48" s="105">
        <f t="shared" si="114"/>
        <v>5703.9</v>
      </c>
      <c r="AJ48" s="105">
        <f t="shared" si="93"/>
        <v>1475.2</v>
      </c>
      <c r="AK48" s="5">
        <f>E48+U48</f>
        <v>2074.4</v>
      </c>
      <c r="AL48" s="5">
        <f t="shared" si="99"/>
        <v>284.5</v>
      </c>
      <c r="AM48" s="5">
        <f t="shared" si="100"/>
        <v>0</v>
      </c>
      <c r="AN48" s="5">
        <f t="shared" si="101"/>
        <v>0</v>
      </c>
      <c r="AO48" s="5">
        <f t="shared" si="102"/>
        <v>1246.0999999999999</v>
      </c>
      <c r="AP48" s="5">
        <f t="shared" si="103"/>
        <v>14.5</v>
      </c>
      <c r="AQ48" s="5">
        <f t="shared" si="104"/>
        <v>1279.5</v>
      </c>
      <c r="AR48" s="5">
        <f t="shared" si="105"/>
        <v>1176.2</v>
      </c>
      <c r="AS48" s="5">
        <f t="shared" si="106"/>
        <v>0</v>
      </c>
      <c r="AT48" s="5">
        <f t="shared" si="107"/>
        <v>0</v>
      </c>
      <c r="AU48" s="5">
        <f t="shared" si="108"/>
        <v>785.9</v>
      </c>
      <c r="AV48" s="5">
        <f t="shared" si="109"/>
        <v>0</v>
      </c>
      <c r="AW48" s="5">
        <f t="shared" si="110"/>
        <v>318</v>
      </c>
      <c r="AX48" s="5">
        <f t="shared" si="111"/>
        <v>0</v>
      </c>
      <c r="AY48" s="155">
        <f t="shared" si="41"/>
        <v>11.400000000000546</v>
      </c>
      <c r="AZ48" s="155">
        <f t="shared" si="42"/>
        <v>2.2999999999999545</v>
      </c>
      <c r="BA48" s="155">
        <f t="shared" si="43"/>
        <v>0</v>
      </c>
      <c r="BB48" s="155">
        <f t="shared" si="44"/>
        <v>2.3000000000000114</v>
      </c>
      <c r="BC48" s="155">
        <f t="shared" si="45"/>
        <v>0</v>
      </c>
      <c r="BD48" s="155">
        <f t="shared" si="46"/>
        <v>0</v>
      </c>
      <c r="BE48" s="155">
        <f t="shared" si="47"/>
        <v>0</v>
      </c>
      <c r="BF48" s="155">
        <f t="shared" si="48"/>
        <v>0</v>
      </c>
      <c r="BG48" s="155">
        <f t="shared" si="49"/>
        <v>0</v>
      </c>
      <c r="BH48" s="155">
        <f t="shared" si="50"/>
        <v>0</v>
      </c>
      <c r="BI48" s="155">
        <f t="shared" si="51"/>
        <v>0</v>
      </c>
      <c r="BJ48" s="155">
        <f t="shared" si="52"/>
        <v>0</v>
      </c>
      <c r="BK48" s="155">
        <f t="shared" si="53"/>
        <v>11.399999999999977</v>
      </c>
      <c r="BL48" s="155">
        <f t="shared" si="54"/>
        <v>0</v>
      </c>
      <c r="BM48" s="155">
        <f t="shared" si="55"/>
        <v>0</v>
      </c>
      <c r="BN48" s="155">
        <f t="shared" si="56"/>
        <v>0</v>
      </c>
      <c r="BO48" s="190">
        <f t="shared" si="57"/>
        <v>5.4534154969587689E-13</v>
      </c>
    </row>
    <row r="49" spans="1:67" x14ac:dyDescent="0.25">
      <c r="A49" s="9"/>
      <c r="B49" s="73" t="s">
        <v>219</v>
      </c>
      <c r="C49" s="148">
        <f t="shared" si="94"/>
        <v>734</v>
      </c>
      <c r="D49" s="148">
        <f t="shared" si="59"/>
        <v>0</v>
      </c>
      <c r="E49" s="6"/>
      <c r="F49" s="6"/>
      <c r="G49" s="6"/>
      <c r="H49" s="6"/>
      <c r="I49" s="130">
        <v>734</v>
      </c>
      <c r="J49" s="130"/>
      <c r="K49" s="6"/>
      <c r="L49" s="6"/>
      <c r="M49" s="6"/>
      <c r="N49" s="6"/>
      <c r="O49" s="6"/>
      <c r="P49" s="6"/>
      <c r="Q49" s="198"/>
      <c r="R49" s="198"/>
      <c r="S49" s="148">
        <f t="shared" si="95"/>
        <v>0</v>
      </c>
      <c r="T49" s="148">
        <f t="shared" si="61"/>
        <v>0</v>
      </c>
      <c r="U49" s="128"/>
      <c r="V49" s="128"/>
      <c r="W49" s="128"/>
      <c r="X49" s="128"/>
      <c r="Y49" s="128"/>
      <c r="Z49" s="128"/>
      <c r="AA49" s="128"/>
      <c r="AB49" s="128"/>
      <c r="AC49" s="128"/>
      <c r="AD49" s="128"/>
      <c r="AE49" s="128"/>
      <c r="AF49" s="128"/>
      <c r="AG49" s="208"/>
      <c r="AH49" s="208"/>
      <c r="AI49" s="105">
        <f>AK49+AM49+AO49+AQ49+AS49+AU49+AW49</f>
        <v>734</v>
      </c>
      <c r="AJ49" s="105">
        <f t="shared" si="93"/>
        <v>0</v>
      </c>
      <c r="AK49" s="106">
        <f>E49+U49</f>
        <v>0</v>
      </c>
      <c r="AL49" s="106">
        <f t="shared" si="99"/>
        <v>0</v>
      </c>
      <c r="AM49" s="106">
        <f t="shared" si="100"/>
        <v>0</v>
      </c>
      <c r="AN49" s="106">
        <f t="shared" si="101"/>
        <v>0</v>
      </c>
      <c r="AO49" s="106">
        <f t="shared" si="102"/>
        <v>734</v>
      </c>
      <c r="AP49" s="106">
        <f t="shared" si="103"/>
        <v>0</v>
      </c>
      <c r="AQ49" s="106">
        <f t="shared" si="104"/>
        <v>0</v>
      </c>
      <c r="AR49" s="106">
        <f t="shared" si="105"/>
        <v>0</v>
      </c>
      <c r="AS49" s="106">
        <f t="shared" si="106"/>
        <v>0</v>
      </c>
      <c r="AT49" s="106">
        <f t="shared" si="107"/>
        <v>0</v>
      </c>
      <c r="AU49" s="106">
        <f t="shared" si="108"/>
        <v>0</v>
      </c>
      <c r="AV49" s="106">
        <f t="shared" si="109"/>
        <v>0</v>
      </c>
      <c r="AW49" s="106">
        <f t="shared" si="110"/>
        <v>0</v>
      </c>
      <c r="AX49" s="106">
        <f t="shared" si="111"/>
        <v>0</v>
      </c>
      <c r="AY49" s="155">
        <f t="shared" si="41"/>
        <v>0</v>
      </c>
      <c r="AZ49" s="155">
        <f t="shared" si="42"/>
        <v>0</v>
      </c>
      <c r="BA49" s="155">
        <f t="shared" si="43"/>
        <v>0</v>
      </c>
      <c r="BB49" s="155">
        <f t="shared" si="44"/>
        <v>0</v>
      </c>
      <c r="BC49" s="155">
        <f t="shared" si="45"/>
        <v>0</v>
      </c>
      <c r="BD49" s="155">
        <f t="shared" si="46"/>
        <v>0</v>
      </c>
      <c r="BE49" s="155">
        <f t="shared" si="47"/>
        <v>0</v>
      </c>
      <c r="BF49" s="155">
        <f t="shared" si="48"/>
        <v>0</v>
      </c>
      <c r="BG49" s="155">
        <f t="shared" si="49"/>
        <v>0</v>
      </c>
      <c r="BH49" s="155">
        <f t="shared" si="50"/>
        <v>0</v>
      </c>
      <c r="BI49" s="155">
        <f t="shared" si="51"/>
        <v>0</v>
      </c>
      <c r="BJ49" s="155">
        <f t="shared" si="52"/>
        <v>0</v>
      </c>
      <c r="BK49" s="155">
        <f t="shared" si="53"/>
        <v>0</v>
      </c>
      <c r="BL49" s="155">
        <f t="shared" si="54"/>
        <v>0</v>
      </c>
      <c r="BM49" s="155">
        <f t="shared" si="55"/>
        <v>0</v>
      </c>
      <c r="BN49" s="155">
        <f t="shared" si="56"/>
        <v>0</v>
      </c>
      <c r="BO49" s="190">
        <f t="shared" si="57"/>
        <v>0</v>
      </c>
    </row>
    <row r="50" spans="1:67" ht="15" customHeight="1" x14ac:dyDescent="0.25">
      <c r="A50" s="9"/>
      <c r="B50" s="73" t="s">
        <v>162</v>
      </c>
      <c r="C50" s="148">
        <f t="shared" ref="C50:C58" si="115">E50+G50+I50+K50+M50+O50+Q50</f>
        <v>218.1</v>
      </c>
      <c r="D50" s="148">
        <f t="shared" ref="D50:D58" si="116">F50+H50+J50+L50+N50+P50+R50</f>
        <v>1.1000000000000001</v>
      </c>
      <c r="E50" s="6"/>
      <c r="F50" s="6"/>
      <c r="G50" s="6"/>
      <c r="H50" s="6"/>
      <c r="I50" s="130">
        <v>218.1</v>
      </c>
      <c r="J50" s="130">
        <v>1.1000000000000001</v>
      </c>
      <c r="K50" s="6"/>
      <c r="L50" s="6"/>
      <c r="M50" s="6"/>
      <c r="N50" s="6"/>
      <c r="O50" s="6"/>
      <c r="P50" s="6"/>
      <c r="Q50" s="198"/>
      <c r="R50" s="198"/>
      <c r="S50" s="148">
        <f t="shared" ref="S50:S59" si="117">U50+W50+Y50+AA50+AC50+AE50+AG50</f>
        <v>0</v>
      </c>
      <c r="T50" s="148">
        <f t="shared" ref="T50:T59" si="118">V50+X50+Z50+AB50+AD50+AF50+AH50</f>
        <v>0.3</v>
      </c>
      <c r="U50" s="128"/>
      <c r="V50" s="128"/>
      <c r="W50" s="128"/>
      <c r="X50" s="128"/>
      <c r="Y50" s="128"/>
      <c r="Z50" s="128">
        <v>0.3</v>
      </c>
      <c r="AA50" s="128"/>
      <c r="AB50" s="128"/>
      <c r="AC50" s="128"/>
      <c r="AD50" s="128"/>
      <c r="AE50" s="128"/>
      <c r="AF50" s="128"/>
      <c r="AG50" s="208"/>
      <c r="AH50" s="208"/>
      <c r="AI50" s="105">
        <f t="shared" si="114"/>
        <v>218.1</v>
      </c>
      <c r="AJ50" s="105">
        <f t="shared" si="93"/>
        <v>1.4000000000000001</v>
      </c>
      <c r="AK50" s="106">
        <f t="shared" ref="AK50:AK55" si="119">E50+U50</f>
        <v>0</v>
      </c>
      <c r="AL50" s="106">
        <f t="shared" ref="AL50:AL62" si="120">F50+V50</f>
        <v>0</v>
      </c>
      <c r="AM50" s="106">
        <f t="shared" ref="AM50:AM62" si="121">G50+W50</f>
        <v>0</v>
      </c>
      <c r="AN50" s="106">
        <f t="shared" ref="AN50:AN62" si="122">H50+X50</f>
        <v>0</v>
      </c>
      <c r="AO50" s="106">
        <f t="shared" ref="AO50:AP62" si="123">I50+Y50</f>
        <v>218.1</v>
      </c>
      <c r="AP50" s="106">
        <f t="shared" ref="AP50:AP61" si="124">J50+Z50</f>
        <v>1.4000000000000001</v>
      </c>
      <c r="AQ50" s="106">
        <f t="shared" ref="AQ50:AQ62" si="125">K50+AA50</f>
        <v>0</v>
      </c>
      <c r="AR50" s="106">
        <f t="shared" ref="AR50:AR62" si="126">L50+AB50</f>
        <v>0</v>
      </c>
      <c r="AS50" s="106">
        <f t="shared" ref="AS50:AS62" si="127">M50+AC50</f>
        <v>0</v>
      </c>
      <c r="AT50" s="106">
        <f t="shared" ref="AT50:AT62" si="128">N50+AD50</f>
        <v>0</v>
      </c>
      <c r="AU50" s="106">
        <f t="shared" ref="AU50:AU62" si="129">O50+AE50</f>
        <v>0</v>
      </c>
      <c r="AV50" s="106">
        <f t="shared" ref="AV50:AV62" si="130">P50+AF50</f>
        <v>0</v>
      </c>
      <c r="AW50" s="106">
        <f t="shared" ref="AW50:AW62" si="131">Q50+AG50</f>
        <v>0</v>
      </c>
      <c r="AX50" s="106">
        <f t="shared" ref="AX50:AX62" si="132">R50+AH50</f>
        <v>0</v>
      </c>
      <c r="AY50" s="155">
        <f t="shared" si="41"/>
        <v>0</v>
      </c>
      <c r="AZ50" s="155">
        <f t="shared" si="42"/>
        <v>-0.30000000000000004</v>
      </c>
      <c r="BA50" s="155">
        <f t="shared" si="43"/>
        <v>0</v>
      </c>
      <c r="BB50" s="155">
        <f t="shared" si="44"/>
        <v>0</v>
      </c>
      <c r="BC50" s="155">
        <f t="shared" si="45"/>
        <v>0</v>
      </c>
      <c r="BD50" s="155">
        <f t="shared" si="46"/>
        <v>0</v>
      </c>
      <c r="BE50" s="155">
        <f t="shared" si="47"/>
        <v>0</v>
      </c>
      <c r="BF50" s="155">
        <f t="shared" si="48"/>
        <v>-0.30000000000000004</v>
      </c>
      <c r="BG50" s="155">
        <f t="shared" si="49"/>
        <v>0</v>
      </c>
      <c r="BH50" s="155">
        <f t="shared" si="50"/>
        <v>0</v>
      </c>
      <c r="BI50" s="155">
        <f t="shared" si="51"/>
        <v>0</v>
      </c>
      <c r="BJ50" s="155">
        <f t="shared" si="52"/>
        <v>0</v>
      </c>
      <c r="BK50" s="155">
        <f t="shared" si="53"/>
        <v>0</v>
      </c>
      <c r="BL50" s="155">
        <f t="shared" si="54"/>
        <v>0</v>
      </c>
      <c r="BM50" s="155">
        <f t="shared" si="55"/>
        <v>0</v>
      </c>
      <c r="BN50" s="155">
        <f t="shared" si="56"/>
        <v>0</v>
      </c>
      <c r="BO50" s="190">
        <f t="shared" si="57"/>
        <v>0</v>
      </c>
    </row>
    <row r="51" spans="1:67" ht="27" customHeight="1" x14ac:dyDescent="0.25">
      <c r="A51" s="9"/>
      <c r="B51" s="73" t="s">
        <v>225</v>
      </c>
      <c r="C51" s="148">
        <f t="shared" si="115"/>
        <v>21</v>
      </c>
      <c r="D51" s="148">
        <f t="shared" si="116"/>
        <v>0.6</v>
      </c>
      <c r="E51" s="6"/>
      <c r="F51" s="6"/>
      <c r="G51" s="6"/>
      <c r="H51" s="6"/>
      <c r="I51" s="130">
        <v>21</v>
      </c>
      <c r="J51" s="130">
        <v>0.6</v>
      </c>
      <c r="K51" s="6"/>
      <c r="L51" s="6"/>
      <c r="M51" s="6"/>
      <c r="N51" s="6"/>
      <c r="O51" s="6"/>
      <c r="P51" s="6"/>
      <c r="Q51" s="198"/>
      <c r="R51" s="198"/>
      <c r="S51" s="148">
        <f t="shared" si="117"/>
        <v>0</v>
      </c>
      <c r="T51" s="148">
        <f t="shared" si="118"/>
        <v>-0.3</v>
      </c>
      <c r="U51" s="128"/>
      <c r="V51" s="128"/>
      <c r="W51" s="128"/>
      <c r="X51" s="128"/>
      <c r="Y51" s="128"/>
      <c r="Z51" s="128">
        <v>-0.3</v>
      </c>
      <c r="AA51" s="128"/>
      <c r="AB51" s="128"/>
      <c r="AC51" s="128"/>
      <c r="AD51" s="128"/>
      <c r="AE51" s="128"/>
      <c r="AF51" s="128"/>
      <c r="AG51" s="208"/>
      <c r="AH51" s="208"/>
      <c r="AI51" s="105">
        <f t="shared" ref="AI51:AI55" si="133">AK51+AM51+AO51+AQ51+AS51+AU51+AW51</f>
        <v>21</v>
      </c>
      <c r="AJ51" s="105">
        <f t="shared" ref="AJ51:AJ55" si="134">AL51+AN51+AP51+AR51+AT51+AV51+AX51</f>
        <v>0.3</v>
      </c>
      <c r="AK51" s="106">
        <f t="shared" si="119"/>
        <v>0</v>
      </c>
      <c r="AL51" s="106">
        <f t="shared" si="120"/>
        <v>0</v>
      </c>
      <c r="AM51" s="106">
        <f t="shared" si="121"/>
        <v>0</v>
      </c>
      <c r="AN51" s="106">
        <f t="shared" si="122"/>
        <v>0</v>
      </c>
      <c r="AO51" s="106">
        <f t="shared" si="123"/>
        <v>21</v>
      </c>
      <c r="AP51" s="106">
        <f t="shared" si="124"/>
        <v>0.3</v>
      </c>
      <c r="AQ51" s="106">
        <f t="shared" si="125"/>
        <v>0</v>
      </c>
      <c r="AR51" s="106">
        <f t="shared" si="126"/>
        <v>0</v>
      </c>
      <c r="AS51" s="106">
        <f t="shared" si="127"/>
        <v>0</v>
      </c>
      <c r="AT51" s="106">
        <f t="shared" si="128"/>
        <v>0</v>
      </c>
      <c r="AU51" s="106">
        <f t="shared" si="129"/>
        <v>0</v>
      </c>
      <c r="AV51" s="106">
        <f t="shared" si="130"/>
        <v>0</v>
      </c>
      <c r="AW51" s="106">
        <f t="shared" si="131"/>
        <v>0</v>
      </c>
      <c r="AX51" s="106">
        <f t="shared" si="132"/>
        <v>0</v>
      </c>
      <c r="AY51" s="155">
        <f t="shared" si="41"/>
        <v>0</v>
      </c>
      <c r="AZ51" s="155">
        <f t="shared" si="42"/>
        <v>0.3</v>
      </c>
      <c r="BA51" s="155">
        <f t="shared" si="43"/>
        <v>0</v>
      </c>
      <c r="BB51" s="155">
        <f t="shared" si="44"/>
        <v>0</v>
      </c>
      <c r="BC51" s="155">
        <f t="shared" si="45"/>
        <v>0</v>
      </c>
      <c r="BD51" s="155">
        <f t="shared" si="46"/>
        <v>0</v>
      </c>
      <c r="BE51" s="155">
        <f t="shared" si="47"/>
        <v>0</v>
      </c>
      <c r="BF51" s="155">
        <f t="shared" si="48"/>
        <v>0.3</v>
      </c>
      <c r="BG51" s="155">
        <f t="shared" si="49"/>
        <v>0</v>
      </c>
      <c r="BH51" s="155">
        <f t="shared" si="50"/>
        <v>0</v>
      </c>
      <c r="BI51" s="155">
        <f t="shared" si="51"/>
        <v>0</v>
      </c>
      <c r="BJ51" s="155">
        <f t="shared" si="52"/>
        <v>0</v>
      </c>
      <c r="BK51" s="155">
        <f t="shared" si="53"/>
        <v>0</v>
      </c>
      <c r="BL51" s="155">
        <f t="shared" si="54"/>
        <v>0</v>
      </c>
      <c r="BM51" s="155">
        <f t="shared" si="55"/>
        <v>0</v>
      </c>
      <c r="BN51" s="155">
        <f t="shared" si="56"/>
        <v>0</v>
      </c>
      <c r="BO51" s="190">
        <f t="shared" si="57"/>
        <v>0</v>
      </c>
    </row>
    <row r="52" spans="1:67" ht="26.25" x14ac:dyDescent="0.25">
      <c r="A52" s="30"/>
      <c r="B52" s="32" t="s">
        <v>263</v>
      </c>
      <c r="C52" s="148">
        <f t="shared" si="115"/>
        <v>6.4</v>
      </c>
      <c r="D52" s="148">
        <f t="shared" si="116"/>
        <v>0</v>
      </c>
      <c r="E52" s="6"/>
      <c r="F52" s="6"/>
      <c r="G52" s="6"/>
      <c r="H52" s="6"/>
      <c r="I52" s="130">
        <v>6.4</v>
      </c>
      <c r="J52" s="130"/>
      <c r="K52" s="6"/>
      <c r="L52" s="6"/>
      <c r="M52" s="6"/>
      <c r="N52" s="6"/>
      <c r="O52" s="6"/>
      <c r="P52" s="6"/>
      <c r="Q52" s="198"/>
      <c r="R52" s="198"/>
      <c r="S52" s="148">
        <f t="shared" si="117"/>
        <v>0</v>
      </c>
      <c r="T52" s="148">
        <f t="shared" si="118"/>
        <v>0</v>
      </c>
      <c r="U52" s="128"/>
      <c r="V52" s="128"/>
      <c r="W52" s="128"/>
      <c r="X52" s="128"/>
      <c r="Y52" s="128"/>
      <c r="Z52" s="128"/>
      <c r="AA52" s="128"/>
      <c r="AB52" s="128"/>
      <c r="AC52" s="128"/>
      <c r="AD52" s="128"/>
      <c r="AE52" s="128"/>
      <c r="AF52" s="128"/>
      <c r="AG52" s="208"/>
      <c r="AH52" s="208"/>
      <c r="AI52" s="105">
        <f t="shared" ref="AI52" si="135">AK52+AM52+AO52+AQ52+AS52+AU52+AW52</f>
        <v>6.4</v>
      </c>
      <c r="AJ52" s="105">
        <f t="shared" ref="AJ52" si="136">AL52+AN52+AP52+AR52+AT52+AV52+AX52</f>
        <v>0</v>
      </c>
      <c r="AK52" s="106">
        <f t="shared" si="119"/>
        <v>0</v>
      </c>
      <c r="AL52" s="106">
        <f t="shared" si="120"/>
        <v>0</v>
      </c>
      <c r="AM52" s="106">
        <f t="shared" si="121"/>
        <v>0</v>
      </c>
      <c r="AN52" s="106">
        <f t="shared" si="122"/>
        <v>0</v>
      </c>
      <c r="AO52" s="106">
        <f t="shared" si="123"/>
        <v>6.4</v>
      </c>
      <c r="AP52" s="106">
        <f t="shared" si="124"/>
        <v>0</v>
      </c>
      <c r="AQ52" s="106">
        <f t="shared" si="125"/>
        <v>0</v>
      </c>
      <c r="AR52" s="106">
        <f t="shared" si="126"/>
        <v>0</v>
      </c>
      <c r="AS52" s="106">
        <f t="shared" si="127"/>
        <v>0</v>
      </c>
      <c r="AT52" s="106">
        <f t="shared" si="128"/>
        <v>0</v>
      </c>
      <c r="AU52" s="106">
        <f t="shared" si="129"/>
        <v>0</v>
      </c>
      <c r="AV52" s="106">
        <f t="shared" si="130"/>
        <v>0</v>
      </c>
      <c r="AW52" s="106">
        <f t="shared" si="131"/>
        <v>0</v>
      </c>
      <c r="AX52" s="106">
        <f t="shared" si="132"/>
        <v>0</v>
      </c>
      <c r="AY52" s="155">
        <f t="shared" si="41"/>
        <v>0</v>
      </c>
      <c r="AZ52" s="155">
        <f t="shared" si="42"/>
        <v>0</v>
      </c>
      <c r="BA52" s="155">
        <f t="shared" si="43"/>
        <v>0</v>
      </c>
      <c r="BB52" s="155">
        <f t="shared" si="44"/>
        <v>0</v>
      </c>
      <c r="BC52" s="155">
        <f t="shared" si="45"/>
        <v>0</v>
      </c>
      <c r="BD52" s="155">
        <f t="shared" si="46"/>
        <v>0</v>
      </c>
      <c r="BE52" s="155">
        <f t="shared" si="47"/>
        <v>0</v>
      </c>
      <c r="BF52" s="155">
        <f t="shared" si="48"/>
        <v>0</v>
      </c>
      <c r="BG52" s="155">
        <f t="shared" si="49"/>
        <v>0</v>
      </c>
      <c r="BH52" s="155">
        <f t="shared" si="50"/>
        <v>0</v>
      </c>
      <c r="BI52" s="155">
        <f t="shared" si="51"/>
        <v>0</v>
      </c>
      <c r="BJ52" s="155">
        <f t="shared" si="52"/>
        <v>0</v>
      </c>
      <c r="BK52" s="155">
        <f t="shared" si="53"/>
        <v>0</v>
      </c>
      <c r="BL52" s="155">
        <f t="shared" si="54"/>
        <v>0</v>
      </c>
      <c r="BM52" s="155">
        <f t="shared" si="55"/>
        <v>0</v>
      </c>
      <c r="BN52" s="155">
        <f t="shared" si="56"/>
        <v>0</v>
      </c>
      <c r="BO52" s="190">
        <f t="shared" si="57"/>
        <v>0</v>
      </c>
    </row>
    <row r="53" spans="1:67" x14ac:dyDescent="0.25">
      <c r="A53" s="30"/>
      <c r="B53" s="32" t="s">
        <v>408</v>
      </c>
      <c r="C53" s="148">
        <f t="shared" si="115"/>
        <v>31.1</v>
      </c>
      <c r="D53" s="148">
        <f t="shared" si="116"/>
        <v>0</v>
      </c>
      <c r="E53" s="6"/>
      <c r="F53" s="6"/>
      <c r="G53" s="6"/>
      <c r="H53" s="6"/>
      <c r="I53" s="130">
        <v>31.1</v>
      </c>
      <c r="J53" s="130"/>
      <c r="K53" s="6"/>
      <c r="L53" s="6"/>
      <c r="M53" s="6"/>
      <c r="N53" s="6"/>
      <c r="O53" s="6"/>
      <c r="P53" s="6"/>
      <c r="Q53" s="198"/>
      <c r="R53" s="198"/>
      <c r="S53" s="148">
        <f t="shared" si="117"/>
        <v>0</v>
      </c>
      <c r="T53" s="148">
        <f t="shared" si="118"/>
        <v>0</v>
      </c>
      <c r="U53" s="128"/>
      <c r="V53" s="128"/>
      <c r="W53" s="128"/>
      <c r="X53" s="128"/>
      <c r="Y53" s="128"/>
      <c r="Z53" s="128"/>
      <c r="AA53" s="128"/>
      <c r="AB53" s="128"/>
      <c r="AC53" s="128"/>
      <c r="AD53" s="128"/>
      <c r="AE53" s="128"/>
      <c r="AF53" s="128"/>
      <c r="AG53" s="208"/>
      <c r="AH53" s="208"/>
      <c r="AI53" s="105">
        <f t="shared" ref="AI53" si="137">AK53+AM53+AO53+AQ53+AS53+AU53+AW53</f>
        <v>31.1</v>
      </c>
      <c r="AJ53" s="105">
        <f t="shared" ref="AJ53" si="138">AL53+AN53+AP53+AR53+AT53+AV53+AX53</f>
        <v>0</v>
      </c>
      <c r="AK53" s="106">
        <f t="shared" ref="AK53" si="139">E53+U53</f>
        <v>0</v>
      </c>
      <c r="AL53" s="106">
        <f t="shared" ref="AL53" si="140">F53+V53</f>
        <v>0</v>
      </c>
      <c r="AM53" s="106">
        <f t="shared" ref="AM53" si="141">G53+W53</f>
        <v>0</v>
      </c>
      <c r="AN53" s="106">
        <f t="shared" ref="AN53" si="142">H53+X53</f>
        <v>0</v>
      </c>
      <c r="AO53" s="106">
        <f t="shared" ref="AO53" si="143">I53+Y53</f>
        <v>31.1</v>
      </c>
      <c r="AP53" s="106">
        <f t="shared" ref="AP53" si="144">J53+Z53</f>
        <v>0</v>
      </c>
      <c r="AQ53" s="106">
        <f t="shared" ref="AQ53" si="145">K53+AA53</f>
        <v>0</v>
      </c>
      <c r="AR53" s="106">
        <f t="shared" ref="AR53" si="146">L53+AB53</f>
        <v>0</v>
      </c>
      <c r="AS53" s="106">
        <f t="shared" ref="AS53" si="147">M53+AC53</f>
        <v>0</v>
      </c>
      <c r="AT53" s="106">
        <f t="shared" ref="AT53" si="148">N53+AD53</f>
        <v>0</v>
      </c>
      <c r="AU53" s="106">
        <f t="shared" ref="AU53" si="149">O53+AE53</f>
        <v>0</v>
      </c>
      <c r="AV53" s="106">
        <f t="shared" ref="AV53" si="150">P53+AF53</f>
        <v>0</v>
      </c>
      <c r="AW53" s="106">
        <f t="shared" ref="AW53" si="151">Q53+AG53</f>
        <v>0</v>
      </c>
      <c r="AX53" s="106">
        <f t="shared" ref="AX53" si="152">R53+AH53</f>
        <v>0</v>
      </c>
      <c r="AY53" s="155">
        <f t="shared" si="41"/>
        <v>0</v>
      </c>
      <c r="AZ53" s="155">
        <f t="shared" si="42"/>
        <v>0</v>
      </c>
      <c r="BA53" s="155">
        <f t="shared" si="43"/>
        <v>0</v>
      </c>
      <c r="BB53" s="155">
        <f t="shared" si="44"/>
        <v>0</v>
      </c>
      <c r="BC53" s="155">
        <f t="shared" si="45"/>
        <v>0</v>
      </c>
      <c r="BD53" s="155">
        <f t="shared" si="46"/>
        <v>0</v>
      </c>
      <c r="BE53" s="155">
        <f t="shared" si="47"/>
        <v>0</v>
      </c>
      <c r="BF53" s="155">
        <f t="shared" si="48"/>
        <v>0</v>
      </c>
      <c r="BG53" s="155">
        <f t="shared" si="49"/>
        <v>0</v>
      </c>
      <c r="BH53" s="155">
        <f t="shared" si="50"/>
        <v>0</v>
      </c>
      <c r="BI53" s="155">
        <f t="shared" si="51"/>
        <v>0</v>
      </c>
      <c r="BJ53" s="155">
        <f t="shared" si="52"/>
        <v>0</v>
      </c>
      <c r="BK53" s="155">
        <f t="shared" si="53"/>
        <v>0</v>
      </c>
      <c r="BL53" s="155">
        <f t="shared" si="54"/>
        <v>0</v>
      </c>
      <c r="BM53" s="155">
        <f t="shared" si="55"/>
        <v>0</v>
      </c>
      <c r="BN53" s="155">
        <f t="shared" si="56"/>
        <v>0</v>
      </c>
      <c r="BO53" s="190">
        <f t="shared" si="57"/>
        <v>0</v>
      </c>
    </row>
    <row r="54" spans="1:67" ht="39" x14ac:dyDescent="0.25">
      <c r="A54" s="30"/>
      <c r="B54" s="32" t="s">
        <v>409</v>
      </c>
      <c r="C54" s="148">
        <f t="shared" si="115"/>
        <v>1.8</v>
      </c>
      <c r="D54" s="148">
        <f t="shared" si="116"/>
        <v>1.8</v>
      </c>
      <c r="E54" s="6"/>
      <c r="F54" s="6"/>
      <c r="G54" s="6"/>
      <c r="H54" s="6"/>
      <c r="I54" s="130">
        <v>1.8</v>
      </c>
      <c r="J54" s="130">
        <v>1.8</v>
      </c>
      <c r="K54" s="6"/>
      <c r="L54" s="6"/>
      <c r="M54" s="6"/>
      <c r="N54" s="6"/>
      <c r="O54" s="6"/>
      <c r="P54" s="6"/>
      <c r="Q54" s="198"/>
      <c r="R54" s="198"/>
      <c r="S54" s="148">
        <f t="shared" ref="S54" si="153">U54+W54+Y54+AA54+AC54+AE54+AG54</f>
        <v>0</v>
      </c>
      <c r="T54" s="148">
        <f t="shared" ref="T54" si="154">V54+X54+Z54+AB54+AD54+AF54+AH54</f>
        <v>0</v>
      </c>
      <c r="U54" s="128"/>
      <c r="V54" s="128"/>
      <c r="W54" s="128"/>
      <c r="X54" s="128"/>
      <c r="Y54" s="128"/>
      <c r="Z54" s="128"/>
      <c r="AA54" s="128"/>
      <c r="AB54" s="128"/>
      <c r="AC54" s="128"/>
      <c r="AD54" s="128"/>
      <c r="AE54" s="128"/>
      <c r="AF54" s="128"/>
      <c r="AG54" s="208"/>
      <c r="AH54" s="208"/>
      <c r="AI54" s="105">
        <f t="shared" ref="AI54" si="155">AK54+AM54+AO54+AQ54+AS54+AU54+AW54</f>
        <v>1.8</v>
      </c>
      <c r="AJ54" s="105">
        <f t="shared" ref="AJ54" si="156">AL54+AN54+AP54+AR54+AT54+AV54+AX54</f>
        <v>1.8</v>
      </c>
      <c r="AK54" s="106">
        <f t="shared" ref="AK54" si="157">E54+U54</f>
        <v>0</v>
      </c>
      <c r="AL54" s="106">
        <f t="shared" ref="AL54" si="158">F54+V54</f>
        <v>0</v>
      </c>
      <c r="AM54" s="106">
        <f t="shared" ref="AM54" si="159">G54+W54</f>
        <v>0</v>
      </c>
      <c r="AN54" s="106">
        <f t="shared" ref="AN54" si="160">H54+X54</f>
        <v>0</v>
      </c>
      <c r="AO54" s="106">
        <f t="shared" ref="AO54" si="161">I54+Y54</f>
        <v>1.8</v>
      </c>
      <c r="AP54" s="106">
        <f t="shared" ref="AP54" si="162">J54+Z54</f>
        <v>1.8</v>
      </c>
      <c r="AQ54" s="106">
        <f t="shared" ref="AQ54" si="163">K54+AA54</f>
        <v>0</v>
      </c>
      <c r="AR54" s="106">
        <f t="shared" ref="AR54" si="164">L54+AB54</f>
        <v>0</v>
      </c>
      <c r="AS54" s="106">
        <f t="shared" ref="AS54" si="165">M54+AC54</f>
        <v>0</v>
      </c>
      <c r="AT54" s="106">
        <f t="shared" ref="AT54" si="166">N54+AD54</f>
        <v>0</v>
      </c>
      <c r="AU54" s="106">
        <f t="shared" ref="AU54" si="167">O54+AE54</f>
        <v>0</v>
      </c>
      <c r="AV54" s="106">
        <f t="shared" ref="AV54" si="168">P54+AF54</f>
        <v>0</v>
      </c>
      <c r="AW54" s="106">
        <f t="shared" ref="AW54" si="169">Q54+AG54</f>
        <v>0</v>
      </c>
      <c r="AX54" s="106">
        <f t="shared" ref="AX54" si="170">R54+AH54</f>
        <v>0</v>
      </c>
      <c r="AY54" s="155">
        <f t="shared" si="41"/>
        <v>0</v>
      </c>
      <c r="AZ54" s="155">
        <f t="shared" si="42"/>
        <v>0</v>
      </c>
      <c r="BA54" s="155">
        <f t="shared" si="43"/>
        <v>0</v>
      </c>
      <c r="BB54" s="155">
        <f t="shared" si="44"/>
        <v>0</v>
      </c>
      <c r="BC54" s="155">
        <f t="shared" si="45"/>
        <v>0</v>
      </c>
      <c r="BD54" s="155">
        <f t="shared" si="46"/>
        <v>0</v>
      </c>
      <c r="BE54" s="155">
        <f t="shared" si="47"/>
        <v>0</v>
      </c>
      <c r="BF54" s="155">
        <f t="shared" si="48"/>
        <v>0</v>
      </c>
      <c r="BG54" s="155">
        <f t="shared" si="49"/>
        <v>0</v>
      </c>
      <c r="BH54" s="155">
        <f t="shared" si="50"/>
        <v>0</v>
      </c>
      <c r="BI54" s="155">
        <f t="shared" si="51"/>
        <v>0</v>
      </c>
      <c r="BJ54" s="155">
        <f t="shared" si="52"/>
        <v>0</v>
      </c>
      <c r="BK54" s="155">
        <f t="shared" si="53"/>
        <v>0</v>
      </c>
      <c r="BL54" s="155">
        <f t="shared" si="54"/>
        <v>0</v>
      </c>
      <c r="BM54" s="155">
        <f t="shared" si="55"/>
        <v>0</v>
      </c>
      <c r="BN54" s="155">
        <f t="shared" si="56"/>
        <v>0</v>
      </c>
      <c r="BO54" s="190">
        <f t="shared" si="57"/>
        <v>0</v>
      </c>
    </row>
    <row r="55" spans="1:67" s="56" customFormat="1" ht="15" customHeight="1" x14ac:dyDescent="0.25">
      <c r="A55" s="99"/>
      <c r="B55" s="34" t="s">
        <v>250</v>
      </c>
      <c r="C55" s="148">
        <f t="shared" si="115"/>
        <v>233.7</v>
      </c>
      <c r="D55" s="148">
        <f t="shared" si="116"/>
        <v>11</v>
      </c>
      <c r="E55" s="132"/>
      <c r="F55" s="132"/>
      <c r="G55" s="132"/>
      <c r="H55" s="132"/>
      <c r="I55" s="130">
        <v>233.7</v>
      </c>
      <c r="J55" s="130">
        <v>11</v>
      </c>
      <c r="K55" s="132"/>
      <c r="L55" s="132"/>
      <c r="M55" s="132"/>
      <c r="N55" s="132"/>
      <c r="O55" s="132"/>
      <c r="P55" s="132"/>
      <c r="Q55" s="200"/>
      <c r="R55" s="200"/>
      <c r="S55" s="148">
        <f t="shared" si="117"/>
        <v>0</v>
      </c>
      <c r="T55" s="148">
        <f t="shared" si="118"/>
        <v>0</v>
      </c>
      <c r="U55" s="134"/>
      <c r="V55" s="134"/>
      <c r="W55" s="134"/>
      <c r="X55" s="134"/>
      <c r="Y55" s="134"/>
      <c r="Z55" s="134"/>
      <c r="AA55" s="134"/>
      <c r="AB55" s="134"/>
      <c r="AC55" s="134"/>
      <c r="AD55" s="134"/>
      <c r="AE55" s="134"/>
      <c r="AF55" s="134"/>
      <c r="AG55" s="210"/>
      <c r="AH55" s="210"/>
      <c r="AI55" s="105">
        <f t="shared" si="133"/>
        <v>233.7</v>
      </c>
      <c r="AJ55" s="105">
        <f t="shared" si="134"/>
        <v>11</v>
      </c>
      <c r="AK55" s="106">
        <f t="shared" si="119"/>
        <v>0</v>
      </c>
      <c r="AL55" s="106">
        <f t="shared" si="120"/>
        <v>0</v>
      </c>
      <c r="AM55" s="106">
        <f t="shared" si="121"/>
        <v>0</v>
      </c>
      <c r="AN55" s="106">
        <f t="shared" si="122"/>
        <v>0</v>
      </c>
      <c r="AO55" s="106">
        <f t="shared" si="123"/>
        <v>233.7</v>
      </c>
      <c r="AP55" s="106">
        <f t="shared" si="124"/>
        <v>11</v>
      </c>
      <c r="AQ55" s="106">
        <f t="shared" si="125"/>
        <v>0</v>
      </c>
      <c r="AR55" s="106">
        <f t="shared" si="126"/>
        <v>0</v>
      </c>
      <c r="AS55" s="106">
        <f t="shared" si="127"/>
        <v>0</v>
      </c>
      <c r="AT55" s="106">
        <f t="shared" si="128"/>
        <v>0</v>
      </c>
      <c r="AU55" s="106">
        <f t="shared" si="129"/>
        <v>0</v>
      </c>
      <c r="AV55" s="106">
        <f t="shared" si="130"/>
        <v>0</v>
      </c>
      <c r="AW55" s="106">
        <f t="shared" si="131"/>
        <v>0</v>
      </c>
      <c r="AX55" s="106">
        <f t="shared" si="132"/>
        <v>0</v>
      </c>
      <c r="AY55" s="155">
        <f t="shared" si="41"/>
        <v>0</v>
      </c>
      <c r="AZ55" s="155">
        <f t="shared" si="42"/>
        <v>0</v>
      </c>
      <c r="BA55" s="155">
        <f t="shared" si="43"/>
        <v>0</v>
      </c>
      <c r="BB55" s="155">
        <f t="shared" si="44"/>
        <v>0</v>
      </c>
      <c r="BC55" s="155">
        <f t="shared" si="45"/>
        <v>0</v>
      </c>
      <c r="BD55" s="155">
        <f t="shared" si="46"/>
        <v>0</v>
      </c>
      <c r="BE55" s="155">
        <f t="shared" si="47"/>
        <v>0</v>
      </c>
      <c r="BF55" s="155">
        <f t="shared" si="48"/>
        <v>0</v>
      </c>
      <c r="BG55" s="155">
        <f t="shared" si="49"/>
        <v>0</v>
      </c>
      <c r="BH55" s="155">
        <f t="shared" si="50"/>
        <v>0</v>
      </c>
      <c r="BI55" s="155">
        <f t="shared" si="51"/>
        <v>0</v>
      </c>
      <c r="BJ55" s="155">
        <f t="shared" si="52"/>
        <v>0</v>
      </c>
      <c r="BK55" s="155">
        <f t="shared" si="53"/>
        <v>0</v>
      </c>
      <c r="BL55" s="155">
        <f t="shared" si="54"/>
        <v>0</v>
      </c>
      <c r="BM55" s="155">
        <f t="shared" si="55"/>
        <v>0</v>
      </c>
      <c r="BN55" s="155">
        <f t="shared" si="56"/>
        <v>0</v>
      </c>
      <c r="BO55" s="190">
        <f t="shared" si="57"/>
        <v>0</v>
      </c>
    </row>
    <row r="56" spans="1:67" ht="15" customHeight="1" x14ac:dyDescent="0.25">
      <c r="A56" s="9"/>
      <c r="B56" s="1" t="s">
        <v>293</v>
      </c>
      <c r="C56" s="148">
        <f t="shared" si="115"/>
        <v>909</v>
      </c>
      <c r="D56" s="148">
        <f t="shared" si="116"/>
        <v>240.2</v>
      </c>
      <c r="E56" s="6">
        <v>475.1</v>
      </c>
      <c r="F56" s="6">
        <v>239.2</v>
      </c>
      <c r="G56" s="6">
        <f>G57</f>
        <v>219</v>
      </c>
      <c r="H56" s="6">
        <f>H57</f>
        <v>0</v>
      </c>
      <c r="I56" s="6"/>
      <c r="J56" s="6"/>
      <c r="K56" s="6"/>
      <c r="L56" s="6"/>
      <c r="M56" s="6"/>
      <c r="N56" s="6"/>
      <c r="O56" s="6">
        <v>214.9</v>
      </c>
      <c r="P56" s="6">
        <v>1</v>
      </c>
      <c r="Q56" s="198"/>
      <c r="R56" s="198"/>
      <c r="S56" s="148">
        <f t="shared" si="117"/>
        <v>0</v>
      </c>
      <c r="T56" s="148">
        <f t="shared" si="118"/>
        <v>0</v>
      </c>
      <c r="U56" s="128"/>
      <c r="V56" s="128"/>
      <c r="W56" s="128">
        <f>W57</f>
        <v>0</v>
      </c>
      <c r="X56" s="128">
        <f>X57</f>
        <v>0</v>
      </c>
      <c r="Y56" s="128"/>
      <c r="Z56" s="128"/>
      <c r="AA56" s="128"/>
      <c r="AB56" s="128"/>
      <c r="AC56" s="128"/>
      <c r="AD56" s="128"/>
      <c r="AE56" s="128"/>
      <c r="AF56" s="128"/>
      <c r="AG56" s="208"/>
      <c r="AH56" s="208"/>
      <c r="AI56" s="105">
        <f t="shared" si="114"/>
        <v>909</v>
      </c>
      <c r="AJ56" s="105">
        <f t="shared" si="93"/>
        <v>240.2</v>
      </c>
      <c r="AK56" s="5">
        <f t="shared" ref="AK56:AK62" si="171">E56+U56</f>
        <v>475.1</v>
      </c>
      <c r="AL56" s="5">
        <f t="shared" si="120"/>
        <v>239.2</v>
      </c>
      <c r="AM56" s="5">
        <f t="shared" si="121"/>
        <v>219</v>
      </c>
      <c r="AN56" s="5">
        <f t="shared" si="122"/>
        <v>0</v>
      </c>
      <c r="AO56" s="5">
        <f t="shared" si="123"/>
        <v>0</v>
      </c>
      <c r="AP56" s="5">
        <f t="shared" si="124"/>
        <v>0</v>
      </c>
      <c r="AQ56" s="5">
        <f t="shared" si="125"/>
        <v>0</v>
      </c>
      <c r="AR56" s="5">
        <f t="shared" si="126"/>
        <v>0</v>
      </c>
      <c r="AS56" s="5">
        <f t="shared" si="127"/>
        <v>0</v>
      </c>
      <c r="AT56" s="5">
        <f t="shared" si="128"/>
        <v>0</v>
      </c>
      <c r="AU56" s="5">
        <f t="shared" si="129"/>
        <v>214.9</v>
      </c>
      <c r="AV56" s="5">
        <f t="shared" si="130"/>
        <v>1</v>
      </c>
      <c r="AW56" s="5">
        <f t="shared" si="131"/>
        <v>0</v>
      </c>
      <c r="AX56" s="5">
        <f t="shared" si="132"/>
        <v>0</v>
      </c>
      <c r="AY56" s="155">
        <f t="shared" si="41"/>
        <v>0</v>
      </c>
      <c r="AZ56" s="155">
        <f t="shared" si="42"/>
        <v>0</v>
      </c>
      <c r="BA56" s="155">
        <f t="shared" si="43"/>
        <v>0</v>
      </c>
      <c r="BB56" s="155">
        <f t="shared" si="44"/>
        <v>0</v>
      </c>
      <c r="BC56" s="155">
        <f t="shared" si="45"/>
        <v>0</v>
      </c>
      <c r="BD56" s="155">
        <f t="shared" si="46"/>
        <v>0</v>
      </c>
      <c r="BE56" s="155">
        <f t="shared" si="47"/>
        <v>0</v>
      </c>
      <c r="BF56" s="155">
        <f t="shared" si="48"/>
        <v>0</v>
      </c>
      <c r="BG56" s="155">
        <f t="shared" si="49"/>
        <v>0</v>
      </c>
      <c r="BH56" s="155">
        <f t="shared" si="50"/>
        <v>0</v>
      </c>
      <c r="BI56" s="155">
        <f t="shared" si="51"/>
        <v>0</v>
      </c>
      <c r="BJ56" s="155">
        <f t="shared" si="52"/>
        <v>0</v>
      </c>
      <c r="BK56" s="155">
        <f t="shared" si="53"/>
        <v>0</v>
      </c>
      <c r="BL56" s="155">
        <f t="shared" si="54"/>
        <v>0</v>
      </c>
      <c r="BM56" s="155">
        <f t="shared" si="55"/>
        <v>0</v>
      </c>
      <c r="BN56" s="155">
        <f t="shared" si="56"/>
        <v>0</v>
      </c>
      <c r="BO56" s="190">
        <f t="shared" si="57"/>
        <v>0</v>
      </c>
    </row>
    <row r="57" spans="1:67" s="56" customFormat="1" ht="24.75" customHeight="1" x14ac:dyDescent="0.25">
      <c r="A57" s="99"/>
      <c r="B57" s="32" t="s">
        <v>79</v>
      </c>
      <c r="C57" s="148">
        <f t="shared" si="115"/>
        <v>219</v>
      </c>
      <c r="D57" s="148">
        <f t="shared" si="116"/>
        <v>0</v>
      </c>
      <c r="E57" s="132"/>
      <c r="F57" s="132"/>
      <c r="G57" s="132">
        <v>219</v>
      </c>
      <c r="H57" s="132"/>
      <c r="I57" s="132"/>
      <c r="J57" s="132"/>
      <c r="K57" s="132"/>
      <c r="L57" s="132"/>
      <c r="M57" s="132"/>
      <c r="N57" s="132"/>
      <c r="O57" s="132"/>
      <c r="P57" s="132"/>
      <c r="Q57" s="200"/>
      <c r="R57" s="200"/>
      <c r="S57" s="148">
        <f t="shared" si="117"/>
        <v>0</v>
      </c>
      <c r="T57" s="148">
        <f t="shared" si="118"/>
        <v>0</v>
      </c>
      <c r="U57" s="134"/>
      <c r="V57" s="134"/>
      <c r="W57" s="134"/>
      <c r="X57" s="134"/>
      <c r="Y57" s="134"/>
      <c r="Z57" s="134"/>
      <c r="AA57" s="134"/>
      <c r="AB57" s="134"/>
      <c r="AC57" s="134"/>
      <c r="AD57" s="134"/>
      <c r="AE57" s="134"/>
      <c r="AF57" s="134"/>
      <c r="AG57" s="210"/>
      <c r="AH57" s="210"/>
      <c r="AI57" s="105">
        <f t="shared" ref="AI57" si="172">AK57+AM57+AO57+AQ57+AS57+AU57+AW57</f>
        <v>219</v>
      </c>
      <c r="AJ57" s="105">
        <f t="shared" ref="AJ57" si="173">AL57+AN57+AP57+AR57+AT57+AV57+AX57</f>
        <v>0</v>
      </c>
      <c r="AK57" s="106">
        <f t="shared" si="171"/>
        <v>0</v>
      </c>
      <c r="AL57" s="106">
        <f t="shared" si="120"/>
        <v>0</v>
      </c>
      <c r="AM57" s="106">
        <f t="shared" si="121"/>
        <v>219</v>
      </c>
      <c r="AN57" s="106">
        <f t="shared" si="122"/>
        <v>0</v>
      </c>
      <c r="AO57" s="106">
        <f t="shared" si="123"/>
        <v>0</v>
      </c>
      <c r="AP57" s="106">
        <f t="shared" si="124"/>
        <v>0</v>
      </c>
      <c r="AQ57" s="106">
        <f t="shared" si="125"/>
        <v>0</v>
      </c>
      <c r="AR57" s="106">
        <f t="shared" si="126"/>
        <v>0</v>
      </c>
      <c r="AS57" s="106">
        <f t="shared" si="127"/>
        <v>0</v>
      </c>
      <c r="AT57" s="106">
        <f t="shared" si="128"/>
        <v>0</v>
      </c>
      <c r="AU57" s="106">
        <f t="shared" si="129"/>
        <v>0</v>
      </c>
      <c r="AV57" s="106">
        <f t="shared" si="130"/>
        <v>0</v>
      </c>
      <c r="AW57" s="106">
        <f t="shared" si="131"/>
        <v>0</v>
      </c>
      <c r="AX57" s="106">
        <f t="shared" si="132"/>
        <v>0</v>
      </c>
      <c r="AY57" s="155">
        <f t="shared" si="41"/>
        <v>0</v>
      </c>
      <c r="AZ57" s="155">
        <f t="shared" si="42"/>
        <v>0</v>
      </c>
      <c r="BA57" s="155">
        <f t="shared" si="43"/>
        <v>0</v>
      </c>
      <c r="BB57" s="155">
        <f t="shared" si="44"/>
        <v>0</v>
      </c>
      <c r="BC57" s="155">
        <f t="shared" si="45"/>
        <v>0</v>
      </c>
      <c r="BD57" s="155">
        <f t="shared" si="46"/>
        <v>0</v>
      </c>
      <c r="BE57" s="155">
        <f t="shared" si="47"/>
        <v>0</v>
      </c>
      <c r="BF57" s="155">
        <f t="shared" si="48"/>
        <v>0</v>
      </c>
      <c r="BG57" s="155">
        <f t="shared" si="49"/>
        <v>0</v>
      </c>
      <c r="BH57" s="155">
        <f t="shared" si="50"/>
        <v>0</v>
      </c>
      <c r="BI57" s="155">
        <f t="shared" si="51"/>
        <v>0</v>
      </c>
      <c r="BJ57" s="155">
        <f t="shared" si="52"/>
        <v>0</v>
      </c>
      <c r="BK57" s="155">
        <f t="shared" si="53"/>
        <v>0</v>
      </c>
      <c r="BL57" s="155">
        <f t="shared" si="54"/>
        <v>0</v>
      </c>
      <c r="BM57" s="155">
        <f t="shared" si="55"/>
        <v>0</v>
      </c>
      <c r="BN57" s="155">
        <f t="shared" si="56"/>
        <v>0</v>
      </c>
      <c r="BO57" s="190">
        <f t="shared" si="57"/>
        <v>0</v>
      </c>
    </row>
    <row r="58" spans="1:67" ht="15" customHeight="1" x14ac:dyDescent="0.25">
      <c r="A58" s="30"/>
      <c r="B58" s="14" t="s">
        <v>350</v>
      </c>
      <c r="C58" s="147">
        <f t="shared" si="115"/>
        <v>2239.4</v>
      </c>
      <c r="D58" s="148">
        <f t="shared" si="116"/>
        <v>151.79999999999998</v>
      </c>
      <c r="E58" s="6">
        <v>1336.9</v>
      </c>
      <c r="F58" s="6">
        <v>137.5</v>
      </c>
      <c r="G58" s="6"/>
      <c r="H58" s="6"/>
      <c r="I58" s="6">
        <f>SUM(I59:I60)</f>
        <v>728.5</v>
      </c>
      <c r="J58" s="6">
        <f>SUM(J59:J60)</f>
        <v>0.6</v>
      </c>
      <c r="K58" s="6"/>
      <c r="L58" s="6"/>
      <c r="M58" s="6"/>
      <c r="N58" s="6"/>
      <c r="O58" s="6">
        <v>140.5</v>
      </c>
      <c r="P58" s="6">
        <v>13.7</v>
      </c>
      <c r="Q58" s="198">
        <f>'4 priedas_ nepanaudotos lėšos'!C22</f>
        <v>33.5</v>
      </c>
      <c r="R58" s="198">
        <f>'4 priedas_ nepanaudotos lėšos'!D22</f>
        <v>0</v>
      </c>
      <c r="S58" s="147">
        <f t="shared" si="117"/>
        <v>0</v>
      </c>
      <c r="T58" s="148">
        <f t="shared" si="118"/>
        <v>0</v>
      </c>
      <c r="U58" s="128"/>
      <c r="V58" s="128"/>
      <c r="W58" s="128"/>
      <c r="X58" s="128"/>
      <c r="Y58" s="128">
        <f>SUM(Y59:Y60)</f>
        <v>0</v>
      </c>
      <c r="Z58" s="128">
        <f>SUM(Z59:Z60)</f>
        <v>0</v>
      </c>
      <c r="AA58" s="128"/>
      <c r="AB58" s="128"/>
      <c r="AC58" s="128"/>
      <c r="AD58" s="128"/>
      <c r="AE58" s="128"/>
      <c r="AF58" s="128"/>
      <c r="AG58" s="210">
        <f>'4 priedas_ nepanaudotos lėšos'!O22</f>
        <v>0</v>
      </c>
      <c r="AH58" s="210">
        <f>'4 priedas_ nepanaudotos lėšos'!P22</f>
        <v>0</v>
      </c>
      <c r="AI58" s="104">
        <f t="shared" si="114"/>
        <v>2239.4</v>
      </c>
      <c r="AJ58" s="105">
        <f t="shared" si="93"/>
        <v>151.79999999999998</v>
      </c>
      <c r="AK58" s="5">
        <f t="shared" si="171"/>
        <v>1336.9</v>
      </c>
      <c r="AL58" s="5">
        <f t="shared" si="120"/>
        <v>137.5</v>
      </c>
      <c r="AM58" s="5">
        <f t="shared" si="121"/>
        <v>0</v>
      </c>
      <c r="AN58" s="5">
        <f t="shared" si="122"/>
        <v>0</v>
      </c>
      <c r="AO58" s="5">
        <f t="shared" si="123"/>
        <v>728.5</v>
      </c>
      <c r="AP58" s="5">
        <f t="shared" si="124"/>
        <v>0.6</v>
      </c>
      <c r="AQ58" s="5">
        <f t="shared" si="125"/>
        <v>0</v>
      </c>
      <c r="AR58" s="5">
        <f t="shared" si="126"/>
        <v>0</v>
      </c>
      <c r="AS58" s="5">
        <f t="shared" si="127"/>
        <v>0</v>
      </c>
      <c r="AT58" s="5">
        <f t="shared" si="128"/>
        <v>0</v>
      </c>
      <c r="AU58" s="5">
        <f t="shared" si="129"/>
        <v>140.5</v>
      </c>
      <c r="AV58" s="5">
        <f t="shared" si="130"/>
        <v>13.7</v>
      </c>
      <c r="AW58" s="5">
        <f t="shared" si="131"/>
        <v>33.5</v>
      </c>
      <c r="AX58" s="5">
        <f t="shared" si="132"/>
        <v>0</v>
      </c>
      <c r="AY58" s="155">
        <f t="shared" si="41"/>
        <v>0</v>
      </c>
      <c r="AZ58" s="155">
        <f t="shared" si="42"/>
        <v>0</v>
      </c>
      <c r="BA58" s="155">
        <f t="shared" si="43"/>
        <v>0</v>
      </c>
      <c r="BB58" s="155">
        <f t="shared" si="44"/>
        <v>0</v>
      </c>
      <c r="BC58" s="155">
        <f t="shared" si="45"/>
        <v>0</v>
      </c>
      <c r="BD58" s="155">
        <f t="shared" si="46"/>
        <v>0</v>
      </c>
      <c r="BE58" s="155">
        <f t="shared" si="47"/>
        <v>0</v>
      </c>
      <c r="BF58" s="155">
        <f t="shared" si="48"/>
        <v>0</v>
      </c>
      <c r="BG58" s="155">
        <f t="shared" si="49"/>
        <v>0</v>
      </c>
      <c r="BH58" s="155">
        <f t="shared" si="50"/>
        <v>0</v>
      </c>
      <c r="BI58" s="155">
        <f t="shared" si="51"/>
        <v>0</v>
      </c>
      <c r="BJ58" s="155">
        <f t="shared" si="52"/>
        <v>0</v>
      </c>
      <c r="BK58" s="155">
        <f t="shared" si="53"/>
        <v>0</v>
      </c>
      <c r="BL58" s="155">
        <f t="shared" si="54"/>
        <v>0</v>
      </c>
      <c r="BM58" s="155">
        <f t="shared" si="55"/>
        <v>0</v>
      </c>
      <c r="BN58" s="155">
        <f t="shared" si="56"/>
        <v>0</v>
      </c>
      <c r="BO58" s="190">
        <f t="shared" si="57"/>
        <v>0</v>
      </c>
    </row>
    <row r="59" spans="1:67" ht="15" customHeight="1" x14ac:dyDescent="0.25">
      <c r="A59" s="30"/>
      <c r="B59" s="32" t="s">
        <v>410</v>
      </c>
      <c r="C59" s="147">
        <f t="shared" ref="C59:D60" si="174">E59+G59+I59+K59+M59+O59+Q59</f>
        <v>28.5</v>
      </c>
      <c r="D59" s="147">
        <f t="shared" si="174"/>
        <v>0.6</v>
      </c>
      <c r="E59" s="6"/>
      <c r="F59" s="6"/>
      <c r="G59" s="6"/>
      <c r="H59" s="6"/>
      <c r="I59" s="6">
        <v>28.5</v>
      </c>
      <c r="J59" s="6">
        <v>0.6</v>
      </c>
      <c r="K59" s="6"/>
      <c r="L59" s="6"/>
      <c r="M59" s="6"/>
      <c r="N59" s="6"/>
      <c r="O59" s="6"/>
      <c r="P59" s="6"/>
      <c r="Q59" s="198"/>
      <c r="R59" s="198"/>
      <c r="S59" s="148">
        <f t="shared" si="117"/>
        <v>0</v>
      </c>
      <c r="T59" s="148">
        <f t="shared" si="118"/>
        <v>0</v>
      </c>
      <c r="U59" s="128"/>
      <c r="V59" s="128"/>
      <c r="W59" s="128"/>
      <c r="X59" s="128"/>
      <c r="Y59" s="128"/>
      <c r="Z59" s="128"/>
      <c r="AA59" s="128"/>
      <c r="AB59" s="128"/>
      <c r="AC59" s="128"/>
      <c r="AD59" s="128"/>
      <c r="AE59" s="128"/>
      <c r="AF59" s="128"/>
      <c r="AG59" s="208"/>
      <c r="AH59" s="208"/>
      <c r="AI59" s="137">
        <f t="shared" si="114"/>
        <v>28.5</v>
      </c>
      <c r="AJ59" s="105">
        <f t="shared" si="93"/>
        <v>0.6</v>
      </c>
      <c r="AK59" s="106">
        <f t="shared" ref="AK59" si="175">E59+U59</f>
        <v>0</v>
      </c>
      <c r="AL59" s="106">
        <f t="shared" ref="AL59" si="176">F59+V59</f>
        <v>0</v>
      </c>
      <c r="AM59" s="106">
        <f t="shared" ref="AM59" si="177">G59+W59</f>
        <v>0</v>
      </c>
      <c r="AN59" s="106">
        <f t="shared" ref="AN59" si="178">H59+X59</f>
        <v>0</v>
      </c>
      <c r="AO59" s="106">
        <f t="shared" ref="AO59" si="179">I59+Y59</f>
        <v>28.5</v>
      </c>
      <c r="AP59" s="106">
        <f t="shared" ref="AP59" si="180">J59+Z59</f>
        <v>0.6</v>
      </c>
      <c r="AQ59" s="106">
        <f t="shared" ref="AQ59" si="181">K59+AA59</f>
        <v>0</v>
      </c>
      <c r="AR59" s="106">
        <f t="shared" ref="AR59" si="182">L59+AB59</f>
        <v>0</v>
      </c>
      <c r="AS59" s="106">
        <f t="shared" ref="AS59" si="183">M59+AC59</f>
        <v>0</v>
      </c>
      <c r="AT59" s="106">
        <f t="shared" ref="AT59" si="184">N59+AD59</f>
        <v>0</v>
      </c>
      <c r="AU59" s="106">
        <f t="shared" ref="AU59" si="185">O59+AE59</f>
        <v>0</v>
      </c>
      <c r="AV59" s="106">
        <f t="shared" ref="AV59" si="186">P59+AF59</f>
        <v>0</v>
      </c>
      <c r="AW59" s="106">
        <f t="shared" ref="AW59" si="187">Q59+AG59</f>
        <v>0</v>
      </c>
      <c r="AX59" s="106">
        <f t="shared" ref="AX59" si="188">R59+AH59</f>
        <v>0</v>
      </c>
      <c r="AY59" s="155">
        <f t="shared" si="41"/>
        <v>0</v>
      </c>
      <c r="AZ59" s="155">
        <f>D59-AJ59</f>
        <v>0</v>
      </c>
      <c r="BA59" s="155">
        <f t="shared" si="43"/>
        <v>0</v>
      </c>
      <c r="BB59" s="155">
        <f t="shared" si="44"/>
        <v>0</v>
      </c>
      <c r="BC59" s="155">
        <f t="shared" si="45"/>
        <v>0</v>
      </c>
      <c r="BD59" s="155">
        <f t="shared" si="46"/>
        <v>0</v>
      </c>
      <c r="BE59" s="155">
        <f t="shared" si="47"/>
        <v>0</v>
      </c>
      <c r="BF59" s="155">
        <f t="shared" si="48"/>
        <v>0</v>
      </c>
      <c r="BG59" s="155">
        <f t="shared" si="49"/>
        <v>0</v>
      </c>
      <c r="BH59" s="155">
        <f t="shared" si="50"/>
        <v>0</v>
      </c>
      <c r="BI59" s="155">
        <f t="shared" si="51"/>
        <v>0</v>
      </c>
      <c r="BJ59" s="155">
        <f t="shared" si="52"/>
        <v>0</v>
      </c>
      <c r="BK59" s="155">
        <f t="shared" si="53"/>
        <v>0</v>
      </c>
      <c r="BL59" s="155">
        <f t="shared" si="54"/>
        <v>0</v>
      </c>
      <c r="BM59" s="155">
        <f t="shared" si="55"/>
        <v>0</v>
      </c>
      <c r="BN59" s="155">
        <f t="shared" si="56"/>
        <v>0</v>
      </c>
      <c r="BO59" s="190">
        <f t="shared" si="57"/>
        <v>0</v>
      </c>
    </row>
    <row r="60" spans="1:67" ht="15" customHeight="1" x14ac:dyDescent="0.25">
      <c r="A60" s="30"/>
      <c r="B60" s="34" t="s">
        <v>219</v>
      </c>
      <c r="C60" s="147">
        <f t="shared" si="174"/>
        <v>700</v>
      </c>
      <c r="D60" s="148">
        <f t="shared" ref="D60" si="189">F60+H60+J60+L60+N60+P60+R60</f>
        <v>0</v>
      </c>
      <c r="E60" s="6"/>
      <c r="F60" s="6"/>
      <c r="G60" s="6"/>
      <c r="H60" s="6"/>
      <c r="I60" s="130">
        <v>700</v>
      </c>
      <c r="J60" s="6"/>
      <c r="K60" s="6"/>
      <c r="L60" s="6"/>
      <c r="M60" s="6"/>
      <c r="N60" s="6"/>
      <c r="O60" s="6"/>
      <c r="P60" s="6"/>
      <c r="Q60" s="198"/>
      <c r="R60" s="198"/>
      <c r="S60" s="148">
        <f t="shared" ref="S60" si="190">U60+W60+Y60+AA60+AC60+AE60+AG60</f>
        <v>0</v>
      </c>
      <c r="T60" s="148">
        <f t="shared" ref="T60" si="191">V60+X60+Z60+AB60+AD60+AF60+AH60</f>
        <v>0</v>
      </c>
      <c r="U60" s="128"/>
      <c r="V60" s="128"/>
      <c r="W60" s="128"/>
      <c r="X60" s="128"/>
      <c r="Y60" s="128"/>
      <c r="Z60" s="128"/>
      <c r="AA60" s="128"/>
      <c r="AB60" s="128"/>
      <c r="AC60" s="128"/>
      <c r="AD60" s="128"/>
      <c r="AE60" s="128"/>
      <c r="AF60" s="128"/>
      <c r="AG60" s="208"/>
      <c r="AH60" s="208"/>
      <c r="AI60" s="137">
        <f t="shared" ref="AI60:AI67" si="192">AK60+AM60+AO60+AQ60+AS60+AU60+AW60</f>
        <v>700</v>
      </c>
      <c r="AJ60" s="105"/>
      <c r="AK60" s="106">
        <f t="shared" si="171"/>
        <v>0</v>
      </c>
      <c r="AL60" s="106">
        <f t="shared" si="120"/>
        <v>0</v>
      </c>
      <c r="AM60" s="106">
        <f t="shared" si="121"/>
        <v>0</v>
      </c>
      <c r="AN60" s="106">
        <f t="shared" si="122"/>
        <v>0</v>
      </c>
      <c r="AO60" s="106">
        <f t="shared" si="123"/>
        <v>700</v>
      </c>
      <c r="AP60" s="106">
        <f t="shared" si="124"/>
        <v>0</v>
      </c>
      <c r="AQ60" s="106">
        <f t="shared" si="125"/>
        <v>0</v>
      </c>
      <c r="AR60" s="106">
        <f t="shared" si="126"/>
        <v>0</v>
      </c>
      <c r="AS60" s="106">
        <f t="shared" si="127"/>
        <v>0</v>
      </c>
      <c r="AT60" s="106">
        <f t="shared" si="128"/>
        <v>0</v>
      </c>
      <c r="AU60" s="106">
        <f t="shared" si="129"/>
        <v>0</v>
      </c>
      <c r="AV60" s="106">
        <f t="shared" si="130"/>
        <v>0</v>
      </c>
      <c r="AW60" s="106">
        <f t="shared" si="131"/>
        <v>0</v>
      </c>
      <c r="AX60" s="106">
        <f t="shared" si="132"/>
        <v>0</v>
      </c>
      <c r="AY60" s="155">
        <f t="shared" si="41"/>
        <v>0</v>
      </c>
      <c r="AZ60" s="155">
        <f t="shared" si="42"/>
        <v>0</v>
      </c>
      <c r="BA60" s="155">
        <f t="shared" si="43"/>
        <v>0</v>
      </c>
      <c r="BB60" s="155">
        <f t="shared" si="44"/>
        <v>0</v>
      </c>
      <c r="BC60" s="155">
        <f t="shared" si="45"/>
        <v>0</v>
      </c>
      <c r="BD60" s="155">
        <f t="shared" si="46"/>
        <v>0</v>
      </c>
      <c r="BE60" s="155">
        <f t="shared" si="47"/>
        <v>0</v>
      </c>
      <c r="BF60" s="155">
        <f t="shared" si="48"/>
        <v>0</v>
      </c>
      <c r="BG60" s="155">
        <f t="shared" si="49"/>
        <v>0</v>
      </c>
      <c r="BH60" s="155">
        <f t="shared" si="50"/>
        <v>0</v>
      </c>
      <c r="BI60" s="155">
        <f t="shared" si="51"/>
        <v>0</v>
      </c>
      <c r="BJ60" s="155">
        <f t="shared" si="52"/>
        <v>0</v>
      </c>
      <c r="BK60" s="155">
        <f t="shared" si="53"/>
        <v>0</v>
      </c>
      <c r="BL60" s="155">
        <f t="shared" si="54"/>
        <v>0</v>
      </c>
      <c r="BM60" s="155">
        <f t="shared" si="55"/>
        <v>0</v>
      </c>
      <c r="BN60" s="155">
        <f t="shared" si="56"/>
        <v>0</v>
      </c>
      <c r="BO60" s="190">
        <f t="shared" si="57"/>
        <v>0</v>
      </c>
    </row>
    <row r="61" spans="1:67" ht="15" customHeight="1" x14ac:dyDescent="0.25">
      <c r="A61" s="9"/>
      <c r="B61" s="1" t="s">
        <v>294</v>
      </c>
      <c r="C61" s="148">
        <f>E61+G61+I61+K61+M61+O61+Q61</f>
        <v>7905.9</v>
      </c>
      <c r="D61" s="148">
        <f t="shared" ref="D61:D77" si="193">F61+H61+J61+L61+N61+P61+R61</f>
        <v>142.20000000000002</v>
      </c>
      <c r="E61" s="6">
        <v>3773.6</v>
      </c>
      <c r="F61" s="6">
        <v>8.1999999999999993</v>
      </c>
      <c r="G61" s="6">
        <f>SUM(G72:G77)</f>
        <v>1843.1</v>
      </c>
      <c r="H61" s="6">
        <f>SUM(H72:H77)</f>
        <v>5.6</v>
      </c>
      <c r="I61" s="6">
        <f>SUM(I62:I77)</f>
        <v>1547.1999999999998</v>
      </c>
      <c r="J61" s="6">
        <f>SUM(J62:J77)</f>
        <v>119.4</v>
      </c>
      <c r="K61" s="6"/>
      <c r="L61" s="6"/>
      <c r="M61" s="6"/>
      <c r="N61" s="6"/>
      <c r="O61" s="6">
        <v>251.6</v>
      </c>
      <c r="P61" s="6">
        <v>9</v>
      </c>
      <c r="Q61" s="198">
        <f>'4 priedas_ nepanaudotos lėšos'!C23</f>
        <v>490.4</v>
      </c>
      <c r="R61" s="198">
        <f>'4 priedas_ nepanaudotos lėšos'!D23</f>
        <v>0</v>
      </c>
      <c r="S61" s="148">
        <f>U61+W61+Y61+AA61+AC61+AE61+AG61</f>
        <v>57.7</v>
      </c>
      <c r="T61" s="148">
        <f t="shared" ref="T61:T77" si="194">V61+X61+Z61+AB61+AD61+AF61+AH61</f>
        <v>0.2</v>
      </c>
      <c r="U61" s="128"/>
      <c r="V61" s="128"/>
      <c r="W61" s="128">
        <f>SUM(W72:W77)</f>
        <v>0</v>
      </c>
      <c r="X61" s="128">
        <f>SUM(X72:X77)</f>
        <v>0</v>
      </c>
      <c r="Y61" s="128">
        <f>SUM(Y62:Y77)</f>
        <v>57.7</v>
      </c>
      <c r="Z61" s="128">
        <f>SUM(Z62:Z77)</f>
        <v>0.2</v>
      </c>
      <c r="AA61" s="128"/>
      <c r="AB61" s="128"/>
      <c r="AC61" s="128"/>
      <c r="AD61" s="128"/>
      <c r="AE61" s="128"/>
      <c r="AF61" s="128"/>
      <c r="AG61" s="208">
        <f>'4 priedas_ nepanaudotos lėšos'!O23</f>
        <v>0</v>
      </c>
      <c r="AH61" s="208">
        <f>'4 priedas_ nepanaudotos lėšos'!P23</f>
        <v>0</v>
      </c>
      <c r="AI61" s="105">
        <f t="shared" si="114"/>
        <v>7963.5999999999995</v>
      </c>
      <c r="AJ61" s="105">
        <f t="shared" si="93"/>
        <v>142.4</v>
      </c>
      <c r="AK61" s="5">
        <f t="shared" si="171"/>
        <v>3773.6</v>
      </c>
      <c r="AL61" s="5">
        <f t="shared" si="120"/>
        <v>8.1999999999999993</v>
      </c>
      <c r="AM61" s="5">
        <f>G61+W61</f>
        <v>1843.1</v>
      </c>
      <c r="AN61" s="5">
        <f t="shared" si="122"/>
        <v>5.6</v>
      </c>
      <c r="AO61" s="5">
        <f>I61+Y61</f>
        <v>1604.8999999999999</v>
      </c>
      <c r="AP61" s="5">
        <f t="shared" si="124"/>
        <v>119.60000000000001</v>
      </c>
      <c r="AQ61" s="5">
        <f t="shared" si="125"/>
        <v>0</v>
      </c>
      <c r="AR61" s="5">
        <f t="shared" si="126"/>
        <v>0</v>
      </c>
      <c r="AS61" s="5">
        <f t="shared" si="127"/>
        <v>0</v>
      </c>
      <c r="AT61" s="5">
        <f t="shared" si="128"/>
        <v>0</v>
      </c>
      <c r="AU61" s="5">
        <f t="shared" si="129"/>
        <v>251.6</v>
      </c>
      <c r="AV61" s="5">
        <f t="shared" si="130"/>
        <v>9</v>
      </c>
      <c r="AW61" s="5">
        <f t="shared" si="131"/>
        <v>490.4</v>
      </c>
      <c r="AX61" s="5">
        <f t="shared" si="132"/>
        <v>0</v>
      </c>
      <c r="AY61" s="155">
        <f t="shared" si="41"/>
        <v>-57.699999999999818</v>
      </c>
      <c r="AZ61" s="155">
        <f t="shared" si="42"/>
        <v>-0.19999999999998863</v>
      </c>
      <c r="BA61" s="155">
        <f t="shared" si="43"/>
        <v>0</v>
      </c>
      <c r="BB61" s="155">
        <f t="shared" si="44"/>
        <v>0</v>
      </c>
      <c r="BC61" s="155">
        <f t="shared" si="45"/>
        <v>0</v>
      </c>
      <c r="BD61" s="155">
        <f t="shared" si="46"/>
        <v>0</v>
      </c>
      <c r="BE61" s="155">
        <f t="shared" si="47"/>
        <v>-57.700000000000045</v>
      </c>
      <c r="BF61" s="155">
        <f t="shared" si="48"/>
        <v>-0.20000000000000284</v>
      </c>
      <c r="BG61" s="155">
        <f t="shared" si="49"/>
        <v>0</v>
      </c>
      <c r="BH61" s="155">
        <f t="shared" si="50"/>
        <v>0</v>
      </c>
      <c r="BI61" s="155">
        <f t="shared" si="51"/>
        <v>0</v>
      </c>
      <c r="BJ61" s="155">
        <f t="shared" si="52"/>
        <v>0</v>
      </c>
      <c r="BK61" s="155">
        <f t="shared" si="53"/>
        <v>0</v>
      </c>
      <c r="BL61" s="155">
        <f t="shared" si="54"/>
        <v>0</v>
      </c>
      <c r="BM61" s="155">
        <f t="shared" si="55"/>
        <v>0</v>
      </c>
      <c r="BN61" s="155">
        <f t="shared" si="56"/>
        <v>0</v>
      </c>
      <c r="BO61" s="190">
        <f t="shared" si="57"/>
        <v>1.8474111129762605E-13</v>
      </c>
    </row>
    <row r="62" spans="1:67" ht="15" customHeight="1" x14ac:dyDescent="0.25">
      <c r="A62" s="9"/>
      <c r="B62" s="73" t="s">
        <v>162</v>
      </c>
      <c r="C62" s="150">
        <f t="shared" ref="C62:C77" si="195">E62+G62+I62+K62+M62+O62+Q62</f>
        <v>164</v>
      </c>
      <c r="D62" s="150">
        <f t="shared" si="193"/>
        <v>0</v>
      </c>
      <c r="E62" s="130"/>
      <c r="F62" s="130"/>
      <c r="G62" s="130"/>
      <c r="H62" s="130"/>
      <c r="I62" s="130">
        <v>164</v>
      </c>
      <c r="J62" s="130"/>
      <c r="K62" s="141"/>
      <c r="L62" s="141"/>
      <c r="M62" s="141"/>
      <c r="N62" s="141"/>
      <c r="O62" s="141"/>
      <c r="P62" s="141"/>
      <c r="Q62" s="201"/>
      <c r="R62" s="201"/>
      <c r="S62" s="150">
        <f t="shared" ref="S62:S77" si="196">U62+W62+Y62+AA62+AC62+AE62+AG62</f>
        <v>0</v>
      </c>
      <c r="T62" s="150">
        <f t="shared" si="194"/>
        <v>0</v>
      </c>
      <c r="U62" s="131"/>
      <c r="V62" s="131"/>
      <c r="W62" s="131"/>
      <c r="X62" s="131"/>
      <c r="Y62" s="142"/>
      <c r="Z62" s="142"/>
      <c r="AA62" s="142"/>
      <c r="AB62" s="142"/>
      <c r="AC62" s="142"/>
      <c r="AD62" s="142"/>
      <c r="AE62" s="142"/>
      <c r="AF62" s="142"/>
      <c r="AG62" s="211"/>
      <c r="AH62" s="211"/>
      <c r="AI62" s="137">
        <f t="shared" si="192"/>
        <v>164</v>
      </c>
      <c r="AJ62" s="137">
        <f t="shared" ref="AJ62:AJ67" si="197">AL62+AN62+AP62+AR62+AT62+AV62+AX62</f>
        <v>0</v>
      </c>
      <c r="AK62" s="106">
        <f t="shared" si="171"/>
        <v>0</v>
      </c>
      <c r="AL62" s="106">
        <f t="shared" si="120"/>
        <v>0</v>
      </c>
      <c r="AM62" s="106">
        <f t="shared" si="121"/>
        <v>0</v>
      </c>
      <c r="AN62" s="106">
        <f t="shared" si="122"/>
        <v>0</v>
      </c>
      <c r="AO62" s="106">
        <f t="shared" si="123"/>
        <v>164</v>
      </c>
      <c r="AP62" s="106">
        <f t="shared" si="123"/>
        <v>0</v>
      </c>
      <c r="AQ62" s="106">
        <f t="shared" si="125"/>
        <v>0</v>
      </c>
      <c r="AR62" s="106">
        <f t="shared" si="126"/>
        <v>0</v>
      </c>
      <c r="AS62" s="106">
        <f t="shared" si="127"/>
        <v>0</v>
      </c>
      <c r="AT62" s="106">
        <f t="shared" si="128"/>
        <v>0</v>
      </c>
      <c r="AU62" s="106">
        <f t="shared" si="129"/>
        <v>0</v>
      </c>
      <c r="AV62" s="106">
        <f t="shared" si="130"/>
        <v>0</v>
      </c>
      <c r="AW62" s="106">
        <f t="shared" si="131"/>
        <v>0</v>
      </c>
      <c r="AX62" s="106">
        <f t="shared" si="132"/>
        <v>0</v>
      </c>
      <c r="AY62" s="155">
        <f t="shared" si="41"/>
        <v>0</v>
      </c>
      <c r="AZ62" s="155">
        <f t="shared" si="42"/>
        <v>0</v>
      </c>
      <c r="BA62" s="155">
        <f t="shared" si="43"/>
        <v>0</v>
      </c>
      <c r="BB62" s="155">
        <f t="shared" si="44"/>
        <v>0</v>
      </c>
      <c r="BC62" s="155">
        <f t="shared" si="45"/>
        <v>0</v>
      </c>
      <c r="BD62" s="155">
        <f t="shared" si="46"/>
        <v>0</v>
      </c>
      <c r="BE62" s="155">
        <f t="shared" si="47"/>
        <v>0</v>
      </c>
      <c r="BF62" s="155">
        <f t="shared" si="48"/>
        <v>0</v>
      </c>
      <c r="BG62" s="155">
        <f t="shared" si="49"/>
        <v>0</v>
      </c>
      <c r="BH62" s="155">
        <f t="shared" si="50"/>
        <v>0</v>
      </c>
      <c r="BI62" s="155">
        <f t="shared" si="51"/>
        <v>0</v>
      </c>
      <c r="BJ62" s="155">
        <f t="shared" si="52"/>
        <v>0</v>
      </c>
      <c r="BK62" s="155">
        <f t="shared" si="53"/>
        <v>0</v>
      </c>
      <c r="BL62" s="155">
        <f t="shared" si="54"/>
        <v>0</v>
      </c>
      <c r="BM62" s="155">
        <f t="shared" si="55"/>
        <v>0</v>
      </c>
      <c r="BN62" s="155">
        <f t="shared" si="56"/>
        <v>0</v>
      </c>
      <c r="BO62" s="190">
        <f t="shared" si="57"/>
        <v>0</v>
      </c>
    </row>
    <row r="63" spans="1:67" ht="15" customHeight="1" x14ac:dyDescent="0.25">
      <c r="A63" s="9"/>
      <c r="B63" s="73" t="s">
        <v>372</v>
      </c>
      <c r="C63" s="150">
        <f t="shared" si="195"/>
        <v>251.8</v>
      </c>
      <c r="D63" s="150"/>
      <c r="E63" s="130"/>
      <c r="F63" s="130"/>
      <c r="G63" s="130"/>
      <c r="H63" s="130"/>
      <c r="I63" s="130">
        <v>251.8</v>
      </c>
      <c r="J63" s="130">
        <v>28.6</v>
      </c>
      <c r="K63" s="141"/>
      <c r="L63" s="141"/>
      <c r="M63" s="141"/>
      <c r="N63" s="141"/>
      <c r="O63" s="141"/>
      <c r="P63" s="141"/>
      <c r="Q63" s="201"/>
      <c r="R63" s="201"/>
      <c r="S63" s="150"/>
      <c r="T63" s="150"/>
      <c r="U63" s="131"/>
      <c r="V63" s="131"/>
      <c r="W63" s="131"/>
      <c r="X63" s="131"/>
      <c r="Y63" s="142"/>
      <c r="Z63" s="142"/>
      <c r="AA63" s="142"/>
      <c r="AB63" s="142"/>
      <c r="AC63" s="142"/>
      <c r="AD63" s="142"/>
      <c r="AE63" s="142"/>
      <c r="AF63" s="142"/>
      <c r="AG63" s="211"/>
      <c r="AH63" s="211"/>
      <c r="AI63" s="137">
        <f t="shared" si="192"/>
        <v>251.8</v>
      </c>
      <c r="AJ63" s="137"/>
      <c r="AK63" s="106"/>
      <c r="AL63" s="106"/>
      <c r="AM63" s="106"/>
      <c r="AN63" s="106"/>
      <c r="AO63" s="106">
        <f t="shared" ref="AO63" si="198">I63+Y63</f>
        <v>251.8</v>
      </c>
      <c r="AP63" s="106">
        <f t="shared" ref="AP63" si="199">J63+Z63</f>
        <v>28.6</v>
      </c>
      <c r="AQ63" s="106"/>
      <c r="AR63" s="106"/>
      <c r="AS63" s="106"/>
      <c r="AT63" s="106"/>
      <c r="AU63" s="106"/>
      <c r="AV63" s="106"/>
      <c r="AW63" s="106"/>
      <c r="AX63" s="106"/>
      <c r="AY63" s="155">
        <f t="shared" si="41"/>
        <v>0</v>
      </c>
      <c r="AZ63" s="155">
        <f t="shared" si="42"/>
        <v>0</v>
      </c>
      <c r="BA63" s="155">
        <f t="shared" si="43"/>
        <v>0</v>
      </c>
      <c r="BB63" s="155">
        <f t="shared" si="44"/>
        <v>0</v>
      </c>
      <c r="BC63" s="155">
        <f t="shared" si="45"/>
        <v>0</v>
      </c>
      <c r="BD63" s="155">
        <f t="shared" si="46"/>
        <v>0</v>
      </c>
      <c r="BE63" s="155">
        <f t="shared" si="47"/>
        <v>0</v>
      </c>
      <c r="BF63" s="155">
        <f t="shared" si="48"/>
        <v>0</v>
      </c>
      <c r="BG63" s="155">
        <f t="shared" si="49"/>
        <v>0</v>
      </c>
      <c r="BH63" s="155">
        <f t="shared" si="50"/>
        <v>0</v>
      </c>
      <c r="BI63" s="155">
        <f t="shared" si="51"/>
        <v>0</v>
      </c>
      <c r="BJ63" s="155">
        <f t="shared" si="52"/>
        <v>0</v>
      </c>
      <c r="BK63" s="155">
        <f t="shared" si="53"/>
        <v>0</v>
      </c>
      <c r="BL63" s="155">
        <f t="shared" si="54"/>
        <v>0</v>
      </c>
      <c r="BM63" s="155">
        <f t="shared" si="55"/>
        <v>0</v>
      </c>
      <c r="BN63" s="155">
        <f t="shared" si="56"/>
        <v>0</v>
      </c>
      <c r="BO63" s="190">
        <f t="shared" si="57"/>
        <v>0</v>
      </c>
    </row>
    <row r="64" spans="1:67" ht="39" x14ac:dyDescent="0.25">
      <c r="A64" s="9"/>
      <c r="B64" s="73" t="s">
        <v>344</v>
      </c>
      <c r="C64" s="150">
        <f t="shared" si="195"/>
        <v>253.7</v>
      </c>
      <c r="D64" s="150">
        <f t="shared" si="193"/>
        <v>0</v>
      </c>
      <c r="E64" s="130"/>
      <c r="F64" s="130"/>
      <c r="G64" s="130"/>
      <c r="H64" s="130"/>
      <c r="I64" s="130">
        <v>253.7</v>
      </c>
      <c r="J64" s="130"/>
      <c r="K64" s="130"/>
      <c r="L64" s="130"/>
      <c r="M64" s="130"/>
      <c r="N64" s="130"/>
      <c r="O64" s="130"/>
      <c r="P64" s="130"/>
      <c r="Q64" s="199"/>
      <c r="R64" s="199"/>
      <c r="S64" s="150">
        <f t="shared" si="196"/>
        <v>0</v>
      </c>
      <c r="T64" s="150">
        <f t="shared" si="194"/>
        <v>0</v>
      </c>
      <c r="U64" s="131"/>
      <c r="V64" s="131"/>
      <c r="W64" s="131"/>
      <c r="X64" s="131"/>
      <c r="Y64" s="131"/>
      <c r="Z64" s="131"/>
      <c r="AA64" s="131"/>
      <c r="AB64" s="131"/>
      <c r="AC64" s="131"/>
      <c r="AD64" s="131"/>
      <c r="AE64" s="131"/>
      <c r="AF64" s="131"/>
      <c r="AG64" s="209"/>
      <c r="AH64" s="209"/>
      <c r="AI64" s="137">
        <f t="shared" si="192"/>
        <v>253.7</v>
      </c>
      <c r="AJ64" s="137">
        <f t="shared" si="197"/>
        <v>0</v>
      </c>
      <c r="AK64" s="106">
        <f t="shared" ref="AK64:AK77" si="200">E64+U64</f>
        <v>0</v>
      </c>
      <c r="AL64" s="106">
        <f t="shared" ref="AL64:AL77" si="201">F64+V64</f>
        <v>0</v>
      </c>
      <c r="AM64" s="106">
        <f t="shared" ref="AM64:AM77" si="202">G64+W64</f>
        <v>0</v>
      </c>
      <c r="AN64" s="106">
        <f t="shared" ref="AN64:AN77" si="203">H64+X64</f>
        <v>0</v>
      </c>
      <c r="AO64" s="106">
        <f t="shared" ref="AO64:AO77" si="204">I64+Y64</f>
        <v>253.7</v>
      </c>
      <c r="AP64" s="106">
        <f t="shared" ref="AP64:AP77" si="205">J64+Z64</f>
        <v>0</v>
      </c>
      <c r="AQ64" s="106">
        <f t="shared" ref="AQ64:AQ77" si="206">K64+AA64</f>
        <v>0</v>
      </c>
      <c r="AR64" s="106">
        <f t="shared" ref="AR64:AR77" si="207">L64+AB64</f>
        <v>0</v>
      </c>
      <c r="AS64" s="106">
        <f t="shared" ref="AS64:AS77" si="208">M64+AC64</f>
        <v>0</v>
      </c>
      <c r="AT64" s="106">
        <f t="shared" ref="AT64:AT77" si="209">N64+AD64</f>
        <v>0</v>
      </c>
      <c r="AU64" s="106">
        <f t="shared" ref="AU64:AU77" si="210">O64+AE64</f>
        <v>0</v>
      </c>
      <c r="AV64" s="106">
        <f t="shared" ref="AV64:AV77" si="211">P64+AF64</f>
        <v>0</v>
      </c>
      <c r="AW64" s="106">
        <f t="shared" ref="AW64:AW77" si="212">Q64+AG64</f>
        <v>0</v>
      </c>
      <c r="AX64" s="106">
        <f t="shared" ref="AX64:AX77" si="213">R64+AH64</f>
        <v>0</v>
      </c>
      <c r="AY64" s="155">
        <f t="shared" si="41"/>
        <v>0</v>
      </c>
      <c r="AZ64" s="155">
        <f t="shared" si="42"/>
        <v>0</v>
      </c>
      <c r="BA64" s="155">
        <f t="shared" si="43"/>
        <v>0</v>
      </c>
      <c r="BB64" s="155">
        <f t="shared" si="44"/>
        <v>0</v>
      </c>
      <c r="BC64" s="155">
        <f t="shared" si="45"/>
        <v>0</v>
      </c>
      <c r="BD64" s="155">
        <f t="shared" si="46"/>
        <v>0</v>
      </c>
      <c r="BE64" s="155">
        <f t="shared" si="47"/>
        <v>0</v>
      </c>
      <c r="BF64" s="155">
        <f t="shared" si="48"/>
        <v>0</v>
      </c>
      <c r="BG64" s="155">
        <f t="shared" si="49"/>
        <v>0</v>
      </c>
      <c r="BH64" s="155">
        <f t="shared" si="50"/>
        <v>0</v>
      </c>
      <c r="BI64" s="155">
        <f t="shared" si="51"/>
        <v>0</v>
      </c>
      <c r="BJ64" s="155">
        <f t="shared" si="52"/>
        <v>0</v>
      </c>
      <c r="BK64" s="155">
        <f t="shared" si="53"/>
        <v>0</v>
      </c>
      <c r="BL64" s="155">
        <f t="shared" si="54"/>
        <v>0</v>
      </c>
      <c r="BM64" s="155">
        <f t="shared" si="55"/>
        <v>0</v>
      </c>
      <c r="BN64" s="155">
        <f t="shared" si="56"/>
        <v>0</v>
      </c>
      <c r="BO64" s="190">
        <f t="shared" si="57"/>
        <v>0</v>
      </c>
    </row>
    <row r="65" spans="1:67" x14ac:dyDescent="0.25">
      <c r="A65" s="9"/>
      <c r="B65" s="73" t="s">
        <v>391</v>
      </c>
      <c r="C65" s="150">
        <f t="shared" ref="C65:C67" si="214">E65+G65+I65+K65+M65+O65+Q65</f>
        <v>107.3</v>
      </c>
      <c r="D65" s="150">
        <f t="shared" ref="D65:D67" si="215">F65+H65+J65+L65+N65+P65+R65</f>
        <v>3.3</v>
      </c>
      <c r="E65" s="130"/>
      <c r="F65" s="130"/>
      <c r="G65" s="130"/>
      <c r="H65" s="130"/>
      <c r="I65" s="71">
        <v>107.3</v>
      </c>
      <c r="J65" s="130">
        <v>3.3</v>
      </c>
      <c r="K65" s="130"/>
      <c r="L65" s="130"/>
      <c r="M65" s="130"/>
      <c r="N65" s="130"/>
      <c r="O65" s="130"/>
      <c r="P65" s="130"/>
      <c r="Q65" s="199"/>
      <c r="R65" s="199"/>
      <c r="S65" s="150">
        <f t="shared" ref="S65:S74" si="216">U65+W65+Y65+AA65+AC65+AE65+AG65</f>
        <v>9.5</v>
      </c>
      <c r="T65" s="150">
        <f t="shared" ref="T65:T74" si="217">V65+X65+Z65+AB65+AD65+AF65+AH65</f>
        <v>0.2</v>
      </c>
      <c r="U65" s="131"/>
      <c r="V65" s="131"/>
      <c r="W65" s="131"/>
      <c r="X65" s="131"/>
      <c r="Y65" s="131">
        <v>9.5</v>
      </c>
      <c r="Z65" s="131">
        <v>0.2</v>
      </c>
      <c r="AA65" s="131"/>
      <c r="AB65" s="131"/>
      <c r="AC65" s="131"/>
      <c r="AD65" s="131"/>
      <c r="AE65" s="131"/>
      <c r="AF65" s="131"/>
      <c r="AG65" s="209"/>
      <c r="AH65" s="209"/>
      <c r="AI65" s="137">
        <f t="shared" si="192"/>
        <v>116.8</v>
      </c>
      <c r="AJ65" s="137">
        <f t="shared" si="197"/>
        <v>3.5</v>
      </c>
      <c r="AK65" s="106">
        <f t="shared" ref="AK65:AK67" si="218">E65+U65</f>
        <v>0</v>
      </c>
      <c r="AL65" s="106">
        <f t="shared" ref="AL65:AL67" si="219">F65+V65</f>
        <v>0</v>
      </c>
      <c r="AM65" s="106">
        <f t="shared" ref="AM65:AM67" si="220">G65+W65</f>
        <v>0</v>
      </c>
      <c r="AN65" s="106">
        <f t="shared" ref="AN65:AN67" si="221">H65+X65</f>
        <v>0</v>
      </c>
      <c r="AO65" s="106">
        <f t="shared" ref="AO65:AO67" si="222">I65+Y65</f>
        <v>116.8</v>
      </c>
      <c r="AP65" s="106">
        <f t="shared" ref="AP65:AP67" si="223">J65+Z65</f>
        <v>3.5</v>
      </c>
      <c r="AQ65" s="106">
        <f t="shared" ref="AQ65:AQ67" si="224">K65+AA65</f>
        <v>0</v>
      </c>
      <c r="AR65" s="106">
        <f t="shared" ref="AR65:AR67" si="225">L65+AB65</f>
        <v>0</v>
      </c>
      <c r="AS65" s="106">
        <f t="shared" ref="AS65:AS67" si="226">M65+AC65</f>
        <v>0</v>
      </c>
      <c r="AT65" s="106">
        <f t="shared" ref="AT65:AT67" si="227">N65+AD65</f>
        <v>0</v>
      </c>
      <c r="AU65" s="106">
        <f t="shared" ref="AU65:AU67" si="228">O65+AE65</f>
        <v>0</v>
      </c>
      <c r="AV65" s="106">
        <f t="shared" ref="AV65:AV67" si="229">P65+AF65</f>
        <v>0</v>
      </c>
      <c r="AW65" s="106">
        <f t="shared" ref="AW65:AW67" si="230">Q65+AG65</f>
        <v>0</v>
      </c>
      <c r="AX65" s="106">
        <f t="shared" ref="AX65:AX67" si="231">R65+AH65</f>
        <v>0</v>
      </c>
      <c r="AY65" s="155">
        <f t="shared" si="41"/>
        <v>-9.5</v>
      </c>
      <c r="AZ65" s="155">
        <f t="shared" si="42"/>
        <v>-0.20000000000000018</v>
      </c>
      <c r="BA65" s="155">
        <f t="shared" si="43"/>
        <v>0</v>
      </c>
      <c r="BB65" s="155">
        <f t="shared" si="44"/>
        <v>0</v>
      </c>
      <c r="BC65" s="155">
        <f t="shared" si="45"/>
        <v>0</v>
      </c>
      <c r="BD65" s="155">
        <f t="shared" si="46"/>
        <v>0</v>
      </c>
      <c r="BE65" s="155">
        <f t="shared" si="47"/>
        <v>-9.5</v>
      </c>
      <c r="BF65" s="155">
        <f t="shared" si="48"/>
        <v>-0.20000000000000018</v>
      </c>
      <c r="BG65" s="155">
        <f t="shared" si="49"/>
        <v>0</v>
      </c>
      <c r="BH65" s="155">
        <f t="shared" si="50"/>
        <v>0</v>
      </c>
      <c r="BI65" s="155">
        <f t="shared" si="51"/>
        <v>0</v>
      </c>
      <c r="BJ65" s="155">
        <f t="shared" si="52"/>
        <v>0</v>
      </c>
      <c r="BK65" s="155">
        <f t="shared" si="53"/>
        <v>0</v>
      </c>
      <c r="BL65" s="155">
        <f t="shared" si="54"/>
        <v>0</v>
      </c>
      <c r="BM65" s="155">
        <f t="shared" si="55"/>
        <v>0</v>
      </c>
      <c r="BN65" s="155">
        <f t="shared" si="56"/>
        <v>0</v>
      </c>
      <c r="BO65" s="190">
        <f t="shared" si="57"/>
        <v>0</v>
      </c>
    </row>
    <row r="66" spans="1:67" ht="26.25" x14ac:dyDescent="0.25">
      <c r="A66" s="9"/>
      <c r="B66" s="73" t="s">
        <v>392</v>
      </c>
      <c r="C66" s="150">
        <f t="shared" si="214"/>
        <v>73.400000000000006</v>
      </c>
      <c r="D66" s="150">
        <f t="shared" si="215"/>
        <v>3.1</v>
      </c>
      <c r="E66" s="130"/>
      <c r="F66" s="130"/>
      <c r="G66" s="130"/>
      <c r="H66" s="130"/>
      <c r="I66" s="71">
        <v>73.400000000000006</v>
      </c>
      <c r="J66" s="130">
        <v>3.1</v>
      </c>
      <c r="K66" s="130"/>
      <c r="L66" s="130"/>
      <c r="M66" s="130"/>
      <c r="N66" s="130"/>
      <c r="O66" s="130"/>
      <c r="P66" s="130"/>
      <c r="Q66" s="199"/>
      <c r="R66" s="199"/>
      <c r="S66" s="150">
        <f t="shared" si="216"/>
        <v>0</v>
      </c>
      <c r="T66" s="150">
        <f t="shared" si="217"/>
        <v>0</v>
      </c>
      <c r="U66" s="131"/>
      <c r="V66" s="131"/>
      <c r="W66" s="131"/>
      <c r="X66" s="131"/>
      <c r="Y66" s="131"/>
      <c r="Z66" s="131"/>
      <c r="AA66" s="131"/>
      <c r="AB66" s="131"/>
      <c r="AC66" s="131"/>
      <c r="AD66" s="131"/>
      <c r="AE66" s="131"/>
      <c r="AF66" s="131"/>
      <c r="AG66" s="209"/>
      <c r="AH66" s="209"/>
      <c r="AI66" s="137">
        <f t="shared" si="192"/>
        <v>73.400000000000006</v>
      </c>
      <c r="AJ66" s="137">
        <f t="shared" si="197"/>
        <v>3.1</v>
      </c>
      <c r="AK66" s="106">
        <f t="shared" si="218"/>
        <v>0</v>
      </c>
      <c r="AL66" s="106">
        <f t="shared" si="219"/>
        <v>0</v>
      </c>
      <c r="AM66" s="106">
        <f t="shared" si="220"/>
        <v>0</v>
      </c>
      <c r="AN66" s="106">
        <f t="shared" si="221"/>
        <v>0</v>
      </c>
      <c r="AO66" s="106">
        <f t="shared" si="222"/>
        <v>73.400000000000006</v>
      </c>
      <c r="AP66" s="106">
        <f t="shared" si="223"/>
        <v>3.1</v>
      </c>
      <c r="AQ66" s="106">
        <f t="shared" si="224"/>
        <v>0</v>
      </c>
      <c r="AR66" s="106">
        <f t="shared" si="225"/>
        <v>0</v>
      </c>
      <c r="AS66" s="106">
        <f t="shared" si="226"/>
        <v>0</v>
      </c>
      <c r="AT66" s="106">
        <f t="shared" si="227"/>
        <v>0</v>
      </c>
      <c r="AU66" s="106">
        <f t="shared" si="228"/>
        <v>0</v>
      </c>
      <c r="AV66" s="106">
        <f t="shared" si="229"/>
        <v>0</v>
      </c>
      <c r="AW66" s="106">
        <f t="shared" si="230"/>
        <v>0</v>
      </c>
      <c r="AX66" s="106">
        <f t="shared" si="231"/>
        <v>0</v>
      </c>
      <c r="AY66" s="155">
        <f t="shared" si="41"/>
        <v>0</v>
      </c>
      <c r="AZ66" s="155">
        <f t="shared" si="42"/>
        <v>0</v>
      </c>
      <c r="BA66" s="155">
        <f t="shared" si="43"/>
        <v>0</v>
      </c>
      <c r="BB66" s="155">
        <f t="shared" si="44"/>
        <v>0</v>
      </c>
      <c r="BC66" s="155">
        <f t="shared" si="45"/>
        <v>0</v>
      </c>
      <c r="BD66" s="155">
        <f t="shared" si="46"/>
        <v>0</v>
      </c>
      <c r="BE66" s="155">
        <f t="shared" si="47"/>
        <v>0</v>
      </c>
      <c r="BF66" s="155">
        <f t="shared" si="48"/>
        <v>0</v>
      </c>
      <c r="BG66" s="155">
        <f t="shared" si="49"/>
        <v>0</v>
      </c>
      <c r="BH66" s="155">
        <f t="shared" si="50"/>
        <v>0</v>
      </c>
      <c r="BI66" s="155">
        <f t="shared" si="51"/>
        <v>0</v>
      </c>
      <c r="BJ66" s="155">
        <f t="shared" si="52"/>
        <v>0</v>
      </c>
      <c r="BK66" s="155">
        <f t="shared" si="53"/>
        <v>0</v>
      </c>
      <c r="BL66" s="155">
        <f t="shared" si="54"/>
        <v>0</v>
      </c>
      <c r="BM66" s="155">
        <f t="shared" si="55"/>
        <v>0</v>
      </c>
      <c r="BN66" s="155">
        <f t="shared" si="56"/>
        <v>0</v>
      </c>
      <c r="BO66" s="190">
        <f t="shared" si="57"/>
        <v>0</v>
      </c>
    </row>
    <row r="67" spans="1:67" x14ac:dyDescent="0.25">
      <c r="A67" s="9"/>
      <c r="B67" s="73" t="s">
        <v>393</v>
      </c>
      <c r="C67" s="150">
        <f t="shared" si="214"/>
        <v>284.7</v>
      </c>
      <c r="D67" s="150">
        <f t="shared" si="215"/>
        <v>84.4</v>
      </c>
      <c r="E67" s="130"/>
      <c r="F67" s="130"/>
      <c r="G67" s="130"/>
      <c r="H67" s="130"/>
      <c r="I67" s="71">
        <v>284.7</v>
      </c>
      <c r="J67" s="130">
        <v>84.4</v>
      </c>
      <c r="K67" s="130"/>
      <c r="L67" s="130"/>
      <c r="M67" s="130"/>
      <c r="N67" s="130"/>
      <c r="O67" s="130"/>
      <c r="P67" s="130"/>
      <c r="Q67" s="199"/>
      <c r="R67" s="199"/>
      <c r="S67" s="150">
        <f t="shared" si="216"/>
        <v>0</v>
      </c>
      <c r="T67" s="150">
        <f t="shared" si="217"/>
        <v>0</v>
      </c>
      <c r="U67" s="131"/>
      <c r="V67" s="131"/>
      <c r="W67" s="131"/>
      <c r="X67" s="131"/>
      <c r="Y67" s="131"/>
      <c r="Z67" s="131"/>
      <c r="AA67" s="131"/>
      <c r="AB67" s="131"/>
      <c r="AC67" s="131"/>
      <c r="AD67" s="131"/>
      <c r="AE67" s="131"/>
      <c r="AF67" s="131"/>
      <c r="AG67" s="209"/>
      <c r="AH67" s="209"/>
      <c r="AI67" s="137">
        <f t="shared" si="192"/>
        <v>284.7</v>
      </c>
      <c r="AJ67" s="137">
        <f t="shared" si="197"/>
        <v>84.4</v>
      </c>
      <c r="AK67" s="106">
        <f t="shared" si="218"/>
        <v>0</v>
      </c>
      <c r="AL67" s="106">
        <f t="shared" si="219"/>
        <v>0</v>
      </c>
      <c r="AM67" s="106">
        <f t="shared" si="220"/>
        <v>0</v>
      </c>
      <c r="AN67" s="106">
        <f t="shared" si="221"/>
        <v>0</v>
      </c>
      <c r="AO67" s="106">
        <f t="shared" si="222"/>
        <v>284.7</v>
      </c>
      <c r="AP67" s="106">
        <f t="shared" si="223"/>
        <v>84.4</v>
      </c>
      <c r="AQ67" s="106">
        <f t="shared" si="224"/>
        <v>0</v>
      </c>
      <c r="AR67" s="106">
        <f t="shared" si="225"/>
        <v>0</v>
      </c>
      <c r="AS67" s="106">
        <f t="shared" si="226"/>
        <v>0</v>
      </c>
      <c r="AT67" s="106">
        <f t="shared" si="227"/>
        <v>0</v>
      </c>
      <c r="AU67" s="106">
        <f t="shared" si="228"/>
        <v>0</v>
      </c>
      <c r="AV67" s="106">
        <f t="shared" si="229"/>
        <v>0</v>
      </c>
      <c r="AW67" s="106">
        <f t="shared" si="230"/>
        <v>0</v>
      </c>
      <c r="AX67" s="106">
        <f t="shared" si="231"/>
        <v>0</v>
      </c>
      <c r="AY67" s="155">
        <f t="shared" si="41"/>
        <v>0</v>
      </c>
      <c r="AZ67" s="155">
        <f t="shared" si="42"/>
        <v>0</v>
      </c>
      <c r="BA67" s="155">
        <f t="shared" si="43"/>
        <v>0</v>
      </c>
      <c r="BB67" s="155">
        <f t="shared" si="44"/>
        <v>0</v>
      </c>
      <c r="BC67" s="155">
        <f t="shared" si="45"/>
        <v>0</v>
      </c>
      <c r="BD67" s="155">
        <f t="shared" si="46"/>
        <v>0</v>
      </c>
      <c r="BE67" s="155">
        <f t="shared" si="47"/>
        <v>0</v>
      </c>
      <c r="BF67" s="155">
        <f t="shared" si="48"/>
        <v>0</v>
      </c>
      <c r="BG67" s="155">
        <f t="shared" si="49"/>
        <v>0</v>
      </c>
      <c r="BH67" s="155">
        <f t="shared" si="50"/>
        <v>0</v>
      </c>
      <c r="BI67" s="155">
        <f t="shared" si="51"/>
        <v>0</v>
      </c>
      <c r="BJ67" s="155">
        <f t="shared" si="52"/>
        <v>0</v>
      </c>
      <c r="BK67" s="155">
        <f t="shared" si="53"/>
        <v>0</v>
      </c>
      <c r="BL67" s="155">
        <f t="shared" si="54"/>
        <v>0</v>
      </c>
      <c r="BM67" s="155">
        <f t="shared" si="55"/>
        <v>0</v>
      </c>
      <c r="BN67" s="155">
        <f t="shared" si="56"/>
        <v>0</v>
      </c>
      <c r="BO67" s="190">
        <f t="shared" si="57"/>
        <v>0</v>
      </c>
    </row>
    <row r="68" spans="1:67" ht="38.25" customHeight="1" x14ac:dyDescent="0.25">
      <c r="A68" s="9"/>
      <c r="B68" s="32" t="s">
        <v>458</v>
      </c>
      <c r="C68" s="150">
        <f t="shared" ref="C68" si="232">E68+G68+I68+K68+M68+O68+Q68</f>
        <v>50</v>
      </c>
      <c r="D68" s="150">
        <f t="shared" ref="D68" si="233">F68+H68+J68+L68+N68+P68+R68</f>
        <v>0</v>
      </c>
      <c r="E68" s="130"/>
      <c r="F68" s="130"/>
      <c r="G68" s="130"/>
      <c r="H68" s="130"/>
      <c r="I68" s="71">
        <v>50</v>
      </c>
      <c r="J68" s="130"/>
      <c r="K68" s="130"/>
      <c r="L68" s="130"/>
      <c r="M68" s="130"/>
      <c r="N68" s="130"/>
      <c r="O68" s="130"/>
      <c r="P68" s="130"/>
      <c r="Q68" s="199"/>
      <c r="R68" s="199"/>
      <c r="S68" s="150">
        <f t="shared" ref="S68" si="234">U68+W68+Y68+AA68+AC68+AE68+AG68</f>
        <v>0</v>
      </c>
      <c r="T68" s="150">
        <f t="shared" ref="T68" si="235">V68+X68+Z68+AB68+AD68+AF68+AH68</f>
        <v>0</v>
      </c>
      <c r="U68" s="131"/>
      <c r="V68" s="131"/>
      <c r="W68" s="131"/>
      <c r="X68" s="131"/>
      <c r="Y68" s="131"/>
      <c r="Z68" s="131"/>
      <c r="AA68" s="131"/>
      <c r="AB68" s="131"/>
      <c r="AC68" s="131"/>
      <c r="AD68" s="131"/>
      <c r="AE68" s="131"/>
      <c r="AF68" s="131"/>
      <c r="AG68" s="209"/>
      <c r="AH68" s="209"/>
      <c r="AI68" s="137">
        <f t="shared" ref="AI68" si="236">AK68+AM68+AO68+AQ68+AS68+AU68+AW68</f>
        <v>50</v>
      </c>
      <c r="AJ68" s="137">
        <f t="shared" ref="AJ68" si="237">AL68+AN68+AP68+AR68+AT68+AV68+AX68</f>
        <v>0</v>
      </c>
      <c r="AK68" s="106"/>
      <c r="AL68" s="106"/>
      <c r="AM68" s="106"/>
      <c r="AN68" s="106"/>
      <c r="AO68" s="106">
        <f t="shared" ref="AO68" si="238">I68+Y68</f>
        <v>50</v>
      </c>
      <c r="AP68" s="106">
        <f t="shared" ref="AP68" si="239">J68+Z68</f>
        <v>0</v>
      </c>
      <c r="AQ68" s="106"/>
      <c r="AR68" s="106"/>
      <c r="AS68" s="106"/>
      <c r="AT68" s="106"/>
      <c r="AU68" s="106"/>
      <c r="AV68" s="106"/>
      <c r="AW68" s="106"/>
      <c r="AX68" s="106"/>
      <c r="AY68" s="155"/>
      <c r="AZ68" s="155"/>
      <c r="BA68" s="155"/>
      <c r="BB68" s="155"/>
      <c r="BC68" s="155"/>
      <c r="BD68" s="155"/>
      <c r="BE68" s="155">
        <f t="shared" si="47"/>
        <v>0</v>
      </c>
      <c r="BF68" s="155"/>
      <c r="BG68" s="155"/>
      <c r="BH68" s="155"/>
      <c r="BI68" s="155"/>
      <c r="BJ68" s="155"/>
      <c r="BK68" s="155"/>
      <c r="BL68" s="155"/>
      <c r="BM68" s="155"/>
      <c r="BN68" s="155"/>
      <c r="BO68" s="190"/>
    </row>
    <row r="69" spans="1:67" x14ac:dyDescent="0.25">
      <c r="A69" s="9"/>
      <c r="B69" s="32" t="s">
        <v>66</v>
      </c>
      <c r="C69" s="150">
        <f t="shared" ref="C69:C70" si="240">E69+G69+I69+K69+M69+O69+Q69</f>
        <v>362.3</v>
      </c>
      <c r="D69" s="150">
        <f t="shared" ref="D69" si="241">F69+H69+J69+L69+N69+P69+R69</f>
        <v>0</v>
      </c>
      <c r="E69" s="130"/>
      <c r="F69" s="130"/>
      <c r="G69" s="130"/>
      <c r="H69" s="130"/>
      <c r="I69" s="71">
        <v>362.3</v>
      </c>
      <c r="J69" s="130"/>
      <c r="K69" s="130"/>
      <c r="L69" s="130"/>
      <c r="M69" s="130"/>
      <c r="N69" s="130"/>
      <c r="O69" s="130"/>
      <c r="P69" s="130"/>
      <c r="Q69" s="199"/>
      <c r="R69" s="199"/>
      <c r="S69" s="150">
        <f t="shared" ref="S69" si="242">U69+W69+Y69+AA69+AC69+AE69+AG69</f>
        <v>0</v>
      </c>
      <c r="T69" s="150">
        <f t="shared" ref="T69" si="243">V69+X69+Z69+AB69+AD69+AF69+AH69</f>
        <v>0</v>
      </c>
      <c r="U69" s="131"/>
      <c r="V69" s="131"/>
      <c r="W69" s="131"/>
      <c r="X69" s="131"/>
      <c r="Y69" s="131"/>
      <c r="Z69" s="131"/>
      <c r="AA69" s="131"/>
      <c r="AB69" s="131"/>
      <c r="AC69" s="131"/>
      <c r="AD69" s="131"/>
      <c r="AE69" s="131"/>
      <c r="AF69" s="131"/>
      <c r="AG69" s="209"/>
      <c r="AH69" s="209"/>
      <c r="AI69" s="137">
        <f t="shared" ref="AI69:AI70" si="244">AK69+AM69+AO69+AQ69+AS69+AU69+AW69</f>
        <v>362.3</v>
      </c>
      <c r="AJ69" s="137">
        <f t="shared" ref="AJ69" si="245">AL69+AN69+AP69+AR69+AT69+AV69+AX69</f>
        <v>0</v>
      </c>
      <c r="AK69" s="106"/>
      <c r="AL69" s="106"/>
      <c r="AM69" s="106"/>
      <c r="AN69" s="106"/>
      <c r="AO69" s="106">
        <f t="shared" ref="AO69:AO71" si="246">I69+Y69</f>
        <v>362.3</v>
      </c>
      <c r="AP69" s="106">
        <f t="shared" ref="AP69" si="247">J69+Z69</f>
        <v>0</v>
      </c>
      <c r="AQ69" s="106"/>
      <c r="AR69" s="106"/>
      <c r="AS69" s="106"/>
      <c r="AT69" s="106"/>
      <c r="AU69" s="106"/>
      <c r="AV69" s="106"/>
      <c r="AW69" s="106"/>
      <c r="AX69" s="106"/>
      <c r="AY69" s="155"/>
      <c r="AZ69" s="155"/>
      <c r="BA69" s="155"/>
      <c r="BB69" s="155"/>
      <c r="BC69" s="155"/>
      <c r="BD69" s="155"/>
      <c r="BE69" s="155">
        <f t="shared" si="47"/>
        <v>0</v>
      </c>
      <c r="BF69" s="155"/>
      <c r="BG69" s="155"/>
      <c r="BH69" s="155"/>
      <c r="BI69" s="155"/>
      <c r="BJ69" s="155"/>
      <c r="BK69" s="155"/>
      <c r="BL69" s="155"/>
      <c r="BM69" s="155"/>
      <c r="BN69" s="155"/>
      <c r="BO69" s="190"/>
    </row>
    <row r="70" spans="1:67" ht="51.75" x14ac:dyDescent="0.25">
      <c r="A70" s="9"/>
      <c r="B70" s="32" t="s">
        <v>461</v>
      </c>
      <c r="C70" s="150">
        <f t="shared" si="240"/>
        <v>0</v>
      </c>
      <c r="D70" s="150"/>
      <c r="E70" s="130"/>
      <c r="F70" s="130"/>
      <c r="G70" s="130"/>
      <c r="H70" s="130"/>
      <c r="I70" s="71"/>
      <c r="J70" s="130"/>
      <c r="K70" s="130"/>
      <c r="L70" s="130"/>
      <c r="M70" s="130"/>
      <c r="N70" s="130"/>
      <c r="O70" s="130"/>
      <c r="P70" s="130"/>
      <c r="Q70" s="199"/>
      <c r="R70" s="199"/>
      <c r="S70" s="150">
        <f t="shared" ref="S70" si="248">U70+W70+Y70+AA70+AC70+AE70+AG70</f>
        <v>17.7</v>
      </c>
      <c r="T70" s="150">
        <f t="shared" ref="T70" si="249">V70+X70+Z70+AB70+AD70+AF70+AH70</f>
        <v>0</v>
      </c>
      <c r="U70" s="131"/>
      <c r="V70" s="131"/>
      <c r="W70" s="131"/>
      <c r="X70" s="131"/>
      <c r="Y70" s="131">
        <v>17.7</v>
      </c>
      <c r="Z70" s="131"/>
      <c r="AA70" s="131"/>
      <c r="AB70" s="131"/>
      <c r="AC70" s="131"/>
      <c r="AD70" s="131"/>
      <c r="AE70" s="131"/>
      <c r="AF70" s="131"/>
      <c r="AG70" s="209"/>
      <c r="AH70" s="209"/>
      <c r="AI70" s="137">
        <f t="shared" si="244"/>
        <v>17.7</v>
      </c>
      <c r="AJ70" s="137"/>
      <c r="AK70" s="106"/>
      <c r="AL70" s="106"/>
      <c r="AM70" s="106"/>
      <c r="AN70" s="106"/>
      <c r="AO70" s="106">
        <f t="shared" si="246"/>
        <v>17.7</v>
      </c>
      <c r="AP70" s="106"/>
      <c r="AQ70" s="106"/>
      <c r="AR70" s="106"/>
      <c r="AS70" s="106"/>
      <c r="AT70" s="106"/>
      <c r="AU70" s="106"/>
      <c r="AV70" s="106"/>
      <c r="AW70" s="106"/>
      <c r="AX70" s="106"/>
      <c r="AY70" s="155"/>
      <c r="AZ70" s="155"/>
      <c r="BA70" s="155"/>
      <c r="BB70" s="155"/>
      <c r="BC70" s="155"/>
      <c r="BD70" s="155"/>
      <c r="BE70" s="155">
        <f t="shared" si="47"/>
        <v>-17.7</v>
      </c>
      <c r="BF70" s="155"/>
      <c r="BG70" s="155"/>
      <c r="BH70" s="155"/>
      <c r="BI70" s="155"/>
      <c r="BJ70" s="155"/>
      <c r="BK70" s="155"/>
      <c r="BL70" s="155"/>
      <c r="BM70" s="155"/>
      <c r="BN70" s="155"/>
      <c r="BO70" s="190"/>
    </row>
    <row r="71" spans="1:67" ht="51.75" x14ac:dyDescent="0.25">
      <c r="A71" s="9"/>
      <c r="B71" s="32" t="s">
        <v>463</v>
      </c>
      <c r="C71" s="150">
        <f t="shared" ref="C71" si="250">E71+G71+I71+K71+M71+O71+Q71</f>
        <v>0</v>
      </c>
      <c r="D71" s="150"/>
      <c r="E71" s="130"/>
      <c r="F71" s="130"/>
      <c r="G71" s="130"/>
      <c r="H71" s="130"/>
      <c r="I71" s="71"/>
      <c r="J71" s="130"/>
      <c r="K71" s="130"/>
      <c r="L71" s="130"/>
      <c r="M71" s="130"/>
      <c r="N71" s="130"/>
      <c r="O71" s="130"/>
      <c r="P71" s="130"/>
      <c r="Q71" s="199"/>
      <c r="R71" s="199"/>
      <c r="S71" s="150">
        <f t="shared" ref="S71" si="251">U71+W71+Y71+AA71+AC71+AE71+AG71</f>
        <v>30.5</v>
      </c>
      <c r="T71" s="150">
        <f t="shared" ref="T71" si="252">V71+X71+Z71+AB71+AD71+AF71+AH71</f>
        <v>0</v>
      </c>
      <c r="U71" s="131"/>
      <c r="V71" s="131"/>
      <c r="W71" s="131"/>
      <c r="X71" s="131"/>
      <c r="Y71" s="131">
        <v>30.5</v>
      </c>
      <c r="Z71" s="131"/>
      <c r="AA71" s="131"/>
      <c r="AB71" s="131"/>
      <c r="AC71" s="131"/>
      <c r="AD71" s="131"/>
      <c r="AE71" s="131"/>
      <c r="AF71" s="131"/>
      <c r="AG71" s="209"/>
      <c r="AH71" s="209"/>
      <c r="AI71" s="137">
        <f t="shared" ref="AI71" si="253">AK71+AM71+AO71+AQ71+AS71+AU71+AW71</f>
        <v>30.5</v>
      </c>
      <c r="AJ71" s="137"/>
      <c r="AK71" s="106"/>
      <c r="AL71" s="106"/>
      <c r="AM71" s="106"/>
      <c r="AN71" s="106"/>
      <c r="AO71" s="106">
        <f t="shared" si="246"/>
        <v>30.5</v>
      </c>
      <c r="AP71" s="106"/>
      <c r="AQ71" s="106"/>
      <c r="AR71" s="106"/>
      <c r="AS71" s="106"/>
      <c r="AT71" s="106"/>
      <c r="AU71" s="106"/>
      <c r="AV71" s="106"/>
      <c r="AW71" s="106"/>
      <c r="AX71" s="106"/>
      <c r="AY71" s="155"/>
      <c r="AZ71" s="155"/>
      <c r="BA71" s="155"/>
      <c r="BB71" s="155"/>
      <c r="BC71" s="155"/>
      <c r="BD71" s="155"/>
      <c r="BE71" s="155"/>
      <c r="BF71" s="155"/>
      <c r="BG71" s="155"/>
      <c r="BH71" s="155"/>
      <c r="BI71" s="155"/>
      <c r="BJ71" s="155"/>
      <c r="BK71" s="155"/>
      <c r="BL71" s="155"/>
      <c r="BM71" s="155"/>
      <c r="BN71" s="155"/>
      <c r="BO71" s="190"/>
    </row>
    <row r="72" spans="1:67" s="56" customFormat="1" ht="15" customHeight="1" x14ac:dyDescent="0.25">
      <c r="A72" s="99"/>
      <c r="B72" s="32" t="s">
        <v>163</v>
      </c>
      <c r="C72" s="150">
        <f t="shared" si="195"/>
        <v>6.2</v>
      </c>
      <c r="D72" s="150">
        <f t="shared" si="193"/>
        <v>5.6</v>
      </c>
      <c r="E72" s="130"/>
      <c r="F72" s="130"/>
      <c r="G72" s="130">
        <v>6.2</v>
      </c>
      <c r="H72" s="130">
        <v>5.6</v>
      </c>
      <c r="I72" s="130"/>
      <c r="J72" s="130"/>
      <c r="K72" s="130"/>
      <c r="L72" s="130"/>
      <c r="M72" s="130"/>
      <c r="N72" s="130"/>
      <c r="O72" s="130"/>
      <c r="P72" s="130"/>
      <c r="Q72" s="199"/>
      <c r="R72" s="199"/>
      <c r="S72" s="150">
        <f t="shared" si="216"/>
        <v>0</v>
      </c>
      <c r="T72" s="150">
        <f t="shared" si="217"/>
        <v>0</v>
      </c>
      <c r="U72" s="131"/>
      <c r="V72" s="131"/>
      <c r="W72" s="131"/>
      <c r="X72" s="131"/>
      <c r="Y72" s="131"/>
      <c r="Z72" s="131"/>
      <c r="AA72" s="131"/>
      <c r="AB72" s="131"/>
      <c r="AC72" s="131"/>
      <c r="AD72" s="131"/>
      <c r="AE72" s="131"/>
      <c r="AF72" s="131"/>
      <c r="AG72" s="209"/>
      <c r="AH72" s="209"/>
      <c r="AI72" s="137">
        <f t="shared" ref="AI72:AI77" si="254">AK72+AM72+AO72+AQ72+AS72+AU72+AW72</f>
        <v>6.2</v>
      </c>
      <c r="AJ72" s="137">
        <f t="shared" ref="AJ72:AJ77" si="255">AL72+AN72+AP72+AR72+AT72+AV72+AX72</f>
        <v>5.6</v>
      </c>
      <c r="AK72" s="106">
        <f t="shared" si="200"/>
        <v>0</v>
      </c>
      <c r="AL72" s="106">
        <f t="shared" si="201"/>
        <v>0</v>
      </c>
      <c r="AM72" s="106">
        <f t="shared" si="202"/>
        <v>6.2</v>
      </c>
      <c r="AN72" s="106">
        <f t="shared" si="203"/>
        <v>5.6</v>
      </c>
      <c r="AO72" s="106">
        <f t="shared" si="204"/>
        <v>0</v>
      </c>
      <c r="AP72" s="106">
        <f t="shared" si="205"/>
        <v>0</v>
      </c>
      <c r="AQ72" s="106">
        <f t="shared" si="206"/>
        <v>0</v>
      </c>
      <c r="AR72" s="106">
        <f t="shared" si="207"/>
        <v>0</v>
      </c>
      <c r="AS72" s="106">
        <f t="shared" si="208"/>
        <v>0</v>
      </c>
      <c r="AT72" s="106">
        <f t="shared" si="209"/>
        <v>0</v>
      </c>
      <c r="AU72" s="106">
        <f t="shared" si="210"/>
        <v>0</v>
      </c>
      <c r="AV72" s="106">
        <f t="shared" si="211"/>
        <v>0</v>
      </c>
      <c r="AW72" s="106">
        <f t="shared" si="212"/>
        <v>0</v>
      </c>
      <c r="AX72" s="106">
        <f t="shared" si="213"/>
        <v>0</v>
      </c>
      <c r="AY72" s="155">
        <f t="shared" si="41"/>
        <v>0</v>
      </c>
      <c r="AZ72" s="155">
        <f t="shared" si="42"/>
        <v>0</v>
      </c>
      <c r="BA72" s="155">
        <f t="shared" si="43"/>
        <v>0</v>
      </c>
      <c r="BB72" s="155">
        <f t="shared" si="44"/>
        <v>0</v>
      </c>
      <c r="BC72" s="155">
        <f t="shared" si="45"/>
        <v>0</v>
      </c>
      <c r="BD72" s="155">
        <f t="shared" si="46"/>
        <v>0</v>
      </c>
      <c r="BE72" s="155">
        <f t="shared" si="47"/>
        <v>0</v>
      </c>
      <c r="BF72" s="155">
        <f t="shared" si="48"/>
        <v>0</v>
      </c>
      <c r="BG72" s="155">
        <f t="shared" si="49"/>
        <v>0</v>
      </c>
      <c r="BH72" s="155">
        <f t="shared" si="50"/>
        <v>0</v>
      </c>
      <c r="BI72" s="155">
        <f t="shared" si="51"/>
        <v>0</v>
      </c>
      <c r="BJ72" s="155">
        <f t="shared" si="52"/>
        <v>0</v>
      </c>
      <c r="BK72" s="155">
        <f t="shared" si="53"/>
        <v>0</v>
      </c>
      <c r="BL72" s="155">
        <f t="shared" si="54"/>
        <v>0</v>
      </c>
      <c r="BM72" s="155">
        <f t="shared" si="55"/>
        <v>0</v>
      </c>
      <c r="BN72" s="155">
        <f t="shared" si="56"/>
        <v>0</v>
      </c>
      <c r="BO72" s="190">
        <f t="shared" si="57"/>
        <v>0</v>
      </c>
    </row>
    <row r="73" spans="1:67" s="56" customFormat="1" ht="26.25" x14ac:dyDescent="0.25">
      <c r="A73" s="99"/>
      <c r="B73" s="31" t="s">
        <v>80</v>
      </c>
      <c r="C73" s="150">
        <f t="shared" si="195"/>
        <v>9.3000000000000007</v>
      </c>
      <c r="D73" s="150">
        <f t="shared" si="193"/>
        <v>0</v>
      </c>
      <c r="E73" s="130"/>
      <c r="F73" s="130"/>
      <c r="G73" s="130">
        <v>9.3000000000000007</v>
      </c>
      <c r="H73" s="130"/>
      <c r="I73" s="130"/>
      <c r="J73" s="130"/>
      <c r="K73" s="130"/>
      <c r="L73" s="130"/>
      <c r="M73" s="130"/>
      <c r="N73" s="130"/>
      <c r="O73" s="130"/>
      <c r="P73" s="130"/>
      <c r="Q73" s="199"/>
      <c r="R73" s="199"/>
      <c r="S73" s="150">
        <f t="shared" si="216"/>
        <v>0</v>
      </c>
      <c r="T73" s="150">
        <f t="shared" si="217"/>
        <v>0</v>
      </c>
      <c r="U73" s="131"/>
      <c r="V73" s="131"/>
      <c r="W73" s="131"/>
      <c r="X73" s="131"/>
      <c r="Y73" s="131"/>
      <c r="Z73" s="131"/>
      <c r="AA73" s="131"/>
      <c r="AB73" s="131"/>
      <c r="AC73" s="131"/>
      <c r="AD73" s="131"/>
      <c r="AE73" s="131"/>
      <c r="AF73" s="131"/>
      <c r="AG73" s="209"/>
      <c r="AH73" s="209"/>
      <c r="AI73" s="137">
        <f t="shared" si="254"/>
        <v>9.3000000000000007</v>
      </c>
      <c r="AJ73" s="137">
        <f t="shared" si="255"/>
        <v>0</v>
      </c>
      <c r="AK73" s="106">
        <f t="shared" si="200"/>
        <v>0</v>
      </c>
      <c r="AL73" s="106">
        <f t="shared" si="201"/>
        <v>0</v>
      </c>
      <c r="AM73" s="106">
        <f t="shared" si="202"/>
        <v>9.3000000000000007</v>
      </c>
      <c r="AN73" s="106">
        <f t="shared" si="203"/>
        <v>0</v>
      </c>
      <c r="AO73" s="106">
        <f t="shared" si="204"/>
        <v>0</v>
      </c>
      <c r="AP73" s="106">
        <f t="shared" si="205"/>
        <v>0</v>
      </c>
      <c r="AQ73" s="106">
        <f t="shared" si="206"/>
        <v>0</v>
      </c>
      <c r="AR73" s="106">
        <f t="shared" si="207"/>
        <v>0</v>
      </c>
      <c r="AS73" s="106">
        <f t="shared" si="208"/>
        <v>0</v>
      </c>
      <c r="AT73" s="106">
        <f t="shared" si="209"/>
        <v>0</v>
      </c>
      <c r="AU73" s="106">
        <f t="shared" si="210"/>
        <v>0</v>
      </c>
      <c r="AV73" s="106">
        <f t="shared" si="211"/>
        <v>0</v>
      </c>
      <c r="AW73" s="106">
        <f t="shared" si="212"/>
        <v>0</v>
      </c>
      <c r="AX73" s="106">
        <f t="shared" si="213"/>
        <v>0</v>
      </c>
      <c r="AY73" s="155">
        <f t="shared" si="41"/>
        <v>0</v>
      </c>
      <c r="AZ73" s="155">
        <f t="shared" si="42"/>
        <v>0</v>
      </c>
      <c r="BA73" s="155">
        <f t="shared" si="43"/>
        <v>0</v>
      </c>
      <c r="BB73" s="155">
        <f t="shared" si="44"/>
        <v>0</v>
      </c>
      <c r="BC73" s="155">
        <f t="shared" si="45"/>
        <v>0</v>
      </c>
      <c r="BD73" s="155">
        <f t="shared" si="46"/>
        <v>0</v>
      </c>
      <c r="BE73" s="155">
        <f t="shared" si="47"/>
        <v>0</v>
      </c>
      <c r="BF73" s="155">
        <f t="shared" si="48"/>
        <v>0</v>
      </c>
      <c r="BG73" s="155">
        <f t="shared" si="49"/>
        <v>0</v>
      </c>
      <c r="BH73" s="155">
        <f t="shared" si="50"/>
        <v>0</v>
      </c>
      <c r="BI73" s="155">
        <f t="shared" si="51"/>
        <v>0</v>
      </c>
      <c r="BJ73" s="155">
        <f t="shared" si="52"/>
        <v>0</v>
      </c>
      <c r="BK73" s="155">
        <f t="shared" si="53"/>
        <v>0</v>
      </c>
      <c r="BL73" s="155">
        <f t="shared" si="54"/>
        <v>0</v>
      </c>
      <c r="BM73" s="155">
        <f t="shared" si="55"/>
        <v>0</v>
      </c>
      <c r="BN73" s="155">
        <f t="shared" si="56"/>
        <v>0</v>
      </c>
      <c r="BO73" s="190">
        <f t="shared" si="57"/>
        <v>0</v>
      </c>
    </row>
    <row r="74" spans="1:67" s="56" customFormat="1" ht="15" customHeight="1" x14ac:dyDescent="0.25">
      <c r="A74" s="99"/>
      <c r="B74" s="32" t="s">
        <v>66</v>
      </c>
      <c r="C74" s="150">
        <f t="shared" si="195"/>
        <v>287.10000000000002</v>
      </c>
      <c r="D74" s="150">
        <f t="shared" si="193"/>
        <v>0</v>
      </c>
      <c r="E74" s="130"/>
      <c r="F74" s="130"/>
      <c r="G74" s="130">
        <v>287.10000000000002</v>
      </c>
      <c r="H74" s="130"/>
      <c r="I74" s="130"/>
      <c r="J74" s="130"/>
      <c r="K74" s="130"/>
      <c r="L74" s="130"/>
      <c r="M74" s="130"/>
      <c r="N74" s="130"/>
      <c r="O74" s="130"/>
      <c r="P74" s="130"/>
      <c r="Q74" s="199"/>
      <c r="R74" s="199"/>
      <c r="S74" s="150">
        <f t="shared" si="216"/>
        <v>0</v>
      </c>
      <c r="T74" s="150">
        <f t="shared" si="217"/>
        <v>0</v>
      </c>
      <c r="U74" s="131"/>
      <c r="V74" s="131"/>
      <c r="W74" s="131"/>
      <c r="X74" s="131"/>
      <c r="Y74" s="131"/>
      <c r="Z74" s="131"/>
      <c r="AA74" s="131"/>
      <c r="AB74" s="131"/>
      <c r="AC74" s="131"/>
      <c r="AD74" s="131"/>
      <c r="AE74" s="131"/>
      <c r="AF74" s="131"/>
      <c r="AG74" s="209"/>
      <c r="AH74" s="209"/>
      <c r="AI74" s="137">
        <f t="shared" si="254"/>
        <v>287.10000000000002</v>
      </c>
      <c r="AJ74" s="137">
        <f t="shared" si="255"/>
        <v>0</v>
      </c>
      <c r="AK74" s="106">
        <f t="shared" si="200"/>
        <v>0</v>
      </c>
      <c r="AL74" s="106">
        <f t="shared" si="201"/>
        <v>0</v>
      </c>
      <c r="AM74" s="106">
        <f t="shared" si="202"/>
        <v>287.10000000000002</v>
      </c>
      <c r="AN74" s="106">
        <f t="shared" si="203"/>
        <v>0</v>
      </c>
      <c r="AO74" s="106">
        <f t="shared" si="204"/>
        <v>0</v>
      </c>
      <c r="AP74" s="106">
        <f t="shared" si="205"/>
        <v>0</v>
      </c>
      <c r="AQ74" s="106">
        <f t="shared" si="206"/>
        <v>0</v>
      </c>
      <c r="AR74" s="106">
        <f t="shared" si="207"/>
        <v>0</v>
      </c>
      <c r="AS74" s="106">
        <f t="shared" si="208"/>
        <v>0</v>
      </c>
      <c r="AT74" s="106">
        <f t="shared" si="209"/>
        <v>0</v>
      </c>
      <c r="AU74" s="106">
        <f t="shared" si="210"/>
        <v>0</v>
      </c>
      <c r="AV74" s="106">
        <f t="shared" si="211"/>
        <v>0</v>
      </c>
      <c r="AW74" s="106">
        <f t="shared" si="212"/>
        <v>0</v>
      </c>
      <c r="AX74" s="106">
        <f t="shared" si="213"/>
        <v>0</v>
      </c>
      <c r="AY74" s="155">
        <f t="shared" si="41"/>
        <v>0</v>
      </c>
      <c r="AZ74" s="155">
        <f t="shared" si="42"/>
        <v>0</v>
      </c>
      <c r="BA74" s="155">
        <f t="shared" si="43"/>
        <v>0</v>
      </c>
      <c r="BB74" s="155">
        <f t="shared" si="44"/>
        <v>0</v>
      </c>
      <c r="BC74" s="155">
        <f t="shared" si="45"/>
        <v>0</v>
      </c>
      <c r="BD74" s="155">
        <f t="shared" si="46"/>
        <v>0</v>
      </c>
      <c r="BE74" s="155">
        <f t="shared" si="47"/>
        <v>0</v>
      </c>
      <c r="BF74" s="155">
        <f t="shared" si="48"/>
        <v>0</v>
      </c>
      <c r="BG74" s="155">
        <f t="shared" si="49"/>
        <v>0</v>
      </c>
      <c r="BH74" s="155">
        <f t="shared" si="50"/>
        <v>0</v>
      </c>
      <c r="BI74" s="155">
        <f t="shared" si="51"/>
        <v>0</v>
      </c>
      <c r="BJ74" s="155">
        <f t="shared" si="52"/>
        <v>0</v>
      </c>
      <c r="BK74" s="155">
        <f t="shared" si="53"/>
        <v>0</v>
      </c>
      <c r="BL74" s="155">
        <f t="shared" si="54"/>
        <v>0</v>
      </c>
      <c r="BM74" s="155">
        <f t="shared" si="55"/>
        <v>0</v>
      </c>
      <c r="BN74" s="155">
        <f t="shared" si="56"/>
        <v>0</v>
      </c>
      <c r="BO74" s="190">
        <f t="shared" si="57"/>
        <v>0</v>
      </c>
    </row>
    <row r="75" spans="1:67" s="56" customFormat="1" ht="15" customHeight="1" x14ac:dyDescent="0.25">
      <c r="A75" s="99"/>
      <c r="B75" s="32" t="s">
        <v>234</v>
      </c>
      <c r="C75" s="150">
        <f t="shared" si="195"/>
        <v>625.79999999999995</v>
      </c>
      <c r="D75" s="150">
        <f t="shared" si="193"/>
        <v>0</v>
      </c>
      <c r="E75" s="130"/>
      <c r="F75" s="130"/>
      <c r="G75" s="130">
        <v>625.79999999999995</v>
      </c>
      <c r="H75" s="130"/>
      <c r="I75" s="130"/>
      <c r="J75" s="130"/>
      <c r="K75" s="130"/>
      <c r="L75" s="130"/>
      <c r="M75" s="130"/>
      <c r="N75" s="130"/>
      <c r="O75" s="130"/>
      <c r="P75" s="130"/>
      <c r="Q75" s="199"/>
      <c r="R75" s="199"/>
      <c r="S75" s="150">
        <f t="shared" si="196"/>
        <v>0</v>
      </c>
      <c r="T75" s="150">
        <f t="shared" si="194"/>
        <v>0</v>
      </c>
      <c r="U75" s="131"/>
      <c r="V75" s="131"/>
      <c r="W75" s="131"/>
      <c r="X75" s="131"/>
      <c r="Y75" s="131"/>
      <c r="Z75" s="131"/>
      <c r="AA75" s="131"/>
      <c r="AB75" s="131"/>
      <c r="AC75" s="131"/>
      <c r="AD75" s="131"/>
      <c r="AE75" s="131"/>
      <c r="AF75" s="131"/>
      <c r="AG75" s="209"/>
      <c r="AH75" s="209"/>
      <c r="AI75" s="137">
        <f t="shared" si="254"/>
        <v>625.79999999999995</v>
      </c>
      <c r="AJ75" s="137">
        <f t="shared" si="255"/>
        <v>0</v>
      </c>
      <c r="AK75" s="106">
        <f t="shared" si="200"/>
        <v>0</v>
      </c>
      <c r="AL75" s="106">
        <f t="shared" si="201"/>
        <v>0</v>
      </c>
      <c r="AM75" s="106">
        <f t="shared" si="202"/>
        <v>625.79999999999995</v>
      </c>
      <c r="AN75" s="106">
        <f t="shared" si="203"/>
        <v>0</v>
      </c>
      <c r="AO75" s="106">
        <f t="shared" si="204"/>
        <v>0</v>
      </c>
      <c r="AP75" s="106">
        <f t="shared" si="205"/>
        <v>0</v>
      </c>
      <c r="AQ75" s="106">
        <f t="shared" si="206"/>
        <v>0</v>
      </c>
      <c r="AR75" s="106">
        <f t="shared" si="207"/>
        <v>0</v>
      </c>
      <c r="AS75" s="106">
        <f t="shared" si="208"/>
        <v>0</v>
      </c>
      <c r="AT75" s="106">
        <f t="shared" si="209"/>
        <v>0</v>
      </c>
      <c r="AU75" s="106">
        <f t="shared" si="210"/>
        <v>0</v>
      </c>
      <c r="AV75" s="106">
        <f t="shared" si="211"/>
        <v>0</v>
      </c>
      <c r="AW75" s="106">
        <f t="shared" si="212"/>
        <v>0</v>
      </c>
      <c r="AX75" s="106">
        <f t="shared" si="213"/>
        <v>0</v>
      </c>
      <c r="AY75" s="155">
        <f t="shared" si="41"/>
        <v>0</v>
      </c>
      <c r="AZ75" s="155">
        <f t="shared" si="42"/>
        <v>0</v>
      </c>
      <c r="BA75" s="155">
        <f t="shared" si="43"/>
        <v>0</v>
      </c>
      <c r="BB75" s="155">
        <f t="shared" si="44"/>
        <v>0</v>
      </c>
      <c r="BC75" s="155">
        <f t="shared" si="45"/>
        <v>0</v>
      </c>
      <c r="BD75" s="155">
        <f t="shared" si="46"/>
        <v>0</v>
      </c>
      <c r="BE75" s="155">
        <f t="shared" si="47"/>
        <v>0</v>
      </c>
      <c r="BF75" s="155">
        <f t="shared" si="48"/>
        <v>0</v>
      </c>
      <c r="BG75" s="155">
        <f t="shared" si="49"/>
        <v>0</v>
      </c>
      <c r="BH75" s="155">
        <f t="shared" si="50"/>
        <v>0</v>
      </c>
      <c r="BI75" s="155">
        <f t="shared" si="51"/>
        <v>0</v>
      </c>
      <c r="BJ75" s="155">
        <f t="shared" si="52"/>
        <v>0</v>
      </c>
      <c r="BK75" s="155">
        <f t="shared" si="53"/>
        <v>0</v>
      </c>
      <c r="BL75" s="155">
        <f t="shared" si="54"/>
        <v>0</v>
      </c>
      <c r="BM75" s="155">
        <f t="shared" si="55"/>
        <v>0</v>
      </c>
      <c r="BN75" s="155">
        <f t="shared" si="56"/>
        <v>0</v>
      </c>
      <c r="BO75" s="190">
        <f t="shared" si="57"/>
        <v>0</v>
      </c>
    </row>
    <row r="76" spans="1:67" s="56" customFormat="1" ht="15" customHeight="1" x14ac:dyDescent="0.25">
      <c r="A76" s="99"/>
      <c r="B76" s="32" t="s">
        <v>390</v>
      </c>
      <c r="C76" s="150">
        <f t="shared" si="195"/>
        <v>36.5</v>
      </c>
      <c r="D76" s="150"/>
      <c r="E76" s="130"/>
      <c r="F76" s="130"/>
      <c r="G76" s="130">
        <v>36.5</v>
      </c>
      <c r="H76" s="130"/>
      <c r="I76" s="130"/>
      <c r="J76" s="130"/>
      <c r="K76" s="130"/>
      <c r="L76" s="130"/>
      <c r="M76" s="130"/>
      <c r="N76" s="130"/>
      <c r="O76" s="130"/>
      <c r="P76" s="130"/>
      <c r="Q76" s="199"/>
      <c r="R76" s="199"/>
      <c r="S76" s="150"/>
      <c r="T76" s="150"/>
      <c r="U76" s="131"/>
      <c r="V76" s="131"/>
      <c r="W76" s="131"/>
      <c r="X76" s="131"/>
      <c r="Y76" s="131"/>
      <c r="Z76" s="131"/>
      <c r="AA76" s="131"/>
      <c r="AB76" s="131"/>
      <c r="AC76" s="131"/>
      <c r="AD76" s="131"/>
      <c r="AE76" s="131"/>
      <c r="AF76" s="131"/>
      <c r="AG76" s="209"/>
      <c r="AH76" s="209"/>
      <c r="AI76" s="137">
        <f t="shared" si="254"/>
        <v>36.5</v>
      </c>
      <c r="AJ76" s="137"/>
      <c r="AK76" s="106"/>
      <c r="AL76" s="106"/>
      <c r="AM76" s="106">
        <v>36.5</v>
      </c>
      <c r="AN76" s="106"/>
      <c r="AO76" s="106"/>
      <c r="AP76" s="106"/>
      <c r="AQ76" s="106"/>
      <c r="AR76" s="106"/>
      <c r="AS76" s="106"/>
      <c r="AT76" s="106"/>
      <c r="AU76" s="106"/>
      <c r="AV76" s="106"/>
      <c r="AW76" s="106"/>
      <c r="AX76" s="106"/>
      <c r="AY76" s="155">
        <f t="shared" si="41"/>
        <v>0</v>
      </c>
      <c r="AZ76" s="155">
        <f t="shared" si="42"/>
        <v>0</v>
      </c>
      <c r="BA76" s="155">
        <f t="shared" si="43"/>
        <v>0</v>
      </c>
      <c r="BB76" s="155">
        <f t="shared" si="44"/>
        <v>0</v>
      </c>
      <c r="BC76" s="155">
        <f t="shared" si="45"/>
        <v>0</v>
      </c>
      <c r="BD76" s="155">
        <f t="shared" si="46"/>
        <v>0</v>
      </c>
      <c r="BE76" s="155">
        <f t="shared" si="47"/>
        <v>0</v>
      </c>
      <c r="BF76" s="155">
        <f t="shared" si="48"/>
        <v>0</v>
      </c>
      <c r="BG76" s="155">
        <f t="shared" si="49"/>
        <v>0</v>
      </c>
      <c r="BH76" s="155">
        <f t="shared" si="50"/>
        <v>0</v>
      </c>
      <c r="BI76" s="155">
        <f t="shared" si="51"/>
        <v>0</v>
      </c>
      <c r="BJ76" s="155">
        <f t="shared" si="52"/>
        <v>0</v>
      </c>
      <c r="BK76" s="155">
        <f t="shared" si="53"/>
        <v>0</v>
      </c>
      <c r="BL76" s="155">
        <f t="shared" si="54"/>
        <v>0</v>
      </c>
      <c r="BM76" s="155">
        <f t="shared" si="55"/>
        <v>0</v>
      </c>
      <c r="BN76" s="155">
        <f t="shared" si="56"/>
        <v>0</v>
      </c>
      <c r="BO76" s="190">
        <f t="shared" si="57"/>
        <v>0</v>
      </c>
    </row>
    <row r="77" spans="1:67" s="56" customFormat="1" ht="15" customHeight="1" x14ac:dyDescent="0.25">
      <c r="A77" s="99"/>
      <c r="B77" s="32" t="s">
        <v>81</v>
      </c>
      <c r="C77" s="150">
        <f t="shared" si="195"/>
        <v>878.2</v>
      </c>
      <c r="D77" s="150">
        <f t="shared" si="193"/>
        <v>0</v>
      </c>
      <c r="E77" s="130"/>
      <c r="F77" s="130"/>
      <c r="G77" s="130">
        <v>878.2</v>
      </c>
      <c r="H77" s="130"/>
      <c r="I77" s="130"/>
      <c r="J77" s="130"/>
      <c r="K77" s="130"/>
      <c r="L77" s="130"/>
      <c r="M77" s="130"/>
      <c r="N77" s="130"/>
      <c r="O77" s="130"/>
      <c r="P77" s="130"/>
      <c r="Q77" s="199"/>
      <c r="R77" s="199"/>
      <c r="S77" s="150">
        <f t="shared" si="196"/>
        <v>0</v>
      </c>
      <c r="T77" s="150">
        <f t="shared" si="194"/>
        <v>0</v>
      </c>
      <c r="U77" s="131"/>
      <c r="V77" s="131"/>
      <c r="W77" s="131"/>
      <c r="X77" s="131"/>
      <c r="Y77" s="131"/>
      <c r="Z77" s="131"/>
      <c r="AA77" s="131"/>
      <c r="AB77" s="131"/>
      <c r="AC77" s="131"/>
      <c r="AD77" s="131"/>
      <c r="AE77" s="131"/>
      <c r="AF77" s="131"/>
      <c r="AG77" s="209"/>
      <c r="AH77" s="209"/>
      <c r="AI77" s="137">
        <f t="shared" si="254"/>
        <v>878.2</v>
      </c>
      <c r="AJ77" s="137">
        <f t="shared" si="255"/>
        <v>0</v>
      </c>
      <c r="AK77" s="106">
        <f t="shared" si="200"/>
        <v>0</v>
      </c>
      <c r="AL77" s="106">
        <f t="shared" si="201"/>
        <v>0</v>
      </c>
      <c r="AM77" s="106">
        <f t="shared" si="202"/>
        <v>878.2</v>
      </c>
      <c r="AN77" s="106">
        <f t="shared" si="203"/>
        <v>0</v>
      </c>
      <c r="AO77" s="106">
        <f t="shared" si="204"/>
        <v>0</v>
      </c>
      <c r="AP77" s="106">
        <f t="shared" si="205"/>
        <v>0</v>
      </c>
      <c r="AQ77" s="106">
        <f t="shared" si="206"/>
        <v>0</v>
      </c>
      <c r="AR77" s="106">
        <f t="shared" si="207"/>
        <v>0</v>
      </c>
      <c r="AS77" s="106">
        <f t="shared" si="208"/>
        <v>0</v>
      </c>
      <c r="AT77" s="106">
        <f t="shared" si="209"/>
        <v>0</v>
      </c>
      <c r="AU77" s="106">
        <f t="shared" si="210"/>
        <v>0</v>
      </c>
      <c r="AV77" s="106">
        <f t="shared" si="211"/>
        <v>0</v>
      </c>
      <c r="AW77" s="106">
        <f t="shared" si="212"/>
        <v>0</v>
      </c>
      <c r="AX77" s="106">
        <f t="shared" si="213"/>
        <v>0</v>
      </c>
      <c r="AY77" s="155">
        <f t="shared" si="41"/>
        <v>0</v>
      </c>
      <c r="AZ77" s="155">
        <f t="shared" si="42"/>
        <v>0</v>
      </c>
      <c r="BA77" s="155">
        <f t="shared" si="43"/>
        <v>0</v>
      </c>
      <c r="BB77" s="155">
        <f t="shared" si="44"/>
        <v>0</v>
      </c>
      <c r="BC77" s="155">
        <f t="shared" si="45"/>
        <v>0</v>
      </c>
      <c r="BD77" s="155">
        <f t="shared" si="46"/>
        <v>0</v>
      </c>
      <c r="BE77" s="155">
        <f t="shared" si="47"/>
        <v>0</v>
      </c>
      <c r="BF77" s="155">
        <f t="shared" si="48"/>
        <v>0</v>
      </c>
      <c r="BG77" s="155">
        <f t="shared" si="49"/>
        <v>0</v>
      </c>
      <c r="BH77" s="155">
        <f t="shared" si="50"/>
        <v>0</v>
      </c>
      <c r="BI77" s="155">
        <f t="shared" si="51"/>
        <v>0</v>
      </c>
      <c r="BJ77" s="155">
        <f t="shared" si="52"/>
        <v>0</v>
      </c>
      <c r="BK77" s="155">
        <f t="shared" si="53"/>
        <v>0</v>
      </c>
      <c r="BL77" s="155">
        <f t="shared" si="54"/>
        <v>0</v>
      </c>
      <c r="BM77" s="155">
        <f t="shared" si="55"/>
        <v>0</v>
      </c>
      <c r="BN77" s="155">
        <f t="shared" si="56"/>
        <v>0</v>
      </c>
      <c r="BO77" s="190">
        <f t="shared" si="57"/>
        <v>0</v>
      </c>
    </row>
    <row r="78" spans="1:67" ht="15" customHeight="1" x14ac:dyDescent="0.25">
      <c r="A78" s="29" t="s">
        <v>10</v>
      </c>
      <c r="B78" s="108" t="s">
        <v>292</v>
      </c>
      <c r="C78" s="145">
        <f t="shared" ref="C78:F78" si="256">C79+C82+C83</f>
        <v>232.1</v>
      </c>
      <c r="D78" s="146">
        <f t="shared" si="256"/>
        <v>140.5</v>
      </c>
      <c r="E78" s="123">
        <f t="shared" si="256"/>
        <v>200</v>
      </c>
      <c r="F78" s="123">
        <f t="shared" si="256"/>
        <v>124.1</v>
      </c>
      <c r="G78" s="123">
        <f>G79+G82+G83</f>
        <v>18.100000000000001</v>
      </c>
      <c r="H78" s="123">
        <f t="shared" ref="H78:R78" si="257">H79+H82+H83</f>
        <v>16.399999999999999</v>
      </c>
      <c r="I78" s="123">
        <f t="shared" si="257"/>
        <v>0</v>
      </c>
      <c r="J78" s="123">
        <f t="shared" si="257"/>
        <v>0</v>
      </c>
      <c r="K78" s="123">
        <f t="shared" si="257"/>
        <v>0</v>
      </c>
      <c r="L78" s="123">
        <f t="shared" si="257"/>
        <v>0</v>
      </c>
      <c r="M78" s="123">
        <f t="shared" si="257"/>
        <v>4.9000000000000004</v>
      </c>
      <c r="N78" s="123">
        <f t="shared" si="257"/>
        <v>0</v>
      </c>
      <c r="O78" s="123">
        <f t="shared" si="257"/>
        <v>0</v>
      </c>
      <c r="P78" s="123">
        <f t="shared" si="257"/>
        <v>0</v>
      </c>
      <c r="Q78" s="197">
        <f t="shared" si="257"/>
        <v>9.1</v>
      </c>
      <c r="R78" s="197">
        <f t="shared" si="257"/>
        <v>0</v>
      </c>
      <c r="S78" s="145">
        <f t="shared" ref="S78:V78" si="258">S79+S82+S83</f>
        <v>0</v>
      </c>
      <c r="T78" s="146">
        <f t="shared" si="258"/>
        <v>0</v>
      </c>
      <c r="U78" s="127">
        <f t="shared" si="258"/>
        <v>0</v>
      </c>
      <c r="V78" s="127">
        <f t="shared" si="258"/>
        <v>0</v>
      </c>
      <c r="W78" s="127">
        <f>W79+W82+W83</f>
        <v>0</v>
      </c>
      <c r="X78" s="127">
        <f t="shared" ref="X78:AH78" si="259">X79+X82+X83</f>
        <v>0</v>
      </c>
      <c r="Y78" s="127">
        <f t="shared" si="259"/>
        <v>0</v>
      </c>
      <c r="Z78" s="127">
        <f t="shared" si="259"/>
        <v>0</v>
      </c>
      <c r="AA78" s="127">
        <f t="shared" si="259"/>
        <v>0</v>
      </c>
      <c r="AB78" s="127">
        <f t="shared" si="259"/>
        <v>0</v>
      </c>
      <c r="AC78" s="127">
        <f t="shared" si="259"/>
        <v>0</v>
      </c>
      <c r="AD78" s="127">
        <f t="shared" si="259"/>
        <v>0</v>
      </c>
      <c r="AE78" s="127">
        <f t="shared" si="259"/>
        <v>0</v>
      </c>
      <c r="AF78" s="127">
        <f t="shared" si="259"/>
        <v>0</v>
      </c>
      <c r="AG78" s="207">
        <f t="shared" si="259"/>
        <v>0</v>
      </c>
      <c r="AH78" s="207">
        <f t="shared" si="259"/>
        <v>0</v>
      </c>
      <c r="AI78" s="13">
        <f t="shared" ref="AI78:AX78" si="260">AI79+AI82+AI83</f>
        <v>232.1</v>
      </c>
      <c r="AJ78" s="11">
        <f t="shared" si="260"/>
        <v>140.5</v>
      </c>
      <c r="AK78" s="97">
        <f t="shared" si="260"/>
        <v>200</v>
      </c>
      <c r="AL78" s="97">
        <f t="shared" si="260"/>
        <v>124.1</v>
      </c>
      <c r="AM78" s="97">
        <f>AM79+AM82+AM83</f>
        <v>18.100000000000001</v>
      </c>
      <c r="AN78" s="97">
        <f t="shared" si="260"/>
        <v>16.399999999999999</v>
      </c>
      <c r="AO78" s="97">
        <f t="shared" si="260"/>
        <v>0</v>
      </c>
      <c r="AP78" s="97">
        <f t="shared" si="260"/>
        <v>0</v>
      </c>
      <c r="AQ78" s="97">
        <f t="shared" si="260"/>
        <v>0</v>
      </c>
      <c r="AR78" s="97">
        <f t="shared" si="260"/>
        <v>0</v>
      </c>
      <c r="AS78" s="97">
        <f t="shared" si="260"/>
        <v>4.9000000000000004</v>
      </c>
      <c r="AT78" s="97">
        <f t="shared" si="260"/>
        <v>0</v>
      </c>
      <c r="AU78" s="97">
        <f t="shared" si="260"/>
        <v>0</v>
      </c>
      <c r="AV78" s="97">
        <f t="shared" si="260"/>
        <v>0</v>
      </c>
      <c r="AW78" s="97">
        <f t="shared" si="260"/>
        <v>9.1</v>
      </c>
      <c r="AX78" s="97">
        <f t="shared" si="260"/>
        <v>0</v>
      </c>
      <c r="AY78" s="155">
        <f t="shared" si="41"/>
        <v>0</v>
      </c>
      <c r="AZ78" s="155">
        <f t="shared" si="42"/>
        <v>0</v>
      </c>
      <c r="BA78" s="155">
        <f t="shared" si="43"/>
        <v>0</v>
      </c>
      <c r="BB78" s="155">
        <f t="shared" si="44"/>
        <v>0</v>
      </c>
      <c r="BC78" s="155">
        <f t="shared" si="45"/>
        <v>0</v>
      </c>
      <c r="BD78" s="155">
        <f t="shared" si="46"/>
        <v>0</v>
      </c>
      <c r="BE78" s="155">
        <f t="shared" si="47"/>
        <v>0</v>
      </c>
      <c r="BF78" s="155">
        <f t="shared" si="48"/>
        <v>0</v>
      </c>
      <c r="BG78" s="155">
        <f t="shared" si="49"/>
        <v>0</v>
      </c>
      <c r="BH78" s="155">
        <f t="shared" si="50"/>
        <v>0</v>
      </c>
      <c r="BI78" s="155">
        <f t="shared" si="51"/>
        <v>0</v>
      </c>
      <c r="BJ78" s="155">
        <f t="shared" si="52"/>
        <v>0</v>
      </c>
      <c r="BK78" s="155">
        <f t="shared" si="53"/>
        <v>0</v>
      </c>
      <c r="BL78" s="155">
        <f t="shared" si="54"/>
        <v>0</v>
      </c>
      <c r="BM78" s="155">
        <f t="shared" si="55"/>
        <v>0</v>
      </c>
      <c r="BN78" s="155">
        <f t="shared" si="56"/>
        <v>0</v>
      </c>
      <c r="BO78" s="190">
        <f t="shared" si="57"/>
        <v>0</v>
      </c>
    </row>
    <row r="79" spans="1:67" ht="15" customHeight="1" x14ac:dyDescent="0.25">
      <c r="A79" s="30"/>
      <c r="B79" s="20" t="s">
        <v>289</v>
      </c>
      <c r="C79" s="147">
        <f>E79+G79+I79+K79+M79+O79+Q79</f>
        <v>198</v>
      </c>
      <c r="D79" s="148">
        <f t="shared" ref="D79:D84" si="261">F79+H79+J79+L79+N79+P79+R79</f>
        <v>135.6</v>
      </c>
      <c r="E79" s="6">
        <v>177.9</v>
      </c>
      <c r="F79" s="6">
        <v>124.1</v>
      </c>
      <c r="G79" s="6">
        <f>G80+G81</f>
        <v>13</v>
      </c>
      <c r="H79" s="6">
        <f>H80+H81</f>
        <v>11.5</v>
      </c>
      <c r="I79" s="6"/>
      <c r="J79" s="6"/>
      <c r="K79" s="6"/>
      <c r="L79" s="6"/>
      <c r="M79" s="6"/>
      <c r="N79" s="6"/>
      <c r="O79" s="6"/>
      <c r="P79" s="6"/>
      <c r="Q79" s="198">
        <f>'4 priedas_ nepanaudotos lėšos'!C25</f>
        <v>7.1</v>
      </c>
      <c r="R79" s="198">
        <f>'4 priedas_ nepanaudotos lėšos'!D25</f>
        <v>0</v>
      </c>
      <c r="S79" s="147">
        <f t="shared" ref="S79:S84" si="262">U79+W79+Y79+AA79+AC79+AE79+AG79</f>
        <v>0</v>
      </c>
      <c r="T79" s="148">
        <f t="shared" ref="T79:T84" si="263">V79+X79+Z79+AB79+AD79+AF79+AH79</f>
        <v>0</v>
      </c>
      <c r="U79" s="128"/>
      <c r="V79" s="128"/>
      <c r="W79" s="128">
        <f>W80+W81</f>
        <v>0</v>
      </c>
      <c r="X79" s="128">
        <f>X80+X81</f>
        <v>0</v>
      </c>
      <c r="Y79" s="128"/>
      <c r="Z79" s="128"/>
      <c r="AA79" s="128"/>
      <c r="AB79" s="128"/>
      <c r="AC79" s="128"/>
      <c r="AD79" s="128"/>
      <c r="AE79" s="128"/>
      <c r="AF79" s="128"/>
      <c r="AG79" s="208">
        <f>'4 priedas_ nepanaudotos lėšos'!O25</f>
        <v>0</v>
      </c>
      <c r="AH79" s="208">
        <f>'4 priedas_ nepanaudotos lėšos'!P25</f>
        <v>0</v>
      </c>
      <c r="AI79" s="104">
        <f t="shared" ref="AI79:AI84" si="264">AK79+AM79+AO79+AQ79+AS79+AU79+AW79</f>
        <v>198</v>
      </c>
      <c r="AJ79" s="105">
        <f t="shared" ref="AJ79:AJ84" si="265">AL79+AN79+AP79+AR79+AT79+AV79+AX79</f>
        <v>135.6</v>
      </c>
      <c r="AK79" s="5">
        <f t="shared" ref="AK79:AK84" si="266">E79+U79</f>
        <v>177.9</v>
      </c>
      <c r="AL79" s="5">
        <f t="shared" ref="AL79:AL80" si="267">F79+V79</f>
        <v>124.1</v>
      </c>
      <c r="AM79" s="5">
        <f t="shared" ref="AM79:AM80" si="268">G79+W79</f>
        <v>13</v>
      </c>
      <c r="AN79" s="5">
        <f t="shared" ref="AN79:AN80" si="269">H79+X79</f>
        <v>11.5</v>
      </c>
      <c r="AO79" s="5">
        <f t="shared" ref="AO79:AO80" si="270">I79+Y79</f>
        <v>0</v>
      </c>
      <c r="AP79" s="5">
        <f t="shared" ref="AP79:AP80" si="271">J79+Z79</f>
        <v>0</v>
      </c>
      <c r="AQ79" s="5">
        <f t="shared" ref="AQ79:AQ80" si="272">K79+AA79</f>
        <v>0</v>
      </c>
      <c r="AR79" s="5">
        <f t="shared" ref="AR79:AR80" si="273">L79+AB79</f>
        <v>0</v>
      </c>
      <c r="AS79" s="5">
        <f t="shared" ref="AS79:AS80" si="274">M79+AC79</f>
        <v>0</v>
      </c>
      <c r="AT79" s="5">
        <f t="shared" ref="AT79:AT80" si="275">N79+AD79</f>
        <v>0</v>
      </c>
      <c r="AU79" s="5">
        <f t="shared" ref="AU79:AU80" si="276">O79+AE79</f>
        <v>0</v>
      </c>
      <c r="AV79" s="5">
        <f t="shared" ref="AV79:AV80" si="277">P79+AF79</f>
        <v>0</v>
      </c>
      <c r="AW79" s="5">
        <f t="shared" ref="AW79:AW80" si="278">Q79+AG79</f>
        <v>7.1</v>
      </c>
      <c r="AX79" s="5">
        <f t="shared" ref="AX79:AX80" si="279">R79+AH79</f>
        <v>0</v>
      </c>
      <c r="AY79" s="155">
        <f t="shared" si="41"/>
        <v>0</v>
      </c>
      <c r="AZ79" s="155">
        <f t="shared" si="42"/>
        <v>0</v>
      </c>
      <c r="BA79" s="155">
        <f t="shared" si="43"/>
        <v>0</v>
      </c>
      <c r="BB79" s="155">
        <f t="shared" si="44"/>
        <v>0</v>
      </c>
      <c r="BC79" s="155">
        <f t="shared" si="45"/>
        <v>0</v>
      </c>
      <c r="BD79" s="155">
        <f t="shared" si="46"/>
        <v>0</v>
      </c>
      <c r="BE79" s="155">
        <f t="shared" si="47"/>
        <v>0</v>
      </c>
      <c r="BF79" s="155">
        <f t="shared" si="48"/>
        <v>0</v>
      </c>
      <c r="BG79" s="155">
        <f t="shared" si="49"/>
        <v>0</v>
      </c>
      <c r="BH79" s="155">
        <f t="shared" si="50"/>
        <v>0</v>
      </c>
      <c r="BI79" s="155">
        <f t="shared" si="51"/>
        <v>0</v>
      </c>
      <c r="BJ79" s="155">
        <f t="shared" si="52"/>
        <v>0</v>
      </c>
      <c r="BK79" s="155">
        <f t="shared" si="53"/>
        <v>0</v>
      </c>
      <c r="BL79" s="155">
        <f t="shared" si="54"/>
        <v>0</v>
      </c>
      <c r="BM79" s="155">
        <f t="shared" si="55"/>
        <v>0</v>
      </c>
      <c r="BN79" s="155">
        <f t="shared" si="56"/>
        <v>0</v>
      </c>
      <c r="BO79" s="190">
        <f t="shared" si="57"/>
        <v>0</v>
      </c>
    </row>
    <row r="80" spans="1:67" s="51" customFormat="1" ht="15" customHeight="1" x14ac:dyDescent="0.25">
      <c r="A80" s="138"/>
      <c r="B80" s="32" t="s">
        <v>223</v>
      </c>
      <c r="C80" s="149">
        <f t="shared" ref="C80:C84" si="280">E80+G80+I80+K80+M80+O80+Q80</f>
        <v>12.8</v>
      </c>
      <c r="D80" s="150">
        <f t="shared" si="261"/>
        <v>11.5</v>
      </c>
      <c r="E80" s="130"/>
      <c r="F80" s="130"/>
      <c r="G80" s="130">
        <v>12.8</v>
      </c>
      <c r="H80" s="130">
        <v>11.5</v>
      </c>
      <c r="I80" s="130"/>
      <c r="J80" s="130"/>
      <c r="K80" s="130"/>
      <c r="L80" s="130"/>
      <c r="M80" s="130"/>
      <c r="N80" s="130"/>
      <c r="O80" s="130"/>
      <c r="P80" s="130"/>
      <c r="Q80" s="199"/>
      <c r="R80" s="199"/>
      <c r="S80" s="149">
        <f t="shared" si="262"/>
        <v>0</v>
      </c>
      <c r="T80" s="150">
        <f t="shared" si="263"/>
        <v>0</v>
      </c>
      <c r="U80" s="131"/>
      <c r="V80" s="131"/>
      <c r="W80" s="131"/>
      <c r="X80" s="131"/>
      <c r="Y80" s="131"/>
      <c r="Z80" s="131"/>
      <c r="AA80" s="131"/>
      <c r="AB80" s="131"/>
      <c r="AC80" s="131"/>
      <c r="AD80" s="131"/>
      <c r="AE80" s="131"/>
      <c r="AF80" s="131"/>
      <c r="AG80" s="209"/>
      <c r="AH80" s="209"/>
      <c r="AI80" s="136">
        <f t="shared" si="264"/>
        <v>12.8</v>
      </c>
      <c r="AJ80" s="137">
        <f t="shared" si="265"/>
        <v>11.5</v>
      </c>
      <c r="AK80" s="106">
        <f t="shared" si="266"/>
        <v>0</v>
      </c>
      <c r="AL80" s="106">
        <f t="shared" si="267"/>
        <v>0</v>
      </c>
      <c r="AM80" s="106">
        <f t="shared" si="268"/>
        <v>12.8</v>
      </c>
      <c r="AN80" s="106">
        <f t="shared" si="269"/>
        <v>11.5</v>
      </c>
      <c r="AO80" s="106">
        <f t="shared" si="270"/>
        <v>0</v>
      </c>
      <c r="AP80" s="106">
        <f t="shared" si="271"/>
        <v>0</v>
      </c>
      <c r="AQ80" s="106">
        <f t="shared" si="272"/>
        <v>0</v>
      </c>
      <c r="AR80" s="106">
        <f t="shared" si="273"/>
        <v>0</v>
      </c>
      <c r="AS80" s="106">
        <f t="shared" si="274"/>
        <v>0</v>
      </c>
      <c r="AT80" s="106">
        <f t="shared" si="275"/>
        <v>0</v>
      </c>
      <c r="AU80" s="106">
        <f t="shared" si="276"/>
        <v>0</v>
      </c>
      <c r="AV80" s="106">
        <f t="shared" si="277"/>
        <v>0</v>
      </c>
      <c r="AW80" s="106">
        <f t="shared" si="278"/>
        <v>0</v>
      </c>
      <c r="AX80" s="106">
        <f t="shared" si="279"/>
        <v>0</v>
      </c>
      <c r="AY80" s="155">
        <f t="shared" si="41"/>
        <v>0</v>
      </c>
      <c r="AZ80" s="155">
        <f t="shared" si="42"/>
        <v>0</v>
      </c>
      <c r="BA80" s="155">
        <f t="shared" si="43"/>
        <v>0</v>
      </c>
      <c r="BB80" s="155">
        <f t="shared" si="44"/>
        <v>0</v>
      </c>
      <c r="BC80" s="155">
        <f t="shared" si="45"/>
        <v>0</v>
      </c>
      <c r="BD80" s="155">
        <f t="shared" si="46"/>
        <v>0</v>
      </c>
      <c r="BE80" s="155">
        <f t="shared" si="47"/>
        <v>0</v>
      </c>
      <c r="BF80" s="155">
        <f t="shared" si="48"/>
        <v>0</v>
      </c>
      <c r="BG80" s="155">
        <f t="shared" si="49"/>
        <v>0</v>
      </c>
      <c r="BH80" s="155">
        <f t="shared" si="50"/>
        <v>0</v>
      </c>
      <c r="BI80" s="155">
        <f t="shared" si="51"/>
        <v>0</v>
      </c>
      <c r="BJ80" s="155">
        <f t="shared" si="52"/>
        <v>0</v>
      </c>
      <c r="BK80" s="155">
        <f t="shared" si="53"/>
        <v>0</v>
      </c>
      <c r="BL80" s="155">
        <f t="shared" si="54"/>
        <v>0</v>
      </c>
      <c r="BM80" s="155">
        <f t="shared" si="55"/>
        <v>0</v>
      </c>
      <c r="BN80" s="155">
        <f t="shared" si="56"/>
        <v>0</v>
      </c>
      <c r="BO80" s="190">
        <f t="shared" si="57"/>
        <v>0</v>
      </c>
    </row>
    <row r="81" spans="1:67" s="51" customFormat="1" ht="15" customHeight="1" x14ac:dyDescent="0.25">
      <c r="A81" s="138"/>
      <c r="B81" s="34" t="s">
        <v>172</v>
      </c>
      <c r="C81" s="149">
        <f t="shared" si="280"/>
        <v>0.2</v>
      </c>
      <c r="D81" s="150">
        <f t="shared" si="261"/>
        <v>0</v>
      </c>
      <c r="E81" s="130"/>
      <c r="F81" s="130"/>
      <c r="G81" s="130">
        <v>0.2</v>
      </c>
      <c r="H81" s="130"/>
      <c r="I81" s="130"/>
      <c r="J81" s="130"/>
      <c r="K81" s="130"/>
      <c r="L81" s="130"/>
      <c r="M81" s="130"/>
      <c r="N81" s="130"/>
      <c r="O81" s="130"/>
      <c r="P81" s="130"/>
      <c r="Q81" s="199"/>
      <c r="R81" s="199"/>
      <c r="S81" s="149">
        <f t="shared" si="262"/>
        <v>0</v>
      </c>
      <c r="T81" s="150">
        <f t="shared" si="263"/>
        <v>0</v>
      </c>
      <c r="U81" s="131"/>
      <c r="V81" s="131"/>
      <c r="W81" s="131"/>
      <c r="X81" s="131"/>
      <c r="Y81" s="131"/>
      <c r="Z81" s="131"/>
      <c r="AA81" s="131"/>
      <c r="AB81" s="131"/>
      <c r="AC81" s="131"/>
      <c r="AD81" s="131"/>
      <c r="AE81" s="131"/>
      <c r="AF81" s="131"/>
      <c r="AG81" s="209"/>
      <c r="AH81" s="209"/>
      <c r="AI81" s="136">
        <f t="shared" si="264"/>
        <v>0.2</v>
      </c>
      <c r="AJ81" s="137">
        <f t="shared" si="265"/>
        <v>0</v>
      </c>
      <c r="AK81" s="106">
        <f t="shared" si="266"/>
        <v>0</v>
      </c>
      <c r="AL81" s="106">
        <f t="shared" ref="AL81:AL83" si="281">F81+V81</f>
        <v>0</v>
      </c>
      <c r="AM81" s="106">
        <f t="shared" ref="AM81:AM83" si="282">G81+W81</f>
        <v>0.2</v>
      </c>
      <c r="AN81" s="106">
        <f t="shared" ref="AN81:AN83" si="283">H81+X81</f>
        <v>0</v>
      </c>
      <c r="AO81" s="106">
        <f t="shared" ref="AO81:AO83" si="284">I81+Y81</f>
        <v>0</v>
      </c>
      <c r="AP81" s="106">
        <f t="shared" ref="AP81:AP83" si="285">J81+Z81</f>
        <v>0</v>
      </c>
      <c r="AQ81" s="106">
        <f t="shared" ref="AQ81:AQ83" si="286">K81+AA81</f>
        <v>0</v>
      </c>
      <c r="AR81" s="106">
        <f t="shared" ref="AR81:AR83" si="287">L81+AB81</f>
        <v>0</v>
      </c>
      <c r="AS81" s="106">
        <f t="shared" ref="AS81:AS83" si="288">M81+AC81</f>
        <v>0</v>
      </c>
      <c r="AT81" s="106">
        <f t="shared" ref="AT81:AT83" si="289">N81+AD81</f>
        <v>0</v>
      </c>
      <c r="AU81" s="106">
        <f t="shared" ref="AU81:AU83" si="290">O81+AE81</f>
        <v>0</v>
      </c>
      <c r="AV81" s="106">
        <f t="shared" ref="AV81:AV83" si="291">P81+AF81</f>
        <v>0</v>
      </c>
      <c r="AW81" s="106">
        <f t="shared" ref="AW81:AW83" si="292">Q81+AG81</f>
        <v>0</v>
      </c>
      <c r="AX81" s="106">
        <f t="shared" ref="AX81:AX83" si="293">R81+AH81</f>
        <v>0</v>
      </c>
      <c r="AY81" s="155">
        <f t="shared" si="41"/>
        <v>0</v>
      </c>
      <c r="AZ81" s="155">
        <f t="shared" si="42"/>
        <v>0</v>
      </c>
      <c r="BA81" s="155">
        <f t="shared" si="43"/>
        <v>0</v>
      </c>
      <c r="BB81" s="155">
        <f t="shared" si="44"/>
        <v>0</v>
      </c>
      <c r="BC81" s="155">
        <f t="shared" si="45"/>
        <v>0</v>
      </c>
      <c r="BD81" s="155">
        <f t="shared" si="46"/>
        <v>0</v>
      </c>
      <c r="BE81" s="155">
        <f t="shared" si="47"/>
        <v>0</v>
      </c>
      <c r="BF81" s="155">
        <f t="shared" si="48"/>
        <v>0</v>
      </c>
      <c r="BG81" s="155">
        <f t="shared" si="49"/>
        <v>0</v>
      </c>
      <c r="BH81" s="155">
        <f t="shared" si="50"/>
        <v>0</v>
      </c>
      <c r="BI81" s="155">
        <f t="shared" si="51"/>
        <v>0</v>
      </c>
      <c r="BJ81" s="155">
        <f t="shared" si="52"/>
        <v>0</v>
      </c>
      <c r="BK81" s="155">
        <f t="shared" si="53"/>
        <v>0</v>
      </c>
      <c r="BL81" s="155">
        <f t="shared" si="54"/>
        <v>0</v>
      </c>
      <c r="BM81" s="155">
        <f t="shared" si="55"/>
        <v>0</v>
      </c>
      <c r="BN81" s="155">
        <f t="shared" si="56"/>
        <v>0</v>
      </c>
      <c r="BO81" s="190">
        <f t="shared" si="57"/>
        <v>0</v>
      </c>
    </row>
    <row r="82" spans="1:67" ht="15" customHeight="1" x14ac:dyDescent="0.25">
      <c r="A82" s="9"/>
      <c r="B82" s="20" t="s">
        <v>5</v>
      </c>
      <c r="C82" s="148">
        <f>E82+G82+I82+K82+M82+O82+Q82</f>
        <v>29</v>
      </c>
      <c r="D82" s="148">
        <f t="shared" si="261"/>
        <v>0</v>
      </c>
      <c r="E82" s="6">
        <v>22.1</v>
      </c>
      <c r="F82" s="6"/>
      <c r="G82" s="6"/>
      <c r="H82" s="6"/>
      <c r="I82" s="6"/>
      <c r="J82" s="6"/>
      <c r="K82" s="6"/>
      <c r="L82" s="6"/>
      <c r="M82" s="6">
        <v>4.9000000000000004</v>
      </c>
      <c r="N82" s="6"/>
      <c r="O82" s="6"/>
      <c r="P82" s="6"/>
      <c r="Q82" s="198">
        <f>'4 priedas_ nepanaudotos lėšos'!C26</f>
        <v>2</v>
      </c>
      <c r="R82" s="198">
        <f>'4 priedas_ nepanaudotos lėšos'!D26</f>
        <v>0</v>
      </c>
      <c r="S82" s="148">
        <f t="shared" si="262"/>
        <v>0</v>
      </c>
      <c r="T82" s="148">
        <f t="shared" si="263"/>
        <v>0</v>
      </c>
      <c r="U82" s="128"/>
      <c r="V82" s="128"/>
      <c r="W82" s="128"/>
      <c r="X82" s="128"/>
      <c r="Y82" s="128"/>
      <c r="Z82" s="128"/>
      <c r="AA82" s="128"/>
      <c r="AB82" s="128"/>
      <c r="AC82" s="128"/>
      <c r="AD82" s="128"/>
      <c r="AE82" s="128"/>
      <c r="AF82" s="128"/>
      <c r="AG82" s="208">
        <f>'4 priedas_ nepanaudotos lėšos'!O26</f>
        <v>0</v>
      </c>
      <c r="AH82" s="208">
        <f>'4 priedas_ nepanaudotos lėšos'!P26</f>
        <v>0</v>
      </c>
      <c r="AI82" s="105">
        <f t="shared" si="264"/>
        <v>29</v>
      </c>
      <c r="AJ82" s="105">
        <f t="shared" si="265"/>
        <v>0</v>
      </c>
      <c r="AK82" s="5">
        <f t="shared" si="266"/>
        <v>22.1</v>
      </c>
      <c r="AL82" s="5">
        <f t="shared" si="281"/>
        <v>0</v>
      </c>
      <c r="AM82" s="5">
        <f t="shared" si="282"/>
        <v>0</v>
      </c>
      <c r="AN82" s="5">
        <f t="shared" si="283"/>
        <v>0</v>
      </c>
      <c r="AO82" s="5">
        <f t="shared" si="284"/>
        <v>0</v>
      </c>
      <c r="AP82" s="5">
        <f t="shared" si="285"/>
        <v>0</v>
      </c>
      <c r="AQ82" s="5">
        <f t="shared" si="286"/>
        <v>0</v>
      </c>
      <c r="AR82" s="5">
        <f t="shared" si="287"/>
        <v>0</v>
      </c>
      <c r="AS82" s="5">
        <f t="shared" si="288"/>
        <v>4.9000000000000004</v>
      </c>
      <c r="AT82" s="5">
        <f t="shared" si="289"/>
        <v>0</v>
      </c>
      <c r="AU82" s="5">
        <f t="shared" si="290"/>
        <v>0</v>
      </c>
      <c r="AV82" s="5">
        <f t="shared" si="291"/>
        <v>0</v>
      </c>
      <c r="AW82" s="5">
        <f t="shared" si="292"/>
        <v>2</v>
      </c>
      <c r="AX82" s="5">
        <f t="shared" si="293"/>
        <v>0</v>
      </c>
      <c r="AY82" s="155">
        <f t="shared" si="41"/>
        <v>0</v>
      </c>
      <c r="AZ82" s="155">
        <f t="shared" si="42"/>
        <v>0</v>
      </c>
      <c r="BA82" s="155">
        <f t="shared" si="43"/>
        <v>0</v>
      </c>
      <c r="BB82" s="155">
        <f t="shared" si="44"/>
        <v>0</v>
      </c>
      <c r="BC82" s="155">
        <f t="shared" si="45"/>
        <v>0</v>
      </c>
      <c r="BD82" s="155">
        <f t="shared" si="46"/>
        <v>0</v>
      </c>
      <c r="BE82" s="155">
        <f t="shared" si="47"/>
        <v>0</v>
      </c>
      <c r="BF82" s="155">
        <f t="shared" si="48"/>
        <v>0</v>
      </c>
      <c r="BG82" s="155">
        <f t="shared" si="49"/>
        <v>0</v>
      </c>
      <c r="BH82" s="155">
        <f t="shared" si="50"/>
        <v>0</v>
      </c>
      <c r="BI82" s="155">
        <f t="shared" si="51"/>
        <v>0</v>
      </c>
      <c r="BJ82" s="155">
        <f t="shared" si="52"/>
        <v>0</v>
      </c>
      <c r="BK82" s="155">
        <f t="shared" si="53"/>
        <v>0</v>
      </c>
      <c r="BL82" s="155">
        <f t="shared" si="54"/>
        <v>0</v>
      </c>
      <c r="BM82" s="155">
        <f t="shared" si="55"/>
        <v>0</v>
      </c>
      <c r="BN82" s="155">
        <f t="shared" si="56"/>
        <v>0</v>
      </c>
      <c r="BO82" s="190">
        <f t="shared" si="57"/>
        <v>0</v>
      </c>
    </row>
    <row r="83" spans="1:67" ht="15" customHeight="1" x14ac:dyDescent="0.25">
      <c r="A83" s="9"/>
      <c r="B83" s="14" t="s">
        <v>293</v>
      </c>
      <c r="C83" s="148">
        <f t="shared" si="280"/>
        <v>5.0999999999999996</v>
      </c>
      <c r="D83" s="148">
        <f t="shared" si="261"/>
        <v>4.9000000000000004</v>
      </c>
      <c r="E83" s="6"/>
      <c r="F83" s="6"/>
      <c r="G83" s="6">
        <f t="shared" ref="G83:H83" si="294">G84</f>
        <v>5.0999999999999996</v>
      </c>
      <c r="H83" s="6">
        <f t="shared" si="294"/>
        <v>4.9000000000000004</v>
      </c>
      <c r="I83" s="6"/>
      <c r="J83" s="6"/>
      <c r="K83" s="6"/>
      <c r="L83" s="6"/>
      <c r="M83" s="6"/>
      <c r="N83" s="6"/>
      <c r="O83" s="6"/>
      <c r="P83" s="6"/>
      <c r="Q83" s="198"/>
      <c r="R83" s="198"/>
      <c r="S83" s="148">
        <f t="shared" si="262"/>
        <v>0</v>
      </c>
      <c r="T83" s="148">
        <f t="shared" si="263"/>
        <v>0</v>
      </c>
      <c r="U83" s="128"/>
      <c r="V83" s="128"/>
      <c r="W83" s="128">
        <f t="shared" ref="W83:X83" si="295">W84</f>
        <v>0</v>
      </c>
      <c r="X83" s="128">
        <f t="shared" si="295"/>
        <v>0</v>
      </c>
      <c r="Y83" s="128"/>
      <c r="Z83" s="128"/>
      <c r="AA83" s="128"/>
      <c r="AB83" s="128"/>
      <c r="AC83" s="128"/>
      <c r="AD83" s="128"/>
      <c r="AE83" s="128"/>
      <c r="AF83" s="128"/>
      <c r="AG83" s="208"/>
      <c r="AH83" s="208"/>
      <c r="AI83" s="105">
        <f t="shared" si="264"/>
        <v>5.0999999999999996</v>
      </c>
      <c r="AJ83" s="105">
        <f t="shared" si="265"/>
        <v>4.9000000000000004</v>
      </c>
      <c r="AK83" s="5">
        <f t="shared" si="266"/>
        <v>0</v>
      </c>
      <c r="AL83" s="5">
        <f t="shared" si="281"/>
        <v>0</v>
      </c>
      <c r="AM83" s="5">
        <f t="shared" si="282"/>
        <v>5.0999999999999996</v>
      </c>
      <c r="AN83" s="5">
        <f t="shared" si="283"/>
        <v>4.9000000000000004</v>
      </c>
      <c r="AO83" s="5">
        <f t="shared" si="284"/>
        <v>0</v>
      </c>
      <c r="AP83" s="5">
        <f t="shared" si="285"/>
        <v>0</v>
      </c>
      <c r="AQ83" s="5">
        <f t="shared" si="286"/>
        <v>0</v>
      </c>
      <c r="AR83" s="5">
        <f t="shared" si="287"/>
        <v>0</v>
      </c>
      <c r="AS83" s="5">
        <f t="shared" si="288"/>
        <v>0</v>
      </c>
      <c r="AT83" s="5">
        <f t="shared" si="289"/>
        <v>0</v>
      </c>
      <c r="AU83" s="5">
        <f t="shared" si="290"/>
        <v>0</v>
      </c>
      <c r="AV83" s="5">
        <f t="shared" si="291"/>
        <v>0</v>
      </c>
      <c r="AW83" s="5">
        <f t="shared" si="292"/>
        <v>0</v>
      </c>
      <c r="AX83" s="5">
        <f t="shared" si="293"/>
        <v>0</v>
      </c>
      <c r="AY83" s="155">
        <f t="shared" si="41"/>
        <v>0</v>
      </c>
      <c r="AZ83" s="155">
        <f t="shared" si="42"/>
        <v>0</v>
      </c>
      <c r="BA83" s="155">
        <f t="shared" si="43"/>
        <v>0</v>
      </c>
      <c r="BB83" s="155">
        <f t="shared" si="44"/>
        <v>0</v>
      </c>
      <c r="BC83" s="155">
        <f t="shared" si="45"/>
        <v>0</v>
      </c>
      <c r="BD83" s="155">
        <f t="shared" si="46"/>
        <v>0</v>
      </c>
      <c r="BE83" s="155">
        <f t="shared" si="47"/>
        <v>0</v>
      </c>
      <c r="BF83" s="155">
        <f t="shared" si="48"/>
        <v>0</v>
      </c>
      <c r="BG83" s="155">
        <f t="shared" si="49"/>
        <v>0</v>
      </c>
      <c r="BH83" s="155">
        <f t="shared" si="50"/>
        <v>0</v>
      </c>
      <c r="BI83" s="155">
        <f t="shared" si="51"/>
        <v>0</v>
      </c>
      <c r="BJ83" s="155">
        <f t="shared" si="52"/>
        <v>0</v>
      </c>
      <c r="BK83" s="155">
        <f t="shared" si="53"/>
        <v>0</v>
      </c>
      <c r="BL83" s="155">
        <f t="shared" si="54"/>
        <v>0</v>
      </c>
      <c r="BM83" s="155">
        <f t="shared" si="55"/>
        <v>0</v>
      </c>
      <c r="BN83" s="155">
        <f t="shared" si="56"/>
        <v>0</v>
      </c>
      <c r="BO83" s="190">
        <f t="shared" si="57"/>
        <v>0</v>
      </c>
    </row>
    <row r="84" spans="1:67" s="51" customFormat="1" ht="15" customHeight="1" x14ac:dyDescent="0.25">
      <c r="A84" s="139"/>
      <c r="B84" s="34" t="s">
        <v>171</v>
      </c>
      <c r="C84" s="150">
        <f t="shared" si="280"/>
        <v>5.0999999999999996</v>
      </c>
      <c r="D84" s="150">
        <f t="shared" si="261"/>
        <v>4.9000000000000004</v>
      </c>
      <c r="E84" s="130"/>
      <c r="F84" s="130"/>
      <c r="G84" s="130">
        <v>5.0999999999999996</v>
      </c>
      <c r="H84" s="130">
        <v>4.9000000000000004</v>
      </c>
      <c r="I84" s="130"/>
      <c r="J84" s="130"/>
      <c r="K84" s="130"/>
      <c r="L84" s="130"/>
      <c r="M84" s="130"/>
      <c r="N84" s="130"/>
      <c r="O84" s="130"/>
      <c r="P84" s="130"/>
      <c r="Q84" s="199"/>
      <c r="R84" s="199"/>
      <c r="S84" s="150">
        <f t="shared" si="262"/>
        <v>0</v>
      </c>
      <c r="T84" s="150">
        <f t="shared" si="263"/>
        <v>0</v>
      </c>
      <c r="U84" s="131"/>
      <c r="V84" s="131"/>
      <c r="W84" s="131"/>
      <c r="X84" s="131"/>
      <c r="Y84" s="131"/>
      <c r="Z84" s="131"/>
      <c r="AA84" s="131"/>
      <c r="AB84" s="131"/>
      <c r="AC84" s="131"/>
      <c r="AD84" s="131"/>
      <c r="AE84" s="131"/>
      <c r="AF84" s="131"/>
      <c r="AG84" s="209"/>
      <c r="AH84" s="209"/>
      <c r="AI84" s="137">
        <f t="shared" si="264"/>
        <v>5.0999999999999996</v>
      </c>
      <c r="AJ84" s="137">
        <f t="shared" si="265"/>
        <v>4.9000000000000004</v>
      </c>
      <c r="AK84" s="106">
        <f t="shared" si="266"/>
        <v>0</v>
      </c>
      <c r="AL84" s="106">
        <f t="shared" ref="AL84" si="296">F84+V84</f>
        <v>0</v>
      </c>
      <c r="AM84" s="106">
        <f t="shared" ref="AM84" si="297">G84+W84</f>
        <v>5.0999999999999996</v>
      </c>
      <c r="AN84" s="106">
        <f t="shared" ref="AN84" si="298">H84+X84</f>
        <v>4.9000000000000004</v>
      </c>
      <c r="AO84" s="106">
        <f t="shared" ref="AO84" si="299">I84+Y84</f>
        <v>0</v>
      </c>
      <c r="AP84" s="106">
        <f t="shared" ref="AP84" si="300">J84+Z84</f>
        <v>0</v>
      </c>
      <c r="AQ84" s="106">
        <f t="shared" ref="AQ84" si="301">K84+AA84</f>
        <v>0</v>
      </c>
      <c r="AR84" s="106">
        <f t="shared" ref="AR84" si="302">L84+AB84</f>
        <v>0</v>
      </c>
      <c r="AS84" s="106">
        <f t="shared" ref="AS84" si="303">M84+AC84</f>
        <v>0</v>
      </c>
      <c r="AT84" s="106">
        <f t="shared" ref="AT84" si="304">N84+AD84</f>
        <v>0</v>
      </c>
      <c r="AU84" s="106">
        <f t="shared" ref="AU84" si="305">O84+AE84</f>
        <v>0</v>
      </c>
      <c r="AV84" s="106">
        <f t="shared" ref="AV84" si="306">P84+AF84</f>
        <v>0</v>
      </c>
      <c r="AW84" s="106">
        <f t="shared" ref="AW84" si="307">Q84+AG84</f>
        <v>0</v>
      </c>
      <c r="AX84" s="106">
        <f t="shared" ref="AX84" si="308">R84+AH84</f>
        <v>0</v>
      </c>
      <c r="AY84" s="155">
        <f t="shared" si="41"/>
        <v>0</v>
      </c>
      <c r="AZ84" s="155">
        <f t="shared" si="42"/>
        <v>0</v>
      </c>
      <c r="BA84" s="155">
        <f t="shared" si="43"/>
        <v>0</v>
      </c>
      <c r="BB84" s="155">
        <f t="shared" si="44"/>
        <v>0</v>
      </c>
      <c r="BC84" s="155">
        <f t="shared" si="45"/>
        <v>0</v>
      </c>
      <c r="BD84" s="155">
        <f t="shared" si="46"/>
        <v>0</v>
      </c>
      <c r="BE84" s="155">
        <f t="shared" si="47"/>
        <v>0</v>
      </c>
      <c r="BF84" s="155">
        <f t="shared" si="48"/>
        <v>0</v>
      </c>
      <c r="BG84" s="155">
        <f t="shared" si="49"/>
        <v>0</v>
      </c>
      <c r="BH84" s="155">
        <f t="shared" si="50"/>
        <v>0</v>
      </c>
      <c r="BI84" s="155">
        <f t="shared" si="51"/>
        <v>0</v>
      </c>
      <c r="BJ84" s="155">
        <f t="shared" si="52"/>
        <v>0</v>
      </c>
      <c r="BK84" s="155">
        <f t="shared" si="53"/>
        <v>0</v>
      </c>
      <c r="BL84" s="155">
        <f t="shared" si="54"/>
        <v>0</v>
      </c>
      <c r="BM84" s="155">
        <f t="shared" si="55"/>
        <v>0</v>
      </c>
      <c r="BN84" s="155">
        <f t="shared" si="56"/>
        <v>0</v>
      </c>
      <c r="BO84" s="190">
        <f t="shared" si="57"/>
        <v>0</v>
      </c>
    </row>
    <row r="85" spans="1:67" ht="15" customHeight="1" x14ac:dyDescent="0.25">
      <c r="A85" s="3" t="s">
        <v>11</v>
      </c>
      <c r="B85" s="108" t="s">
        <v>295</v>
      </c>
      <c r="C85" s="145">
        <f t="shared" ref="C85:F85" si="309">C86+C89+C90</f>
        <v>173</v>
      </c>
      <c r="D85" s="146">
        <f t="shared" si="309"/>
        <v>127.30000000000001</v>
      </c>
      <c r="E85" s="123">
        <f t="shared" si="309"/>
        <v>154</v>
      </c>
      <c r="F85" s="123">
        <f t="shared" si="309"/>
        <v>111</v>
      </c>
      <c r="G85" s="123">
        <f>G86+G89+G90</f>
        <v>17.7</v>
      </c>
      <c r="H85" s="123">
        <f t="shared" ref="H85:R85" si="310">H86+H89+H90</f>
        <v>16.3</v>
      </c>
      <c r="I85" s="123">
        <f t="shared" si="310"/>
        <v>0</v>
      </c>
      <c r="J85" s="123">
        <f t="shared" si="310"/>
        <v>0</v>
      </c>
      <c r="K85" s="123">
        <f t="shared" si="310"/>
        <v>0</v>
      </c>
      <c r="L85" s="123">
        <f t="shared" si="310"/>
        <v>0</v>
      </c>
      <c r="M85" s="123">
        <f t="shared" si="310"/>
        <v>1</v>
      </c>
      <c r="N85" s="123">
        <f t="shared" si="310"/>
        <v>0</v>
      </c>
      <c r="O85" s="123">
        <f t="shared" si="310"/>
        <v>0</v>
      </c>
      <c r="P85" s="123">
        <f t="shared" si="310"/>
        <v>0</v>
      </c>
      <c r="Q85" s="197">
        <f t="shared" si="310"/>
        <v>0.3</v>
      </c>
      <c r="R85" s="197">
        <f t="shared" si="310"/>
        <v>0</v>
      </c>
      <c r="S85" s="145">
        <f t="shared" ref="S85:V85" si="311">S86+S89+S90</f>
        <v>0</v>
      </c>
      <c r="T85" s="146">
        <f t="shared" si="311"/>
        <v>0</v>
      </c>
      <c r="U85" s="127">
        <f t="shared" si="311"/>
        <v>0</v>
      </c>
      <c r="V85" s="127">
        <f t="shared" si="311"/>
        <v>0</v>
      </c>
      <c r="W85" s="127">
        <f>W86+W89+W90</f>
        <v>0</v>
      </c>
      <c r="X85" s="127">
        <f t="shared" ref="X85:AH85" si="312">X86+X89+X90</f>
        <v>0</v>
      </c>
      <c r="Y85" s="127">
        <f t="shared" si="312"/>
        <v>0</v>
      </c>
      <c r="Z85" s="127">
        <f t="shared" si="312"/>
        <v>0</v>
      </c>
      <c r="AA85" s="127">
        <f t="shared" si="312"/>
        <v>0</v>
      </c>
      <c r="AB85" s="127">
        <f t="shared" si="312"/>
        <v>0</v>
      </c>
      <c r="AC85" s="127">
        <f t="shared" si="312"/>
        <v>0</v>
      </c>
      <c r="AD85" s="127">
        <f t="shared" si="312"/>
        <v>0</v>
      </c>
      <c r="AE85" s="127">
        <f t="shared" si="312"/>
        <v>0</v>
      </c>
      <c r="AF85" s="127">
        <f t="shared" si="312"/>
        <v>0</v>
      </c>
      <c r="AG85" s="207">
        <f t="shared" si="312"/>
        <v>0</v>
      </c>
      <c r="AH85" s="207">
        <f t="shared" si="312"/>
        <v>0</v>
      </c>
      <c r="AI85" s="13">
        <f t="shared" ref="AI85:AL85" si="313">AI86+AI89+AI90</f>
        <v>173</v>
      </c>
      <c r="AJ85" s="11">
        <f t="shared" si="313"/>
        <v>127.30000000000001</v>
      </c>
      <c r="AK85" s="97">
        <f t="shared" si="313"/>
        <v>154</v>
      </c>
      <c r="AL85" s="97">
        <f t="shared" si="313"/>
        <v>111</v>
      </c>
      <c r="AM85" s="97">
        <f>AM86+AM89+AM90</f>
        <v>17.7</v>
      </c>
      <c r="AN85" s="97">
        <f t="shared" ref="AN85:AX85" si="314">AN86+AN89+AN90</f>
        <v>16.3</v>
      </c>
      <c r="AO85" s="97">
        <f t="shared" si="314"/>
        <v>0</v>
      </c>
      <c r="AP85" s="97">
        <f t="shared" si="314"/>
        <v>0</v>
      </c>
      <c r="AQ85" s="97">
        <f t="shared" si="314"/>
        <v>0</v>
      </c>
      <c r="AR85" s="97">
        <f t="shared" si="314"/>
        <v>0</v>
      </c>
      <c r="AS85" s="97">
        <f t="shared" si="314"/>
        <v>1</v>
      </c>
      <c r="AT85" s="97">
        <f t="shared" si="314"/>
        <v>0</v>
      </c>
      <c r="AU85" s="97">
        <f t="shared" si="314"/>
        <v>0</v>
      </c>
      <c r="AV85" s="97">
        <f t="shared" si="314"/>
        <v>0</v>
      </c>
      <c r="AW85" s="97">
        <f t="shared" si="314"/>
        <v>0.3</v>
      </c>
      <c r="AX85" s="97">
        <f t="shared" si="314"/>
        <v>0</v>
      </c>
      <c r="AY85" s="155">
        <f t="shared" si="41"/>
        <v>0</v>
      </c>
      <c r="AZ85" s="155">
        <f t="shared" si="42"/>
        <v>0</v>
      </c>
      <c r="BA85" s="155">
        <f t="shared" si="43"/>
        <v>0</v>
      </c>
      <c r="BB85" s="155">
        <f t="shared" si="44"/>
        <v>0</v>
      </c>
      <c r="BC85" s="155">
        <f t="shared" si="45"/>
        <v>0</v>
      </c>
      <c r="BD85" s="155">
        <f t="shared" si="46"/>
        <v>0</v>
      </c>
      <c r="BE85" s="155">
        <f t="shared" si="47"/>
        <v>0</v>
      </c>
      <c r="BF85" s="155">
        <f t="shared" si="48"/>
        <v>0</v>
      </c>
      <c r="BG85" s="155">
        <f t="shared" si="49"/>
        <v>0</v>
      </c>
      <c r="BH85" s="155">
        <f t="shared" si="50"/>
        <v>0</v>
      </c>
      <c r="BI85" s="155">
        <f t="shared" si="51"/>
        <v>0</v>
      </c>
      <c r="BJ85" s="155">
        <f t="shared" si="52"/>
        <v>0</v>
      </c>
      <c r="BK85" s="155">
        <f t="shared" si="53"/>
        <v>0</v>
      </c>
      <c r="BL85" s="155">
        <f t="shared" si="54"/>
        <v>0</v>
      </c>
      <c r="BM85" s="155">
        <f t="shared" si="55"/>
        <v>0</v>
      </c>
      <c r="BN85" s="155">
        <f t="shared" si="56"/>
        <v>0</v>
      </c>
      <c r="BO85" s="190">
        <f t="shared" si="57"/>
        <v>0</v>
      </c>
    </row>
    <row r="86" spans="1:67" ht="15" customHeight="1" x14ac:dyDescent="0.25">
      <c r="A86" s="9"/>
      <c r="B86" s="20" t="s">
        <v>289</v>
      </c>
      <c r="C86" s="147">
        <f t="shared" ref="C86:C91" si="315">E86+G86+I86+K86+M86+O86+Q86</f>
        <v>138.70000000000002</v>
      </c>
      <c r="D86" s="148">
        <f t="shared" ref="D86:D91" si="316">F86+H86+J86+L86+N86+P86+R86</f>
        <v>122.4</v>
      </c>
      <c r="E86" s="6">
        <v>125.8</v>
      </c>
      <c r="F86" s="6">
        <v>111</v>
      </c>
      <c r="G86" s="6">
        <f>G87+G88</f>
        <v>12.6</v>
      </c>
      <c r="H86" s="6">
        <f>H87+H88</f>
        <v>11.4</v>
      </c>
      <c r="I86" s="6"/>
      <c r="J86" s="6"/>
      <c r="K86" s="6"/>
      <c r="L86" s="6"/>
      <c r="M86" s="6">
        <v>0.3</v>
      </c>
      <c r="N86" s="6"/>
      <c r="O86" s="6"/>
      <c r="P86" s="6"/>
      <c r="Q86" s="198"/>
      <c r="R86" s="198"/>
      <c r="S86" s="147">
        <f t="shared" ref="S86:S91" si="317">U86+W86+Y86+AA86+AC86+AE86+AG86</f>
        <v>0</v>
      </c>
      <c r="T86" s="148">
        <f t="shared" ref="T86:T91" si="318">V86+X86+Z86+AB86+AD86+AF86+AH86</f>
        <v>0</v>
      </c>
      <c r="U86" s="128"/>
      <c r="V86" s="128"/>
      <c r="W86" s="128">
        <f>W87+W88</f>
        <v>0</v>
      </c>
      <c r="X86" s="128">
        <f>X87+X88</f>
        <v>0</v>
      </c>
      <c r="Y86" s="128"/>
      <c r="Z86" s="128"/>
      <c r="AA86" s="128"/>
      <c r="AB86" s="128"/>
      <c r="AC86" s="128"/>
      <c r="AD86" s="128"/>
      <c r="AE86" s="128"/>
      <c r="AF86" s="128"/>
      <c r="AG86" s="208"/>
      <c r="AH86" s="208"/>
      <c r="AI86" s="104">
        <f t="shared" ref="AI86:AI91" si="319">AK86+AM86+AO86+AQ86+AS86+AU86+AW86</f>
        <v>138.70000000000002</v>
      </c>
      <c r="AJ86" s="105">
        <f t="shared" ref="AJ86:AJ91" si="320">AL86+AN86+AP86+AR86+AT86+AV86+AX86</f>
        <v>122.4</v>
      </c>
      <c r="AK86" s="5">
        <f t="shared" ref="AK86:AK91" si="321">E86+U86</f>
        <v>125.8</v>
      </c>
      <c r="AL86" s="5">
        <f t="shared" ref="AL86:AL91" si="322">F86+V86</f>
        <v>111</v>
      </c>
      <c r="AM86" s="5">
        <f t="shared" ref="AM86:AM91" si="323">G86+W86</f>
        <v>12.6</v>
      </c>
      <c r="AN86" s="5">
        <f t="shared" ref="AN86:AN91" si="324">H86+X86</f>
        <v>11.4</v>
      </c>
      <c r="AO86" s="5">
        <f t="shared" ref="AO86:AO91" si="325">I86+Y86</f>
        <v>0</v>
      </c>
      <c r="AP86" s="5">
        <f t="shared" ref="AP86:AP91" si="326">J86+Z86</f>
        <v>0</v>
      </c>
      <c r="AQ86" s="5">
        <f t="shared" ref="AQ86:AQ91" si="327">K86+AA86</f>
        <v>0</v>
      </c>
      <c r="AR86" s="5">
        <f t="shared" ref="AR86:AR91" si="328">L86+AB86</f>
        <v>0</v>
      </c>
      <c r="AS86" s="5">
        <f t="shared" ref="AS86:AS91" si="329">M86+AC86</f>
        <v>0.3</v>
      </c>
      <c r="AT86" s="5">
        <f t="shared" ref="AT86:AT91" si="330">N86+AD86</f>
        <v>0</v>
      </c>
      <c r="AU86" s="5">
        <f t="shared" ref="AU86:AU91" si="331">O86+AE86</f>
        <v>0</v>
      </c>
      <c r="AV86" s="5">
        <f t="shared" ref="AV86:AV91" si="332">P86+AF86</f>
        <v>0</v>
      </c>
      <c r="AW86" s="5">
        <f t="shared" ref="AW86:AW91" si="333">Q86+AG86</f>
        <v>0</v>
      </c>
      <c r="AX86" s="5">
        <f t="shared" ref="AX86:AX91" si="334">R86+AH86</f>
        <v>0</v>
      </c>
      <c r="AY86" s="155">
        <f t="shared" si="41"/>
        <v>0</v>
      </c>
      <c r="AZ86" s="155">
        <f t="shared" si="42"/>
        <v>0</v>
      </c>
      <c r="BA86" s="155">
        <f t="shared" si="43"/>
        <v>0</v>
      </c>
      <c r="BB86" s="155">
        <f t="shared" si="44"/>
        <v>0</v>
      </c>
      <c r="BC86" s="155">
        <f t="shared" si="45"/>
        <v>0</v>
      </c>
      <c r="BD86" s="155">
        <f t="shared" si="46"/>
        <v>0</v>
      </c>
      <c r="BE86" s="155">
        <f t="shared" si="47"/>
        <v>0</v>
      </c>
      <c r="BF86" s="155">
        <f t="shared" si="48"/>
        <v>0</v>
      </c>
      <c r="BG86" s="155">
        <f t="shared" si="49"/>
        <v>0</v>
      </c>
      <c r="BH86" s="155">
        <f t="shared" si="50"/>
        <v>0</v>
      </c>
      <c r="BI86" s="155">
        <f t="shared" si="51"/>
        <v>0</v>
      </c>
      <c r="BJ86" s="155">
        <f t="shared" si="52"/>
        <v>0</v>
      </c>
      <c r="BK86" s="155">
        <f t="shared" si="53"/>
        <v>0</v>
      </c>
      <c r="BL86" s="155">
        <f t="shared" si="54"/>
        <v>0</v>
      </c>
      <c r="BM86" s="155">
        <f t="shared" si="55"/>
        <v>0</v>
      </c>
      <c r="BN86" s="155">
        <f t="shared" si="56"/>
        <v>0</v>
      </c>
      <c r="BO86" s="190">
        <f t="shared" si="57"/>
        <v>0</v>
      </c>
    </row>
    <row r="87" spans="1:67" ht="15" customHeight="1" x14ac:dyDescent="0.25">
      <c r="A87" s="9"/>
      <c r="B87" s="32" t="s">
        <v>223</v>
      </c>
      <c r="C87" s="149">
        <f t="shared" si="315"/>
        <v>12.4</v>
      </c>
      <c r="D87" s="150">
        <f t="shared" si="316"/>
        <v>11.4</v>
      </c>
      <c r="E87" s="130"/>
      <c r="F87" s="130"/>
      <c r="G87" s="130">
        <v>12.4</v>
      </c>
      <c r="H87" s="130">
        <v>11.4</v>
      </c>
      <c r="I87" s="130"/>
      <c r="J87" s="130"/>
      <c r="K87" s="130"/>
      <c r="L87" s="130"/>
      <c r="M87" s="130"/>
      <c r="N87" s="130"/>
      <c r="O87" s="130"/>
      <c r="P87" s="130"/>
      <c r="Q87" s="199"/>
      <c r="R87" s="199"/>
      <c r="S87" s="149">
        <f t="shared" si="317"/>
        <v>0</v>
      </c>
      <c r="T87" s="150">
        <f t="shared" si="318"/>
        <v>0</v>
      </c>
      <c r="U87" s="131"/>
      <c r="V87" s="131"/>
      <c r="W87" s="131"/>
      <c r="X87" s="131"/>
      <c r="Y87" s="131"/>
      <c r="Z87" s="131"/>
      <c r="AA87" s="131"/>
      <c r="AB87" s="131"/>
      <c r="AC87" s="131"/>
      <c r="AD87" s="131"/>
      <c r="AE87" s="131"/>
      <c r="AF87" s="131"/>
      <c r="AG87" s="209"/>
      <c r="AH87" s="209"/>
      <c r="AI87" s="136">
        <f t="shared" si="319"/>
        <v>12.4</v>
      </c>
      <c r="AJ87" s="137">
        <f t="shared" si="320"/>
        <v>11.4</v>
      </c>
      <c r="AK87" s="106">
        <f t="shared" si="321"/>
        <v>0</v>
      </c>
      <c r="AL87" s="106">
        <f t="shared" si="322"/>
        <v>0</v>
      </c>
      <c r="AM87" s="106">
        <f t="shared" si="323"/>
        <v>12.4</v>
      </c>
      <c r="AN87" s="106">
        <f t="shared" si="324"/>
        <v>11.4</v>
      </c>
      <c r="AO87" s="106">
        <f t="shared" si="325"/>
        <v>0</v>
      </c>
      <c r="AP87" s="106">
        <f t="shared" si="326"/>
        <v>0</v>
      </c>
      <c r="AQ87" s="106">
        <f t="shared" si="327"/>
        <v>0</v>
      </c>
      <c r="AR87" s="106">
        <f t="shared" si="328"/>
        <v>0</v>
      </c>
      <c r="AS87" s="106">
        <f t="shared" si="329"/>
        <v>0</v>
      </c>
      <c r="AT87" s="106">
        <f t="shared" si="330"/>
        <v>0</v>
      </c>
      <c r="AU87" s="106">
        <f t="shared" si="331"/>
        <v>0</v>
      </c>
      <c r="AV87" s="106">
        <f t="shared" si="332"/>
        <v>0</v>
      </c>
      <c r="AW87" s="106">
        <f t="shared" si="333"/>
        <v>0</v>
      </c>
      <c r="AX87" s="106">
        <f t="shared" si="334"/>
        <v>0</v>
      </c>
      <c r="AY87" s="155">
        <f t="shared" si="41"/>
        <v>0</v>
      </c>
      <c r="AZ87" s="155">
        <f t="shared" si="42"/>
        <v>0</v>
      </c>
      <c r="BA87" s="155">
        <f t="shared" si="43"/>
        <v>0</v>
      </c>
      <c r="BB87" s="155">
        <f t="shared" si="44"/>
        <v>0</v>
      </c>
      <c r="BC87" s="155">
        <f t="shared" si="45"/>
        <v>0</v>
      </c>
      <c r="BD87" s="155">
        <f t="shared" si="46"/>
        <v>0</v>
      </c>
      <c r="BE87" s="155">
        <f t="shared" si="47"/>
        <v>0</v>
      </c>
      <c r="BF87" s="155">
        <f t="shared" si="48"/>
        <v>0</v>
      </c>
      <c r="BG87" s="155">
        <f t="shared" si="49"/>
        <v>0</v>
      </c>
      <c r="BH87" s="155">
        <f t="shared" si="50"/>
        <v>0</v>
      </c>
      <c r="BI87" s="155">
        <f t="shared" si="51"/>
        <v>0</v>
      </c>
      <c r="BJ87" s="155">
        <f t="shared" si="52"/>
        <v>0</v>
      </c>
      <c r="BK87" s="155">
        <f t="shared" si="53"/>
        <v>0</v>
      </c>
      <c r="BL87" s="155">
        <f t="shared" si="54"/>
        <v>0</v>
      </c>
      <c r="BM87" s="155">
        <f t="shared" si="55"/>
        <v>0</v>
      </c>
      <c r="BN87" s="155">
        <f t="shared" si="56"/>
        <v>0</v>
      </c>
      <c r="BO87" s="190">
        <f t="shared" si="57"/>
        <v>0</v>
      </c>
    </row>
    <row r="88" spans="1:67" ht="15" customHeight="1" x14ac:dyDescent="0.25">
      <c r="A88" s="9"/>
      <c r="B88" s="34" t="s">
        <v>172</v>
      </c>
      <c r="C88" s="149">
        <f t="shared" si="315"/>
        <v>0.2</v>
      </c>
      <c r="D88" s="150">
        <f t="shared" si="316"/>
        <v>0</v>
      </c>
      <c r="E88" s="130"/>
      <c r="F88" s="130"/>
      <c r="G88" s="130">
        <v>0.2</v>
      </c>
      <c r="H88" s="130"/>
      <c r="I88" s="130"/>
      <c r="J88" s="130"/>
      <c r="K88" s="130"/>
      <c r="L88" s="130"/>
      <c r="M88" s="130"/>
      <c r="N88" s="130"/>
      <c r="O88" s="130"/>
      <c r="P88" s="130"/>
      <c r="Q88" s="199"/>
      <c r="R88" s="199"/>
      <c r="S88" s="149">
        <f t="shared" si="317"/>
        <v>0</v>
      </c>
      <c r="T88" s="150">
        <f t="shared" si="318"/>
        <v>0</v>
      </c>
      <c r="U88" s="131"/>
      <c r="V88" s="131"/>
      <c r="W88" s="131"/>
      <c r="X88" s="131"/>
      <c r="Y88" s="131"/>
      <c r="Z88" s="131"/>
      <c r="AA88" s="131"/>
      <c r="AB88" s="131"/>
      <c r="AC88" s="131"/>
      <c r="AD88" s="131"/>
      <c r="AE88" s="131"/>
      <c r="AF88" s="131"/>
      <c r="AG88" s="209"/>
      <c r="AH88" s="209"/>
      <c r="AI88" s="136">
        <f t="shared" si="319"/>
        <v>0.2</v>
      </c>
      <c r="AJ88" s="137">
        <f t="shared" si="320"/>
        <v>0</v>
      </c>
      <c r="AK88" s="106">
        <f t="shared" si="321"/>
        <v>0</v>
      </c>
      <c r="AL88" s="106">
        <f t="shared" si="322"/>
        <v>0</v>
      </c>
      <c r="AM88" s="106">
        <f t="shared" si="323"/>
        <v>0.2</v>
      </c>
      <c r="AN88" s="106">
        <f t="shared" si="324"/>
        <v>0</v>
      </c>
      <c r="AO88" s="106">
        <f t="shared" si="325"/>
        <v>0</v>
      </c>
      <c r="AP88" s="106">
        <f t="shared" si="326"/>
        <v>0</v>
      </c>
      <c r="AQ88" s="106">
        <f t="shared" si="327"/>
        <v>0</v>
      </c>
      <c r="AR88" s="106">
        <f t="shared" si="328"/>
        <v>0</v>
      </c>
      <c r="AS88" s="106">
        <f t="shared" si="329"/>
        <v>0</v>
      </c>
      <c r="AT88" s="106">
        <f t="shared" si="330"/>
        <v>0</v>
      </c>
      <c r="AU88" s="106">
        <f t="shared" si="331"/>
        <v>0</v>
      </c>
      <c r="AV88" s="106">
        <f t="shared" si="332"/>
        <v>0</v>
      </c>
      <c r="AW88" s="106">
        <f t="shared" si="333"/>
        <v>0</v>
      </c>
      <c r="AX88" s="106">
        <f t="shared" si="334"/>
        <v>0</v>
      </c>
      <c r="AY88" s="155">
        <f t="shared" si="41"/>
        <v>0</v>
      </c>
      <c r="AZ88" s="155">
        <f t="shared" si="42"/>
        <v>0</v>
      </c>
      <c r="BA88" s="155">
        <f t="shared" si="43"/>
        <v>0</v>
      </c>
      <c r="BB88" s="155">
        <f t="shared" si="44"/>
        <v>0</v>
      </c>
      <c r="BC88" s="155">
        <f t="shared" si="45"/>
        <v>0</v>
      </c>
      <c r="BD88" s="155">
        <f t="shared" si="46"/>
        <v>0</v>
      </c>
      <c r="BE88" s="155">
        <f t="shared" si="47"/>
        <v>0</v>
      </c>
      <c r="BF88" s="155">
        <f t="shared" si="48"/>
        <v>0</v>
      </c>
      <c r="BG88" s="155">
        <f t="shared" si="49"/>
        <v>0</v>
      </c>
      <c r="BH88" s="155">
        <f t="shared" si="50"/>
        <v>0</v>
      </c>
      <c r="BI88" s="155">
        <f t="shared" si="51"/>
        <v>0</v>
      </c>
      <c r="BJ88" s="155">
        <f t="shared" si="52"/>
        <v>0</v>
      </c>
      <c r="BK88" s="155">
        <f t="shared" si="53"/>
        <v>0</v>
      </c>
      <c r="BL88" s="155">
        <f t="shared" si="54"/>
        <v>0</v>
      </c>
      <c r="BM88" s="155">
        <f t="shared" si="55"/>
        <v>0</v>
      </c>
      <c r="BN88" s="155">
        <f t="shared" si="56"/>
        <v>0</v>
      </c>
      <c r="BO88" s="190">
        <f t="shared" si="57"/>
        <v>0</v>
      </c>
    </row>
    <row r="89" spans="1:67" ht="15" customHeight="1" x14ac:dyDescent="0.25">
      <c r="A89" s="9"/>
      <c r="B89" s="5" t="s">
        <v>5</v>
      </c>
      <c r="C89" s="148">
        <f t="shared" si="315"/>
        <v>29.2</v>
      </c>
      <c r="D89" s="148">
        <f t="shared" si="316"/>
        <v>0</v>
      </c>
      <c r="E89" s="6">
        <v>28.2</v>
      </c>
      <c r="F89" s="6"/>
      <c r="G89" s="6"/>
      <c r="H89" s="6"/>
      <c r="I89" s="6"/>
      <c r="J89" s="6"/>
      <c r="K89" s="6"/>
      <c r="L89" s="6"/>
      <c r="M89" s="6">
        <v>0.7</v>
      </c>
      <c r="N89" s="6"/>
      <c r="O89" s="6"/>
      <c r="P89" s="6"/>
      <c r="Q89" s="198">
        <f>'4 priedas_ nepanaudotos lėšos'!C28</f>
        <v>0.3</v>
      </c>
      <c r="R89" s="198">
        <f>'4 priedas_ nepanaudotos lėšos'!D28</f>
        <v>0</v>
      </c>
      <c r="S89" s="148">
        <f t="shared" si="317"/>
        <v>0</v>
      </c>
      <c r="T89" s="148">
        <f t="shared" si="318"/>
        <v>0</v>
      </c>
      <c r="U89" s="128"/>
      <c r="V89" s="128"/>
      <c r="W89" s="128"/>
      <c r="X89" s="128"/>
      <c r="Y89" s="128"/>
      <c r="Z89" s="128"/>
      <c r="AA89" s="128"/>
      <c r="AB89" s="128"/>
      <c r="AC89" s="128"/>
      <c r="AD89" s="128"/>
      <c r="AE89" s="128"/>
      <c r="AF89" s="128"/>
      <c r="AG89" s="208">
        <f>'4 priedas_ nepanaudotos lėšos'!O28</f>
        <v>0</v>
      </c>
      <c r="AH89" s="208">
        <f>'4 priedas_ nepanaudotos lėšos'!P28</f>
        <v>0</v>
      </c>
      <c r="AI89" s="105">
        <f t="shared" si="319"/>
        <v>29.2</v>
      </c>
      <c r="AJ89" s="105">
        <f t="shared" si="320"/>
        <v>0</v>
      </c>
      <c r="AK89" s="5">
        <f t="shared" si="321"/>
        <v>28.2</v>
      </c>
      <c r="AL89" s="5">
        <f t="shared" si="322"/>
        <v>0</v>
      </c>
      <c r="AM89" s="5">
        <f t="shared" si="323"/>
        <v>0</v>
      </c>
      <c r="AN89" s="5">
        <f t="shared" si="324"/>
        <v>0</v>
      </c>
      <c r="AO89" s="5">
        <f t="shared" si="325"/>
        <v>0</v>
      </c>
      <c r="AP89" s="5">
        <f t="shared" si="326"/>
        <v>0</v>
      </c>
      <c r="AQ89" s="5">
        <f t="shared" si="327"/>
        <v>0</v>
      </c>
      <c r="AR89" s="5">
        <f t="shared" si="328"/>
        <v>0</v>
      </c>
      <c r="AS89" s="5">
        <f t="shared" si="329"/>
        <v>0.7</v>
      </c>
      <c r="AT89" s="5">
        <f t="shared" si="330"/>
        <v>0</v>
      </c>
      <c r="AU89" s="5">
        <f t="shared" si="331"/>
        <v>0</v>
      </c>
      <c r="AV89" s="5">
        <f t="shared" si="332"/>
        <v>0</v>
      </c>
      <c r="AW89" s="5">
        <f t="shared" si="333"/>
        <v>0.3</v>
      </c>
      <c r="AX89" s="5">
        <f t="shared" si="334"/>
        <v>0</v>
      </c>
      <c r="AY89" s="155">
        <f t="shared" si="41"/>
        <v>0</v>
      </c>
      <c r="AZ89" s="155">
        <f t="shared" si="42"/>
        <v>0</v>
      </c>
      <c r="BA89" s="155">
        <f t="shared" si="43"/>
        <v>0</v>
      </c>
      <c r="BB89" s="155">
        <f t="shared" si="44"/>
        <v>0</v>
      </c>
      <c r="BC89" s="155">
        <f t="shared" si="45"/>
        <v>0</v>
      </c>
      <c r="BD89" s="155">
        <f t="shared" si="46"/>
        <v>0</v>
      </c>
      <c r="BE89" s="155">
        <f t="shared" si="47"/>
        <v>0</v>
      </c>
      <c r="BF89" s="155">
        <f t="shared" si="48"/>
        <v>0</v>
      </c>
      <c r="BG89" s="155">
        <f t="shared" si="49"/>
        <v>0</v>
      </c>
      <c r="BH89" s="155">
        <f t="shared" si="50"/>
        <v>0</v>
      </c>
      <c r="BI89" s="155">
        <f t="shared" si="51"/>
        <v>0</v>
      </c>
      <c r="BJ89" s="155">
        <f t="shared" si="52"/>
        <v>0</v>
      </c>
      <c r="BK89" s="155">
        <f t="shared" si="53"/>
        <v>0</v>
      </c>
      <c r="BL89" s="155">
        <f t="shared" si="54"/>
        <v>0</v>
      </c>
      <c r="BM89" s="155">
        <f t="shared" si="55"/>
        <v>0</v>
      </c>
      <c r="BN89" s="155">
        <f t="shared" si="56"/>
        <v>0</v>
      </c>
      <c r="BO89" s="190">
        <f t="shared" si="57"/>
        <v>0</v>
      </c>
    </row>
    <row r="90" spans="1:67" ht="15" customHeight="1" x14ac:dyDescent="0.25">
      <c r="A90" s="9"/>
      <c r="B90" s="7" t="s">
        <v>293</v>
      </c>
      <c r="C90" s="148">
        <f t="shared" si="315"/>
        <v>5.0999999999999996</v>
      </c>
      <c r="D90" s="148">
        <f t="shared" si="316"/>
        <v>4.9000000000000004</v>
      </c>
      <c r="E90" s="6"/>
      <c r="F90" s="6"/>
      <c r="G90" s="6">
        <f t="shared" ref="G90:H90" si="335">G91</f>
        <v>5.0999999999999996</v>
      </c>
      <c r="H90" s="6">
        <f t="shared" si="335"/>
        <v>4.9000000000000004</v>
      </c>
      <c r="I90" s="6"/>
      <c r="J90" s="6"/>
      <c r="K90" s="6"/>
      <c r="L90" s="6"/>
      <c r="M90" s="6"/>
      <c r="N90" s="6"/>
      <c r="O90" s="6"/>
      <c r="P90" s="6"/>
      <c r="Q90" s="198"/>
      <c r="R90" s="198"/>
      <c r="S90" s="148">
        <f t="shared" si="317"/>
        <v>0</v>
      </c>
      <c r="T90" s="148">
        <f t="shared" si="318"/>
        <v>0</v>
      </c>
      <c r="U90" s="128"/>
      <c r="V90" s="128"/>
      <c r="W90" s="128">
        <f t="shared" ref="W90:X90" si="336">W91</f>
        <v>0</v>
      </c>
      <c r="X90" s="128">
        <f t="shared" si="336"/>
        <v>0</v>
      </c>
      <c r="Y90" s="128"/>
      <c r="Z90" s="128"/>
      <c r="AA90" s="128"/>
      <c r="AB90" s="128"/>
      <c r="AC90" s="128"/>
      <c r="AD90" s="128"/>
      <c r="AE90" s="128"/>
      <c r="AF90" s="128"/>
      <c r="AG90" s="208"/>
      <c r="AH90" s="208"/>
      <c r="AI90" s="105">
        <f t="shared" si="319"/>
        <v>5.0999999999999996</v>
      </c>
      <c r="AJ90" s="105">
        <f t="shared" si="320"/>
        <v>4.9000000000000004</v>
      </c>
      <c r="AK90" s="5">
        <f t="shared" si="321"/>
        <v>0</v>
      </c>
      <c r="AL90" s="5">
        <f t="shared" si="322"/>
        <v>0</v>
      </c>
      <c r="AM90" s="5">
        <f t="shared" si="323"/>
        <v>5.0999999999999996</v>
      </c>
      <c r="AN90" s="5">
        <f t="shared" si="324"/>
        <v>4.9000000000000004</v>
      </c>
      <c r="AO90" s="5">
        <f t="shared" si="325"/>
        <v>0</v>
      </c>
      <c r="AP90" s="5">
        <f t="shared" si="326"/>
        <v>0</v>
      </c>
      <c r="AQ90" s="5">
        <f t="shared" si="327"/>
        <v>0</v>
      </c>
      <c r="AR90" s="5">
        <f t="shared" si="328"/>
        <v>0</v>
      </c>
      <c r="AS90" s="5">
        <f t="shared" si="329"/>
        <v>0</v>
      </c>
      <c r="AT90" s="5">
        <f t="shared" si="330"/>
        <v>0</v>
      </c>
      <c r="AU90" s="5">
        <f t="shared" si="331"/>
        <v>0</v>
      </c>
      <c r="AV90" s="5">
        <f t="shared" si="332"/>
        <v>0</v>
      </c>
      <c r="AW90" s="5">
        <f t="shared" si="333"/>
        <v>0</v>
      </c>
      <c r="AX90" s="5">
        <f t="shared" si="334"/>
        <v>0</v>
      </c>
      <c r="AY90" s="155">
        <f t="shared" ref="AY90:AY153" si="337">C90-AI90</f>
        <v>0</v>
      </c>
      <c r="AZ90" s="155">
        <f t="shared" ref="AZ90:AZ153" si="338">D90-AJ90</f>
        <v>0</v>
      </c>
      <c r="BA90" s="155">
        <f t="shared" ref="BA90:BA153" si="339">E90-AK90</f>
        <v>0</v>
      </c>
      <c r="BB90" s="155">
        <f t="shared" ref="BB90:BB153" si="340">F90-AL90</f>
        <v>0</v>
      </c>
      <c r="BC90" s="155">
        <f t="shared" ref="BC90:BC153" si="341">G90-AM90</f>
        <v>0</v>
      </c>
      <c r="BD90" s="155">
        <f t="shared" ref="BD90:BD153" si="342">H90-AN90</f>
        <v>0</v>
      </c>
      <c r="BE90" s="155">
        <f t="shared" ref="BE90:BE153" si="343">I90-AO90</f>
        <v>0</v>
      </c>
      <c r="BF90" s="155">
        <f t="shared" ref="BF90:BF153" si="344">J90-AP90</f>
        <v>0</v>
      </c>
      <c r="BG90" s="155">
        <f t="shared" ref="BG90:BG153" si="345">K90-AQ90</f>
        <v>0</v>
      </c>
      <c r="BH90" s="155">
        <f t="shared" ref="BH90:BH153" si="346">L90-AR90</f>
        <v>0</v>
      </c>
      <c r="BI90" s="155">
        <f t="shared" ref="BI90:BI153" si="347">M90-AS90</f>
        <v>0</v>
      </c>
      <c r="BJ90" s="155">
        <f t="shared" ref="BJ90:BJ153" si="348">N90-AT90</f>
        <v>0</v>
      </c>
      <c r="BK90" s="155">
        <f t="shared" ref="BK90:BK153" si="349">O90-AU90</f>
        <v>0</v>
      </c>
      <c r="BL90" s="155">
        <f t="shared" ref="BL90:BL153" si="350">P90-AV90</f>
        <v>0</v>
      </c>
      <c r="BM90" s="155">
        <f t="shared" ref="BM90:BM153" si="351">Q90-AW90</f>
        <v>0</v>
      </c>
      <c r="BN90" s="155">
        <f t="shared" ref="BN90:BN153" si="352">R90-AX90</f>
        <v>0</v>
      </c>
      <c r="BO90" s="190">
        <f t="shared" ref="BO90:BO153" si="353">S90+AY90</f>
        <v>0</v>
      </c>
    </row>
    <row r="91" spans="1:67" ht="15" customHeight="1" x14ac:dyDescent="0.25">
      <c r="A91" s="27"/>
      <c r="B91" s="35" t="s">
        <v>171</v>
      </c>
      <c r="C91" s="150">
        <f t="shared" si="315"/>
        <v>5.0999999999999996</v>
      </c>
      <c r="D91" s="150">
        <f t="shared" si="316"/>
        <v>4.9000000000000004</v>
      </c>
      <c r="E91" s="130"/>
      <c r="F91" s="130"/>
      <c r="G91" s="130">
        <v>5.0999999999999996</v>
      </c>
      <c r="H91" s="130">
        <v>4.9000000000000004</v>
      </c>
      <c r="I91" s="130"/>
      <c r="J91" s="130"/>
      <c r="K91" s="130"/>
      <c r="L91" s="130"/>
      <c r="M91" s="130"/>
      <c r="N91" s="130"/>
      <c r="O91" s="130"/>
      <c r="P91" s="130"/>
      <c r="Q91" s="199"/>
      <c r="R91" s="199"/>
      <c r="S91" s="150">
        <f t="shared" si="317"/>
        <v>0</v>
      </c>
      <c r="T91" s="150">
        <f t="shared" si="318"/>
        <v>0</v>
      </c>
      <c r="U91" s="131"/>
      <c r="V91" s="131"/>
      <c r="W91" s="131"/>
      <c r="X91" s="131"/>
      <c r="Y91" s="131"/>
      <c r="Z91" s="131"/>
      <c r="AA91" s="131"/>
      <c r="AB91" s="131"/>
      <c r="AC91" s="131"/>
      <c r="AD91" s="131"/>
      <c r="AE91" s="131"/>
      <c r="AF91" s="131"/>
      <c r="AG91" s="209"/>
      <c r="AH91" s="209"/>
      <c r="AI91" s="137">
        <f t="shared" si="319"/>
        <v>5.0999999999999996</v>
      </c>
      <c r="AJ91" s="137">
        <f t="shared" si="320"/>
        <v>4.9000000000000004</v>
      </c>
      <c r="AK91" s="106">
        <f t="shared" si="321"/>
        <v>0</v>
      </c>
      <c r="AL91" s="106">
        <f t="shared" si="322"/>
        <v>0</v>
      </c>
      <c r="AM91" s="106">
        <f t="shared" si="323"/>
        <v>5.0999999999999996</v>
      </c>
      <c r="AN91" s="106">
        <f t="shared" si="324"/>
        <v>4.9000000000000004</v>
      </c>
      <c r="AO91" s="106">
        <f t="shared" si="325"/>
        <v>0</v>
      </c>
      <c r="AP91" s="106">
        <f t="shared" si="326"/>
        <v>0</v>
      </c>
      <c r="AQ91" s="106">
        <f t="shared" si="327"/>
        <v>0</v>
      </c>
      <c r="AR91" s="106">
        <f t="shared" si="328"/>
        <v>0</v>
      </c>
      <c r="AS91" s="106">
        <f t="shared" si="329"/>
        <v>0</v>
      </c>
      <c r="AT91" s="106">
        <f t="shared" si="330"/>
        <v>0</v>
      </c>
      <c r="AU91" s="106">
        <f t="shared" si="331"/>
        <v>0</v>
      </c>
      <c r="AV91" s="106">
        <f t="shared" si="332"/>
        <v>0</v>
      </c>
      <c r="AW91" s="106">
        <f t="shared" si="333"/>
        <v>0</v>
      </c>
      <c r="AX91" s="106">
        <f t="shared" si="334"/>
        <v>0</v>
      </c>
      <c r="AY91" s="155">
        <f t="shared" si="337"/>
        <v>0</v>
      </c>
      <c r="AZ91" s="155">
        <f t="shared" si="338"/>
        <v>0</v>
      </c>
      <c r="BA91" s="155">
        <f t="shared" si="339"/>
        <v>0</v>
      </c>
      <c r="BB91" s="155">
        <f t="shared" si="340"/>
        <v>0</v>
      </c>
      <c r="BC91" s="155">
        <f t="shared" si="341"/>
        <v>0</v>
      </c>
      <c r="BD91" s="155">
        <f t="shared" si="342"/>
        <v>0</v>
      </c>
      <c r="BE91" s="155">
        <f t="shared" si="343"/>
        <v>0</v>
      </c>
      <c r="BF91" s="155">
        <f t="shared" si="344"/>
        <v>0</v>
      </c>
      <c r="BG91" s="155">
        <f t="shared" si="345"/>
        <v>0</v>
      </c>
      <c r="BH91" s="155">
        <f t="shared" si="346"/>
        <v>0</v>
      </c>
      <c r="BI91" s="155">
        <f t="shared" si="347"/>
        <v>0</v>
      </c>
      <c r="BJ91" s="155">
        <f t="shared" si="348"/>
        <v>0</v>
      </c>
      <c r="BK91" s="155">
        <f t="shared" si="349"/>
        <v>0</v>
      </c>
      <c r="BL91" s="155">
        <f t="shared" si="350"/>
        <v>0</v>
      </c>
      <c r="BM91" s="155">
        <f t="shared" si="351"/>
        <v>0</v>
      </c>
      <c r="BN91" s="155">
        <f t="shared" si="352"/>
        <v>0</v>
      </c>
      <c r="BO91" s="190">
        <f t="shared" si="353"/>
        <v>0</v>
      </c>
    </row>
    <row r="92" spans="1:67" ht="15" customHeight="1" x14ac:dyDescent="0.25">
      <c r="A92" s="3" t="s">
        <v>12</v>
      </c>
      <c r="B92" s="108" t="s">
        <v>296</v>
      </c>
      <c r="C92" s="145">
        <f t="shared" ref="C92:F92" si="354">C93+C96+C97</f>
        <v>298.70000000000005</v>
      </c>
      <c r="D92" s="146">
        <f t="shared" si="354"/>
        <v>203.7</v>
      </c>
      <c r="E92" s="123">
        <f t="shared" si="354"/>
        <v>252.1</v>
      </c>
      <c r="F92" s="123">
        <f t="shared" si="354"/>
        <v>187.6</v>
      </c>
      <c r="G92" s="123">
        <f>G93+G96+G97</f>
        <v>17.899999999999999</v>
      </c>
      <c r="H92" s="123">
        <f t="shared" ref="H92:R92" si="355">H93+H96+H97</f>
        <v>16.100000000000001</v>
      </c>
      <c r="I92" s="123">
        <f t="shared" si="355"/>
        <v>0</v>
      </c>
      <c r="J92" s="123">
        <f t="shared" si="355"/>
        <v>0</v>
      </c>
      <c r="K92" s="123">
        <f t="shared" si="355"/>
        <v>0</v>
      </c>
      <c r="L92" s="123">
        <f t="shared" si="355"/>
        <v>0</v>
      </c>
      <c r="M92" s="123">
        <f t="shared" si="355"/>
        <v>19.5</v>
      </c>
      <c r="N92" s="123">
        <f t="shared" si="355"/>
        <v>0</v>
      </c>
      <c r="O92" s="123">
        <f t="shared" si="355"/>
        <v>0</v>
      </c>
      <c r="P92" s="123">
        <f t="shared" si="355"/>
        <v>0</v>
      </c>
      <c r="Q92" s="197">
        <f t="shared" si="355"/>
        <v>9.1999999999999993</v>
      </c>
      <c r="R92" s="197">
        <f t="shared" si="355"/>
        <v>0</v>
      </c>
      <c r="S92" s="145">
        <f t="shared" ref="S92:V92" si="356">S93+S96+S97</f>
        <v>0</v>
      </c>
      <c r="T92" s="146">
        <f t="shared" si="356"/>
        <v>0</v>
      </c>
      <c r="U92" s="127">
        <f t="shared" si="356"/>
        <v>0</v>
      </c>
      <c r="V92" s="127">
        <f t="shared" si="356"/>
        <v>0</v>
      </c>
      <c r="W92" s="127">
        <f>W93+W96+W97</f>
        <v>0</v>
      </c>
      <c r="X92" s="127">
        <f t="shared" ref="X92:AH92" si="357">X93+X96+X97</f>
        <v>0</v>
      </c>
      <c r="Y92" s="127">
        <f t="shared" si="357"/>
        <v>0</v>
      </c>
      <c r="Z92" s="127">
        <f t="shared" si="357"/>
        <v>0</v>
      </c>
      <c r="AA92" s="127">
        <f t="shared" si="357"/>
        <v>0</v>
      </c>
      <c r="AB92" s="127">
        <f t="shared" si="357"/>
        <v>0</v>
      </c>
      <c r="AC92" s="127">
        <f t="shared" si="357"/>
        <v>0</v>
      </c>
      <c r="AD92" s="127">
        <f t="shared" si="357"/>
        <v>0</v>
      </c>
      <c r="AE92" s="127">
        <f t="shared" si="357"/>
        <v>0</v>
      </c>
      <c r="AF92" s="127">
        <f t="shared" si="357"/>
        <v>0</v>
      </c>
      <c r="AG92" s="207">
        <f t="shared" si="357"/>
        <v>0</v>
      </c>
      <c r="AH92" s="207">
        <f t="shared" si="357"/>
        <v>0</v>
      </c>
      <c r="AI92" s="13">
        <f t="shared" ref="AI92:AL92" si="358">AI93+AI96+AI97</f>
        <v>298.70000000000005</v>
      </c>
      <c r="AJ92" s="11">
        <f t="shared" si="358"/>
        <v>203.7</v>
      </c>
      <c r="AK92" s="97">
        <f t="shared" si="358"/>
        <v>252.1</v>
      </c>
      <c r="AL92" s="97">
        <f t="shared" si="358"/>
        <v>187.6</v>
      </c>
      <c r="AM92" s="97">
        <f>AM93+AM96+AM97</f>
        <v>17.899999999999999</v>
      </c>
      <c r="AN92" s="97">
        <f t="shared" ref="AN92:AX92" si="359">AN93+AN96+AN97</f>
        <v>16.100000000000001</v>
      </c>
      <c r="AO92" s="97">
        <f t="shared" si="359"/>
        <v>0</v>
      </c>
      <c r="AP92" s="97">
        <f t="shared" si="359"/>
        <v>0</v>
      </c>
      <c r="AQ92" s="97">
        <f t="shared" si="359"/>
        <v>0</v>
      </c>
      <c r="AR92" s="97">
        <f t="shared" si="359"/>
        <v>0</v>
      </c>
      <c r="AS92" s="97">
        <f t="shared" si="359"/>
        <v>19.5</v>
      </c>
      <c r="AT92" s="97">
        <f t="shared" si="359"/>
        <v>0</v>
      </c>
      <c r="AU92" s="97">
        <f t="shared" si="359"/>
        <v>0</v>
      </c>
      <c r="AV92" s="97">
        <f t="shared" si="359"/>
        <v>0</v>
      </c>
      <c r="AW92" s="97">
        <f t="shared" si="359"/>
        <v>9.1999999999999993</v>
      </c>
      <c r="AX92" s="97">
        <f t="shared" si="359"/>
        <v>0</v>
      </c>
      <c r="AY92" s="155">
        <f t="shared" si="337"/>
        <v>0</v>
      </c>
      <c r="AZ92" s="155">
        <f t="shared" si="338"/>
        <v>0</v>
      </c>
      <c r="BA92" s="155">
        <f t="shared" si="339"/>
        <v>0</v>
      </c>
      <c r="BB92" s="155">
        <f t="shared" si="340"/>
        <v>0</v>
      </c>
      <c r="BC92" s="155">
        <f t="shared" si="341"/>
        <v>0</v>
      </c>
      <c r="BD92" s="155">
        <f t="shared" si="342"/>
        <v>0</v>
      </c>
      <c r="BE92" s="155">
        <f t="shared" si="343"/>
        <v>0</v>
      </c>
      <c r="BF92" s="155">
        <f t="shared" si="344"/>
        <v>0</v>
      </c>
      <c r="BG92" s="155">
        <f t="shared" si="345"/>
        <v>0</v>
      </c>
      <c r="BH92" s="155">
        <f t="shared" si="346"/>
        <v>0</v>
      </c>
      <c r="BI92" s="155">
        <f t="shared" si="347"/>
        <v>0</v>
      </c>
      <c r="BJ92" s="155">
        <f t="shared" si="348"/>
        <v>0</v>
      </c>
      <c r="BK92" s="155">
        <f t="shared" si="349"/>
        <v>0</v>
      </c>
      <c r="BL92" s="155">
        <f t="shared" si="350"/>
        <v>0</v>
      </c>
      <c r="BM92" s="155">
        <f t="shared" si="351"/>
        <v>0</v>
      </c>
      <c r="BN92" s="155">
        <f t="shared" si="352"/>
        <v>0</v>
      </c>
      <c r="BO92" s="190">
        <f t="shared" si="353"/>
        <v>0</v>
      </c>
    </row>
    <row r="93" spans="1:67" ht="15" customHeight="1" x14ac:dyDescent="0.25">
      <c r="A93" s="9"/>
      <c r="B93" s="20" t="s">
        <v>289</v>
      </c>
      <c r="C93" s="147">
        <f t="shared" ref="C93:C98" si="360">E93+G93+I93+K93+M93+O93+Q93</f>
        <v>245</v>
      </c>
      <c r="D93" s="148">
        <f t="shared" ref="D93:D98" si="361">F93+H93+J93+L93+N93+P93+R93</f>
        <v>198.79999999999998</v>
      </c>
      <c r="E93" s="6">
        <v>226.2</v>
      </c>
      <c r="F93" s="6">
        <v>187.6</v>
      </c>
      <c r="G93" s="6">
        <f>G94+G95</f>
        <v>12.799999999999999</v>
      </c>
      <c r="H93" s="6">
        <f>H94+H95</f>
        <v>11.2</v>
      </c>
      <c r="I93" s="6"/>
      <c r="J93" s="6"/>
      <c r="K93" s="6"/>
      <c r="L93" s="6"/>
      <c r="M93" s="6">
        <v>1.2</v>
      </c>
      <c r="N93" s="6"/>
      <c r="O93" s="6"/>
      <c r="P93" s="6"/>
      <c r="Q93" s="198">
        <f>'4 priedas_ nepanaudotos lėšos'!C30</f>
        <v>4.8</v>
      </c>
      <c r="R93" s="198">
        <f>'4 priedas_ nepanaudotos lėšos'!D30</f>
        <v>0</v>
      </c>
      <c r="S93" s="147">
        <f t="shared" ref="S93:S98" si="362">U93+W93+Y93+AA93+AC93+AE93+AG93</f>
        <v>0</v>
      </c>
      <c r="T93" s="148">
        <f t="shared" ref="T93:T98" si="363">V93+X93+Z93+AB93+AD93+AF93+AH93</f>
        <v>0</v>
      </c>
      <c r="U93" s="128"/>
      <c r="V93" s="128"/>
      <c r="W93" s="128">
        <f>W94+W95</f>
        <v>0</v>
      </c>
      <c r="X93" s="128">
        <f>X94+X95</f>
        <v>0</v>
      </c>
      <c r="Y93" s="128"/>
      <c r="Z93" s="128"/>
      <c r="AA93" s="128"/>
      <c r="AB93" s="128"/>
      <c r="AC93" s="128"/>
      <c r="AD93" s="128"/>
      <c r="AE93" s="128"/>
      <c r="AF93" s="128"/>
      <c r="AG93" s="208">
        <f>'4 priedas_ nepanaudotos lėšos'!O30</f>
        <v>0</v>
      </c>
      <c r="AH93" s="208">
        <f>'4 priedas_ nepanaudotos lėšos'!P30</f>
        <v>0</v>
      </c>
      <c r="AI93" s="104">
        <f t="shared" ref="AI93:AI98" si="364">AK93+AM93+AO93+AQ93+AS93+AU93+AW93</f>
        <v>245</v>
      </c>
      <c r="AJ93" s="105">
        <f t="shared" ref="AJ93:AJ98" si="365">AL93+AN93+AP93+AR93+AT93+AV93+AX93</f>
        <v>198.79999999999998</v>
      </c>
      <c r="AK93" s="5">
        <f t="shared" ref="AK93:AK98" si="366">E93+U93</f>
        <v>226.2</v>
      </c>
      <c r="AL93" s="5">
        <f t="shared" ref="AL93:AL98" si="367">F93+V93</f>
        <v>187.6</v>
      </c>
      <c r="AM93" s="5">
        <f t="shared" ref="AM93:AM98" si="368">G93+W93</f>
        <v>12.799999999999999</v>
      </c>
      <c r="AN93" s="5">
        <f t="shared" ref="AN93:AN98" si="369">H93+X93</f>
        <v>11.2</v>
      </c>
      <c r="AO93" s="5">
        <f t="shared" ref="AO93:AO98" si="370">I93+Y93</f>
        <v>0</v>
      </c>
      <c r="AP93" s="5">
        <f t="shared" ref="AP93:AP98" si="371">J93+Z93</f>
        <v>0</v>
      </c>
      <c r="AQ93" s="5">
        <f t="shared" ref="AQ93:AQ98" si="372">K93+AA93</f>
        <v>0</v>
      </c>
      <c r="AR93" s="5">
        <f t="shared" ref="AR93:AR98" si="373">L93+AB93</f>
        <v>0</v>
      </c>
      <c r="AS93" s="5">
        <f t="shared" ref="AS93:AS98" si="374">M93+AC93</f>
        <v>1.2</v>
      </c>
      <c r="AT93" s="5">
        <f t="shared" ref="AT93:AT98" si="375">N93+AD93</f>
        <v>0</v>
      </c>
      <c r="AU93" s="5">
        <f t="shared" ref="AU93:AU98" si="376">O93+AE93</f>
        <v>0</v>
      </c>
      <c r="AV93" s="5">
        <f t="shared" ref="AV93:AV98" si="377">P93+AF93</f>
        <v>0</v>
      </c>
      <c r="AW93" s="5">
        <f t="shared" ref="AW93:AW98" si="378">Q93+AG93</f>
        <v>4.8</v>
      </c>
      <c r="AX93" s="5">
        <f t="shared" ref="AX93:AX98" si="379">R93+AH93</f>
        <v>0</v>
      </c>
      <c r="AY93" s="155">
        <f t="shared" si="337"/>
        <v>0</v>
      </c>
      <c r="AZ93" s="155">
        <f t="shared" si="338"/>
        <v>0</v>
      </c>
      <c r="BA93" s="155">
        <f t="shared" si="339"/>
        <v>0</v>
      </c>
      <c r="BB93" s="155">
        <f t="shared" si="340"/>
        <v>0</v>
      </c>
      <c r="BC93" s="155">
        <f t="shared" si="341"/>
        <v>0</v>
      </c>
      <c r="BD93" s="155">
        <f t="shared" si="342"/>
        <v>0</v>
      </c>
      <c r="BE93" s="155">
        <f t="shared" si="343"/>
        <v>0</v>
      </c>
      <c r="BF93" s="155">
        <f t="shared" si="344"/>
        <v>0</v>
      </c>
      <c r="BG93" s="155">
        <f t="shared" si="345"/>
        <v>0</v>
      </c>
      <c r="BH93" s="155">
        <f t="shared" si="346"/>
        <v>0</v>
      </c>
      <c r="BI93" s="155">
        <f t="shared" si="347"/>
        <v>0</v>
      </c>
      <c r="BJ93" s="155">
        <f t="shared" si="348"/>
        <v>0</v>
      </c>
      <c r="BK93" s="155">
        <f t="shared" si="349"/>
        <v>0</v>
      </c>
      <c r="BL93" s="155">
        <f t="shared" si="350"/>
        <v>0</v>
      </c>
      <c r="BM93" s="155">
        <f t="shared" si="351"/>
        <v>0</v>
      </c>
      <c r="BN93" s="155">
        <f t="shared" si="352"/>
        <v>0</v>
      </c>
      <c r="BO93" s="190">
        <f t="shared" si="353"/>
        <v>0</v>
      </c>
    </row>
    <row r="94" spans="1:67" ht="15" customHeight="1" x14ac:dyDescent="0.25">
      <c r="A94" s="9"/>
      <c r="B94" s="32" t="s">
        <v>223</v>
      </c>
      <c r="C94" s="149">
        <f t="shared" si="360"/>
        <v>12.6</v>
      </c>
      <c r="D94" s="150">
        <f t="shared" si="361"/>
        <v>11.2</v>
      </c>
      <c r="E94" s="130"/>
      <c r="F94" s="130"/>
      <c r="G94" s="130">
        <v>12.6</v>
      </c>
      <c r="H94" s="130">
        <v>11.2</v>
      </c>
      <c r="I94" s="130"/>
      <c r="J94" s="130"/>
      <c r="K94" s="130"/>
      <c r="L94" s="130"/>
      <c r="M94" s="130"/>
      <c r="N94" s="130"/>
      <c r="O94" s="130"/>
      <c r="P94" s="130"/>
      <c r="Q94" s="199"/>
      <c r="R94" s="199"/>
      <c r="S94" s="149">
        <f t="shared" si="362"/>
        <v>0</v>
      </c>
      <c r="T94" s="150">
        <f t="shared" si="363"/>
        <v>0</v>
      </c>
      <c r="U94" s="131"/>
      <c r="V94" s="131"/>
      <c r="W94" s="131"/>
      <c r="X94" s="131"/>
      <c r="Y94" s="131"/>
      <c r="Z94" s="131"/>
      <c r="AA94" s="131"/>
      <c r="AB94" s="131"/>
      <c r="AC94" s="131"/>
      <c r="AD94" s="131"/>
      <c r="AE94" s="131"/>
      <c r="AF94" s="131"/>
      <c r="AG94" s="209"/>
      <c r="AH94" s="209"/>
      <c r="AI94" s="136">
        <f t="shared" si="364"/>
        <v>12.6</v>
      </c>
      <c r="AJ94" s="137">
        <f t="shared" si="365"/>
        <v>11.2</v>
      </c>
      <c r="AK94" s="106">
        <f t="shared" si="366"/>
        <v>0</v>
      </c>
      <c r="AL94" s="106">
        <f t="shared" si="367"/>
        <v>0</v>
      </c>
      <c r="AM94" s="106">
        <f t="shared" si="368"/>
        <v>12.6</v>
      </c>
      <c r="AN94" s="106">
        <f t="shared" si="369"/>
        <v>11.2</v>
      </c>
      <c r="AO94" s="106">
        <f t="shared" si="370"/>
        <v>0</v>
      </c>
      <c r="AP94" s="106">
        <f t="shared" si="371"/>
        <v>0</v>
      </c>
      <c r="AQ94" s="106">
        <f t="shared" si="372"/>
        <v>0</v>
      </c>
      <c r="AR94" s="106">
        <f t="shared" si="373"/>
        <v>0</v>
      </c>
      <c r="AS94" s="106">
        <f t="shared" si="374"/>
        <v>0</v>
      </c>
      <c r="AT94" s="106">
        <f t="shared" si="375"/>
        <v>0</v>
      </c>
      <c r="AU94" s="106">
        <f t="shared" si="376"/>
        <v>0</v>
      </c>
      <c r="AV94" s="106">
        <f t="shared" si="377"/>
        <v>0</v>
      </c>
      <c r="AW94" s="106">
        <f t="shared" si="378"/>
        <v>0</v>
      </c>
      <c r="AX94" s="106">
        <f t="shared" si="379"/>
        <v>0</v>
      </c>
      <c r="AY94" s="155">
        <f t="shared" si="337"/>
        <v>0</v>
      </c>
      <c r="AZ94" s="155">
        <f t="shared" si="338"/>
        <v>0</v>
      </c>
      <c r="BA94" s="155">
        <f t="shared" si="339"/>
        <v>0</v>
      </c>
      <c r="BB94" s="155">
        <f t="shared" si="340"/>
        <v>0</v>
      </c>
      <c r="BC94" s="155">
        <f t="shared" si="341"/>
        <v>0</v>
      </c>
      <c r="BD94" s="155">
        <f t="shared" si="342"/>
        <v>0</v>
      </c>
      <c r="BE94" s="155">
        <f t="shared" si="343"/>
        <v>0</v>
      </c>
      <c r="BF94" s="155">
        <f t="shared" si="344"/>
        <v>0</v>
      </c>
      <c r="BG94" s="155">
        <f t="shared" si="345"/>
        <v>0</v>
      </c>
      <c r="BH94" s="155">
        <f t="shared" si="346"/>
        <v>0</v>
      </c>
      <c r="BI94" s="155">
        <f t="shared" si="347"/>
        <v>0</v>
      </c>
      <c r="BJ94" s="155">
        <f t="shared" si="348"/>
        <v>0</v>
      </c>
      <c r="BK94" s="155">
        <f t="shared" si="349"/>
        <v>0</v>
      </c>
      <c r="BL94" s="155">
        <f t="shared" si="350"/>
        <v>0</v>
      </c>
      <c r="BM94" s="155">
        <f t="shared" si="351"/>
        <v>0</v>
      </c>
      <c r="BN94" s="155">
        <f t="shared" si="352"/>
        <v>0</v>
      </c>
      <c r="BO94" s="190">
        <f t="shared" si="353"/>
        <v>0</v>
      </c>
    </row>
    <row r="95" spans="1:67" ht="15" customHeight="1" x14ac:dyDescent="0.25">
      <c r="A95" s="9"/>
      <c r="B95" s="34" t="s">
        <v>172</v>
      </c>
      <c r="C95" s="149">
        <f t="shared" si="360"/>
        <v>0.2</v>
      </c>
      <c r="D95" s="150">
        <f t="shared" si="361"/>
        <v>0</v>
      </c>
      <c r="E95" s="130"/>
      <c r="F95" s="130"/>
      <c r="G95" s="130">
        <v>0.2</v>
      </c>
      <c r="H95" s="130"/>
      <c r="I95" s="130"/>
      <c r="J95" s="130"/>
      <c r="K95" s="130"/>
      <c r="L95" s="130"/>
      <c r="M95" s="130"/>
      <c r="N95" s="130"/>
      <c r="O95" s="130"/>
      <c r="P95" s="130"/>
      <c r="Q95" s="199"/>
      <c r="R95" s="199"/>
      <c r="S95" s="149">
        <f t="shared" si="362"/>
        <v>0</v>
      </c>
      <c r="T95" s="150">
        <f t="shared" si="363"/>
        <v>0</v>
      </c>
      <c r="U95" s="131"/>
      <c r="V95" s="131"/>
      <c r="W95" s="131"/>
      <c r="X95" s="131"/>
      <c r="Y95" s="131"/>
      <c r="Z95" s="131"/>
      <c r="AA95" s="131"/>
      <c r="AB95" s="131"/>
      <c r="AC95" s="131"/>
      <c r="AD95" s="131"/>
      <c r="AE95" s="131"/>
      <c r="AF95" s="131"/>
      <c r="AG95" s="209"/>
      <c r="AH95" s="209"/>
      <c r="AI95" s="136">
        <f t="shared" si="364"/>
        <v>0.2</v>
      </c>
      <c r="AJ95" s="137">
        <f t="shared" si="365"/>
        <v>0</v>
      </c>
      <c r="AK95" s="106">
        <f t="shared" si="366"/>
        <v>0</v>
      </c>
      <c r="AL95" s="106">
        <f t="shared" si="367"/>
        <v>0</v>
      </c>
      <c r="AM95" s="106">
        <f t="shared" si="368"/>
        <v>0.2</v>
      </c>
      <c r="AN95" s="106">
        <f t="shared" si="369"/>
        <v>0</v>
      </c>
      <c r="AO95" s="106">
        <f t="shared" si="370"/>
        <v>0</v>
      </c>
      <c r="AP95" s="106">
        <f t="shared" si="371"/>
        <v>0</v>
      </c>
      <c r="AQ95" s="106">
        <f t="shared" si="372"/>
        <v>0</v>
      </c>
      <c r="AR95" s="106">
        <f t="shared" si="373"/>
        <v>0</v>
      </c>
      <c r="AS95" s="106">
        <f t="shared" si="374"/>
        <v>0</v>
      </c>
      <c r="AT95" s="106">
        <f t="shared" si="375"/>
        <v>0</v>
      </c>
      <c r="AU95" s="106">
        <f t="shared" si="376"/>
        <v>0</v>
      </c>
      <c r="AV95" s="106">
        <f t="shared" si="377"/>
        <v>0</v>
      </c>
      <c r="AW95" s="106">
        <f t="shared" si="378"/>
        <v>0</v>
      </c>
      <c r="AX95" s="106">
        <f t="shared" si="379"/>
        <v>0</v>
      </c>
      <c r="AY95" s="155">
        <f t="shared" si="337"/>
        <v>0</v>
      </c>
      <c r="AZ95" s="155">
        <f t="shared" si="338"/>
        <v>0</v>
      </c>
      <c r="BA95" s="155">
        <f t="shared" si="339"/>
        <v>0</v>
      </c>
      <c r="BB95" s="155">
        <f t="shared" si="340"/>
        <v>0</v>
      </c>
      <c r="BC95" s="155">
        <f t="shared" si="341"/>
        <v>0</v>
      </c>
      <c r="BD95" s="155">
        <f t="shared" si="342"/>
        <v>0</v>
      </c>
      <c r="BE95" s="155">
        <f t="shared" si="343"/>
        <v>0</v>
      </c>
      <c r="BF95" s="155">
        <f t="shared" si="344"/>
        <v>0</v>
      </c>
      <c r="BG95" s="155">
        <f t="shared" si="345"/>
        <v>0</v>
      </c>
      <c r="BH95" s="155">
        <f t="shared" si="346"/>
        <v>0</v>
      </c>
      <c r="BI95" s="155">
        <f t="shared" si="347"/>
        <v>0</v>
      </c>
      <c r="BJ95" s="155">
        <f t="shared" si="348"/>
        <v>0</v>
      </c>
      <c r="BK95" s="155">
        <f t="shared" si="349"/>
        <v>0</v>
      </c>
      <c r="BL95" s="155">
        <f t="shared" si="350"/>
        <v>0</v>
      </c>
      <c r="BM95" s="155">
        <f t="shared" si="351"/>
        <v>0</v>
      </c>
      <c r="BN95" s="155">
        <f t="shared" si="352"/>
        <v>0</v>
      </c>
      <c r="BO95" s="190">
        <f t="shared" si="353"/>
        <v>0</v>
      </c>
    </row>
    <row r="96" spans="1:67" ht="15" customHeight="1" x14ac:dyDescent="0.25">
      <c r="A96" s="9"/>
      <c r="B96" s="8" t="s">
        <v>5</v>
      </c>
      <c r="C96" s="148">
        <f t="shared" si="360"/>
        <v>48.6</v>
      </c>
      <c r="D96" s="148">
        <f t="shared" si="361"/>
        <v>0</v>
      </c>
      <c r="E96" s="6">
        <v>25.9</v>
      </c>
      <c r="F96" s="6"/>
      <c r="G96" s="6"/>
      <c r="H96" s="6"/>
      <c r="I96" s="6"/>
      <c r="J96" s="6"/>
      <c r="K96" s="6"/>
      <c r="L96" s="6"/>
      <c r="M96" s="6">
        <v>18.3</v>
      </c>
      <c r="N96" s="6"/>
      <c r="O96" s="6"/>
      <c r="P96" s="6"/>
      <c r="Q96" s="198">
        <f>'4 priedas_ nepanaudotos lėšos'!C31</f>
        <v>4.4000000000000004</v>
      </c>
      <c r="R96" s="198">
        <f>'4 priedas_ nepanaudotos lėšos'!D31</f>
        <v>0</v>
      </c>
      <c r="S96" s="148">
        <f t="shared" si="362"/>
        <v>0</v>
      </c>
      <c r="T96" s="148">
        <f t="shared" si="363"/>
        <v>0</v>
      </c>
      <c r="U96" s="128"/>
      <c r="V96" s="128"/>
      <c r="W96" s="128"/>
      <c r="X96" s="128"/>
      <c r="Y96" s="128"/>
      <c r="Z96" s="128"/>
      <c r="AA96" s="128"/>
      <c r="AB96" s="128"/>
      <c r="AC96" s="128"/>
      <c r="AD96" s="128"/>
      <c r="AE96" s="128"/>
      <c r="AF96" s="128"/>
      <c r="AG96" s="208">
        <f>'4 priedas_ nepanaudotos lėšos'!O31</f>
        <v>0</v>
      </c>
      <c r="AH96" s="208">
        <f>'4 priedas_ nepanaudotos lėšos'!P31</f>
        <v>0</v>
      </c>
      <c r="AI96" s="105">
        <f t="shared" si="364"/>
        <v>48.6</v>
      </c>
      <c r="AJ96" s="105">
        <f t="shared" si="365"/>
        <v>0</v>
      </c>
      <c r="AK96" s="5">
        <f t="shared" si="366"/>
        <v>25.9</v>
      </c>
      <c r="AL96" s="5">
        <f t="shared" si="367"/>
        <v>0</v>
      </c>
      <c r="AM96" s="5">
        <f t="shared" si="368"/>
        <v>0</v>
      </c>
      <c r="AN96" s="5">
        <f t="shared" si="369"/>
        <v>0</v>
      </c>
      <c r="AO96" s="5">
        <f t="shared" si="370"/>
        <v>0</v>
      </c>
      <c r="AP96" s="5">
        <f t="shared" si="371"/>
        <v>0</v>
      </c>
      <c r="AQ96" s="5">
        <f t="shared" si="372"/>
        <v>0</v>
      </c>
      <c r="AR96" s="5">
        <f t="shared" si="373"/>
        <v>0</v>
      </c>
      <c r="AS96" s="5">
        <f t="shared" si="374"/>
        <v>18.3</v>
      </c>
      <c r="AT96" s="5">
        <f t="shared" si="375"/>
        <v>0</v>
      </c>
      <c r="AU96" s="5">
        <f t="shared" si="376"/>
        <v>0</v>
      </c>
      <c r="AV96" s="5">
        <f t="shared" si="377"/>
        <v>0</v>
      </c>
      <c r="AW96" s="5">
        <f t="shared" si="378"/>
        <v>4.4000000000000004</v>
      </c>
      <c r="AX96" s="5">
        <f t="shared" si="379"/>
        <v>0</v>
      </c>
      <c r="AY96" s="155">
        <f t="shared" si="337"/>
        <v>0</v>
      </c>
      <c r="AZ96" s="155">
        <f t="shared" si="338"/>
        <v>0</v>
      </c>
      <c r="BA96" s="155">
        <f t="shared" si="339"/>
        <v>0</v>
      </c>
      <c r="BB96" s="155">
        <f t="shared" si="340"/>
        <v>0</v>
      </c>
      <c r="BC96" s="155">
        <f t="shared" si="341"/>
        <v>0</v>
      </c>
      <c r="BD96" s="155">
        <f t="shared" si="342"/>
        <v>0</v>
      </c>
      <c r="BE96" s="155">
        <f t="shared" si="343"/>
        <v>0</v>
      </c>
      <c r="BF96" s="155">
        <f t="shared" si="344"/>
        <v>0</v>
      </c>
      <c r="BG96" s="155">
        <f t="shared" si="345"/>
        <v>0</v>
      </c>
      <c r="BH96" s="155">
        <f t="shared" si="346"/>
        <v>0</v>
      </c>
      <c r="BI96" s="155">
        <f t="shared" si="347"/>
        <v>0</v>
      </c>
      <c r="BJ96" s="155">
        <f t="shared" si="348"/>
        <v>0</v>
      </c>
      <c r="BK96" s="155">
        <f t="shared" si="349"/>
        <v>0</v>
      </c>
      <c r="BL96" s="155">
        <f t="shared" si="350"/>
        <v>0</v>
      </c>
      <c r="BM96" s="155">
        <f t="shared" si="351"/>
        <v>0</v>
      </c>
      <c r="BN96" s="155">
        <f t="shared" si="352"/>
        <v>0</v>
      </c>
      <c r="BO96" s="190">
        <f t="shared" si="353"/>
        <v>0</v>
      </c>
    </row>
    <row r="97" spans="1:67" ht="15" customHeight="1" x14ac:dyDescent="0.25">
      <c r="A97" s="9"/>
      <c r="B97" s="7" t="s">
        <v>293</v>
      </c>
      <c r="C97" s="148">
        <f t="shared" si="360"/>
        <v>5.0999999999999996</v>
      </c>
      <c r="D97" s="148">
        <f t="shared" si="361"/>
        <v>4.9000000000000004</v>
      </c>
      <c r="E97" s="6"/>
      <c r="F97" s="6"/>
      <c r="G97" s="6">
        <f t="shared" ref="G97:H97" si="380">G98</f>
        <v>5.0999999999999996</v>
      </c>
      <c r="H97" s="6">
        <f t="shared" si="380"/>
        <v>4.9000000000000004</v>
      </c>
      <c r="I97" s="6"/>
      <c r="J97" s="6"/>
      <c r="K97" s="6"/>
      <c r="L97" s="6"/>
      <c r="M97" s="6"/>
      <c r="N97" s="6"/>
      <c r="O97" s="6"/>
      <c r="P97" s="6"/>
      <c r="Q97" s="198"/>
      <c r="R97" s="198"/>
      <c r="S97" s="148">
        <f t="shared" si="362"/>
        <v>0</v>
      </c>
      <c r="T97" s="148">
        <f t="shared" si="363"/>
        <v>0</v>
      </c>
      <c r="U97" s="128"/>
      <c r="V97" s="128"/>
      <c r="W97" s="128">
        <f t="shared" ref="W97:X97" si="381">W98</f>
        <v>0</v>
      </c>
      <c r="X97" s="128">
        <f t="shared" si="381"/>
        <v>0</v>
      </c>
      <c r="Y97" s="128"/>
      <c r="Z97" s="128"/>
      <c r="AA97" s="128"/>
      <c r="AB97" s="128"/>
      <c r="AC97" s="128"/>
      <c r="AD97" s="128"/>
      <c r="AE97" s="128"/>
      <c r="AF97" s="128"/>
      <c r="AG97" s="208"/>
      <c r="AH97" s="208"/>
      <c r="AI97" s="105">
        <f t="shared" si="364"/>
        <v>5.0999999999999996</v>
      </c>
      <c r="AJ97" s="105">
        <f t="shared" si="365"/>
        <v>4.9000000000000004</v>
      </c>
      <c r="AK97" s="5">
        <f t="shared" si="366"/>
        <v>0</v>
      </c>
      <c r="AL97" s="5">
        <f t="shared" si="367"/>
        <v>0</v>
      </c>
      <c r="AM97" s="5">
        <f t="shared" si="368"/>
        <v>5.0999999999999996</v>
      </c>
      <c r="AN97" s="5">
        <f t="shared" si="369"/>
        <v>4.9000000000000004</v>
      </c>
      <c r="AO97" s="5">
        <f t="shared" si="370"/>
        <v>0</v>
      </c>
      <c r="AP97" s="5">
        <f t="shared" si="371"/>
        <v>0</v>
      </c>
      <c r="AQ97" s="5">
        <f t="shared" si="372"/>
        <v>0</v>
      </c>
      <c r="AR97" s="5">
        <f t="shared" si="373"/>
        <v>0</v>
      </c>
      <c r="AS97" s="5">
        <f t="shared" si="374"/>
        <v>0</v>
      </c>
      <c r="AT97" s="5">
        <f t="shared" si="375"/>
        <v>0</v>
      </c>
      <c r="AU97" s="5">
        <f t="shared" si="376"/>
        <v>0</v>
      </c>
      <c r="AV97" s="5">
        <f t="shared" si="377"/>
        <v>0</v>
      </c>
      <c r="AW97" s="5">
        <f t="shared" si="378"/>
        <v>0</v>
      </c>
      <c r="AX97" s="5">
        <f t="shared" si="379"/>
        <v>0</v>
      </c>
      <c r="AY97" s="155">
        <f t="shared" si="337"/>
        <v>0</v>
      </c>
      <c r="AZ97" s="155">
        <f t="shared" si="338"/>
        <v>0</v>
      </c>
      <c r="BA97" s="155">
        <f t="shared" si="339"/>
        <v>0</v>
      </c>
      <c r="BB97" s="155">
        <f t="shared" si="340"/>
        <v>0</v>
      </c>
      <c r="BC97" s="155">
        <f t="shared" si="341"/>
        <v>0</v>
      </c>
      <c r="BD97" s="155">
        <f t="shared" si="342"/>
        <v>0</v>
      </c>
      <c r="BE97" s="155">
        <f t="shared" si="343"/>
        <v>0</v>
      </c>
      <c r="BF97" s="155">
        <f t="shared" si="344"/>
        <v>0</v>
      </c>
      <c r="BG97" s="155">
        <f t="shared" si="345"/>
        <v>0</v>
      </c>
      <c r="BH97" s="155">
        <f t="shared" si="346"/>
        <v>0</v>
      </c>
      <c r="BI97" s="155">
        <f t="shared" si="347"/>
        <v>0</v>
      </c>
      <c r="BJ97" s="155">
        <f t="shared" si="348"/>
        <v>0</v>
      </c>
      <c r="BK97" s="155">
        <f t="shared" si="349"/>
        <v>0</v>
      </c>
      <c r="BL97" s="155">
        <f t="shared" si="350"/>
        <v>0</v>
      </c>
      <c r="BM97" s="155">
        <f t="shared" si="351"/>
        <v>0</v>
      </c>
      <c r="BN97" s="155">
        <f t="shared" si="352"/>
        <v>0</v>
      </c>
      <c r="BO97" s="190">
        <f t="shared" si="353"/>
        <v>0</v>
      </c>
    </row>
    <row r="98" spans="1:67" ht="15" customHeight="1" x14ac:dyDescent="0.25">
      <c r="A98" s="27"/>
      <c r="B98" s="35" t="s">
        <v>171</v>
      </c>
      <c r="C98" s="150">
        <f t="shared" si="360"/>
        <v>5.0999999999999996</v>
      </c>
      <c r="D98" s="150">
        <f t="shared" si="361"/>
        <v>4.9000000000000004</v>
      </c>
      <c r="E98" s="130"/>
      <c r="F98" s="130"/>
      <c r="G98" s="130">
        <v>5.0999999999999996</v>
      </c>
      <c r="H98" s="130">
        <v>4.9000000000000004</v>
      </c>
      <c r="I98" s="130"/>
      <c r="J98" s="130"/>
      <c r="K98" s="130"/>
      <c r="L98" s="130"/>
      <c r="M98" s="130"/>
      <c r="N98" s="130"/>
      <c r="O98" s="130"/>
      <c r="P98" s="130"/>
      <c r="Q98" s="199"/>
      <c r="R98" s="199"/>
      <c r="S98" s="150">
        <f t="shared" si="362"/>
        <v>0</v>
      </c>
      <c r="T98" s="150">
        <f t="shared" si="363"/>
        <v>0</v>
      </c>
      <c r="U98" s="131"/>
      <c r="V98" s="131"/>
      <c r="W98" s="131"/>
      <c r="X98" s="131"/>
      <c r="Y98" s="131"/>
      <c r="Z98" s="131"/>
      <c r="AA98" s="131"/>
      <c r="AB98" s="131"/>
      <c r="AC98" s="131"/>
      <c r="AD98" s="131"/>
      <c r="AE98" s="131"/>
      <c r="AF98" s="131"/>
      <c r="AG98" s="209"/>
      <c r="AH98" s="209"/>
      <c r="AI98" s="137">
        <f t="shared" si="364"/>
        <v>5.0999999999999996</v>
      </c>
      <c r="AJ98" s="137">
        <f t="shared" si="365"/>
        <v>4.9000000000000004</v>
      </c>
      <c r="AK98" s="106">
        <f t="shared" si="366"/>
        <v>0</v>
      </c>
      <c r="AL98" s="106">
        <f t="shared" si="367"/>
        <v>0</v>
      </c>
      <c r="AM98" s="106">
        <f t="shared" si="368"/>
        <v>5.0999999999999996</v>
      </c>
      <c r="AN98" s="106">
        <f t="shared" si="369"/>
        <v>4.9000000000000004</v>
      </c>
      <c r="AO98" s="106">
        <f t="shared" si="370"/>
        <v>0</v>
      </c>
      <c r="AP98" s="106">
        <f t="shared" si="371"/>
        <v>0</v>
      </c>
      <c r="AQ98" s="106">
        <f t="shared" si="372"/>
        <v>0</v>
      </c>
      <c r="AR98" s="106">
        <f t="shared" si="373"/>
        <v>0</v>
      </c>
      <c r="AS98" s="106">
        <f t="shared" si="374"/>
        <v>0</v>
      </c>
      <c r="AT98" s="106">
        <f t="shared" si="375"/>
        <v>0</v>
      </c>
      <c r="AU98" s="106">
        <f t="shared" si="376"/>
        <v>0</v>
      </c>
      <c r="AV98" s="106">
        <f t="shared" si="377"/>
        <v>0</v>
      </c>
      <c r="AW98" s="106">
        <f t="shared" si="378"/>
        <v>0</v>
      </c>
      <c r="AX98" s="106">
        <f t="shared" si="379"/>
        <v>0</v>
      </c>
      <c r="AY98" s="155">
        <f t="shared" si="337"/>
        <v>0</v>
      </c>
      <c r="AZ98" s="155">
        <f t="shared" si="338"/>
        <v>0</v>
      </c>
      <c r="BA98" s="155">
        <f t="shared" si="339"/>
        <v>0</v>
      </c>
      <c r="BB98" s="155">
        <f t="shared" si="340"/>
        <v>0</v>
      </c>
      <c r="BC98" s="155">
        <f t="shared" si="341"/>
        <v>0</v>
      </c>
      <c r="BD98" s="155">
        <f t="shared" si="342"/>
        <v>0</v>
      </c>
      <c r="BE98" s="155">
        <f t="shared" si="343"/>
        <v>0</v>
      </c>
      <c r="BF98" s="155">
        <f t="shared" si="344"/>
        <v>0</v>
      </c>
      <c r="BG98" s="155">
        <f t="shared" si="345"/>
        <v>0</v>
      </c>
      <c r="BH98" s="155">
        <f t="shared" si="346"/>
        <v>0</v>
      </c>
      <c r="BI98" s="155">
        <f t="shared" si="347"/>
        <v>0</v>
      </c>
      <c r="BJ98" s="155">
        <f t="shared" si="348"/>
        <v>0</v>
      </c>
      <c r="BK98" s="155">
        <f t="shared" si="349"/>
        <v>0</v>
      </c>
      <c r="BL98" s="155">
        <f t="shared" si="350"/>
        <v>0</v>
      </c>
      <c r="BM98" s="155">
        <f t="shared" si="351"/>
        <v>0</v>
      </c>
      <c r="BN98" s="155">
        <f t="shared" si="352"/>
        <v>0</v>
      </c>
      <c r="BO98" s="190">
        <f t="shared" si="353"/>
        <v>0</v>
      </c>
    </row>
    <row r="99" spans="1:67" ht="15" customHeight="1" x14ac:dyDescent="0.25">
      <c r="A99" s="3" t="s">
        <v>13</v>
      </c>
      <c r="B99" s="108" t="s">
        <v>297</v>
      </c>
      <c r="C99" s="145">
        <f t="shared" ref="C99:F99" si="382">C100+C103+C104</f>
        <v>221.59999999999997</v>
      </c>
      <c r="D99" s="146">
        <f t="shared" si="382"/>
        <v>165.6</v>
      </c>
      <c r="E99" s="123">
        <f t="shared" si="382"/>
        <v>202.6</v>
      </c>
      <c r="F99" s="123">
        <f t="shared" si="382"/>
        <v>151.19999999999999</v>
      </c>
      <c r="G99" s="123">
        <f>G100+G103+G104</f>
        <v>15.899999999999999</v>
      </c>
      <c r="H99" s="123">
        <f t="shared" ref="H99:R99" si="383">H100+H103+H104</f>
        <v>14.4</v>
      </c>
      <c r="I99" s="123">
        <f t="shared" si="383"/>
        <v>0</v>
      </c>
      <c r="J99" s="123">
        <f t="shared" si="383"/>
        <v>0</v>
      </c>
      <c r="K99" s="123">
        <f t="shared" si="383"/>
        <v>0</v>
      </c>
      <c r="L99" s="123">
        <f t="shared" si="383"/>
        <v>0</v>
      </c>
      <c r="M99" s="123">
        <f t="shared" si="383"/>
        <v>2.7</v>
      </c>
      <c r="N99" s="123">
        <f t="shared" si="383"/>
        <v>0</v>
      </c>
      <c r="O99" s="123">
        <f t="shared" si="383"/>
        <v>0</v>
      </c>
      <c r="P99" s="123">
        <f t="shared" si="383"/>
        <v>0</v>
      </c>
      <c r="Q99" s="197">
        <f t="shared" si="383"/>
        <v>0.4</v>
      </c>
      <c r="R99" s="197">
        <f t="shared" si="383"/>
        <v>0</v>
      </c>
      <c r="S99" s="145">
        <f t="shared" ref="S99:V99" si="384">S100+S103+S104</f>
        <v>0</v>
      </c>
      <c r="T99" s="146">
        <f t="shared" si="384"/>
        <v>0</v>
      </c>
      <c r="U99" s="127">
        <f t="shared" si="384"/>
        <v>0</v>
      </c>
      <c r="V99" s="127">
        <f t="shared" si="384"/>
        <v>0</v>
      </c>
      <c r="W99" s="127">
        <f>W100+W103+W104</f>
        <v>0</v>
      </c>
      <c r="X99" s="127">
        <f t="shared" ref="X99:AH99" si="385">X100+X103+X104</f>
        <v>0</v>
      </c>
      <c r="Y99" s="127">
        <f t="shared" si="385"/>
        <v>0</v>
      </c>
      <c r="Z99" s="127">
        <f t="shared" si="385"/>
        <v>0</v>
      </c>
      <c r="AA99" s="127">
        <f t="shared" si="385"/>
        <v>0</v>
      </c>
      <c r="AB99" s="127">
        <f t="shared" si="385"/>
        <v>0</v>
      </c>
      <c r="AC99" s="127">
        <f t="shared" si="385"/>
        <v>0</v>
      </c>
      <c r="AD99" s="127">
        <f t="shared" si="385"/>
        <v>0</v>
      </c>
      <c r="AE99" s="127">
        <f t="shared" si="385"/>
        <v>0</v>
      </c>
      <c r="AF99" s="127">
        <f t="shared" si="385"/>
        <v>0</v>
      </c>
      <c r="AG99" s="207">
        <f t="shared" si="385"/>
        <v>0</v>
      </c>
      <c r="AH99" s="207">
        <f t="shared" si="385"/>
        <v>0</v>
      </c>
      <c r="AI99" s="13">
        <f t="shared" ref="AI99:AL99" si="386">AI100+AI103+AI104</f>
        <v>221.59999999999997</v>
      </c>
      <c r="AJ99" s="11">
        <f t="shared" si="386"/>
        <v>165.6</v>
      </c>
      <c r="AK99" s="97">
        <f t="shared" si="386"/>
        <v>202.6</v>
      </c>
      <c r="AL99" s="97">
        <f t="shared" si="386"/>
        <v>151.19999999999999</v>
      </c>
      <c r="AM99" s="97">
        <f>AM100+AM103+AM104</f>
        <v>15.899999999999999</v>
      </c>
      <c r="AN99" s="97">
        <f t="shared" ref="AN99:AX99" si="387">AN100+AN103+AN104</f>
        <v>14.4</v>
      </c>
      <c r="AO99" s="97">
        <f t="shared" si="387"/>
        <v>0</v>
      </c>
      <c r="AP99" s="97">
        <f t="shared" si="387"/>
        <v>0</v>
      </c>
      <c r="AQ99" s="97">
        <f t="shared" si="387"/>
        <v>0</v>
      </c>
      <c r="AR99" s="97">
        <f t="shared" si="387"/>
        <v>0</v>
      </c>
      <c r="AS99" s="97">
        <f t="shared" si="387"/>
        <v>2.7</v>
      </c>
      <c r="AT99" s="97">
        <f t="shared" si="387"/>
        <v>0</v>
      </c>
      <c r="AU99" s="97">
        <f t="shared" si="387"/>
        <v>0</v>
      </c>
      <c r="AV99" s="97">
        <f t="shared" si="387"/>
        <v>0</v>
      </c>
      <c r="AW99" s="97">
        <f t="shared" si="387"/>
        <v>0.4</v>
      </c>
      <c r="AX99" s="97">
        <f t="shared" si="387"/>
        <v>0</v>
      </c>
      <c r="AY99" s="155">
        <f t="shared" si="337"/>
        <v>0</v>
      </c>
      <c r="AZ99" s="155">
        <f t="shared" si="338"/>
        <v>0</v>
      </c>
      <c r="BA99" s="155">
        <f t="shared" si="339"/>
        <v>0</v>
      </c>
      <c r="BB99" s="155">
        <f t="shared" si="340"/>
        <v>0</v>
      </c>
      <c r="BC99" s="155">
        <f t="shared" si="341"/>
        <v>0</v>
      </c>
      <c r="BD99" s="155">
        <f t="shared" si="342"/>
        <v>0</v>
      </c>
      <c r="BE99" s="155">
        <f t="shared" si="343"/>
        <v>0</v>
      </c>
      <c r="BF99" s="155">
        <f t="shared" si="344"/>
        <v>0</v>
      </c>
      <c r="BG99" s="155">
        <f t="shared" si="345"/>
        <v>0</v>
      </c>
      <c r="BH99" s="155">
        <f t="shared" si="346"/>
        <v>0</v>
      </c>
      <c r="BI99" s="155">
        <f t="shared" si="347"/>
        <v>0</v>
      </c>
      <c r="BJ99" s="155">
        <f t="shared" si="348"/>
        <v>0</v>
      </c>
      <c r="BK99" s="155">
        <f t="shared" si="349"/>
        <v>0</v>
      </c>
      <c r="BL99" s="155">
        <f t="shared" si="350"/>
        <v>0</v>
      </c>
      <c r="BM99" s="155">
        <f t="shared" si="351"/>
        <v>0</v>
      </c>
      <c r="BN99" s="155">
        <f t="shared" si="352"/>
        <v>0</v>
      </c>
      <c r="BO99" s="190">
        <f t="shared" si="353"/>
        <v>0</v>
      </c>
    </row>
    <row r="100" spans="1:67" ht="15" customHeight="1" x14ac:dyDescent="0.25">
      <c r="A100" s="9"/>
      <c r="B100" s="20" t="s">
        <v>289</v>
      </c>
      <c r="C100" s="147">
        <f t="shared" ref="C100:C105" si="388">E100+G100+I100+K100+M100+O100+Q100</f>
        <v>187.29999999999998</v>
      </c>
      <c r="D100" s="148">
        <f t="shared" ref="D100:D105" si="389">F100+H100+J100+L100+N100+P100+R100</f>
        <v>160.69999999999999</v>
      </c>
      <c r="E100" s="6">
        <v>174.1</v>
      </c>
      <c r="F100" s="6">
        <v>151.19999999999999</v>
      </c>
      <c r="G100" s="6">
        <f>G101+G102</f>
        <v>10.799999999999999</v>
      </c>
      <c r="H100" s="6">
        <f>H101+H102</f>
        <v>9.5</v>
      </c>
      <c r="I100" s="6"/>
      <c r="J100" s="6"/>
      <c r="K100" s="6"/>
      <c r="L100" s="6"/>
      <c r="M100" s="6">
        <v>2.2000000000000002</v>
      </c>
      <c r="N100" s="6"/>
      <c r="O100" s="6"/>
      <c r="P100" s="6"/>
      <c r="Q100" s="198">
        <f>'4 priedas_ nepanaudotos lėšos'!C33</f>
        <v>0.2</v>
      </c>
      <c r="R100" s="198">
        <f>'4 priedas_ nepanaudotos lėšos'!D33</f>
        <v>0</v>
      </c>
      <c r="S100" s="147">
        <f t="shared" ref="S100:S105" si="390">U100+W100+Y100+AA100+AC100+AE100+AG100</f>
        <v>0</v>
      </c>
      <c r="T100" s="148">
        <f t="shared" ref="T100:T105" si="391">V100+X100+Z100+AB100+AD100+AF100+AH100</f>
        <v>0</v>
      </c>
      <c r="U100" s="128"/>
      <c r="V100" s="128"/>
      <c r="W100" s="128">
        <f>W101+W102</f>
        <v>0</v>
      </c>
      <c r="X100" s="128">
        <f>X101+X102</f>
        <v>0</v>
      </c>
      <c r="Y100" s="128"/>
      <c r="Z100" s="128"/>
      <c r="AA100" s="128"/>
      <c r="AB100" s="128"/>
      <c r="AC100" s="128"/>
      <c r="AD100" s="128"/>
      <c r="AE100" s="128"/>
      <c r="AF100" s="128"/>
      <c r="AG100" s="208">
        <f>'4 priedas_ nepanaudotos lėšos'!O33</f>
        <v>0</v>
      </c>
      <c r="AH100" s="208">
        <f>'4 priedas_ nepanaudotos lėšos'!P33</f>
        <v>0</v>
      </c>
      <c r="AI100" s="104">
        <f t="shared" ref="AI100:AI105" si="392">AK100+AM100+AO100+AQ100+AS100+AU100+AW100</f>
        <v>187.29999999999998</v>
      </c>
      <c r="AJ100" s="105">
        <f t="shared" ref="AJ100:AJ105" si="393">AL100+AN100+AP100+AR100+AT100+AV100+AX100</f>
        <v>160.69999999999999</v>
      </c>
      <c r="AK100" s="5">
        <f t="shared" ref="AK100:AK105" si="394">E100+U100</f>
        <v>174.1</v>
      </c>
      <c r="AL100" s="5">
        <f t="shared" ref="AL100:AL105" si="395">F100+V100</f>
        <v>151.19999999999999</v>
      </c>
      <c r="AM100" s="5">
        <f t="shared" ref="AM100:AM105" si="396">G100+W100</f>
        <v>10.799999999999999</v>
      </c>
      <c r="AN100" s="5">
        <f t="shared" ref="AN100:AN105" si="397">H100+X100</f>
        <v>9.5</v>
      </c>
      <c r="AO100" s="5">
        <f t="shared" ref="AO100:AO105" si="398">I100+Y100</f>
        <v>0</v>
      </c>
      <c r="AP100" s="5">
        <f t="shared" ref="AP100:AP105" si="399">J100+Z100</f>
        <v>0</v>
      </c>
      <c r="AQ100" s="5">
        <f t="shared" ref="AQ100:AQ105" si="400">K100+AA100</f>
        <v>0</v>
      </c>
      <c r="AR100" s="5">
        <f t="shared" ref="AR100:AR105" si="401">L100+AB100</f>
        <v>0</v>
      </c>
      <c r="AS100" s="5">
        <f t="shared" ref="AS100:AS105" si="402">M100+AC100</f>
        <v>2.2000000000000002</v>
      </c>
      <c r="AT100" s="5">
        <f t="shared" ref="AT100:AT105" si="403">N100+AD100</f>
        <v>0</v>
      </c>
      <c r="AU100" s="5">
        <f t="shared" ref="AU100:AU105" si="404">O100+AE100</f>
        <v>0</v>
      </c>
      <c r="AV100" s="5">
        <f t="shared" ref="AV100:AV105" si="405">P100+AF100</f>
        <v>0</v>
      </c>
      <c r="AW100" s="5">
        <f t="shared" ref="AW100:AW105" si="406">Q100+AG100</f>
        <v>0.2</v>
      </c>
      <c r="AX100" s="5">
        <f t="shared" ref="AX100:AX105" si="407">R100+AH100</f>
        <v>0</v>
      </c>
      <c r="AY100" s="155">
        <f t="shared" si="337"/>
        <v>0</v>
      </c>
      <c r="AZ100" s="155">
        <f t="shared" si="338"/>
        <v>0</v>
      </c>
      <c r="BA100" s="155">
        <f t="shared" si="339"/>
        <v>0</v>
      </c>
      <c r="BB100" s="155">
        <f t="shared" si="340"/>
        <v>0</v>
      </c>
      <c r="BC100" s="155">
        <f t="shared" si="341"/>
        <v>0</v>
      </c>
      <c r="BD100" s="155">
        <f t="shared" si="342"/>
        <v>0</v>
      </c>
      <c r="BE100" s="155">
        <f t="shared" si="343"/>
        <v>0</v>
      </c>
      <c r="BF100" s="155">
        <f t="shared" si="344"/>
        <v>0</v>
      </c>
      <c r="BG100" s="155">
        <f t="shared" si="345"/>
        <v>0</v>
      </c>
      <c r="BH100" s="155">
        <f t="shared" si="346"/>
        <v>0</v>
      </c>
      <c r="BI100" s="155">
        <f t="shared" si="347"/>
        <v>0</v>
      </c>
      <c r="BJ100" s="155">
        <f t="shared" si="348"/>
        <v>0</v>
      </c>
      <c r="BK100" s="155">
        <f t="shared" si="349"/>
        <v>0</v>
      </c>
      <c r="BL100" s="155">
        <f t="shared" si="350"/>
        <v>0</v>
      </c>
      <c r="BM100" s="155">
        <f t="shared" si="351"/>
        <v>0</v>
      </c>
      <c r="BN100" s="155">
        <f t="shared" si="352"/>
        <v>0</v>
      </c>
      <c r="BO100" s="190">
        <f t="shared" si="353"/>
        <v>0</v>
      </c>
    </row>
    <row r="101" spans="1:67" ht="15" customHeight="1" x14ac:dyDescent="0.25">
      <c r="A101" s="9"/>
      <c r="B101" s="32" t="s">
        <v>223</v>
      </c>
      <c r="C101" s="149">
        <f t="shared" si="388"/>
        <v>10.6</v>
      </c>
      <c r="D101" s="150">
        <f t="shared" si="389"/>
        <v>9.5</v>
      </c>
      <c r="E101" s="130"/>
      <c r="F101" s="130"/>
      <c r="G101" s="130">
        <v>10.6</v>
      </c>
      <c r="H101" s="130">
        <v>9.5</v>
      </c>
      <c r="I101" s="130"/>
      <c r="J101" s="130"/>
      <c r="K101" s="130"/>
      <c r="L101" s="130"/>
      <c r="M101" s="130"/>
      <c r="N101" s="130"/>
      <c r="O101" s="130"/>
      <c r="P101" s="130"/>
      <c r="Q101" s="199"/>
      <c r="R101" s="199"/>
      <c r="S101" s="149">
        <f t="shared" si="390"/>
        <v>0</v>
      </c>
      <c r="T101" s="150">
        <f t="shared" si="391"/>
        <v>0</v>
      </c>
      <c r="U101" s="131"/>
      <c r="V101" s="131"/>
      <c r="W101" s="131"/>
      <c r="X101" s="131"/>
      <c r="Y101" s="131"/>
      <c r="Z101" s="131"/>
      <c r="AA101" s="131"/>
      <c r="AB101" s="131"/>
      <c r="AC101" s="131"/>
      <c r="AD101" s="131"/>
      <c r="AE101" s="131"/>
      <c r="AF101" s="131"/>
      <c r="AG101" s="209"/>
      <c r="AH101" s="209"/>
      <c r="AI101" s="136">
        <f t="shared" si="392"/>
        <v>10.6</v>
      </c>
      <c r="AJ101" s="137">
        <f t="shared" si="393"/>
        <v>9.5</v>
      </c>
      <c r="AK101" s="106">
        <f t="shared" si="394"/>
        <v>0</v>
      </c>
      <c r="AL101" s="106">
        <f t="shared" si="395"/>
        <v>0</v>
      </c>
      <c r="AM101" s="106">
        <f t="shared" si="396"/>
        <v>10.6</v>
      </c>
      <c r="AN101" s="106">
        <f t="shared" si="397"/>
        <v>9.5</v>
      </c>
      <c r="AO101" s="106">
        <f t="shared" si="398"/>
        <v>0</v>
      </c>
      <c r="AP101" s="106">
        <f t="shared" si="399"/>
        <v>0</v>
      </c>
      <c r="AQ101" s="106">
        <f t="shared" si="400"/>
        <v>0</v>
      </c>
      <c r="AR101" s="106">
        <f t="shared" si="401"/>
        <v>0</v>
      </c>
      <c r="AS101" s="106">
        <f t="shared" si="402"/>
        <v>0</v>
      </c>
      <c r="AT101" s="106">
        <f t="shared" si="403"/>
        <v>0</v>
      </c>
      <c r="AU101" s="106">
        <f t="shared" si="404"/>
        <v>0</v>
      </c>
      <c r="AV101" s="106">
        <f t="shared" si="405"/>
        <v>0</v>
      </c>
      <c r="AW101" s="106">
        <f t="shared" si="406"/>
        <v>0</v>
      </c>
      <c r="AX101" s="106">
        <f t="shared" si="407"/>
        <v>0</v>
      </c>
      <c r="AY101" s="155">
        <f t="shared" si="337"/>
        <v>0</v>
      </c>
      <c r="AZ101" s="155">
        <f t="shared" si="338"/>
        <v>0</v>
      </c>
      <c r="BA101" s="155">
        <f t="shared" si="339"/>
        <v>0</v>
      </c>
      <c r="BB101" s="155">
        <f t="shared" si="340"/>
        <v>0</v>
      </c>
      <c r="BC101" s="155">
        <f t="shared" si="341"/>
        <v>0</v>
      </c>
      <c r="BD101" s="155">
        <f t="shared" si="342"/>
        <v>0</v>
      </c>
      <c r="BE101" s="155">
        <f t="shared" si="343"/>
        <v>0</v>
      </c>
      <c r="BF101" s="155">
        <f t="shared" si="344"/>
        <v>0</v>
      </c>
      <c r="BG101" s="155">
        <f t="shared" si="345"/>
        <v>0</v>
      </c>
      <c r="BH101" s="155">
        <f t="shared" si="346"/>
        <v>0</v>
      </c>
      <c r="BI101" s="155">
        <f t="shared" si="347"/>
        <v>0</v>
      </c>
      <c r="BJ101" s="155">
        <f t="shared" si="348"/>
        <v>0</v>
      </c>
      <c r="BK101" s="155">
        <f t="shared" si="349"/>
        <v>0</v>
      </c>
      <c r="BL101" s="155">
        <f t="shared" si="350"/>
        <v>0</v>
      </c>
      <c r="BM101" s="155">
        <f t="shared" si="351"/>
        <v>0</v>
      </c>
      <c r="BN101" s="155">
        <f t="shared" si="352"/>
        <v>0</v>
      </c>
      <c r="BO101" s="190">
        <f t="shared" si="353"/>
        <v>0</v>
      </c>
    </row>
    <row r="102" spans="1:67" ht="15" customHeight="1" x14ac:dyDescent="0.25">
      <c r="A102" s="9"/>
      <c r="B102" s="34" t="s">
        <v>172</v>
      </c>
      <c r="C102" s="149">
        <f t="shared" si="388"/>
        <v>0.2</v>
      </c>
      <c r="D102" s="150">
        <f t="shared" si="389"/>
        <v>0</v>
      </c>
      <c r="E102" s="130"/>
      <c r="F102" s="130"/>
      <c r="G102" s="130">
        <v>0.2</v>
      </c>
      <c r="H102" s="130"/>
      <c r="I102" s="130"/>
      <c r="J102" s="130"/>
      <c r="K102" s="130"/>
      <c r="L102" s="130"/>
      <c r="M102" s="130"/>
      <c r="N102" s="130"/>
      <c r="O102" s="130"/>
      <c r="P102" s="130"/>
      <c r="Q102" s="199"/>
      <c r="R102" s="199"/>
      <c r="S102" s="149">
        <f t="shared" si="390"/>
        <v>0</v>
      </c>
      <c r="T102" s="150">
        <f t="shared" si="391"/>
        <v>0</v>
      </c>
      <c r="U102" s="131"/>
      <c r="V102" s="131"/>
      <c r="W102" s="131"/>
      <c r="X102" s="131"/>
      <c r="Y102" s="131"/>
      <c r="Z102" s="131"/>
      <c r="AA102" s="131"/>
      <c r="AB102" s="131"/>
      <c r="AC102" s="131"/>
      <c r="AD102" s="131"/>
      <c r="AE102" s="131"/>
      <c r="AF102" s="131"/>
      <c r="AG102" s="209"/>
      <c r="AH102" s="209"/>
      <c r="AI102" s="136">
        <f t="shared" si="392"/>
        <v>0.2</v>
      </c>
      <c r="AJ102" s="137">
        <f t="shared" si="393"/>
        <v>0</v>
      </c>
      <c r="AK102" s="106">
        <f t="shared" si="394"/>
        <v>0</v>
      </c>
      <c r="AL102" s="106">
        <f t="shared" si="395"/>
        <v>0</v>
      </c>
      <c r="AM102" s="106">
        <f t="shared" si="396"/>
        <v>0.2</v>
      </c>
      <c r="AN102" s="106">
        <f t="shared" si="397"/>
        <v>0</v>
      </c>
      <c r="AO102" s="106">
        <f t="shared" si="398"/>
        <v>0</v>
      </c>
      <c r="AP102" s="106">
        <f t="shared" si="399"/>
        <v>0</v>
      </c>
      <c r="AQ102" s="106">
        <f t="shared" si="400"/>
        <v>0</v>
      </c>
      <c r="AR102" s="106">
        <f t="shared" si="401"/>
        <v>0</v>
      </c>
      <c r="AS102" s="106">
        <f t="shared" si="402"/>
        <v>0</v>
      </c>
      <c r="AT102" s="106">
        <f t="shared" si="403"/>
        <v>0</v>
      </c>
      <c r="AU102" s="106">
        <f t="shared" si="404"/>
        <v>0</v>
      </c>
      <c r="AV102" s="106">
        <f t="shared" si="405"/>
        <v>0</v>
      </c>
      <c r="AW102" s="106">
        <f t="shared" si="406"/>
        <v>0</v>
      </c>
      <c r="AX102" s="106">
        <f t="shared" si="407"/>
        <v>0</v>
      </c>
      <c r="AY102" s="155">
        <f t="shared" si="337"/>
        <v>0</v>
      </c>
      <c r="AZ102" s="155">
        <f t="shared" si="338"/>
        <v>0</v>
      </c>
      <c r="BA102" s="155">
        <f t="shared" si="339"/>
        <v>0</v>
      </c>
      <c r="BB102" s="155">
        <f t="shared" si="340"/>
        <v>0</v>
      </c>
      <c r="BC102" s="155">
        <f t="shared" si="341"/>
        <v>0</v>
      </c>
      <c r="BD102" s="155">
        <f t="shared" si="342"/>
        <v>0</v>
      </c>
      <c r="BE102" s="155">
        <f t="shared" si="343"/>
        <v>0</v>
      </c>
      <c r="BF102" s="155">
        <f t="shared" si="344"/>
        <v>0</v>
      </c>
      <c r="BG102" s="155">
        <f t="shared" si="345"/>
        <v>0</v>
      </c>
      <c r="BH102" s="155">
        <f t="shared" si="346"/>
        <v>0</v>
      </c>
      <c r="BI102" s="155">
        <f t="shared" si="347"/>
        <v>0</v>
      </c>
      <c r="BJ102" s="155">
        <f t="shared" si="348"/>
        <v>0</v>
      </c>
      <c r="BK102" s="155">
        <f t="shared" si="349"/>
        <v>0</v>
      </c>
      <c r="BL102" s="155">
        <f t="shared" si="350"/>
        <v>0</v>
      </c>
      <c r="BM102" s="155">
        <f t="shared" si="351"/>
        <v>0</v>
      </c>
      <c r="BN102" s="155">
        <f t="shared" si="352"/>
        <v>0</v>
      </c>
      <c r="BO102" s="190">
        <f t="shared" si="353"/>
        <v>0</v>
      </c>
    </row>
    <row r="103" spans="1:67" ht="15" customHeight="1" x14ac:dyDescent="0.25">
      <c r="A103" s="9"/>
      <c r="B103" s="8" t="s">
        <v>5</v>
      </c>
      <c r="C103" s="148">
        <f t="shared" si="388"/>
        <v>29.2</v>
      </c>
      <c r="D103" s="148">
        <f t="shared" si="389"/>
        <v>0</v>
      </c>
      <c r="E103" s="6">
        <v>28.5</v>
      </c>
      <c r="F103" s="6"/>
      <c r="G103" s="6"/>
      <c r="H103" s="6"/>
      <c r="I103" s="6"/>
      <c r="J103" s="6"/>
      <c r="K103" s="6"/>
      <c r="L103" s="6"/>
      <c r="M103" s="6">
        <v>0.5</v>
      </c>
      <c r="N103" s="6"/>
      <c r="O103" s="6"/>
      <c r="P103" s="6"/>
      <c r="Q103" s="198">
        <f>'4 priedas_ nepanaudotos lėšos'!C34</f>
        <v>0.2</v>
      </c>
      <c r="R103" s="198">
        <f>'4 priedas_ nepanaudotos lėšos'!D34</f>
        <v>0</v>
      </c>
      <c r="S103" s="148">
        <f t="shared" si="390"/>
        <v>0</v>
      </c>
      <c r="T103" s="148">
        <f t="shared" si="391"/>
        <v>0</v>
      </c>
      <c r="U103" s="128"/>
      <c r="V103" s="128"/>
      <c r="W103" s="128"/>
      <c r="X103" s="128"/>
      <c r="Y103" s="128"/>
      <c r="Z103" s="128"/>
      <c r="AA103" s="128"/>
      <c r="AB103" s="128"/>
      <c r="AC103" s="128"/>
      <c r="AD103" s="128"/>
      <c r="AE103" s="128"/>
      <c r="AF103" s="128"/>
      <c r="AG103" s="208">
        <f>'4 priedas_ nepanaudotos lėšos'!O34</f>
        <v>0</v>
      </c>
      <c r="AH103" s="208"/>
      <c r="AI103" s="105">
        <f t="shared" si="392"/>
        <v>29.2</v>
      </c>
      <c r="AJ103" s="105">
        <f t="shared" si="393"/>
        <v>0</v>
      </c>
      <c r="AK103" s="5">
        <f t="shared" si="394"/>
        <v>28.5</v>
      </c>
      <c r="AL103" s="5">
        <f t="shared" si="395"/>
        <v>0</v>
      </c>
      <c r="AM103" s="5">
        <f t="shared" si="396"/>
        <v>0</v>
      </c>
      <c r="AN103" s="5">
        <f t="shared" si="397"/>
        <v>0</v>
      </c>
      <c r="AO103" s="5">
        <f t="shared" si="398"/>
        <v>0</v>
      </c>
      <c r="AP103" s="5">
        <f t="shared" si="399"/>
        <v>0</v>
      </c>
      <c r="AQ103" s="5">
        <f t="shared" si="400"/>
        <v>0</v>
      </c>
      <c r="AR103" s="5">
        <f t="shared" si="401"/>
        <v>0</v>
      </c>
      <c r="AS103" s="5">
        <f t="shared" si="402"/>
        <v>0.5</v>
      </c>
      <c r="AT103" s="5">
        <f t="shared" si="403"/>
        <v>0</v>
      </c>
      <c r="AU103" s="5">
        <f t="shared" si="404"/>
        <v>0</v>
      </c>
      <c r="AV103" s="5">
        <f t="shared" si="405"/>
        <v>0</v>
      </c>
      <c r="AW103" s="5">
        <f t="shared" si="406"/>
        <v>0.2</v>
      </c>
      <c r="AX103" s="5">
        <f t="shared" si="407"/>
        <v>0</v>
      </c>
      <c r="AY103" s="155">
        <f t="shared" si="337"/>
        <v>0</v>
      </c>
      <c r="AZ103" s="155">
        <f t="shared" si="338"/>
        <v>0</v>
      </c>
      <c r="BA103" s="155">
        <f t="shared" si="339"/>
        <v>0</v>
      </c>
      <c r="BB103" s="155">
        <f t="shared" si="340"/>
        <v>0</v>
      </c>
      <c r="BC103" s="155">
        <f t="shared" si="341"/>
        <v>0</v>
      </c>
      <c r="BD103" s="155">
        <f t="shared" si="342"/>
        <v>0</v>
      </c>
      <c r="BE103" s="155">
        <f t="shared" si="343"/>
        <v>0</v>
      </c>
      <c r="BF103" s="155">
        <f t="shared" si="344"/>
        <v>0</v>
      </c>
      <c r="BG103" s="155">
        <f t="shared" si="345"/>
        <v>0</v>
      </c>
      <c r="BH103" s="155">
        <f t="shared" si="346"/>
        <v>0</v>
      </c>
      <c r="BI103" s="155">
        <f t="shared" si="347"/>
        <v>0</v>
      </c>
      <c r="BJ103" s="155">
        <f t="shared" si="348"/>
        <v>0</v>
      </c>
      <c r="BK103" s="155">
        <f t="shared" si="349"/>
        <v>0</v>
      </c>
      <c r="BL103" s="155">
        <f t="shared" si="350"/>
        <v>0</v>
      </c>
      <c r="BM103" s="155">
        <f t="shared" si="351"/>
        <v>0</v>
      </c>
      <c r="BN103" s="155">
        <f t="shared" si="352"/>
        <v>0</v>
      </c>
      <c r="BO103" s="190">
        <f t="shared" si="353"/>
        <v>0</v>
      </c>
    </row>
    <row r="104" spans="1:67" ht="15" customHeight="1" x14ac:dyDescent="0.25">
      <c r="A104" s="9"/>
      <c r="B104" s="7" t="s">
        <v>293</v>
      </c>
      <c r="C104" s="148">
        <f t="shared" si="388"/>
        <v>5.0999999999999996</v>
      </c>
      <c r="D104" s="148">
        <f t="shared" si="389"/>
        <v>4.9000000000000004</v>
      </c>
      <c r="E104" s="6"/>
      <c r="F104" s="6"/>
      <c r="G104" s="6">
        <f t="shared" ref="G104:H104" si="408">G105</f>
        <v>5.0999999999999996</v>
      </c>
      <c r="H104" s="6">
        <f t="shared" si="408"/>
        <v>4.9000000000000004</v>
      </c>
      <c r="I104" s="6"/>
      <c r="J104" s="6"/>
      <c r="K104" s="6"/>
      <c r="L104" s="6"/>
      <c r="M104" s="6"/>
      <c r="N104" s="6"/>
      <c r="O104" s="6"/>
      <c r="P104" s="6"/>
      <c r="Q104" s="198"/>
      <c r="R104" s="198"/>
      <c r="S104" s="148">
        <f t="shared" si="390"/>
        <v>0</v>
      </c>
      <c r="T104" s="148">
        <f t="shared" si="391"/>
        <v>0</v>
      </c>
      <c r="U104" s="128"/>
      <c r="V104" s="128"/>
      <c r="W104" s="128">
        <f t="shared" ref="W104:X104" si="409">W105</f>
        <v>0</v>
      </c>
      <c r="X104" s="128">
        <f t="shared" si="409"/>
        <v>0</v>
      </c>
      <c r="Y104" s="128"/>
      <c r="Z104" s="128"/>
      <c r="AA104" s="128"/>
      <c r="AB104" s="128"/>
      <c r="AC104" s="128"/>
      <c r="AD104" s="128"/>
      <c r="AE104" s="128"/>
      <c r="AF104" s="128"/>
      <c r="AG104" s="208"/>
      <c r="AH104" s="208"/>
      <c r="AI104" s="105">
        <f t="shared" si="392"/>
        <v>5.0999999999999996</v>
      </c>
      <c r="AJ104" s="105">
        <f t="shared" si="393"/>
        <v>4.9000000000000004</v>
      </c>
      <c r="AK104" s="5">
        <f t="shared" si="394"/>
        <v>0</v>
      </c>
      <c r="AL104" s="5">
        <f t="shared" si="395"/>
        <v>0</v>
      </c>
      <c r="AM104" s="5">
        <f t="shared" si="396"/>
        <v>5.0999999999999996</v>
      </c>
      <c r="AN104" s="5">
        <f t="shared" si="397"/>
        <v>4.9000000000000004</v>
      </c>
      <c r="AO104" s="5">
        <f t="shared" si="398"/>
        <v>0</v>
      </c>
      <c r="AP104" s="5">
        <f t="shared" si="399"/>
        <v>0</v>
      </c>
      <c r="AQ104" s="5">
        <f t="shared" si="400"/>
        <v>0</v>
      </c>
      <c r="AR104" s="5">
        <f t="shared" si="401"/>
        <v>0</v>
      </c>
      <c r="AS104" s="5">
        <f t="shared" si="402"/>
        <v>0</v>
      </c>
      <c r="AT104" s="5">
        <f t="shared" si="403"/>
        <v>0</v>
      </c>
      <c r="AU104" s="5">
        <f t="shared" si="404"/>
        <v>0</v>
      </c>
      <c r="AV104" s="5">
        <f t="shared" si="405"/>
        <v>0</v>
      </c>
      <c r="AW104" s="5">
        <f t="shared" si="406"/>
        <v>0</v>
      </c>
      <c r="AX104" s="5">
        <f t="shared" si="407"/>
        <v>0</v>
      </c>
      <c r="AY104" s="155">
        <f t="shared" si="337"/>
        <v>0</v>
      </c>
      <c r="AZ104" s="155">
        <f t="shared" si="338"/>
        <v>0</v>
      </c>
      <c r="BA104" s="155">
        <f t="shared" si="339"/>
        <v>0</v>
      </c>
      <c r="BB104" s="155">
        <f t="shared" si="340"/>
        <v>0</v>
      </c>
      <c r="BC104" s="155">
        <f t="shared" si="341"/>
        <v>0</v>
      </c>
      <c r="BD104" s="155">
        <f t="shared" si="342"/>
        <v>0</v>
      </c>
      <c r="BE104" s="155">
        <f t="shared" si="343"/>
        <v>0</v>
      </c>
      <c r="BF104" s="155">
        <f t="shared" si="344"/>
        <v>0</v>
      </c>
      <c r="BG104" s="155">
        <f t="shared" si="345"/>
        <v>0</v>
      </c>
      <c r="BH104" s="155">
        <f t="shared" si="346"/>
        <v>0</v>
      </c>
      <c r="BI104" s="155">
        <f t="shared" si="347"/>
        <v>0</v>
      </c>
      <c r="BJ104" s="155">
        <f t="shared" si="348"/>
        <v>0</v>
      </c>
      <c r="BK104" s="155">
        <f t="shared" si="349"/>
        <v>0</v>
      </c>
      <c r="BL104" s="155">
        <f t="shared" si="350"/>
        <v>0</v>
      </c>
      <c r="BM104" s="155">
        <f t="shared" si="351"/>
        <v>0</v>
      </c>
      <c r="BN104" s="155">
        <f t="shared" si="352"/>
        <v>0</v>
      </c>
      <c r="BO104" s="190">
        <f t="shared" si="353"/>
        <v>0</v>
      </c>
    </row>
    <row r="105" spans="1:67" ht="15" customHeight="1" x14ac:dyDescent="0.25">
      <c r="A105" s="27"/>
      <c r="B105" s="35" t="s">
        <v>171</v>
      </c>
      <c r="C105" s="150">
        <f t="shared" si="388"/>
        <v>5.0999999999999996</v>
      </c>
      <c r="D105" s="150">
        <f t="shared" si="389"/>
        <v>4.9000000000000004</v>
      </c>
      <c r="E105" s="130"/>
      <c r="F105" s="130"/>
      <c r="G105" s="130">
        <v>5.0999999999999996</v>
      </c>
      <c r="H105" s="130">
        <v>4.9000000000000004</v>
      </c>
      <c r="I105" s="130"/>
      <c r="J105" s="130"/>
      <c r="K105" s="130"/>
      <c r="L105" s="130"/>
      <c r="M105" s="130"/>
      <c r="N105" s="130"/>
      <c r="O105" s="130"/>
      <c r="P105" s="130"/>
      <c r="Q105" s="199"/>
      <c r="R105" s="199"/>
      <c r="S105" s="150">
        <f t="shared" si="390"/>
        <v>0</v>
      </c>
      <c r="T105" s="150">
        <f t="shared" si="391"/>
        <v>0</v>
      </c>
      <c r="U105" s="131"/>
      <c r="V105" s="131"/>
      <c r="W105" s="131"/>
      <c r="X105" s="131"/>
      <c r="Y105" s="131"/>
      <c r="Z105" s="131"/>
      <c r="AA105" s="131"/>
      <c r="AB105" s="131"/>
      <c r="AC105" s="131"/>
      <c r="AD105" s="131"/>
      <c r="AE105" s="131"/>
      <c r="AF105" s="131"/>
      <c r="AG105" s="209"/>
      <c r="AH105" s="209"/>
      <c r="AI105" s="137">
        <f t="shared" si="392"/>
        <v>5.0999999999999996</v>
      </c>
      <c r="AJ105" s="137">
        <f t="shared" si="393"/>
        <v>4.9000000000000004</v>
      </c>
      <c r="AK105" s="106">
        <f t="shared" si="394"/>
        <v>0</v>
      </c>
      <c r="AL105" s="106">
        <f t="shared" si="395"/>
        <v>0</v>
      </c>
      <c r="AM105" s="106">
        <f t="shared" si="396"/>
        <v>5.0999999999999996</v>
      </c>
      <c r="AN105" s="106">
        <f t="shared" si="397"/>
        <v>4.9000000000000004</v>
      </c>
      <c r="AO105" s="106">
        <f t="shared" si="398"/>
        <v>0</v>
      </c>
      <c r="AP105" s="106">
        <f t="shared" si="399"/>
        <v>0</v>
      </c>
      <c r="AQ105" s="106">
        <f t="shared" si="400"/>
        <v>0</v>
      </c>
      <c r="AR105" s="106">
        <f t="shared" si="401"/>
        <v>0</v>
      </c>
      <c r="AS105" s="106">
        <f t="shared" si="402"/>
        <v>0</v>
      </c>
      <c r="AT105" s="106">
        <f t="shared" si="403"/>
        <v>0</v>
      </c>
      <c r="AU105" s="106">
        <f t="shared" si="404"/>
        <v>0</v>
      </c>
      <c r="AV105" s="106">
        <f t="shared" si="405"/>
        <v>0</v>
      </c>
      <c r="AW105" s="106">
        <f t="shared" si="406"/>
        <v>0</v>
      </c>
      <c r="AX105" s="106">
        <f t="shared" si="407"/>
        <v>0</v>
      </c>
      <c r="AY105" s="155">
        <f t="shared" si="337"/>
        <v>0</v>
      </c>
      <c r="AZ105" s="155">
        <f t="shared" si="338"/>
        <v>0</v>
      </c>
      <c r="BA105" s="155">
        <f t="shared" si="339"/>
        <v>0</v>
      </c>
      <c r="BB105" s="155">
        <f t="shared" si="340"/>
        <v>0</v>
      </c>
      <c r="BC105" s="155">
        <f t="shared" si="341"/>
        <v>0</v>
      </c>
      <c r="BD105" s="155">
        <f t="shared" si="342"/>
        <v>0</v>
      </c>
      <c r="BE105" s="155">
        <f t="shared" si="343"/>
        <v>0</v>
      </c>
      <c r="BF105" s="155">
        <f t="shared" si="344"/>
        <v>0</v>
      </c>
      <c r="BG105" s="155">
        <f t="shared" si="345"/>
        <v>0</v>
      </c>
      <c r="BH105" s="155">
        <f t="shared" si="346"/>
        <v>0</v>
      </c>
      <c r="BI105" s="155">
        <f t="shared" si="347"/>
        <v>0</v>
      </c>
      <c r="BJ105" s="155">
        <f t="shared" si="348"/>
        <v>0</v>
      </c>
      <c r="BK105" s="155">
        <f t="shared" si="349"/>
        <v>0</v>
      </c>
      <c r="BL105" s="155">
        <f t="shared" si="350"/>
        <v>0</v>
      </c>
      <c r="BM105" s="155">
        <f t="shared" si="351"/>
        <v>0</v>
      </c>
      <c r="BN105" s="155">
        <f t="shared" si="352"/>
        <v>0</v>
      </c>
      <c r="BO105" s="190">
        <f t="shared" si="353"/>
        <v>0</v>
      </c>
    </row>
    <row r="106" spans="1:67" ht="15" customHeight="1" x14ac:dyDescent="0.25">
      <c r="A106" s="3" t="s">
        <v>14</v>
      </c>
      <c r="B106" s="108" t="s">
        <v>298</v>
      </c>
      <c r="C106" s="145">
        <f t="shared" ref="C106:F106" si="410">C107+C110+C111</f>
        <v>157.89999999999998</v>
      </c>
      <c r="D106" s="146">
        <f t="shared" si="410"/>
        <v>107.80000000000001</v>
      </c>
      <c r="E106" s="123">
        <f t="shared" si="410"/>
        <v>139.9</v>
      </c>
      <c r="F106" s="123">
        <f t="shared" si="410"/>
        <v>92.5</v>
      </c>
      <c r="G106" s="123">
        <f>G107+G110+G111</f>
        <v>16.799999999999997</v>
      </c>
      <c r="H106" s="123">
        <f t="shared" ref="H106:R106" si="411">H107+H110+H111</f>
        <v>15.3</v>
      </c>
      <c r="I106" s="123">
        <f t="shared" si="411"/>
        <v>0</v>
      </c>
      <c r="J106" s="123">
        <f t="shared" si="411"/>
        <v>0</v>
      </c>
      <c r="K106" s="123">
        <f t="shared" si="411"/>
        <v>0</v>
      </c>
      <c r="L106" s="123">
        <f t="shared" si="411"/>
        <v>0</v>
      </c>
      <c r="M106" s="123">
        <f t="shared" si="411"/>
        <v>0.5</v>
      </c>
      <c r="N106" s="123">
        <f t="shared" si="411"/>
        <v>0</v>
      </c>
      <c r="O106" s="123">
        <f t="shared" si="411"/>
        <v>0</v>
      </c>
      <c r="P106" s="123">
        <f t="shared" si="411"/>
        <v>0</v>
      </c>
      <c r="Q106" s="197">
        <f t="shared" si="411"/>
        <v>0.7</v>
      </c>
      <c r="R106" s="197">
        <f t="shared" si="411"/>
        <v>0</v>
      </c>
      <c r="S106" s="145">
        <f t="shared" ref="S106:V106" si="412">S107+S110+S111</f>
        <v>0</v>
      </c>
      <c r="T106" s="146">
        <f t="shared" si="412"/>
        <v>0</v>
      </c>
      <c r="U106" s="127">
        <f t="shared" si="412"/>
        <v>0</v>
      </c>
      <c r="V106" s="127">
        <f t="shared" si="412"/>
        <v>0</v>
      </c>
      <c r="W106" s="127">
        <f>W107+W110+W111</f>
        <v>0</v>
      </c>
      <c r="X106" s="127">
        <f t="shared" ref="X106:AH106" si="413">X107+X110+X111</f>
        <v>0</v>
      </c>
      <c r="Y106" s="127">
        <f t="shared" si="413"/>
        <v>0</v>
      </c>
      <c r="Z106" s="127">
        <f t="shared" si="413"/>
        <v>0</v>
      </c>
      <c r="AA106" s="127">
        <f t="shared" si="413"/>
        <v>0</v>
      </c>
      <c r="AB106" s="127">
        <f t="shared" si="413"/>
        <v>0</v>
      </c>
      <c r="AC106" s="127">
        <f t="shared" si="413"/>
        <v>0</v>
      </c>
      <c r="AD106" s="127">
        <f t="shared" si="413"/>
        <v>0</v>
      </c>
      <c r="AE106" s="127">
        <f t="shared" si="413"/>
        <v>0</v>
      </c>
      <c r="AF106" s="127">
        <f t="shared" si="413"/>
        <v>0</v>
      </c>
      <c r="AG106" s="207">
        <f t="shared" si="413"/>
        <v>0</v>
      </c>
      <c r="AH106" s="207">
        <f t="shared" si="413"/>
        <v>0</v>
      </c>
      <c r="AI106" s="13">
        <f t="shared" ref="AI106:AL106" si="414">AI107+AI110+AI111</f>
        <v>157.89999999999998</v>
      </c>
      <c r="AJ106" s="11">
        <f t="shared" si="414"/>
        <v>107.80000000000001</v>
      </c>
      <c r="AK106" s="97">
        <f t="shared" si="414"/>
        <v>139.9</v>
      </c>
      <c r="AL106" s="97">
        <f t="shared" si="414"/>
        <v>92.5</v>
      </c>
      <c r="AM106" s="97">
        <f>AM107+AM110+AM111</f>
        <v>16.799999999999997</v>
      </c>
      <c r="AN106" s="97">
        <f t="shared" ref="AN106:AX106" si="415">AN107+AN110+AN111</f>
        <v>15.3</v>
      </c>
      <c r="AO106" s="97">
        <f t="shared" si="415"/>
        <v>0</v>
      </c>
      <c r="AP106" s="97">
        <f t="shared" si="415"/>
        <v>0</v>
      </c>
      <c r="AQ106" s="97">
        <f t="shared" si="415"/>
        <v>0</v>
      </c>
      <c r="AR106" s="97">
        <f t="shared" si="415"/>
        <v>0</v>
      </c>
      <c r="AS106" s="97">
        <f t="shared" si="415"/>
        <v>0.5</v>
      </c>
      <c r="AT106" s="97">
        <f t="shared" si="415"/>
        <v>0</v>
      </c>
      <c r="AU106" s="97">
        <f t="shared" si="415"/>
        <v>0</v>
      </c>
      <c r="AV106" s="97">
        <f t="shared" si="415"/>
        <v>0</v>
      </c>
      <c r="AW106" s="97">
        <f t="shared" si="415"/>
        <v>0.7</v>
      </c>
      <c r="AX106" s="97">
        <f t="shared" si="415"/>
        <v>0</v>
      </c>
      <c r="AY106" s="155">
        <f t="shared" si="337"/>
        <v>0</v>
      </c>
      <c r="AZ106" s="155">
        <f t="shared" si="338"/>
        <v>0</v>
      </c>
      <c r="BA106" s="155">
        <f t="shared" si="339"/>
        <v>0</v>
      </c>
      <c r="BB106" s="155">
        <f t="shared" si="340"/>
        <v>0</v>
      </c>
      <c r="BC106" s="155">
        <f t="shared" si="341"/>
        <v>0</v>
      </c>
      <c r="BD106" s="155">
        <f t="shared" si="342"/>
        <v>0</v>
      </c>
      <c r="BE106" s="155">
        <f t="shared" si="343"/>
        <v>0</v>
      </c>
      <c r="BF106" s="155">
        <f t="shared" si="344"/>
        <v>0</v>
      </c>
      <c r="BG106" s="155">
        <f t="shared" si="345"/>
        <v>0</v>
      </c>
      <c r="BH106" s="155">
        <f t="shared" si="346"/>
        <v>0</v>
      </c>
      <c r="BI106" s="155">
        <f t="shared" si="347"/>
        <v>0</v>
      </c>
      <c r="BJ106" s="155">
        <f t="shared" si="348"/>
        <v>0</v>
      </c>
      <c r="BK106" s="155">
        <f t="shared" si="349"/>
        <v>0</v>
      </c>
      <c r="BL106" s="155">
        <f t="shared" si="350"/>
        <v>0</v>
      </c>
      <c r="BM106" s="155">
        <f t="shared" si="351"/>
        <v>0</v>
      </c>
      <c r="BN106" s="155">
        <f t="shared" si="352"/>
        <v>0</v>
      </c>
      <c r="BO106" s="190">
        <f t="shared" si="353"/>
        <v>0</v>
      </c>
    </row>
    <row r="107" spans="1:67" ht="15" customHeight="1" x14ac:dyDescent="0.25">
      <c r="A107" s="9"/>
      <c r="B107" s="20" t="s">
        <v>289</v>
      </c>
      <c r="C107" s="147">
        <f t="shared" ref="C107:C112" si="416">E107+G107+I107+K107+M107+O107+Q107</f>
        <v>124.89999999999999</v>
      </c>
      <c r="D107" s="148">
        <f t="shared" ref="D107:D112" si="417">F107+H107+J107+L107+N107+P107+R107</f>
        <v>102.9</v>
      </c>
      <c r="E107" s="6">
        <v>112.6</v>
      </c>
      <c r="F107" s="6">
        <v>92.5</v>
      </c>
      <c r="G107" s="6">
        <f>G108+G109</f>
        <v>11.7</v>
      </c>
      <c r="H107" s="6">
        <f>H108+H109</f>
        <v>10.4</v>
      </c>
      <c r="I107" s="6"/>
      <c r="J107" s="6"/>
      <c r="K107" s="6"/>
      <c r="L107" s="6"/>
      <c r="M107" s="6"/>
      <c r="N107" s="6"/>
      <c r="O107" s="6"/>
      <c r="P107" s="6"/>
      <c r="Q107" s="198">
        <f>'4 priedas_ nepanaudotos lėšos'!C36</f>
        <v>0.6</v>
      </c>
      <c r="R107" s="198">
        <f>'4 priedas_ nepanaudotos lėšos'!D36</f>
        <v>0</v>
      </c>
      <c r="S107" s="147">
        <f t="shared" ref="S107:S112" si="418">U107+W107+Y107+AA107+AC107+AE107+AG107</f>
        <v>0</v>
      </c>
      <c r="T107" s="148">
        <f t="shared" ref="T107:T112" si="419">V107+X107+Z107+AB107+AD107+AF107+AH107</f>
        <v>0</v>
      </c>
      <c r="U107" s="128"/>
      <c r="V107" s="128"/>
      <c r="W107" s="128">
        <f>W108+W109</f>
        <v>0</v>
      </c>
      <c r="X107" s="128">
        <f>X108+X109</f>
        <v>0</v>
      </c>
      <c r="Y107" s="128"/>
      <c r="Z107" s="128"/>
      <c r="AA107" s="128"/>
      <c r="AB107" s="128"/>
      <c r="AC107" s="128"/>
      <c r="AD107" s="128"/>
      <c r="AE107" s="128"/>
      <c r="AF107" s="128"/>
      <c r="AG107" s="208">
        <f>'4 priedas_ nepanaudotos lėšos'!O36</f>
        <v>0</v>
      </c>
      <c r="AH107" s="208">
        <f>'4 priedas_ nepanaudotos lėšos'!P36</f>
        <v>0</v>
      </c>
      <c r="AI107" s="104">
        <f t="shared" ref="AI107:AI112" si="420">AK107+AM107+AO107+AQ107+AS107+AU107+AW107</f>
        <v>124.89999999999999</v>
      </c>
      <c r="AJ107" s="105">
        <f t="shared" ref="AJ107:AJ112" si="421">AL107+AN107+AP107+AR107+AT107+AV107+AX107</f>
        <v>102.9</v>
      </c>
      <c r="AK107" s="5">
        <f t="shared" ref="AK107:AK112" si="422">E107+U107</f>
        <v>112.6</v>
      </c>
      <c r="AL107" s="5">
        <f t="shared" ref="AL107:AL112" si="423">F107+V107</f>
        <v>92.5</v>
      </c>
      <c r="AM107" s="5">
        <f t="shared" ref="AM107:AM112" si="424">G107+W107</f>
        <v>11.7</v>
      </c>
      <c r="AN107" s="5">
        <f t="shared" ref="AN107:AN112" si="425">H107+X107</f>
        <v>10.4</v>
      </c>
      <c r="AO107" s="5">
        <f t="shared" ref="AO107:AO112" si="426">I107+Y107</f>
        <v>0</v>
      </c>
      <c r="AP107" s="5">
        <f t="shared" ref="AP107:AP112" si="427">J107+Z107</f>
        <v>0</v>
      </c>
      <c r="AQ107" s="5">
        <f t="shared" ref="AQ107:AQ112" si="428">K107+AA107</f>
        <v>0</v>
      </c>
      <c r="AR107" s="5">
        <f t="shared" ref="AR107:AR112" si="429">L107+AB107</f>
        <v>0</v>
      </c>
      <c r="AS107" s="5">
        <f t="shared" ref="AS107:AS112" si="430">M107+AC107</f>
        <v>0</v>
      </c>
      <c r="AT107" s="5">
        <f t="shared" ref="AT107:AT112" si="431">N107+AD107</f>
        <v>0</v>
      </c>
      <c r="AU107" s="5">
        <f t="shared" ref="AU107:AU112" si="432">O107+AE107</f>
        <v>0</v>
      </c>
      <c r="AV107" s="5">
        <f t="shared" ref="AV107:AV112" si="433">P107+AF107</f>
        <v>0</v>
      </c>
      <c r="AW107" s="5">
        <f t="shared" ref="AW107:AW112" si="434">Q107+AG107</f>
        <v>0.6</v>
      </c>
      <c r="AX107" s="5">
        <f t="shared" ref="AX107:AX112" si="435">R107+AH107</f>
        <v>0</v>
      </c>
      <c r="AY107" s="155">
        <f t="shared" si="337"/>
        <v>0</v>
      </c>
      <c r="AZ107" s="155">
        <f t="shared" si="338"/>
        <v>0</v>
      </c>
      <c r="BA107" s="155">
        <f t="shared" si="339"/>
        <v>0</v>
      </c>
      <c r="BB107" s="155">
        <f t="shared" si="340"/>
        <v>0</v>
      </c>
      <c r="BC107" s="155">
        <f t="shared" si="341"/>
        <v>0</v>
      </c>
      <c r="BD107" s="155">
        <f t="shared" si="342"/>
        <v>0</v>
      </c>
      <c r="BE107" s="155">
        <f t="shared" si="343"/>
        <v>0</v>
      </c>
      <c r="BF107" s="155">
        <f t="shared" si="344"/>
        <v>0</v>
      </c>
      <c r="BG107" s="155">
        <f t="shared" si="345"/>
        <v>0</v>
      </c>
      <c r="BH107" s="155">
        <f t="shared" si="346"/>
        <v>0</v>
      </c>
      <c r="BI107" s="155">
        <f t="shared" si="347"/>
        <v>0</v>
      </c>
      <c r="BJ107" s="155">
        <f t="shared" si="348"/>
        <v>0</v>
      </c>
      <c r="BK107" s="155">
        <f t="shared" si="349"/>
        <v>0</v>
      </c>
      <c r="BL107" s="155">
        <f t="shared" si="350"/>
        <v>0</v>
      </c>
      <c r="BM107" s="155">
        <f t="shared" si="351"/>
        <v>0</v>
      </c>
      <c r="BN107" s="155">
        <f t="shared" si="352"/>
        <v>0</v>
      </c>
      <c r="BO107" s="190">
        <f t="shared" si="353"/>
        <v>0</v>
      </c>
    </row>
    <row r="108" spans="1:67" ht="15" customHeight="1" x14ac:dyDescent="0.25">
      <c r="A108" s="9"/>
      <c r="B108" s="32" t="s">
        <v>223</v>
      </c>
      <c r="C108" s="149">
        <f t="shared" si="416"/>
        <v>11.5</v>
      </c>
      <c r="D108" s="150">
        <f t="shared" si="417"/>
        <v>10.4</v>
      </c>
      <c r="E108" s="130"/>
      <c r="F108" s="130"/>
      <c r="G108" s="130">
        <v>11.5</v>
      </c>
      <c r="H108" s="130">
        <v>10.4</v>
      </c>
      <c r="I108" s="130"/>
      <c r="J108" s="130"/>
      <c r="K108" s="130"/>
      <c r="L108" s="130"/>
      <c r="M108" s="130"/>
      <c r="N108" s="130"/>
      <c r="O108" s="130"/>
      <c r="P108" s="130"/>
      <c r="Q108" s="199"/>
      <c r="R108" s="199"/>
      <c r="S108" s="149">
        <f t="shared" si="418"/>
        <v>0</v>
      </c>
      <c r="T108" s="150">
        <f t="shared" si="419"/>
        <v>0</v>
      </c>
      <c r="U108" s="131"/>
      <c r="V108" s="131"/>
      <c r="W108" s="131"/>
      <c r="X108" s="131"/>
      <c r="Y108" s="131"/>
      <c r="Z108" s="131"/>
      <c r="AA108" s="131"/>
      <c r="AB108" s="131"/>
      <c r="AC108" s="131"/>
      <c r="AD108" s="131"/>
      <c r="AE108" s="131"/>
      <c r="AF108" s="131"/>
      <c r="AG108" s="209"/>
      <c r="AH108" s="209"/>
      <c r="AI108" s="136">
        <f t="shared" si="420"/>
        <v>11.5</v>
      </c>
      <c r="AJ108" s="137">
        <f t="shared" si="421"/>
        <v>10.4</v>
      </c>
      <c r="AK108" s="106">
        <f t="shared" si="422"/>
        <v>0</v>
      </c>
      <c r="AL108" s="106">
        <f t="shared" si="423"/>
        <v>0</v>
      </c>
      <c r="AM108" s="106">
        <f t="shared" si="424"/>
        <v>11.5</v>
      </c>
      <c r="AN108" s="106">
        <f t="shared" si="425"/>
        <v>10.4</v>
      </c>
      <c r="AO108" s="106">
        <f t="shared" si="426"/>
        <v>0</v>
      </c>
      <c r="AP108" s="106">
        <f t="shared" si="427"/>
        <v>0</v>
      </c>
      <c r="AQ108" s="106">
        <f t="shared" si="428"/>
        <v>0</v>
      </c>
      <c r="AR108" s="106">
        <f t="shared" si="429"/>
        <v>0</v>
      </c>
      <c r="AS108" s="106">
        <f t="shared" si="430"/>
        <v>0</v>
      </c>
      <c r="AT108" s="106">
        <f t="shared" si="431"/>
        <v>0</v>
      </c>
      <c r="AU108" s="106">
        <f t="shared" si="432"/>
        <v>0</v>
      </c>
      <c r="AV108" s="106">
        <f t="shared" si="433"/>
        <v>0</v>
      </c>
      <c r="AW108" s="106">
        <f t="shared" si="434"/>
        <v>0</v>
      </c>
      <c r="AX108" s="106">
        <f t="shared" si="435"/>
        <v>0</v>
      </c>
      <c r="AY108" s="155">
        <f t="shared" si="337"/>
        <v>0</v>
      </c>
      <c r="AZ108" s="155">
        <f t="shared" si="338"/>
        <v>0</v>
      </c>
      <c r="BA108" s="155">
        <f t="shared" si="339"/>
        <v>0</v>
      </c>
      <c r="BB108" s="155">
        <f t="shared" si="340"/>
        <v>0</v>
      </c>
      <c r="BC108" s="155">
        <f t="shared" si="341"/>
        <v>0</v>
      </c>
      <c r="BD108" s="155">
        <f t="shared" si="342"/>
        <v>0</v>
      </c>
      <c r="BE108" s="155">
        <f t="shared" si="343"/>
        <v>0</v>
      </c>
      <c r="BF108" s="155">
        <f t="shared" si="344"/>
        <v>0</v>
      </c>
      <c r="BG108" s="155">
        <f t="shared" si="345"/>
        <v>0</v>
      </c>
      <c r="BH108" s="155">
        <f t="shared" si="346"/>
        <v>0</v>
      </c>
      <c r="BI108" s="155">
        <f t="shared" si="347"/>
        <v>0</v>
      </c>
      <c r="BJ108" s="155">
        <f t="shared" si="348"/>
        <v>0</v>
      </c>
      <c r="BK108" s="155">
        <f t="shared" si="349"/>
        <v>0</v>
      </c>
      <c r="BL108" s="155">
        <f t="shared" si="350"/>
        <v>0</v>
      </c>
      <c r="BM108" s="155">
        <f t="shared" si="351"/>
        <v>0</v>
      </c>
      <c r="BN108" s="155">
        <f t="shared" si="352"/>
        <v>0</v>
      </c>
      <c r="BO108" s="190">
        <f t="shared" si="353"/>
        <v>0</v>
      </c>
    </row>
    <row r="109" spans="1:67" ht="15" customHeight="1" x14ac:dyDescent="0.25">
      <c r="A109" s="9"/>
      <c r="B109" s="34" t="s">
        <v>172</v>
      </c>
      <c r="C109" s="149">
        <f t="shared" si="416"/>
        <v>0.2</v>
      </c>
      <c r="D109" s="150">
        <f t="shared" si="417"/>
        <v>0</v>
      </c>
      <c r="E109" s="130"/>
      <c r="F109" s="130"/>
      <c r="G109" s="130">
        <v>0.2</v>
      </c>
      <c r="H109" s="130"/>
      <c r="I109" s="130"/>
      <c r="J109" s="130"/>
      <c r="K109" s="130"/>
      <c r="L109" s="130"/>
      <c r="M109" s="130"/>
      <c r="N109" s="130"/>
      <c r="O109" s="130"/>
      <c r="P109" s="130"/>
      <c r="Q109" s="199"/>
      <c r="R109" s="199"/>
      <c r="S109" s="149">
        <f t="shared" si="418"/>
        <v>0</v>
      </c>
      <c r="T109" s="150">
        <f t="shared" si="419"/>
        <v>0</v>
      </c>
      <c r="U109" s="131"/>
      <c r="V109" s="131"/>
      <c r="W109" s="131"/>
      <c r="X109" s="131"/>
      <c r="Y109" s="131"/>
      <c r="Z109" s="131"/>
      <c r="AA109" s="131"/>
      <c r="AB109" s="131"/>
      <c r="AC109" s="131"/>
      <c r="AD109" s="131"/>
      <c r="AE109" s="131"/>
      <c r="AF109" s="131"/>
      <c r="AG109" s="209"/>
      <c r="AH109" s="209"/>
      <c r="AI109" s="136">
        <f t="shared" si="420"/>
        <v>0.2</v>
      </c>
      <c r="AJ109" s="137">
        <f t="shared" si="421"/>
        <v>0</v>
      </c>
      <c r="AK109" s="106">
        <f t="shared" si="422"/>
        <v>0</v>
      </c>
      <c r="AL109" s="106">
        <f t="shared" si="423"/>
        <v>0</v>
      </c>
      <c r="AM109" s="106">
        <f t="shared" si="424"/>
        <v>0.2</v>
      </c>
      <c r="AN109" s="106">
        <f t="shared" si="425"/>
        <v>0</v>
      </c>
      <c r="AO109" s="106">
        <f t="shared" si="426"/>
        <v>0</v>
      </c>
      <c r="AP109" s="106">
        <f t="shared" si="427"/>
        <v>0</v>
      </c>
      <c r="AQ109" s="106">
        <f t="shared" si="428"/>
        <v>0</v>
      </c>
      <c r="AR109" s="106">
        <f t="shared" si="429"/>
        <v>0</v>
      </c>
      <c r="AS109" s="106">
        <f t="shared" si="430"/>
        <v>0</v>
      </c>
      <c r="AT109" s="106">
        <f t="shared" si="431"/>
        <v>0</v>
      </c>
      <c r="AU109" s="106">
        <f t="shared" si="432"/>
        <v>0</v>
      </c>
      <c r="AV109" s="106">
        <f t="shared" si="433"/>
        <v>0</v>
      </c>
      <c r="AW109" s="106">
        <f t="shared" si="434"/>
        <v>0</v>
      </c>
      <c r="AX109" s="106">
        <f t="shared" si="435"/>
        <v>0</v>
      </c>
      <c r="AY109" s="155">
        <f t="shared" si="337"/>
        <v>0</v>
      </c>
      <c r="AZ109" s="155">
        <f t="shared" si="338"/>
        <v>0</v>
      </c>
      <c r="BA109" s="155">
        <f t="shared" si="339"/>
        <v>0</v>
      </c>
      <c r="BB109" s="155">
        <f t="shared" si="340"/>
        <v>0</v>
      </c>
      <c r="BC109" s="155">
        <f t="shared" si="341"/>
        <v>0</v>
      </c>
      <c r="BD109" s="155">
        <f t="shared" si="342"/>
        <v>0</v>
      </c>
      <c r="BE109" s="155">
        <f t="shared" si="343"/>
        <v>0</v>
      </c>
      <c r="BF109" s="155">
        <f t="shared" si="344"/>
        <v>0</v>
      </c>
      <c r="BG109" s="155">
        <f t="shared" si="345"/>
        <v>0</v>
      </c>
      <c r="BH109" s="155">
        <f t="shared" si="346"/>
        <v>0</v>
      </c>
      <c r="BI109" s="155">
        <f t="shared" si="347"/>
        <v>0</v>
      </c>
      <c r="BJ109" s="155">
        <f t="shared" si="348"/>
        <v>0</v>
      </c>
      <c r="BK109" s="155">
        <f t="shared" si="349"/>
        <v>0</v>
      </c>
      <c r="BL109" s="155">
        <f t="shared" si="350"/>
        <v>0</v>
      </c>
      <c r="BM109" s="155">
        <f t="shared" si="351"/>
        <v>0</v>
      </c>
      <c r="BN109" s="155">
        <f t="shared" si="352"/>
        <v>0</v>
      </c>
      <c r="BO109" s="190">
        <f t="shared" si="353"/>
        <v>0</v>
      </c>
    </row>
    <row r="110" spans="1:67" ht="15" customHeight="1" x14ac:dyDescent="0.25">
      <c r="A110" s="9"/>
      <c r="B110" s="8" t="s">
        <v>5</v>
      </c>
      <c r="C110" s="148">
        <f t="shared" si="416"/>
        <v>27.900000000000002</v>
      </c>
      <c r="D110" s="148">
        <f t="shared" si="417"/>
        <v>0</v>
      </c>
      <c r="E110" s="6">
        <v>27.3</v>
      </c>
      <c r="F110" s="6"/>
      <c r="G110" s="6"/>
      <c r="H110" s="6"/>
      <c r="I110" s="6"/>
      <c r="J110" s="6"/>
      <c r="K110" s="6"/>
      <c r="L110" s="6"/>
      <c r="M110" s="6">
        <v>0.5</v>
      </c>
      <c r="N110" s="6"/>
      <c r="O110" s="6"/>
      <c r="P110" s="6"/>
      <c r="Q110" s="198">
        <f>'4 priedas_ nepanaudotos lėšos'!C37</f>
        <v>0.1</v>
      </c>
      <c r="R110" s="198">
        <f>'4 priedas_ nepanaudotos lėšos'!D37</f>
        <v>0</v>
      </c>
      <c r="S110" s="148">
        <f t="shared" si="418"/>
        <v>0</v>
      </c>
      <c r="T110" s="148">
        <f t="shared" si="419"/>
        <v>0</v>
      </c>
      <c r="U110" s="128"/>
      <c r="V110" s="128"/>
      <c r="W110" s="128"/>
      <c r="X110" s="128"/>
      <c r="Y110" s="128"/>
      <c r="Z110" s="128"/>
      <c r="AA110" s="128"/>
      <c r="AB110" s="128"/>
      <c r="AC110" s="128"/>
      <c r="AD110" s="128"/>
      <c r="AE110" s="128"/>
      <c r="AF110" s="128"/>
      <c r="AG110" s="208">
        <f>'4 priedas_ nepanaudotos lėšos'!O37</f>
        <v>0</v>
      </c>
      <c r="AH110" s="208">
        <f>'4 priedas_ nepanaudotos lėšos'!P37</f>
        <v>0</v>
      </c>
      <c r="AI110" s="105">
        <f t="shared" si="420"/>
        <v>27.900000000000002</v>
      </c>
      <c r="AJ110" s="105">
        <f t="shared" si="421"/>
        <v>0</v>
      </c>
      <c r="AK110" s="5">
        <f t="shared" si="422"/>
        <v>27.3</v>
      </c>
      <c r="AL110" s="5">
        <f t="shared" si="423"/>
        <v>0</v>
      </c>
      <c r="AM110" s="5">
        <f t="shared" si="424"/>
        <v>0</v>
      </c>
      <c r="AN110" s="5">
        <f t="shared" si="425"/>
        <v>0</v>
      </c>
      <c r="AO110" s="5">
        <f t="shared" si="426"/>
        <v>0</v>
      </c>
      <c r="AP110" s="5">
        <f t="shared" si="427"/>
        <v>0</v>
      </c>
      <c r="AQ110" s="5">
        <f t="shared" si="428"/>
        <v>0</v>
      </c>
      <c r="AR110" s="5">
        <f t="shared" si="429"/>
        <v>0</v>
      </c>
      <c r="AS110" s="5">
        <f t="shared" si="430"/>
        <v>0.5</v>
      </c>
      <c r="AT110" s="5">
        <f t="shared" si="431"/>
        <v>0</v>
      </c>
      <c r="AU110" s="5">
        <f t="shared" si="432"/>
        <v>0</v>
      </c>
      <c r="AV110" s="5">
        <f t="shared" si="433"/>
        <v>0</v>
      </c>
      <c r="AW110" s="5">
        <f t="shared" si="434"/>
        <v>0.1</v>
      </c>
      <c r="AX110" s="5">
        <f t="shared" si="435"/>
        <v>0</v>
      </c>
      <c r="AY110" s="155">
        <f t="shared" si="337"/>
        <v>0</v>
      </c>
      <c r="AZ110" s="155">
        <f t="shared" si="338"/>
        <v>0</v>
      </c>
      <c r="BA110" s="155">
        <f t="shared" si="339"/>
        <v>0</v>
      </c>
      <c r="BB110" s="155">
        <f t="shared" si="340"/>
        <v>0</v>
      </c>
      <c r="BC110" s="155">
        <f t="shared" si="341"/>
        <v>0</v>
      </c>
      <c r="BD110" s="155">
        <f t="shared" si="342"/>
        <v>0</v>
      </c>
      <c r="BE110" s="155">
        <f t="shared" si="343"/>
        <v>0</v>
      </c>
      <c r="BF110" s="155">
        <f t="shared" si="344"/>
        <v>0</v>
      </c>
      <c r="BG110" s="155">
        <f t="shared" si="345"/>
        <v>0</v>
      </c>
      <c r="BH110" s="155">
        <f t="shared" si="346"/>
        <v>0</v>
      </c>
      <c r="BI110" s="155">
        <f t="shared" si="347"/>
        <v>0</v>
      </c>
      <c r="BJ110" s="155">
        <f t="shared" si="348"/>
        <v>0</v>
      </c>
      <c r="BK110" s="155">
        <f t="shared" si="349"/>
        <v>0</v>
      </c>
      <c r="BL110" s="155">
        <f t="shared" si="350"/>
        <v>0</v>
      </c>
      <c r="BM110" s="155">
        <f t="shared" si="351"/>
        <v>0</v>
      </c>
      <c r="BN110" s="155">
        <f t="shared" si="352"/>
        <v>0</v>
      </c>
      <c r="BO110" s="190">
        <f t="shared" si="353"/>
        <v>0</v>
      </c>
    </row>
    <row r="111" spans="1:67" ht="15" customHeight="1" x14ac:dyDescent="0.25">
      <c r="A111" s="9"/>
      <c r="B111" s="7" t="s">
        <v>293</v>
      </c>
      <c r="C111" s="148">
        <f t="shared" si="416"/>
        <v>5.0999999999999996</v>
      </c>
      <c r="D111" s="148">
        <f t="shared" si="417"/>
        <v>4.9000000000000004</v>
      </c>
      <c r="E111" s="6"/>
      <c r="F111" s="6"/>
      <c r="G111" s="6">
        <f t="shared" ref="G111:H111" si="436">G112</f>
        <v>5.0999999999999996</v>
      </c>
      <c r="H111" s="6">
        <f t="shared" si="436"/>
        <v>4.9000000000000004</v>
      </c>
      <c r="I111" s="6"/>
      <c r="J111" s="6"/>
      <c r="K111" s="6"/>
      <c r="L111" s="6"/>
      <c r="M111" s="6"/>
      <c r="N111" s="6"/>
      <c r="O111" s="6"/>
      <c r="P111" s="6"/>
      <c r="Q111" s="198"/>
      <c r="R111" s="198"/>
      <c r="S111" s="148">
        <f t="shared" si="418"/>
        <v>0</v>
      </c>
      <c r="T111" s="148">
        <f t="shared" si="419"/>
        <v>0</v>
      </c>
      <c r="U111" s="128"/>
      <c r="V111" s="128"/>
      <c r="W111" s="128">
        <f t="shared" ref="W111:X111" si="437">W112</f>
        <v>0</v>
      </c>
      <c r="X111" s="128">
        <f t="shared" si="437"/>
        <v>0</v>
      </c>
      <c r="Y111" s="128"/>
      <c r="Z111" s="128"/>
      <c r="AA111" s="128"/>
      <c r="AB111" s="128"/>
      <c r="AC111" s="128"/>
      <c r="AD111" s="128"/>
      <c r="AE111" s="128"/>
      <c r="AF111" s="128"/>
      <c r="AG111" s="208"/>
      <c r="AH111" s="208"/>
      <c r="AI111" s="105">
        <f t="shared" si="420"/>
        <v>5.0999999999999996</v>
      </c>
      <c r="AJ111" s="105">
        <f t="shared" si="421"/>
        <v>4.9000000000000004</v>
      </c>
      <c r="AK111" s="5">
        <f t="shared" si="422"/>
        <v>0</v>
      </c>
      <c r="AL111" s="5">
        <f t="shared" si="423"/>
        <v>0</v>
      </c>
      <c r="AM111" s="5">
        <f t="shared" si="424"/>
        <v>5.0999999999999996</v>
      </c>
      <c r="AN111" s="5">
        <f t="shared" si="425"/>
        <v>4.9000000000000004</v>
      </c>
      <c r="AO111" s="5">
        <f t="shared" si="426"/>
        <v>0</v>
      </c>
      <c r="AP111" s="5">
        <f t="shared" si="427"/>
        <v>0</v>
      </c>
      <c r="AQ111" s="5">
        <f t="shared" si="428"/>
        <v>0</v>
      </c>
      <c r="AR111" s="5">
        <f t="shared" si="429"/>
        <v>0</v>
      </c>
      <c r="AS111" s="5">
        <f t="shared" si="430"/>
        <v>0</v>
      </c>
      <c r="AT111" s="5">
        <f t="shared" si="431"/>
        <v>0</v>
      </c>
      <c r="AU111" s="5">
        <f t="shared" si="432"/>
        <v>0</v>
      </c>
      <c r="AV111" s="5">
        <f t="shared" si="433"/>
        <v>0</v>
      </c>
      <c r="AW111" s="5">
        <f t="shared" si="434"/>
        <v>0</v>
      </c>
      <c r="AX111" s="5">
        <f t="shared" si="435"/>
        <v>0</v>
      </c>
      <c r="AY111" s="155">
        <f t="shared" si="337"/>
        <v>0</v>
      </c>
      <c r="AZ111" s="155">
        <f t="shared" si="338"/>
        <v>0</v>
      </c>
      <c r="BA111" s="155">
        <f t="shared" si="339"/>
        <v>0</v>
      </c>
      <c r="BB111" s="155">
        <f t="shared" si="340"/>
        <v>0</v>
      </c>
      <c r="BC111" s="155">
        <f t="shared" si="341"/>
        <v>0</v>
      </c>
      <c r="BD111" s="155">
        <f t="shared" si="342"/>
        <v>0</v>
      </c>
      <c r="BE111" s="155">
        <f t="shared" si="343"/>
        <v>0</v>
      </c>
      <c r="BF111" s="155">
        <f t="shared" si="344"/>
        <v>0</v>
      </c>
      <c r="BG111" s="155">
        <f t="shared" si="345"/>
        <v>0</v>
      </c>
      <c r="BH111" s="155">
        <f t="shared" si="346"/>
        <v>0</v>
      </c>
      <c r="BI111" s="155">
        <f t="shared" si="347"/>
        <v>0</v>
      </c>
      <c r="BJ111" s="155">
        <f t="shared" si="348"/>
        <v>0</v>
      </c>
      <c r="BK111" s="155">
        <f t="shared" si="349"/>
        <v>0</v>
      </c>
      <c r="BL111" s="155">
        <f t="shared" si="350"/>
        <v>0</v>
      </c>
      <c r="BM111" s="155">
        <f t="shared" si="351"/>
        <v>0</v>
      </c>
      <c r="BN111" s="155">
        <f t="shared" si="352"/>
        <v>0</v>
      </c>
      <c r="BO111" s="190">
        <f t="shared" si="353"/>
        <v>0</v>
      </c>
    </row>
    <row r="112" spans="1:67" ht="15" customHeight="1" x14ac:dyDescent="0.25">
      <c r="A112" s="27"/>
      <c r="B112" s="35" t="s">
        <v>171</v>
      </c>
      <c r="C112" s="150">
        <f t="shared" si="416"/>
        <v>5.0999999999999996</v>
      </c>
      <c r="D112" s="150">
        <f t="shared" si="417"/>
        <v>4.9000000000000004</v>
      </c>
      <c r="E112" s="130"/>
      <c r="F112" s="130"/>
      <c r="G112" s="130">
        <v>5.0999999999999996</v>
      </c>
      <c r="H112" s="130">
        <v>4.9000000000000004</v>
      </c>
      <c r="I112" s="130"/>
      <c r="J112" s="130"/>
      <c r="K112" s="130"/>
      <c r="L112" s="130"/>
      <c r="M112" s="130"/>
      <c r="N112" s="130"/>
      <c r="O112" s="130"/>
      <c r="P112" s="130"/>
      <c r="Q112" s="199"/>
      <c r="R112" s="199"/>
      <c r="S112" s="150">
        <f t="shared" si="418"/>
        <v>0</v>
      </c>
      <c r="T112" s="150">
        <f t="shared" si="419"/>
        <v>0</v>
      </c>
      <c r="U112" s="131"/>
      <c r="V112" s="131"/>
      <c r="W112" s="131"/>
      <c r="X112" s="131"/>
      <c r="Y112" s="131"/>
      <c r="Z112" s="131"/>
      <c r="AA112" s="131"/>
      <c r="AB112" s="131"/>
      <c r="AC112" s="131"/>
      <c r="AD112" s="131"/>
      <c r="AE112" s="131"/>
      <c r="AF112" s="131"/>
      <c r="AG112" s="209"/>
      <c r="AH112" s="209"/>
      <c r="AI112" s="137">
        <f t="shared" si="420"/>
        <v>5.0999999999999996</v>
      </c>
      <c r="AJ112" s="137">
        <f t="shared" si="421"/>
        <v>4.9000000000000004</v>
      </c>
      <c r="AK112" s="106">
        <f t="shared" si="422"/>
        <v>0</v>
      </c>
      <c r="AL112" s="106">
        <f t="shared" si="423"/>
        <v>0</v>
      </c>
      <c r="AM112" s="106">
        <f t="shared" si="424"/>
        <v>5.0999999999999996</v>
      </c>
      <c r="AN112" s="106">
        <f t="shared" si="425"/>
        <v>4.9000000000000004</v>
      </c>
      <c r="AO112" s="106">
        <f t="shared" si="426"/>
        <v>0</v>
      </c>
      <c r="AP112" s="106">
        <f t="shared" si="427"/>
        <v>0</v>
      </c>
      <c r="AQ112" s="106">
        <f t="shared" si="428"/>
        <v>0</v>
      </c>
      <c r="AR112" s="106">
        <f t="shared" si="429"/>
        <v>0</v>
      </c>
      <c r="AS112" s="106">
        <f t="shared" si="430"/>
        <v>0</v>
      </c>
      <c r="AT112" s="106">
        <f t="shared" si="431"/>
        <v>0</v>
      </c>
      <c r="AU112" s="106">
        <f t="shared" si="432"/>
        <v>0</v>
      </c>
      <c r="AV112" s="106">
        <f t="shared" si="433"/>
        <v>0</v>
      </c>
      <c r="AW112" s="106">
        <f t="shared" si="434"/>
        <v>0</v>
      </c>
      <c r="AX112" s="106">
        <f t="shared" si="435"/>
        <v>0</v>
      </c>
      <c r="AY112" s="155">
        <f t="shared" si="337"/>
        <v>0</v>
      </c>
      <c r="AZ112" s="155">
        <f t="shared" si="338"/>
        <v>0</v>
      </c>
      <c r="BA112" s="155">
        <f t="shared" si="339"/>
        <v>0</v>
      </c>
      <c r="BB112" s="155">
        <f t="shared" si="340"/>
        <v>0</v>
      </c>
      <c r="BC112" s="155">
        <f t="shared" si="341"/>
        <v>0</v>
      </c>
      <c r="BD112" s="155">
        <f t="shared" si="342"/>
        <v>0</v>
      </c>
      <c r="BE112" s="155">
        <f t="shared" si="343"/>
        <v>0</v>
      </c>
      <c r="BF112" s="155">
        <f t="shared" si="344"/>
        <v>0</v>
      </c>
      <c r="BG112" s="155">
        <f t="shared" si="345"/>
        <v>0</v>
      </c>
      <c r="BH112" s="155">
        <f t="shared" si="346"/>
        <v>0</v>
      </c>
      <c r="BI112" s="155">
        <f t="shared" si="347"/>
        <v>0</v>
      </c>
      <c r="BJ112" s="155">
        <f t="shared" si="348"/>
        <v>0</v>
      </c>
      <c r="BK112" s="155">
        <f t="shared" si="349"/>
        <v>0</v>
      </c>
      <c r="BL112" s="155">
        <f t="shared" si="350"/>
        <v>0</v>
      </c>
      <c r="BM112" s="155">
        <f t="shared" si="351"/>
        <v>0</v>
      </c>
      <c r="BN112" s="155">
        <f t="shared" si="352"/>
        <v>0</v>
      </c>
      <c r="BO112" s="190">
        <f t="shared" si="353"/>
        <v>0</v>
      </c>
    </row>
    <row r="113" spans="1:67" ht="15" customHeight="1" x14ac:dyDescent="0.25">
      <c r="A113" s="3" t="s">
        <v>15</v>
      </c>
      <c r="B113" s="108" t="s">
        <v>299</v>
      </c>
      <c r="C113" s="145">
        <f t="shared" ref="C113:F113" si="438">C114+C117+C118</f>
        <v>198.4</v>
      </c>
      <c r="D113" s="146">
        <f t="shared" si="438"/>
        <v>119.30000000000001</v>
      </c>
      <c r="E113" s="123">
        <f t="shared" si="438"/>
        <v>157</v>
      </c>
      <c r="F113" s="123">
        <f t="shared" si="438"/>
        <v>104.4</v>
      </c>
      <c r="G113" s="123">
        <f>G114+G117+G118</f>
        <v>16.399999999999999</v>
      </c>
      <c r="H113" s="123">
        <f t="shared" ref="H113:R113" si="439">H114+H117+H118</f>
        <v>14.9</v>
      </c>
      <c r="I113" s="123">
        <f t="shared" si="439"/>
        <v>0</v>
      </c>
      <c r="J113" s="123">
        <f t="shared" si="439"/>
        <v>0</v>
      </c>
      <c r="K113" s="123">
        <f t="shared" si="439"/>
        <v>0</v>
      </c>
      <c r="L113" s="123">
        <f t="shared" si="439"/>
        <v>0</v>
      </c>
      <c r="M113" s="123">
        <f t="shared" si="439"/>
        <v>17.7</v>
      </c>
      <c r="N113" s="123">
        <f t="shared" si="439"/>
        <v>0</v>
      </c>
      <c r="O113" s="123">
        <f t="shared" si="439"/>
        <v>0</v>
      </c>
      <c r="P113" s="123">
        <f t="shared" si="439"/>
        <v>0</v>
      </c>
      <c r="Q113" s="197">
        <f t="shared" si="439"/>
        <v>7.3</v>
      </c>
      <c r="R113" s="197">
        <f t="shared" si="439"/>
        <v>0</v>
      </c>
      <c r="S113" s="145">
        <f t="shared" ref="S113:V113" si="440">S114+S117+S118</f>
        <v>0</v>
      </c>
      <c r="T113" s="146">
        <f t="shared" si="440"/>
        <v>0</v>
      </c>
      <c r="U113" s="127">
        <f t="shared" si="440"/>
        <v>0</v>
      </c>
      <c r="V113" s="127">
        <f t="shared" si="440"/>
        <v>0</v>
      </c>
      <c r="W113" s="127">
        <f>W114+W117+W118</f>
        <v>0</v>
      </c>
      <c r="X113" s="127">
        <f t="shared" ref="X113:AH113" si="441">X114+X117+X118</f>
        <v>0</v>
      </c>
      <c r="Y113" s="127">
        <f t="shared" si="441"/>
        <v>0</v>
      </c>
      <c r="Z113" s="127">
        <f t="shared" si="441"/>
        <v>0</v>
      </c>
      <c r="AA113" s="127">
        <f t="shared" si="441"/>
        <v>0</v>
      </c>
      <c r="AB113" s="127">
        <f t="shared" si="441"/>
        <v>0</v>
      </c>
      <c r="AC113" s="127">
        <f t="shared" si="441"/>
        <v>0</v>
      </c>
      <c r="AD113" s="127">
        <f t="shared" si="441"/>
        <v>0</v>
      </c>
      <c r="AE113" s="127">
        <f t="shared" si="441"/>
        <v>0</v>
      </c>
      <c r="AF113" s="127">
        <f t="shared" si="441"/>
        <v>0</v>
      </c>
      <c r="AG113" s="207">
        <f t="shared" si="441"/>
        <v>0</v>
      </c>
      <c r="AH113" s="207">
        <f t="shared" si="441"/>
        <v>0</v>
      </c>
      <c r="AI113" s="13">
        <f t="shared" ref="AI113:AL113" si="442">AI114+AI117+AI118</f>
        <v>198.4</v>
      </c>
      <c r="AJ113" s="11">
        <f t="shared" si="442"/>
        <v>119.30000000000001</v>
      </c>
      <c r="AK113" s="97">
        <f t="shared" si="442"/>
        <v>157</v>
      </c>
      <c r="AL113" s="97">
        <f t="shared" si="442"/>
        <v>104.4</v>
      </c>
      <c r="AM113" s="97">
        <f>AM114+AM117+AM118</f>
        <v>16.399999999999999</v>
      </c>
      <c r="AN113" s="97">
        <f t="shared" ref="AN113:AX113" si="443">AN114+AN117+AN118</f>
        <v>14.9</v>
      </c>
      <c r="AO113" s="97">
        <f t="shared" si="443"/>
        <v>0</v>
      </c>
      <c r="AP113" s="97">
        <f t="shared" si="443"/>
        <v>0</v>
      </c>
      <c r="AQ113" s="97">
        <f t="shared" si="443"/>
        <v>0</v>
      </c>
      <c r="AR113" s="97">
        <f t="shared" si="443"/>
        <v>0</v>
      </c>
      <c r="AS113" s="97">
        <f t="shared" si="443"/>
        <v>17.7</v>
      </c>
      <c r="AT113" s="97">
        <f t="shared" si="443"/>
        <v>0</v>
      </c>
      <c r="AU113" s="97">
        <f t="shared" si="443"/>
        <v>0</v>
      </c>
      <c r="AV113" s="97">
        <f t="shared" si="443"/>
        <v>0</v>
      </c>
      <c r="AW113" s="97">
        <f t="shared" si="443"/>
        <v>7.3</v>
      </c>
      <c r="AX113" s="97">
        <f t="shared" si="443"/>
        <v>0</v>
      </c>
      <c r="AY113" s="155">
        <f t="shared" si="337"/>
        <v>0</v>
      </c>
      <c r="AZ113" s="155">
        <f t="shared" si="338"/>
        <v>0</v>
      </c>
      <c r="BA113" s="155">
        <f t="shared" si="339"/>
        <v>0</v>
      </c>
      <c r="BB113" s="155">
        <f t="shared" si="340"/>
        <v>0</v>
      </c>
      <c r="BC113" s="155">
        <f t="shared" si="341"/>
        <v>0</v>
      </c>
      <c r="BD113" s="155">
        <f t="shared" si="342"/>
        <v>0</v>
      </c>
      <c r="BE113" s="155">
        <f t="shared" si="343"/>
        <v>0</v>
      </c>
      <c r="BF113" s="155">
        <f t="shared" si="344"/>
        <v>0</v>
      </c>
      <c r="BG113" s="155">
        <f t="shared" si="345"/>
        <v>0</v>
      </c>
      <c r="BH113" s="155">
        <f t="shared" si="346"/>
        <v>0</v>
      </c>
      <c r="BI113" s="155">
        <f t="shared" si="347"/>
        <v>0</v>
      </c>
      <c r="BJ113" s="155">
        <f t="shared" si="348"/>
        <v>0</v>
      </c>
      <c r="BK113" s="155">
        <f t="shared" si="349"/>
        <v>0</v>
      </c>
      <c r="BL113" s="155">
        <f t="shared" si="350"/>
        <v>0</v>
      </c>
      <c r="BM113" s="155">
        <f t="shared" si="351"/>
        <v>0</v>
      </c>
      <c r="BN113" s="155">
        <f t="shared" si="352"/>
        <v>0</v>
      </c>
      <c r="BO113" s="190">
        <f t="shared" si="353"/>
        <v>0</v>
      </c>
    </row>
    <row r="114" spans="1:67" ht="15" customHeight="1" x14ac:dyDescent="0.25">
      <c r="A114" s="9"/>
      <c r="B114" s="20" t="s">
        <v>289</v>
      </c>
      <c r="C114" s="147">
        <f t="shared" ref="C114:C119" si="444">E114+G114+I114+K114+M114+O114+Q114</f>
        <v>129.1</v>
      </c>
      <c r="D114" s="148">
        <f t="shared" ref="D114:D119" si="445">F114+H114+J114+L114+N114+P114+R114</f>
        <v>114.4</v>
      </c>
      <c r="E114" s="6">
        <v>116.8</v>
      </c>
      <c r="F114" s="6">
        <v>104.4</v>
      </c>
      <c r="G114" s="6">
        <f>G115+G116</f>
        <v>11.299999999999999</v>
      </c>
      <c r="H114" s="6">
        <f>H115+H116</f>
        <v>10</v>
      </c>
      <c r="I114" s="6"/>
      <c r="J114" s="6"/>
      <c r="K114" s="6"/>
      <c r="L114" s="6"/>
      <c r="M114" s="6">
        <v>1</v>
      </c>
      <c r="N114" s="6"/>
      <c r="O114" s="6"/>
      <c r="P114" s="6"/>
      <c r="Q114" s="198"/>
      <c r="R114" s="198"/>
      <c r="S114" s="147">
        <f t="shared" ref="S114:S119" si="446">U114+W114+Y114+AA114+AC114+AE114+AG114</f>
        <v>0</v>
      </c>
      <c r="T114" s="148">
        <f t="shared" ref="T114:T119" si="447">V114+X114+Z114+AB114+AD114+AF114+AH114</f>
        <v>0</v>
      </c>
      <c r="U114" s="128"/>
      <c r="V114" s="128"/>
      <c r="W114" s="128">
        <f>W115+W116</f>
        <v>0</v>
      </c>
      <c r="X114" s="128">
        <f>X115+X116</f>
        <v>0</v>
      </c>
      <c r="Y114" s="128"/>
      <c r="Z114" s="128"/>
      <c r="AA114" s="128"/>
      <c r="AB114" s="128"/>
      <c r="AC114" s="128"/>
      <c r="AD114" s="128"/>
      <c r="AE114" s="128"/>
      <c r="AF114" s="128"/>
      <c r="AG114" s="208"/>
      <c r="AH114" s="208"/>
      <c r="AI114" s="104">
        <f t="shared" ref="AI114:AI119" si="448">AK114+AM114+AO114+AQ114+AS114+AU114+AW114</f>
        <v>129.1</v>
      </c>
      <c r="AJ114" s="105">
        <f t="shared" ref="AJ114:AJ119" si="449">AL114+AN114+AP114+AR114+AT114+AV114+AX114</f>
        <v>114.4</v>
      </c>
      <c r="AK114" s="5">
        <f t="shared" ref="AK114:AK119" si="450">E114+U114</f>
        <v>116.8</v>
      </c>
      <c r="AL114" s="5">
        <f t="shared" ref="AL114:AL119" si="451">F114+V114</f>
        <v>104.4</v>
      </c>
      <c r="AM114" s="5">
        <f t="shared" ref="AM114:AM119" si="452">G114+W114</f>
        <v>11.299999999999999</v>
      </c>
      <c r="AN114" s="5">
        <f t="shared" ref="AN114:AN119" si="453">H114+X114</f>
        <v>10</v>
      </c>
      <c r="AO114" s="5">
        <f t="shared" ref="AO114:AO119" si="454">I114+Y114</f>
        <v>0</v>
      </c>
      <c r="AP114" s="5">
        <f t="shared" ref="AP114:AP119" si="455">J114+Z114</f>
        <v>0</v>
      </c>
      <c r="AQ114" s="5">
        <f t="shared" ref="AQ114:AQ119" si="456">K114+AA114</f>
        <v>0</v>
      </c>
      <c r="AR114" s="5">
        <f t="shared" ref="AR114:AR119" si="457">L114+AB114</f>
        <v>0</v>
      </c>
      <c r="AS114" s="5">
        <f t="shared" ref="AS114:AS119" si="458">M114+AC114</f>
        <v>1</v>
      </c>
      <c r="AT114" s="5">
        <f t="shared" ref="AT114:AT119" si="459">N114+AD114</f>
        <v>0</v>
      </c>
      <c r="AU114" s="5">
        <f t="shared" ref="AU114:AU119" si="460">O114+AE114</f>
        <v>0</v>
      </c>
      <c r="AV114" s="5">
        <f t="shared" ref="AV114:AV119" si="461">P114+AF114</f>
        <v>0</v>
      </c>
      <c r="AW114" s="5">
        <f t="shared" ref="AW114:AW119" si="462">Q114+AG114</f>
        <v>0</v>
      </c>
      <c r="AX114" s="5">
        <f t="shared" ref="AX114:AX119" si="463">R114+AH114</f>
        <v>0</v>
      </c>
      <c r="AY114" s="155">
        <f t="shared" si="337"/>
        <v>0</v>
      </c>
      <c r="AZ114" s="155">
        <f t="shared" si="338"/>
        <v>0</v>
      </c>
      <c r="BA114" s="155">
        <f t="shared" si="339"/>
        <v>0</v>
      </c>
      <c r="BB114" s="155">
        <f t="shared" si="340"/>
        <v>0</v>
      </c>
      <c r="BC114" s="155">
        <f t="shared" si="341"/>
        <v>0</v>
      </c>
      <c r="BD114" s="155">
        <f t="shared" si="342"/>
        <v>0</v>
      </c>
      <c r="BE114" s="155">
        <f t="shared" si="343"/>
        <v>0</v>
      </c>
      <c r="BF114" s="155">
        <f t="shared" si="344"/>
        <v>0</v>
      </c>
      <c r="BG114" s="155">
        <f t="shared" si="345"/>
        <v>0</v>
      </c>
      <c r="BH114" s="155">
        <f t="shared" si="346"/>
        <v>0</v>
      </c>
      <c r="BI114" s="155">
        <f t="shared" si="347"/>
        <v>0</v>
      </c>
      <c r="BJ114" s="155">
        <f t="shared" si="348"/>
        <v>0</v>
      </c>
      <c r="BK114" s="155">
        <f t="shared" si="349"/>
        <v>0</v>
      </c>
      <c r="BL114" s="155">
        <f t="shared" si="350"/>
        <v>0</v>
      </c>
      <c r="BM114" s="155">
        <f t="shared" si="351"/>
        <v>0</v>
      </c>
      <c r="BN114" s="155">
        <f t="shared" si="352"/>
        <v>0</v>
      </c>
      <c r="BO114" s="190">
        <f t="shared" si="353"/>
        <v>0</v>
      </c>
    </row>
    <row r="115" spans="1:67" ht="15" customHeight="1" x14ac:dyDescent="0.25">
      <c r="A115" s="9"/>
      <c r="B115" s="32" t="s">
        <v>223</v>
      </c>
      <c r="C115" s="149">
        <f t="shared" si="444"/>
        <v>11.1</v>
      </c>
      <c r="D115" s="150">
        <f t="shared" si="445"/>
        <v>10</v>
      </c>
      <c r="E115" s="130"/>
      <c r="F115" s="130"/>
      <c r="G115" s="130">
        <v>11.1</v>
      </c>
      <c r="H115" s="130">
        <v>10</v>
      </c>
      <c r="I115" s="130"/>
      <c r="J115" s="130"/>
      <c r="K115" s="130"/>
      <c r="L115" s="130"/>
      <c r="M115" s="130"/>
      <c r="N115" s="130"/>
      <c r="O115" s="130"/>
      <c r="P115" s="130"/>
      <c r="Q115" s="199"/>
      <c r="R115" s="199"/>
      <c r="S115" s="149">
        <f t="shared" si="446"/>
        <v>0</v>
      </c>
      <c r="T115" s="150">
        <f t="shared" si="447"/>
        <v>0</v>
      </c>
      <c r="U115" s="131"/>
      <c r="V115" s="131"/>
      <c r="W115" s="131"/>
      <c r="X115" s="131"/>
      <c r="Y115" s="131"/>
      <c r="Z115" s="131"/>
      <c r="AA115" s="131"/>
      <c r="AB115" s="131"/>
      <c r="AC115" s="131"/>
      <c r="AD115" s="131"/>
      <c r="AE115" s="131"/>
      <c r="AF115" s="131"/>
      <c r="AG115" s="209"/>
      <c r="AH115" s="209"/>
      <c r="AI115" s="136">
        <f t="shared" si="448"/>
        <v>11.1</v>
      </c>
      <c r="AJ115" s="137">
        <f t="shared" si="449"/>
        <v>10</v>
      </c>
      <c r="AK115" s="106">
        <f t="shared" si="450"/>
        <v>0</v>
      </c>
      <c r="AL115" s="106">
        <f t="shared" si="451"/>
        <v>0</v>
      </c>
      <c r="AM115" s="106">
        <f t="shared" si="452"/>
        <v>11.1</v>
      </c>
      <c r="AN115" s="106">
        <f t="shared" si="453"/>
        <v>10</v>
      </c>
      <c r="AO115" s="106">
        <f t="shared" si="454"/>
        <v>0</v>
      </c>
      <c r="AP115" s="106">
        <f t="shared" si="455"/>
        <v>0</v>
      </c>
      <c r="AQ115" s="106">
        <f t="shared" si="456"/>
        <v>0</v>
      </c>
      <c r="AR115" s="106">
        <f t="shared" si="457"/>
        <v>0</v>
      </c>
      <c r="AS115" s="106">
        <f t="shared" si="458"/>
        <v>0</v>
      </c>
      <c r="AT115" s="106">
        <f t="shared" si="459"/>
        <v>0</v>
      </c>
      <c r="AU115" s="106">
        <f t="shared" si="460"/>
        <v>0</v>
      </c>
      <c r="AV115" s="106">
        <f t="shared" si="461"/>
        <v>0</v>
      </c>
      <c r="AW115" s="106">
        <f t="shared" si="462"/>
        <v>0</v>
      </c>
      <c r="AX115" s="106">
        <f t="shared" si="463"/>
        <v>0</v>
      </c>
      <c r="AY115" s="155">
        <f t="shared" si="337"/>
        <v>0</v>
      </c>
      <c r="AZ115" s="155">
        <f t="shared" si="338"/>
        <v>0</v>
      </c>
      <c r="BA115" s="155">
        <f t="shared" si="339"/>
        <v>0</v>
      </c>
      <c r="BB115" s="155">
        <f t="shared" si="340"/>
        <v>0</v>
      </c>
      <c r="BC115" s="155">
        <f t="shared" si="341"/>
        <v>0</v>
      </c>
      <c r="BD115" s="155">
        <f t="shared" si="342"/>
        <v>0</v>
      </c>
      <c r="BE115" s="155">
        <f t="shared" si="343"/>
        <v>0</v>
      </c>
      <c r="BF115" s="155">
        <f t="shared" si="344"/>
        <v>0</v>
      </c>
      <c r="BG115" s="155">
        <f t="shared" si="345"/>
        <v>0</v>
      </c>
      <c r="BH115" s="155">
        <f t="shared" si="346"/>
        <v>0</v>
      </c>
      <c r="BI115" s="155">
        <f t="shared" si="347"/>
        <v>0</v>
      </c>
      <c r="BJ115" s="155">
        <f t="shared" si="348"/>
        <v>0</v>
      </c>
      <c r="BK115" s="155">
        <f t="shared" si="349"/>
        <v>0</v>
      </c>
      <c r="BL115" s="155">
        <f t="shared" si="350"/>
        <v>0</v>
      </c>
      <c r="BM115" s="155">
        <f t="shared" si="351"/>
        <v>0</v>
      </c>
      <c r="BN115" s="155">
        <f t="shared" si="352"/>
        <v>0</v>
      </c>
      <c r="BO115" s="190">
        <f t="shared" si="353"/>
        <v>0</v>
      </c>
    </row>
    <row r="116" spans="1:67" ht="15" customHeight="1" x14ac:dyDescent="0.25">
      <c r="A116" s="9"/>
      <c r="B116" s="34" t="s">
        <v>172</v>
      </c>
      <c r="C116" s="149">
        <f t="shared" si="444"/>
        <v>0.2</v>
      </c>
      <c r="D116" s="150">
        <f t="shared" si="445"/>
        <v>0</v>
      </c>
      <c r="E116" s="130"/>
      <c r="F116" s="130"/>
      <c r="G116" s="130">
        <v>0.2</v>
      </c>
      <c r="H116" s="130"/>
      <c r="I116" s="130"/>
      <c r="J116" s="130"/>
      <c r="K116" s="130"/>
      <c r="L116" s="130"/>
      <c r="M116" s="130"/>
      <c r="N116" s="130"/>
      <c r="O116" s="130"/>
      <c r="P116" s="130"/>
      <c r="Q116" s="199"/>
      <c r="R116" s="199"/>
      <c r="S116" s="149">
        <f t="shared" si="446"/>
        <v>0</v>
      </c>
      <c r="T116" s="150">
        <f t="shared" si="447"/>
        <v>0</v>
      </c>
      <c r="U116" s="131"/>
      <c r="V116" s="131"/>
      <c r="W116" s="131"/>
      <c r="X116" s="131"/>
      <c r="Y116" s="131"/>
      <c r="Z116" s="131"/>
      <c r="AA116" s="131"/>
      <c r="AB116" s="131"/>
      <c r="AC116" s="131"/>
      <c r="AD116" s="131"/>
      <c r="AE116" s="131"/>
      <c r="AF116" s="131"/>
      <c r="AG116" s="209"/>
      <c r="AH116" s="209"/>
      <c r="AI116" s="136">
        <f t="shared" si="448"/>
        <v>0.2</v>
      </c>
      <c r="AJ116" s="137">
        <f t="shared" si="449"/>
        <v>0</v>
      </c>
      <c r="AK116" s="106">
        <f t="shared" si="450"/>
        <v>0</v>
      </c>
      <c r="AL116" s="106">
        <f t="shared" si="451"/>
        <v>0</v>
      </c>
      <c r="AM116" s="106">
        <f t="shared" si="452"/>
        <v>0.2</v>
      </c>
      <c r="AN116" s="106">
        <f t="shared" si="453"/>
        <v>0</v>
      </c>
      <c r="AO116" s="106">
        <f t="shared" si="454"/>
        <v>0</v>
      </c>
      <c r="AP116" s="106">
        <f t="shared" si="455"/>
        <v>0</v>
      </c>
      <c r="AQ116" s="106">
        <f t="shared" si="456"/>
        <v>0</v>
      </c>
      <c r="AR116" s="106">
        <f t="shared" si="457"/>
        <v>0</v>
      </c>
      <c r="AS116" s="106">
        <f t="shared" si="458"/>
        <v>0</v>
      </c>
      <c r="AT116" s="106">
        <f t="shared" si="459"/>
        <v>0</v>
      </c>
      <c r="AU116" s="106">
        <f t="shared" si="460"/>
        <v>0</v>
      </c>
      <c r="AV116" s="106">
        <f t="shared" si="461"/>
        <v>0</v>
      </c>
      <c r="AW116" s="106">
        <f t="shared" si="462"/>
        <v>0</v>
      </c>
      <c r="AX116" s="106">
        <f t="shared" si="463"/>
        <v>0</v>
      </c>
      <c r="AY116" s="155">
        <f t="shared" si="337"/>
        <v>0</v>
      </c>
      <c r="AZ116" s="155">
        <f t="shared" si="338"/>
        <v>0</v>
      </c>
      <c r="BA116" s="155">
        <f t="shared" si="339"/>
        <v>0</v>
      </c>
      <c r="BB116" s="155">
        <f t="shared" si="340"/>
        <v>0</v>
      </c>
      <c r="BC116" s="155">
        <f t="shared" si="341"/>
        <v>0</v>
      </c>
      <c r="BD116" s="155">
        <f t="shared" si="342"/>
        <v>0</v>
      </c>
      <c r="BE116" s="155">
        <f t="shared" si="343"/>
        <v>0</v>
      </c>
      <c r="BF116" s="155">
        <f t="shared" si="344"/>
        <v>0</v>
      </c>
      <c r="BG116" s="155">
        <f t="shared" si="345"/>
        <v>0</v>
      </c>
      <c r="BH116" s="155">
        <f t="shared" si="346"/>
        <v>0</v>
      </c>
      <c r="BI116" s="155">
        <f t="shared" si="347"/>
        <v>0</v>
      </c>
      <c r="BJ116" s="155">
        <f t="shared" si="348"/>
        <v>0</v>
      </c>
      <c r="BK116" s="155">
        <f t="shared" si="349"/>
        <v>0</v>
      </c>
      <c r="BL116" s="155">
        <f t="shared" si="350"/>
        <v>0</v>
      </c>
      <c r="BM116" s="155">
        <f t="shared" si="351"/>
        <v>0</v>
      </c>
      <c r="BN116" s="155">
        <f t="shared" si="352"/>
        <v>0</v>
      </c>
      <c r="BO116" s="190">
        <f t="shared" si="353"/>
        <v>0</v>
      </c>
    </row>
    <row r="117" spans="1:67" ht="15" customHeight="1" x14ac:dyDescent="0.25">
      <c r="A117" s="9"/>
      <c r="B117" s="8" t="s">
        <v>5</v>
      </c>
      <c r="C117" s="148">
        <f t="shared" si="444"/>
        <v>64.2</v>
      </c>
      <c r="D117" s="148">
        <f t="shared" si="445"/>
        <v>0</v>
      </c>
      <c r="E117" s="6">
        <v>40.200000000000003</v>
      </c>
      <c r="F117" s="6"/>
      <c r="G117" s="6"/>
      <c r="H117" s="6"/>
      <c r="I117" s="6"/>
      <c r="J117" s="6"/>
      <c r="K117" s="6"/>
      <c r="L117" s="6"/>
      <c r="M117" s="6">
        <v>16.7</v>
      </c>
      <c r="N117" s="6"/>
      <c r="O117" s="6"/>
      <c r="P117" s="6"/>
      <c r="Q117" s="198">
        <f>'4 priedas_ nepanaudotos lėšos'!C39</f>
        <v>7.3</v>
      </c>
      <c r="R117" s="198">
        <f>'4 priedas_ nepanaudotos lėšos'!D39</f>
        <v>0</v>
      </c>
      <c r="S117" s="148">
        <f t="shared" si="446"/>
        <v>0</v>
      </c>
      <c r="T117" s="148">
        <f t="shared" si="447"/>
        <v>0</v>
      </c>
      <c r="U117" s="128"/>
      <c r="V117" s="128"/>
      <c r="W117" s="128"/>
      <c r="X117" s="128"/>
      <c r="Y117" s="128"/>
      <c r="Z117" s="128"/>
      <c r="AA117" s="128"/>
      <c r="AB117" s="128"/>
      <c r="AC117" s="128"/>
      <c r="AD117" s="128"/>
      <c r="AE117" s="128"/>
      <c r="AF117" s="128"/>
      <c r="AG117" s="208">
        <f>'4 priedas_ nepanaudotos lėšos'!O39</f>
        <v>0</v>
      </c>
      <c r="AH117" s="208">
        <f>'4 priedas_ nepanaudotos lėšos'!P39</f>
        <v>0</v>
      </c>
      <c r="AI117" s="105">
        <f t="shared" si="448"/>
        <v>64.2</v>
      </c>
      <c r="AJ117" s="105">
        <f t="shared" si="449"/>
        <v>0</v>
      </c>
      <c r="AK117" s="5">
        <f t="shared" si="450"/>
        <v>40.200000000000003</v>
      </c>
      <c r="AL117" s="5">
        <f t="shared" si="451"/>
        <v>0</v>
      </c>
      <c r="AM117" s="5">
        <f t="shared" si="452"/>
        <v>0</v>
      </c>
      <c r="AN117" s="5">
        <f t="shared" si="453"/>
        <v>0</v>
      </c>
      <c r="AO117" s="5">
        <f t="shared" si="454"/>
        <v>0</v>
      </c>
      <c r="AP117" s="5">
        <f t="shared" si="455"/>
        <v>0</v>
      </c>
      <c r="AQ117" s="5">
        <f t="shared" si="456"/>
        <v>0</v>
      </c>
      <c r="AR117" s="5">
        <f t="shared" si="457"/>
        <v>0</v>
      </c>
      <c r="AS117" s="5">
        <f t="shared" si="458"/>
        <v>16.7</v>
      </c>
      <c r="AT117" s="5">
        <f t="shared" si="459"/>
        <v>0</v>
      </c>
      <c r="AU117" s="5">
        <f t="shared" si="460"/>
        <v>0</v>
      </c>
      <c r="AV117" s="5">
        <f t="shared" si="461"/>
        <v>0</v>
      </c>
      <c r="AW117" s="5">
        <f t="shared" si="462"/>
        <v>7.3</v>
      </c>
      <c r="AX117" s="5">
        <f t="shared" si="463"/>
        <v>0</v>
      </c>
      <c r="AY117" s="155">
        <f t="shared" si="337"/>
        <v>0</v>
      </c>
      <c r="AZ117" s="155">
        <f t="shared" si="338"/>
        <v>0</v>
      </c>
      <c r="BA117" s="155">
        <f t="shared" si="339"/>
        <v>0</v>
      </c>
      <c r="BB117" s="155">
        <f t="shared" si="340"/>
        <v>0</v>
      </c>
      <c r="BC117" s="155">
        <f t="shared" si="341"/>
        <v>0</v>
      </c>
      <c r="BD117" s="155">
        <f t="shared" si="342"/>
        <v>0</v>
      </c>
      <c r="BE117" s="155">
        <f t="shared" si="343"/>
        <v>0</v>
      </c>
      <c r="BF117" s="155">
        <f t="shared" si="344"/>
        <v>0</v>
      </c>
      <c r="BG117" s="155">
        <f t="shared" si="345"/>
        <v>0</v>
      </c>
      <c r="BH117" s="155">
        <f t="shared" si="346"/>
        <v>0</v>
      </c>
      <c r="BI117" s="155">
        <f t="shared" si="347"/>
        <v>0</v>
      </c>
      <c r="BJ117" s="155">
        <f t="shared" si="348"/>
        <v>0</v>
      </c>
      <c r="BK117" s="155">
        <f t="shared" si="349"/>
        <v>0</v>
      </c>
      <c r="BL117" s="155">
        <f t="shared" si="350"/>
        <v>0</v>
      </c>
      <c r="BM117" s="155">
        <f t="shared" si="351"/>
        <v>0</v>
      </c>
      <c r="BN117" s="155">
        <f t="shared" si="352"/>
        <v>0</v>
      </c>
      <c r="BO117" s="190">
        <f t="shared" si="353"/>
        <v>0</v>
      </c>
    </row>
    <row r="118" spans="1:67" ht="15" customHeight="1" x14ac:dyDescent="0.25">
      <c r="A118" s="9"/>
      <c r="B118" s="7" t="s">
        <v>293</v>
      </c>
      <c r="C118" s="148">
        <f t="shared" si="444"/>
        <v>5.0999999999999996</v>
      </c>
      <c r="D118" s="148">
        <f t="shared" si="445"/>
        <v>4.9000000000000004</v>
      </c>
      <c r="E118" s="6"/>
      <c r="F118" s="6"/>
      <c r="G118" s="6">
        <f t="shared" ref="G118:H118" si="464">G119</f>
        <v>5.0999999999999996</v>
      </c>
      <c r="H118" s="6">
        <f t="shared" si="464"/>
        <v>4.9000000000000004</v>
      </c>
      <c r="I118" s="6"/>
      <c r="J118" s="6"/>
      <c r="K118" s="6"/>
      <c r="L118" s="6"/>
      <c r="M118" s="6"/>
      <c r="N118" s="6"/>
      <c r="O118" s="6"/>
      <c r="P118" s="6"/>
      <c r="Q118" s="198"/>
      <c r="R118" s="198"/>
      <c r="S118" s="148">
        <f t="shared" si="446"/>
        <v>0</v>
      </c>
      <c r="T118" s="148">
        <f t="shared" si="447"/>
        <v>0</v>
      </c>
      <c r="U118" s="128"/>
      <c r="V118" s="128"/>
      <c r="W118" s="128">
        <f t="shared" ref="W118:X118" si="465">W119</f>
        <v>0</v>
      </c>
      <c r="X118" s="128">
        <f t="shared" si="465"/>
        <v>0</v>
      </c>
      <c r="Y118" s="128"/>
      <c r="Z118" s="128"/>
      <c r="AA118" s="128"/>
      <c r="AB118" s="128"/>
      <c r="AC118" s="128"/>
      <c r="AD118" s="128"/>
      <c r="AE118" s="128"/>
      <c r="AF118" s="128"/>
      <c r="AG118" s="208"/>
      <c r="AH118" s="208"/>
      <c r="AI118" s="105">
        <f t="shared" si="448"/>
        <v>5.0999999999999996</v>
      </c>
      <c r="AJ118" s="105">
        <f t="shared" si="449"/>
        <v>4.9000000000000004</v>
      </c>
      <c r="AK118" s="5">
        <f t="shared" si="450"/>
        <v>0</v>
      </c>
      <c r="AL118" s="5">
        <f t="shared" si="451"/>
        <v>0</v>
      </c>
      <c r="AM118" s="5">
        <f t="shared" si="452"/>
        <v>5.0999999999999996</v>
      </c>
      <c r="AN118" s="5">
        <f t="shared" si="453"/>
        <v>4.9000000000000004</v>
      </c>
      <c r="AO118" s="5">
        <f t="shared" si="454"/>
        <v>0</v>
      </c>
      <c r="AP118" s="5">
        <f t="shared" si="455"/>
        <v>0</v>
      </c>
      <c r="AQ118" s="5">
        <f t="shared" si="456"/>
        <v>0</v>
      </c>
      <c r="AR118" s="5">
        <f t="shared" si="457"/>
        <v>0</v>
      </c>
      <c r="AS118" s="5">
        <f t="shared" si="458"/>
        <v>0</v>
      </c>
      <c r="AT118" s="5">
        <f t="shared" si="459"/>
        <v>0</v>
      </c>
      <c r="AU118" s="5">
        <f t="shared" si="460"/>
        <v>0</v>
      </c>
      <c r="AV118" s="5">
        <f t="shared" si="461"/>
        <v>0</v>
      </c>
      <c r="AW118" s="5">
        <f t="shared" si="462"/>
        <v>0</v>
      </c>
      <c r="AX118" s="5">
        <f t="shared" si="463"/>
        <v>0</v>
      </c>
      <c r="AY118" s="155">
        <f t="shared" si="337"/>
        <v>0</v>
      </c>
      <c r="AZ118" s="155">
        <f t="shared" si="338"/>
        <v>0</v>
      </c>
      <c r="BA118" s="155">
        <f t="shared" si="339"/>
        <v>0</v>
      </c>
      <c r="BB118" s="155">
        <f t="shared" si="340"/>
        <v>0</v>
      </c>
      <c r="BC118" s="155">
        <f t="shared" si="341"/>
        <v>0</v>
      </c>
      <c r="BD118" s="155">
        <f t="shared" si="342"/>
        <v>0</v>
      </c>
      <c r="BE118" s="155">
        <f t="shared" si="343"/>
        <v>0</v>
      </c>
      <c r="BF118" s="155">
        <f t="shared" si="344"/>
        <v>0</v>
      </c>
      <c r="BG118" s="155">
        <f t="shared" si="345"/>
        <v>0</v>
      </c>
      <c r="BH118" s="155">
        <f t="shared" si="346"/>
        <v>0</v>
      </c>
      <c r="BI118" s="155">
        <f t="shared" si="347"/>
        <v>0</v>
      </c>
      <c r="BJ118" s="155">
        <f t="shared" si="348"/>
        <v>0</v>
      </c>
      <c r="BK118" s="155">
        <f t="shared" si="349"/>
        <v>0</v>
      </c>
      <c r="BL118" s="155">
        <f t="shared" si="350"/>
        <v>0</v>
      </c>
      <c r="BM118" s="155">
        <f t="shared" si="351"/>
        <v>0</v>
      </c>
      <c r="BN118" s="155">
        <f t="shared" si="352"/>
        <v>0</v>
      </c>
      <c r="BO118" s="190">
        <f t="shared" si="353"/>
        <v>0</v>
      </c>
    </row>
    <row r="119" spans="1:67" ht="15" customHeight="1" x14ac:dyDescent="0.25">
      <c r="A119" s="27"/>
      <c r="B119" s="35" t="s">
        <v>171</v>
      </c>
      <c r="C119" s="150">
        <f t="shared" si="444"/>
        <v>5.0999999999999996</v>
      </c>
      <c r="D119" s="150">
        <f t="shared" si="445"/>
        <v>4.9000000000000004</v>
      </c>
      <c r="E119" s="130"/>
      <c r="F119" s="130"/>
      <c r="G119" s="130">
        <v>5.0999999999999996</v>
      </c>
      <c r="H119" s="130">
        <v>4.9000000000000004</v>
      </c>
      <c r="I119" s="130"/>
      <c r="J119" s="130"/>
      <c r="K119" s="130"/>
      <c r="L119" s="130"/>
      <c r="M119" s="130"/>
      <c r="N119" s="130"/>
      <c r="O119" s="130"/>
      <c r="P119" s="130"/>
      <c r="Q119" s="199"/>
      <c r="R119" s="199"/>
      <c r="S119" s="150">
        <f t="shared" si="446"/>
        <v>0</v>
      </c>
      <c r="T119" s="150">
        <f t="shared" si="447"/>
        <v>0</v>
      </c>
      <c r="U119" s="131"/>
      <c r="V119" s="131"/>
      <c r="W119" s="131"/>
      <c r="X119" s="131"/>
      <c r="Y119" s="131"/>
      <c r="Z119" s="131"/>
      <c r="AA119" s="131"/>
      <c r="AB119" s="131"/>
      <c r="AC119" s="131"/>
      <c r="AD119" s="131"/>
      <c r="AE119" s="131"/>
      <c r="AF119" s="131"/>
      <c r="AG119" s="209"/>
      <c r="AH119" s="209"/>
      <c r="AI119" s="137">
        <f t="shared" si="448"/>
        <v>5.0999999999999996</v>
      </c>
      <c r="AJ119" s="137">
        <f t="shared" si="449"/>
        <v>4.9000000000000004</v>
      </c>
      <c r="AK119" s="106">
        <f t="shared" si="450"/>
        <v>0</v>
      </c>
      <c r="AL119" s="106">
        <f t="shared" si="451"/>
        <v>0</v>
      </c>
      <c r="AM119" s="106">
        <f t="shared" si="452"/>
        <v>5.0999999999999996</v>
      </c>
      <c r="AN119" s="106">
        <f t="shared" si="453"/>
        <v>4.9000000000000004</v>
      </c>
      <c r="AO119" s="106">
        <f t="shared" si="454"/>
        <v>0</v>
      </c>
      <c r="AP119" s="106">
        <f t="shared" si="455"/>
        <v>0</v>
      </c>
      <c r="AQ119" s="106">
        <f t="shared" si="456"/>
        <v>0</v>
      </c>
      <c r="AR119" s="106">
        <f t="shared" si="457"/>
        <v>0</v>
      </c>
      <c r="AS119" s="106">
        <f t="shared" si="458"/>
        <v>0</v>
      </c>
      <c r="AT119" s="106">
        <f t="shared" si="459"/>
        <v>0</v>
      </c>
      <c r="AU119" s="106">
        <f t="shared" si="460"/>
        <v>0</v>
      </c>
      <c r="AV119" s="106">
        <f t="shared" si="461"/>
        <v>0</v>
      </c>
      <c r="AW119" s="106">
        <f t="shared" si="462"/>
        <v>0</v>
      </c>
      <c r="AX119" s="106">
        <f t="shared" si="463"/>
        <v>0</v>
      </c>
      <c r="AY119" s="155">
        <f t="shared" si="337"/>
        <v>0</v>
      </c>
      <c r="AZ119" s="155">
        <f t="shared" si="338"/>
        <v>0</v>
      </c>
      <c r="BA119" s="155">
        <f t="shared" si="339"/>
        <v>0</v>
      </c>
      <c r="BB119" s="155">
        <f t="shared" si="340"/>
        <v>0</v>
      </c>
      <c r="BC119" s="155">
        <f t="shared" si="341"/>
        <v>0</v>
      </c>
      <c r="BD119" s="155">
        <f t="shared" si="342"/>
        <v>0</v>
      </c>
      <c r="BE119" s="155">
        <f t="shared" si="343"/>
        <v>0</v>
      </c>
      <c r="BF119" s="155">
        <f t="shared" si="344"/>
        <v>0</v>
      </c>
      <c r="BG119" s="155">
        <f t="shared" si="345"/>
        <v>0</v>
      </c>
      <c r="BH119" s="155">
        <f t="shared" si="346"/>
        <v>0</v>
      </c>
      <c r="BI119" s="155">
        <f t="shared" si="347"/>
        <v>0</v>
      </c>
      <c r="BJ119" s="155">
        <f t="shared" si="348"/>
        <v>0</v>
      </c>
      <c r="BK119" s="155">
        <f t="shared" si="349"/>
        <v>0</v>
      </c>
      <c r="BL119" s="155">
        <f t="shared" si="350"/>
        <v>0</v>
      </c>
      <c r="BM119" s="155">
        <f t="shared" si="351"/>
        <v>0</v>
      </c>
      <c r="BN119" s="155">
        <f t="shared" si="352"/>
        <v>0</v>
      </c>
      <c r="BO119" s="190">
        <f t="shared" si="353"/>
        <v>0</v>
      </c>
    </row>
    <row r="120" spans="1:67" ht="15" customHeight="1" x14ac:dyDescent="0.25">
      <c r="A120" s="3" t="s">
        <v>16</v>
      </c>
      <c r="B120" s="108" t="s">
        <v>300</v>
      </c>
      <c r="C120" s="145">
        <f t="shared" ref="C120:F120" si="466">C121+C124+C125</f>
        <v>199.4</v>
      </c>
      <c r="D120" s="146">
        <f t="shared" si="466"/>
        <v>133.10000000000002</v>
      </c>
      <c r="E120" s="123">
        <f t="shared" si="466"/>
        <v>180.1</v>
      </c>
      <c r="F120" s="123">
        <f t="shared" si="466"/>
        <v>119.4</v>
      </c>
      <c r="G120" s="123">
        <f>G121+G124+G125</f>
        <v>14.999999999999998</v>
      </c>
      <c r="H120" s="123">
        <f t="shared" ref="H120:R120" si="467">H121+H124+H125</f>
        <v>13.700000000000001</v>
      </c>
      <c r="I120" s="123">
        <f t="shared" si="467"/>
        <v>0</v>
      </c>
      <c r="J120" s="123">
        <f t="shared" si="467"/>
        <v>0</v>
      </c>
      <c r="K120" s="123">
        <f t="shared" si="467"/>
        <v>0</v>
      </c>
      <c r="L120" s="123">
        <f t="shared" si="467"/>
        <v>0</v>
      </c>
      <c r="M120" s="123">
        <f t="shared" si="467"/>
        <v>2.2999999999999998</v>
      </c>
      <c r="N120" s="123">
        <f t="shared" si="467"/>
        <v>0</v>
      </c>
      <c r="O120" s="123">
        <f t="shared" si="467"/>
        <v>0</v>
      </c>
      <c r="P120" s="123">
        <f t="shared" si="467"/>
        <v>0</v>
      </c>
      <c r="Q120" s="197">
        <f t="shared" si="467"/>
        <v>2</v>
      </c>
      <c r="R120" s="197">
        <f t="shared" si="467"/>
        <v>0</v>
      </c>
      <c r="S120" s="145">
        <f t="shared" ref="S120:V120" si="468">S121+S124+S125</f>
        <v>0</v>
      </c>
      <c r="T120" s="146">
        <f t="shared" si="468"/>
        <v>0</v>
      </c>
      <c r="U120" s="127">
        <f t="shared" si="468"/>
        <v>0</v>
      </c>
      <c r="V120" s="127">
        <f t="shared" si="468"/>
        <v>0</v>
      </c>
      <c r="W120" s="127">
        <f>W121+W124+W125</f>
        <v>0</v>
      </c>
      <c r="X120" s="127">
        <f t="shared" ref="X120:AH120" si="469">X121+X124+X125</f>
        <v>0</v>
      </c>
      <c r="Y120" s="127">
        <f t="shared" si="469"/>
        <v>0</v>
      </c>
      <c r="Z120" s="127">
        <f t="shared" si="469"/>
        <v>0</v>
      </c>
      <c r="AA120" s="127">
        <f t="shared" si="469"/>
        <v>0</v>
      </c>
      <c r="AB120" s="127">
        <f t="shared" si="469"/>
        <v>0</v>
      </c>
      <c r="AC120" s="127">
        <f t="shared" si="469"/>
        <v>0</v>
      </c>
      <c r="AD120" s="127">
        <f t="shared" si="469"/>
        <v>0</v>
      </c>
      <c r="AE120" s="127">
        <f t="shared" si="469"/>
        <v>0</v>
      </c>
      <c r="AF120" s="127">
        <f t="shared" si="469"/>
        <v>0</v>
      </c>
      <c r="AG120" s="207">
        <f t="shared" si="469"/>
        <v>0</v>
      </c>
      <c r="AH120" s="207">
        <f t="shared" si="469"/>
        <v>0</v>
      </c>
      <c r="AI120" s="13">
        <f t="shared" ref="AI120:AL120" si="470">AI121+AI124+AI125</f>
        <v>199.4</v>
      </c>
      <c r="AJ120" s="11">
        <f t="shared" si="470"/>
        <v>133.10000000000002</v>
      </c>
      <c r="AK120" s="97">
        <f t="shared" si="470"/>
        <v>180.1</v>
      </c>
      <c r="AL120" s="97">
        <f t="shared" si="470"/>
        <v>119.4</v>
      </c>
      <c r="AM120" s="97">
        <f>AM121+AM124+AM125</f>
        <v>14.999999999999998</v>
      </c>
      <c r="AN120" s="97">
        <f t="shared" ref="AN120:AX120" si="471">AN121+AN124+AN125</f>
        <v>13.700000000000001</v>
      </c>
      <c r="AO120" s="97">
        <f t="shared" si="471"/>
        <v>0</v>
      </c>
      <c r="AP120" s="97">
        <f t="shared" si="471"/>
        <v>0</v>
      </c>
      <c r="AQ120" s="97">
        <f t="shared" si="471"/>
        <v>0</v>
      </c>
      <c r="AR120" s="97">
        <f t="shared" si="471"/>
        <v>0</v>
      </c>
      <c r="AS120" s="97">
        <f t="shared" si="471"/>
        <v>2.2999999999999998</v>
      </c>
      <c r="AT120" s="97">
        <f t="shared" si="471"/>
        <v>0</v>
      </c>
      <c r="AU120" s="97">
        <f t="shared" si="471"/>
        <v>0</v>
      </c>
      <c r="AV120" s="97">
        <f t="shared" si="471"/>
        <v>0</v>
      </c>
      <c r="AW120" s="97">
        <f t="shared" si="471"/>
        <v>2</v>
      </c>
      <c r="AX120" s="97">
        <f t="shared" si="471"/>
        <v>0</v>
      </c>
      <c r="AY120" s="155">
        <f t="shared" si="337"/>
        <v>0</v>
      </c>
      <c r="AZ120" s="155">
        <f t="shared" si="338"/>
        <v>0</v>
      </c>
      <c r="BA120" s="155">
        <f t="shared" si="339"/>
        <v>0</v>
      </c>
      <c r="BB120" s="155">
        <f t="shared" si="340"/>
        <v>0</v>
      </c>
      <c r="BC120" s="155">
        <f t="shared" si="341"/>
        <v>0</v>
      </c>
      <c r="BD120" s="155">
        <f t="shared" si="342"/>
        <v>0</v>
      </c>
      <c r="BE120" s="155">
        <f t="shared" si="343"/>
        <v>0</v>
      </c>
      <c r="BF120" s="155">
        <f t="shared" si="344"/>
        <v>0</v>
      </c>
      <c r="BG120" s="155">
        <f t="shared" si="345"/>
        <v>0</v>
      </c>
      <c r="BH120" s="155">
        <f t="shared" si="346"/>
        <v>0</v>
      </c>
      <c r="BI120" s="155">
        <f t="shared" si="347"/>
        <v>0</v>
      </c>
      <c r="BJ120" s="155">
        <f t="shared" si="348"/>
        <v>0</v>
      </c>
      <c r="BK120" s="155">
        <f t="shared" si="349"/>
        <v>0</v>
      </c>
      <c r="BL120" s="155">
        <f t="shared" si="350"/>
        <v>0</v>
      </c>
      <c r="BM120" s="155">
        <f t="shared" si="351"/>
        <v>0</v>
      </c>
      <c r="BN120" s="155">
        <f t="shared" si="352"/>
        <v>0</v>
      </c>
      <c r="BO120" s="190">
        <f t="shared" si="353"/>
        <v>0</v>
      </c>
    </row>
    <row r="121" spans="1:67" ht="15" customHeight="1" x14ac:dyDescent="0.25">
      <c r="A121" s="9"/>
      <c r="B121" s="20" t="s">
        <v>289</v>
      </c>
      <c r="C121" s="147">
        <f t="shared" ref="C121:C126" si="472">E121+G121+I121+K121+M121+O121+Q121</f>
        <v>163.30000000000001</v>
      </c>
      <c r="D121" s="148">
        <f t="shared" ref="D121:D126" si="473">F121+H121+J121+L121+N121+P121+R121</f>
        <v>128.20000000000002</v>
      </c>
      <c r="E121" s="6">
        <v>153.4</v>
      </c>
      <c r="F121" s="6">
        <v>119.4</v>
      </c>
      <c r="G121" s="6">
        <f>G122+G123</f>
        <v>9.8999999999999986</v>
      </c>
      <c r="H121" s="6">
        <f>H122+H123</f>
        <v>8.8000000000000007</v>
      </c>
      <c r="I121" s="6"/>
      <c r="J121" s="6"/>
      <c r="K121" s="6"/>
      <c r="L121" s="6"/>
      <c r="M121" s="6"/>
      <c r="N121" s="6"/>
      <c r="O121" s="6"/>
      <c r="P121" s="6"/>
      <c r="Q121" s="198"/>
      <c r="R121" s="198"/>
      <c r="S121" s="147">
        <f t="shared" ref="S121:S126" si="474">U121+W121+Y121+AA121+AC121+AE121+AG121</f>
        <v>0</v>
      </c>
      <c r="T121" s="148">
        <f t="shared" ref="T121:T126" si="475">V121+X121+Z121+AB121+AD121+AF121+AH121</f>
        <v>0</v>
      </c>
      <c r="U121" s="128"/>
      <c r="V121" s="128"/>
      <c r="W121" s="128">
        <f>W122+W123</f>
        <v>0</v>
      </c>
      <c r="X121" s="128">
        <f>X122+X123</f>
        <v>0</v>
      </c>
      <c r="Y121" s="128"/>
      <c r="Z121" s="128"/>
      <c r="AA121" s="128"/>
      <c r="AB121" s="128"/>
      <c r="AC121" s="128"/>
      <c r="AD121" s="128"/>
      <c r="AE121" s="128"/>
      <c r="AF121" s="128"/>
      <c r="AG121" s="208"/>
      <c r="AH121" s="208"/>
      <c r="AI121" s="104">
        <f t="shared" ref="AI121:AI126" si="476">AK121+AM121+AO121+AQ121+AS121+AU121+AW121</f>
        <v>163.30000000000001</v>
      </c>
      <c r="AJ121" s="105">
        <f t="shared" ref="AJ121:AJ126" si="477">AL121+AN121+AP121+AR121+AT121+AV121+AX121</f>
        <v>128.20000000000002</v>
      </c>
      <c r="AK121" s="5">
        <f t="shared" ref="AK121:AK126" si="478">E121+U121</f>
        <v>153.4</v>
      </c>
      <c r="AL121" s="5">
        <f t="shared" ref="AL121:AL126" si="479">F121+V121</f>
        <v>119.4</v>
      </c>
      <c r="AM121" s="5">
        <f t="shared" ref="AM121:AM126" si="480">G121+W121</f>
        <v>9.8999999999999986</v>
      </c>
      <c r="AN121" s="5">
        <f t="shared" ref="AN121:AN126" si="481">H121+X121</f>
        <v>8.8000000000000007</v>
      </c>
      <c r="AO121" s="5">
        <f t="shared" ref="AO121:AO126" si="482">I121+Y121</f>
        <v>0</v>
      </c>
      <c r="AP121" s="5">
        <f t="shared" ref="AP121:AP126" si="483">J121+Z121</f>
        <v>0</v>
      </c>
      <c r="AQ121" s="5">
        <f t="shared" ref="AQ121:AQ126" si="484">K121+AA121</f>
        <v>0</v>
      </c>
      <c r="AR121" s="5">
        <f t="shared" ref="AR121:AR126" si="485">L121+AB121</f>
        <v>0</v>
      </c>
      <c r="AS121" s="5">
        <f t="shared" ref="AS121:AS126" si="486">M121+AC121</f>
        <v>0</v>
      </c>
      <c r="AT121" s="5">
        <f t="shared" ref="AT121:AT126" si="487">N121+AD121</f>
        <v>0</v>
      </c>
      <c r="AU121" s="5">
        <f t="shared" ref="AU121:AU126" si="488">O121+AE121</f>
        <v>0</v>
      </c>
      <c r="AV121" s="5">
        <f t="shared" ref="AV121:AV126" si="489">P121+AF121</f>
        <v>0</v>
      </c>
      <c r="AW121" s="5">
        <f t="shared" ref="AW121:AW126" si="490">Q121+AG121</f>
        <v>0</v>
      </c>
      <c r="AX121" s="5">
        <f t="shared" ref="AX121:AX126" si="491">R121+AH121</f>
        <v>0</v>
      </c>
      <c r="AY121" s="155">
        <f t="shared" si="337"/>
        <v>0</v>
      </c>
      <c r="AZ121" s="155">
        <f t="shared" si="338"/>
        <v>0</v>
      </c>
      <c r="BA121" s="155">
        <f t="shared" si="339"/>
        <v>0</v>
      </c>
      <c r="BB121" s="155">
        <f t="shared" si="340"/>
        <v>0</v>
      </c>
      <c r="BC121" s="155">
        <f t="shared" si="341"/>
        <v>0</v>
      </c>
      <c r="BD121" s="155">
        <f t="shared" si="342"/>
        <v>0</v>
      </c>
      <c r="BE121" s="155">
        <f t="shared" si="343"/>
        <v>0</v>
      </c>
      <c r="BF121" s="155">
        <f t="shared" si="344"/>
        <v>0</v>
      </c>
      <c r="BG121" s="155">
        <f t="shared" si="345"/>
        <v>0</v>
      </c>
      <c r="BH121" s="155">
        <f t="shared" si="346"/>
        <v>0</v>
      </c>
      <c r="BI121" s="155">
        <f t="shared" si="347"/>
        <v>0</v>
      </c>
      <c r="BJ121" s="155">
        <f t="shared" si="348"/>
        <v>0</v>
      </c>
      <c r="BK121" s="155">
        <f t="shared" si="349"/>
        <v>0</v>
      </c>
      <c r="BL121" s="155">
        <f t="shared" si="350"/>
        <v>0</v>
      </c>
      <c r="BM121" s="155">
        <f t="shared" si="351"/>
        <v>0</v>
      </c>
      <c r="BN121" s="155">
        <f t="shared" si="352"/>
        <v>0</v>
      </c>
      <c r="BO121" s="190">
        <f t="shared" si="353"/>
        <v>0</v>
      </c>
    </row>
    <row r="122" spans="1:67" ht="15" customHeight="1" x14ac:dyDescent="0.25">
      <c r="A122" s="9"/>
      <c r="B122" s="32" t="s">
        <v>223</v>
      </c>
      <c r="C122" s="149">
        <f t="shared" si="472"/>
        <v>9.6999999999999993</v>
      </c>
      <c r="D122" s="150">
        <f t="shared" si="473"/>
        <v>8.8000000000000007</v>
      </c>
      <c r="E122" s="130"/>
      <c r="F122" s="130"/>
      <c r="G122" s="130">
        <v>9.6999999999999993</v>
      </c>
      <c r="H122" s="130">
        <v>8.8000000000000007</v>
      </c>
      <c r="I122" s="130"/>
      <c r="J122" s="130"/>
      <c r="K122" s="130"/>
      <c r="L122" s="130"/>
      <c r="M122" s="130"/>
      <c r="N122" s="130"/>
      <c r="O122" s="130"/>
      <c r="P122" s="130"/>
      <c r="Q122" s="199"/>
      <c r="R122" s="199"/>
      <c r="S122" s="149">
        <f t="shared" si="474"/>
        <v>0</v>
      </c>
      <c r="T122" s="150">
        <f t="shared" si="475"/>
        <v>0</v>
      </c>
      <c r="U122" s="131"/>
      <c r="V122" s="131"/>
      <c r="W122" s="131"/>
      <c r="X122" s="131"/>
      <c r="Y122" s="131"/>
      <c r="Z122" s="131"/>
      <c r="AA122" s="131"/>
      <c r="AB122" s="131"/>
      <c r="AC122" s="131"/>
      <c r="AD122" s="131"/>
      <c r="AE122" s="131"/>
      <c r="AF122" s="131"/>
      <c r="AG122" s="209"/>
      <c r="AH122" s="209"/>
      <c r="AI122" s="136">
        <f t="shared" si="476"/>
        <v>9.6999999999999993</v>
      </c>
      <c r="AJ122" s="137">
        <f t="shared" si="477"/>
        <v>8.8000000000000007</v>
      </c>
      <c r="AK122" s="106">
        <f t="shared" si="478"/>
        <v>0</v>
      </c>
      <c r="AL122" s="106">
        <f t="shared" si="479"/>
        <v>0</v>
      </c>
      <c r="AM122" s="106">
        <f t="shared" si="480"/>
        <v>9.6999999999999993</v>
      </c>
      <c r="AN122" s="106">
        <f t="shared" si="481"/>
        <v>8.8000000000000007</v>
      </c>
      <c r="AO122" s="106">
        <f t="shared" si="482"/>
        <v>0</v>
      </c>
      <c r="AP122" s="106">
        <f t="shared" si="483"/>
        <v>0</v>
      </c>
      <c r="AQ122" s="106">
        <f t="shared" si="484"/>
        <v>0</v>
      </c>
      <c r="AR122" s="106">
        <f t="shared" si="485"/>
        <v>0</v>
      </c>
      <c r="AS122" s="106">
        <f t="shared" si="486"/>
        <v>0</v>
      </c>
      <c r="AT122" s="106">
        <f t="shared" si="487"/>
        <v>0</v>
      </c>
      <c r="AU122" s="106">
        <f t="shared" si="488"/>
        <v>0</v>
      </c>
      <c r="AV122" s="106">
        <f t="shared" si="489"/>
        <v>0</v>
      </c>
      <c r="AW122" s="106">
        <f t="shared" si="490"/>
        <v>0</v>
      </c>
      <c r="AX122" s="106">
        <f t="shared" si="491"/>
        <v>0</v>
      </c>
      <c r="AY122" s="155">
        <f t="shared" si="337"/>
        <v>0</v>
      </c>
      <c r="AZ122" s="155">
        <f t="shared" si="338"/>
        <v>0</v>
      </c>
      <c r="BA122" s="155">
        <f t="shared" si="339"/>
        <v>0</v>
      </c>
      <c r="BB122" s="155">
        <f t="shared" si="340"/>
        <v>0</v>
      </c>
      <c r="BC122" s="155">
        <f t="shared" si="341"/>
        <v>0</v>
      </c>
      <c r="BD122" s="155">
        <f t="shared" si="342"/>
        <v>0</v>
      </c>
      <c r="BE122" s="155">
        <f t="shared" si="343"/>
        <v>0</v>
      </c>
      <c r="BF122" s="155">
        <f t="shared" si="344"/>
        <v>0</v>
      </c>
      <c r="BG122" s="155">
        <f t="shared" si="345"/>
        <v>0</v>
      </c>
      <c r="BH122" s="155">
        <f t="shared" si="346"/>
        <v>0</v>
      </c>
      <c r="BI122" s="155">
        <f t="shared" si="347"/>
        <v>0</v>
      </c>
      <c r="BJ122" s="155">
        <f t="shared" si="348"/>
        <v>0</v>
      </c>
      <c r="BK122" s="155">
        <f t="shared" si="349"/>
        <v>0</v>
      </c>
      <c r="BL122" s="155">
        <f t="shared" si="350"/>
        <v>0</v>
      </c>
      <c r="BM122" s="155">
        <f t="shared" si="351"/>
        <v>0</v>
      </c>
      <c r="BN122" s="155">
        <f t="shared" si="352"/>
        <v>0</v>
      </c>
      <c r="BO122" s="190">
        <f t="shared" si="353"/>
        <v>0</v>
      </c>
    </row>
    <row r="123" spans="1:67" ht="15" customHeight="1" x14ac:dyDescent="0.25">
      <c r="A123" s="9"/>
      <c r="B123" s="34" t="s">
        <v>172</v>
      </c>
      <c r="C123" s="149">
        <f t="shared" si="472"/>
        <v>0.2</v>
      </c>
      <c r="D123" s="150">
        <f t="shared" si="473"/>
        <v>0</v>
      </c>
      <c r="E123" s="130"/>
      <c r="F123" s="130"/>
      <c r="G123" s="130">
        <v>0.2</v>
      </c>
      <c r="H123" s="130"/>
      <c r="I123" s="130"/>
      <c r="J123" s="130"/>
      <c r="K123" s="130"/>
      <c r="L123" s="130"/>
      <c r="M123" s="130"/>
      <c r="N123" s="130"/>
      <c r="O123" s="130"/>
      <c r="P123" s="130"/>
      <c r="Q123" s="199"/>
      <c r="R123" s="199"/>
      <c r="S123" s="149">
        <f t="shared" si="474"/>
        <v>0</v>
      </c>
      <c r="T123" s="150">
        <f t="shared" si="475"/>
        <v>0</v>
      </c>
      <c r="U123" s="131"/>
      <c r="V123" s="131"/>
      <c r="W123" s="131"/>
      <c r="X123" s="131"/>
      <c r="Y123" s="131"/>
      <c r="Z123" s="131"/>
      <c r="AA123" s="131"/>
      <c r="AB123" s="131"/>
      <c r="AC123" s="131"/>
      <c r="AD123" s="131"/>
      <c r="AE123" s="131"/>
      <c r="AF123" s="131"/>
      <c r="AG123" s="209"/>
      <c r="AH123" s="209"/>
      <c r="AI123" s="136">
        <f t="shared" si="476"/>
        <v>0.2</v>
      </c>
      <c r="AJ123" s="137">
        <f t="shared" si="477"/>
        <v>0</v>
      </c>
      <c r="AK123" s="106">
        <f t="shared" si="478"/>
        <v>0</v>
      </c>
      <c r="AL123" s="106">
        <f t="shared" si="479"/>
        <v>0</v>
      </c>
      <c r="AM123" s="106">
        <f t="shared" si="480"/>
        <v>0.2</v>
      </c>
      <c r="AN123" s="106">
        <f t="shared" si="481"/>
        <v>0</v>
      </c>
      <c r="AO123" s="106">
        <f t="shared" si="482"/>
        <v>0</v>
      </c>
      <c r="AP123" s="106">
        <f t="shared" si="483"/>
        <v>0</v>
      </c>
      <c r="AQ123" s="106">
        <f t="shared" si="484"/>
        <v>0</v>
      </c>
      <c r="AR123" s="106">
        <f t="shared" si="485"/>
        <v>0</v>
      </c>
      <c r="AS123" s="106">
        <f t="shared" si="486"/>
        <v>0</v>
      </c>
      <c r="AT123" s="106">
        <f t="shared" si="487"/>
        <v>0</v>
      </c>
      <c r="AU123" s="106">
        <f t="shared" si="488"/>
        <v>0</v>
      </c>
      <c r="AV123" s="106">
        <f t="shared" si="489"/>
        <v>0</v>
      </c>
      <c r="AW123" s="106">
        <f t="shared" si="490"/>
        <v>0</v>
      </c>
      <c r="AX123" s="106">
        <f t="shared" si="491"/>
        <v>0</v>
      </c>
      <c r="AY123" s="155">
        <f t="shared" si="337"/>
        <v>0</v>
      </c>
      <c r="AZ123" s="155">
        <f t="shared" si="338"/>
        <v>0</v>
      </c>
      <c r="BA123" s="155">
        <f t="shared" si="339"/>
        <v>0</v>
      </c>
      <c r="BB123" s="155">
        <f t="shared" si="340"/>
        <v>0</v>
      </c>
      <c r="BC123" s="155">
        <f t="shared" si="341"/>
        <v>0</v>
      </c>
      <c r="BD123" s="155">
        <f t="shared" si="342"/>
        <v>0</v>
      </c>
      <c r="BE123" s="155">
        <f t="shared" si="343"/>
        <v>0</v>
      </c>
      <c r="BF123" s="155">
        <f t="shared" si="344"/>
        <v>0</v>
      </c>
      <c r="BG123" s="155">
        <f t="shared" si="345"/>
        <v>0</v>
      </c>
      <c r="BH123" s="155">
        <f t="shared" si="346"/>
        <v>0</v>
      </c>
      <c r="BI123" s="155">
        <f t="shared" si="347"/>
        <v>0</v>
      </c>
      <c r="BJ123" s="155">
        <f t="shared" si="348"/>
        <v>0</v>
      </c>
      <c r="BK123" s="155">
        <f t="shared" si="349"/>
        <v>0</v>
      </c>
      <c r="BL123" s="155">
        <f t="shared" si="350"/>
        <v>0</v>
      </c>
      <c r="BM123" s="155">
        <f t="shared" si="351"/>
        <v>0</v>
      </c>
      <c r="BN123" s="155">
        <f t="shared" si="352"/>
        <v>0</v>
      </c>
      <c r="BO123" s="190">
        <f t="shared" si="353"/>
        <v>0</v>
      </c>
    </row>
    <row r="124" spans="1:67" ht="15" customHeight="1" x14ac:dyDescent="0.25">
      <c r="A124" s="9"/>
      <c r="B124" s="8" t="s">
        <v>5</v>
      </c>
      <c r="C124" s="148">
        <f t="shared" si="472"/>
        <v>31</v>
      </c>
      <c r="D124" s="148">
        <f t="shared" si="473"/>
        <v>0</v>
      </c>
      <c r="E124" s="6">
        <v>26.7</v>
      </c>
      <c r="F124" s="6"/>
      <c r="G124" s="6"/>
      <c r="H124" s="6"/>
      <c r="I124" s="6"/>
      <c r="J124" s="6"/>
      <c r="K124" s="6"/>
      <c r="L124" s="6"/>
      <c r="M124" s="6">
        <v>2.2999999999999998</v>
      </c>
      <c r="N124" s="6"/>
      <c r="O124" s="6"/>
      <c r="P124" s="6"/>
      <c r="Q124" s="198">
        <f>'4 priedas_ nepanaudotos lėšos'!C41</f>
        <v>2</v>
      </c>
      <c r="R124" s="198">
        <f>'4 priedas_ nepanaudotos lėšos'!D41</f>
        <v>0</v>
      </c>
      <c r="S124" s="148">
        <f t="shared" si="474"/>
        <v>0</v>
      </c>
      <c r="T124" s="148">
        <f t="shared" si="475"/>
        <v>0</v>
      </c>
      <c r="U124" s="128"/>
      <c r="V124" s="128"/>
      <c r="W124" s="128"/>
      <c r="X124" s="128"/>
      <c r="Y124" s="128"/>
      <c r="Z124" s="128"/>
      <c r="AA124" s="128"/>
      <c r="AB124" s="128"/>
      <c r="AC124" s="128"/>
      <c r="AD124" s="128"/>
      <c r="AE124" s="128"/>
      <c r="AF124" s="128"/>
      <c r="AG124" s="208">
        <f>'4 priedas_ nepanaudotos lėšos'!O41</f>
        <v>0</v>
      </c>
      <c r="AH124" s="208">
        <f>'4 priedas_ nepanaudotos lėšos'!P41</f>
        <v>0</v>
      </c>
      <c r="AI124" s="105">
        <f t="shared" si="476"/>
        <v>31</v>
      </c>
      <c r="AJ124" s="105">
        <f t="shared" si="477"/>
        <v>0</v>
      </c>
      <c r="AK124" s="5">
        <f t="shared" si="478"/>
        <v>26.7</v>
      </c>
      <c r="AL124" s="5">
        <f t="shared" si="479"/>
        <v>0</v>
      </c>
      <c r="AM124" s="5">
        <f t="shared" si="480"/>
        <v>0</v>
      </c>
      <c r="AN124" s="5">
        <f t="shared" si="481"/>
        <v>0</v>
      </c>
      <c r="AO124" s="5">
        <f t="shared" si="482"/>
        <v>0</v>
      </c>
      <c r="AP124" s="5">
        <f t="shared" si="483"/>
        <v>0</v>
      </c>
      <c r="AQ124" s="5">
        <f t="shared" si="484"/>
        <v>0</v>
      </c>
      <c r="AR124" s="5">
        <f t="shared" si="485"/>
        <v>0</v>
      </c>
      <c r="AS124" s="5">
        <f t="shared" si="486"/>
        <v>2.2999999999999998</v>
      </c>
      <c r="AT124" s="5">
        <f t="shared" si="487"/>
        <v>0</v>
      </c>
      <c r="AU124" s="5">
        <f t="shared" si="488"/>
        <v>0</v>
      </c>
      <c r="AV124" s="5">
        <f t="shared" si="489"/>
        <v>0</v>
      </c>
      <c r="AW124" s="5">
        <f t="shared" si="490"/>
        <v>2</v>
      </c>
      <c r="AX124" s="5">
        <f t="shared" si="491"/>
        <v>0</v>
      </c>
      <c r="AY124" s="155">
        <f t="shared" si="337"/>
        <v>0</v>
      </c>
      <c r="AZ124" s="155">
        <f t="shared" si="338"/>
        <v>0</v>
      </c>
      <c r="BA124" s="155">
        <f t="shared" si="339"/>
        <v>0</v>
      </c>
      <c r="BB124" s="155">
        <f t="shared" si="340"/>
        <v>0</v>
      </c>
      <c r="BC124" s="155">
        <f t="shared" si="341"/>
        <v>0</v>
      </c>
      <c r="BD124" s="155">
        <f t="shared" si="342"/>
        <v>0</v>
      </c>
      <c r="BE124" s="155">
        <f t="shared" si="343"/>
        <v>0</v>
      </c>
      <c r="BF124" s="155">
        <f t="shared" si="344"/>
        <v>0</v>
      </c>
      <c r="BG124" s="155">
        <f t="shared" si="345"/>
        <v>0</v>
      </c>
      <c r="BH124" s="155">
        <f t="shared" si="346"/>
        <v>0</v>
      </c>
      <c r="BI124" s="155">
        <f t="shared" si="347"/>
        <v>0</v>
      </c>
      <c r="BJ124" s="155">
        <f t="shared" si="348"/>
        <v>0</v>
      </c>
      <c r="BK124" s="155">
        <f t="shared" si="349"/>
        <v>0</v>
      </c>
      <c r="BL124" s="155">
        <f t="shared" si="350"/>
        <v>0</v>
      </c>
      <c r="BM124" s="155">
        <f t="shared" si="351"/>
        <v>0</v>
      </c>
      <c r="BN124" s="155">
        <f t="shared" si="352"/>
        <v>0</v>
      </c>
      <c r="BO124" s="190">
        <f t="shared" si="353"/>
        <v>0</v>
      </c>
    </row>
    <row r="125" spans="1:67" ht="15" customHeight="1" x14ac:dyDescent="0.25">
      <c r="A125" s="9"/>
      <c r="B125" s="7" t="s">
        <v>293</v>
      </c>
      <c r="C125" s="148">
        <f t="shared" si="472"/>
        <v>5.0999999999999996</v>
      </c>
      <c r="D125" s="148">
        <f t="shared" si="473"/>
        <v>4.9000000000000004</v>
      </c>
      <c r="E125" s="6"/>
      <c r="F125" s="6"/>
      <c r="G125" s="6">
        <f t="shared" ref="G125:H125" si="492">G126</f>
        <v>5.0999999999999996</v>
      </c>
      <c r="H125" s="6">
        <f t="shared" si="492"/>
        <v>4.9000000000000004</v>
      </c>
      <c r="I125" s="6"/>
      <c r="J125" s="6"/>
      <c r="K125" s="6"/>
      <c r="L125" s="6"/>
      <c r="M125" s="6"/>
      <c r="N125" s="6"/>
      <c r="O125" s="6"/>
      <c r="P125" s="6"/>
      <c r="Q125" s="198"/>
      <c r="R125" s="198"/>
      <c r="S125" s="148">
        <f t="shared" si="474"/>
        <v>0</v>
      </c>
      <c r="T125" s="148">
        <f t="shared" si="475"/>
        <v>0</v>
      </c>
      <c r="U125" s="128"/>
      <c r="V125" s="128"/>
      <c r="W125" s="128">
        <f t="shared" ref="W125:X125" si="493">W126</f>
        <v>0</v>
      </c>
      <c r="X125" s="128">
        <f t="shared" si="493"/>
        <v>0</v>
      </c>
      <c r="Y125" s="128"/>
      <c r="Z125" s="128"/>
      <c r="AA125" s="128"/>
      <c r="AB125" s="128"/>
      <c r="AC125" s="128"/>
      <c r="AD125" s="128"/>
      <c r="AE125" s="128"/>
      <c r="AF125" s="128"/>
      <c r="AG125" s="208"/>
      <c r="AH125" s="208"/>
      <c r="AI125" s="105">
        <f t="shared" si="476"/>
        <v>5.0999999999999996</v>
      </c>
      <c r="AJ125" s="105">
        <f t="shared" si="477"/>
        <v>4.9000000000000004</v>
      </c>
      <c r="AK125" s="5">
        <f t="shared" si="478"/>
        <v>0</v>
      </c>
      <c r="AL125" s="5">
        <f t="shared" si="479"/>
        <v>0</v>
      </c>
      <c r="AM125" s="5">
        <f t="shared" si="480"/>
        <v>5.0999999999999996</v>
      </c>
      <c r="AN125" s="5">
        <f t="shared" si="481"/>
        <v>4.9000000000000004</v>
      </c>
      <c r="AO125" s="5">
        <f t="shared" si="482"/>
        <v>0</v>
      </c>
      <c r="AP125" s="5">
        <f t="shared" si="483"/>
        <v>0</v>
      </c>
      <c r="AQ125" s="5">
        <f t="shared" si="484"/>
        <v>0</v>
      </c>
      <c r="AR125" s="5">
        <f t="shared" si="485"/>
        <v>0</v>
      </c>
      <c r="AS125" s="5">
        <f t="shared" si="486"/>
        <v>0</v>
      </c>
      <c r="AT125" s="5">
        <f t="shared" si="487"/>
        <v>0</v>
      </c>
      <c r="AU125" s="5">
        <f t="shared" si="488"/>
        <v>0</v>
      </c>
      <c r="AV125" s="5">
        <f t="shared" si="489"/>
        <v>0</v>
      </c>
      <c r="AW125" s="5">
        <f t="shared" si="490"/>
        <v>0</v>
      </c>
      <c r="AX125" s="5">
        <f t="shared" si="491"/>
        <v>0</v>
      </c>
      <c r="AY125" s="155">
        <f t="shared" si="337"/>
        <v>0</v>
      </c>
      <c r="AZ125" s="155">
        <f t="shared" si="338"/>
        <v>0</v>
      </c>
      <c r="BA125" s="155">
        <f t="shared" si="339"/>
        <v>0</v>
      </c>
      <c r="BB125" s="155">
        <f t="shared" si="340"/>
        <v>0</v>
      </c>
      <c r="BC125" s="155">
        <f t="shared" si="341"/>
        <v>0</v>
      </c>
      <c r="BD125" s="155">
        <f t="shared" si="342"/>
        <v>0</v>
      </c>
      <c r="BE125" s="155">
        <f t="shared" si="343"/>
        <v>0</v>
      </c>
      <c r="BF125" s="155">
        <f t="shared" si="344"/>
        <v>0</v>
      </c>
      <c r="BG125" s="155">
        <f t="shared" si="345"/>
        <v>0</v>
      </c>
      <c r="BH125" s="155">
        <f t="shared" si="346"/>
        <v>0</v>
      </c>
      <c r="BI125" s="155">
        <f t="shared" si="347"/>
        <v>0</v>
      </c>
      <c r="BJ125" s="155">
        <f t="shared" si="348"/>
        <v>0</v>
      </c>
      <c r="BK125" s="155">
        <f t="shared" si="349"/>
        <v>0</v>
      </c>
      <c r="BL125" s="155">
        <f t="shared" si="350"/>
        <v>0</v>
      </c>
      <c r="BM125" s="155">
        <f t="shared" si="351"/>
        <v>0</v>
      </c>
      <c r="BN125" s="155">
        <f t="shared" si="352"/>
        <v>0</v>
      </c>
      <c r="BO125" s="190">
        <f t="shared" si="353"/>
        <v>0</v>
      </c>
    </row>
    <row r="126" spans="1:67" ht="15" customHeight="1" x14ac:dyDescent="0.25">
      <c r="A126" s="27"/>
      <c r="B126" s="35" t="s">
        <v>171</v>
      </c>
      <c r="C126" s="150">
        <f t="shared" si="472"/>
        <v>5.0999999999999996</v>
      </c>
      <c r="D126" s="150">
        <f t="shared" si="473"/>
        <v>4.9000000000000004</v>
      </c>
      <c r="E126" s="130"/>
      <c r="F126" s="130"/>
      <c r="G126" s="130">
        <v>5.0999999999999996</v>
      </c>
      <c r="H126" s="130">
        <v>4.9000000000000004</v>
      </c>
      <c r="I126" s="130"/>
      <c r="J126" s="130"/>
      <c r="K126" s="130"/>
      <c r="L126" s="130"/>
      <c r="M126" s="130"/>
      <c r="N126" s="130"/>
      <c r="O126" s="130"/>
      <c r="P126" s="130"/>
      <c r="Q126" s="199"/>
      <c r="R126" s="199"/>
      <c r="S126" s="150">
        <f t="shared" si="474"/>
        <v>0</v>
      </c>
      <c r="T126" s="150">
        <f t="shared" si="475"/>
        <v>0</v>
      </c>
      <c r="U126" s="131"/>
      <c r="V126" s="131"/>
      <c r="W126" s="131"/>
      <c r="X126" s="131"/>
      <c r="Y126" s="131"/>
      <c r="Z126" s="131"/>
      <c r="AA126" s="131"/>
      <c r="AB126" s="131"/>
      <c r="AC126" s="131"/>
      <c r="AD126" s="131"/>
      <c r="AE126" s="131"/>
      <c r="AF126" s="131"/>
      <c r="AG126" s="209"/>
      <c r="AH126" s="209"/>
      <c r="AI126" s="137">
        <f t="shared" si="476"/>
        <v>5.0999999999999996</v>
      </c>
      <c r="AJ126" s="137">
        <f t="shared" si="477"/>
        <v>4.9000000000000004</v>
      </c>
      <c r="AK126" s="106">
        <f t="shared" si="478"/>
        <v>0</v>
      </c>
      <c r="AL126" s="106">
        <f t="shared" si="479"/>
        <v>0</v>
      </c>
      <c r="AM126" s="106">
        <f t="shared" si="480"/>
        <v>5.0999999999999996</v>
      </c>
      <c r="AN126" s="106">
        <f t="shared" si="481"/>
        <v>4.9000000000000004</v>
      </c>
      <c r="AO126" s="106">
        <f t="shared" si="482"/>
        <v>0</v>
      </c>
      <c r="AP126" s="106">
        <f t="shared" si="483"/>
        <v>0</v>
      </c>
      <c r="AQ126" s="106">
        <f t="shared" si="484"/>
        <v>0</v>
      </c>
      <c r="AR126" s="106">
        <f t="shared" si="485"/>
        <v>0</v>
      </c>
      <c r="AS126" s="106">
        <f t="shared" si="486"/>
        <v>0</v>
      </c>
      <c r="AT126" s="106">
        <f t="shared" si="487"/>
        <v>0</v>
      </c>
      <c r="AU126" s="106">
        <f t="shared" si="488"/>
        <v>0</v>
      </c>
      <c r="AV126" s="106">
        <f t="shared" si="489"/>
        <v>0</v>
      </c>
      <c r="AW126" s="106">
        <f t="shared" si="490"/>
        <v>0</v>
      </c>
      <c r="AX126" s="106">
        <f t="shared" si="491"/>
        <v>0</v>
      </c>
      <c r="AY126" s="155">
        <f t="shared" si="337"/>
        <v>0</v>
      </c>
      <c r="AZ126" s="155">
        <f t="shared" si="338"/>
        <v>0</v>
      </c>
      <c r="BA126" s="155">
        <f t="shared" si="339"/>
        <v>0</v>
      </c>
      <c r="BB126" s="155">
        <f t="shared" si="340"/>
        <v>0</v>
      </c>
      <c r="BC126" s="155">
        <f t="shared" si="341"/>
        <v>0</v>
      </c>
      <c r="BD126" s="155">
        <f t="shared" si="342"/>
        <v>0</v>
      </c>
      <c r="BE126" s="155">
        <f t="shared" si="343"/>
        <v>0</v>
      </c>
      <c r="BF126" s="155">
        <f t="shared" si="344"/>
        <v>0</v>
      </c>
      <c r="BG126" s="155">
        <f t="shared" si="345"/>
        <v>0</v>
      </c>
      <c r="BH126" s="155">
        <f t="shared" si="346"/>
        <v>0</v>
      </c>
      <c r="BI126" s="155">
        <f t="shared" si="347"/>
        <v>0</v>
      </c>
      <c r="BJ126" s="155">
        <f t="shared" si="348"/>
        <v>0</v>
      </c>
      <c r="BK126" s="155">
        <f t="shared" si="349"/>
        <v>0</v>
      </c>
      <c r="BL126" s="155">
        <f t="shared" si="350"/>
        <v>0</v>
      </c>
      <c r="BM126" s="155">
        <f t="shared" si="351"/>
        <v>0</v>
      </c>
      <c r="BN126" s="155">
        <f t="shared" si="352"/>
        <v>0</v>
      </c>
      <c r="BO126" s="190">
        <f t="shared" si="353"/>
        <v>0</v>
      </c>
    </row>
    <row r="127" spans="1:67" ht="15" customHeight="1" x14ac:dyDescent="0.25">
      <c r="A127" s="3" t="s">
        <v>17</v>
      </c>
      <c r="B127" s="108" t="s">
        <v>301</v>
      </c>
      <c r="C127" s="145">
        <f t="shared" ref="C127:F127" si="494">C128+C131+C132</f>
        <v>390.40000000000003</v>
      </c>
      <c r="D127" s="146">
        <f t="shared" si="494"/>
        <v>272.5</v>
      </c>
      <c r="E127" s="123">
        <f t="shared" si="494"/>
        <v>337.3</v>
      </c>
      <c r="F127" s="123">
        <f t="shared" si="494"/>
        <v>246.5</v>
      </c>
      <c r="G127" s="123">
        <f>G128+G131+G132</f>
        <v>29.6</v>
      </c>
      <c r="H127" s="123">
        <f t="shared" ref="H127:R127" si="495">H128+H131+H132</f>
        <v>26</v>
      </c>
      <c r="I127" s="123">
        <f t="shared" si="495"/>
        <v>0</v>
      </c>
      <c r="J127" s="123">
        <f t="shared" si="495"/>
        <v>0</v>
      </c>
      <c r="K127" s="123">
        <f t="shared" si="495"/>
        <v>0</v>
      </c>
      <c r="L127" s="123">
        <f t="shared" si="495"/>
        <v>0</v>
      </c>
      <c r="M127" s="123">
        <f t="shared" si="495"/>
        <v>15.4</v>
      </c>
      <c r="N127" s="123">
        <f t="shared" si="495"/>
        <v>0</v>
      </c>
      <c r="O127" s="123">
        <f t="shared" si="495"/>
        <v>0</v>
      </c>
      <c r="P127" s="123">
        <f t="shared" si="495"/>
        <v>0</v>
      </c>
      <c r="Q127" s="197">
        <f t="shared" si="495"/>
        <v>8.1</v>
      </c>
      <c r="R127" s="197">
        <f t="shared" si="495"/>
        <v>0</v>
      </c>
      <c r="S127" s="145">
        <f t="shared" ref="S127:V127" si="496">S128+S131+S132</f>
        <v>0</v>
      </c>
      <c r="T127" s="146">
        <f t="shared" si="496"/>
        <v>0</v>
      </c>
      <c r="U127" s="127">
        <f t="shared" si="496"/>
        <v>0</v>
      </c>
      <c r="V127" s="127">
        <f t="shared" si="496"/>
        <v>0</v>
      </c>
      <c r="W127" s="127">
        <f>W128+W131+W132</f>
        <v>0</v>
      </c>
      <c r="X127" s="127">
        <f t="shared" ref="X127:AH127" si="497">X128+X131+X132</f>
        <v>0</v>
      </c>
      <c r="Y127" s="127">
        <f t="shared" si="497"/>
        <v>0</v>
      </c>
      <c r="Z127" s="127">
        <f t="shared" si="497"/>
        <v>0</v>
      </c>
      <c r="AA127" s="127">
        <f t="shared" si="497"/>
        <v>0</v>
      </c>
      <c r="AB127" s="127">
        <f t="shared" si="497"/>
        <v>0</v>
      </c>
      <c r="AC127" s="127">
        <f t="shared" si="497"/>
        <v>0</v>
      </c>
      <c r="AD127" s="127">
        <f t="shared" si="497"/>
        <v>0</v>
      </c>
      <c r="AE127" s="127">
        <f t="shared" si="497"/>
        <v>0</v>
      </c>
      <c r="AF127" s="127">
        <f t="shared" si="497"/>
        <v>0</v>
      </c>
      <c r="AG127" s="207">
        <f t="shared" si="497"/>
        <v>0</v>
      </c>
      <c r="AH127" s="207">
        <f t="shared" si="497"/>
        <v>0</v>
      </c>
      <c r="AI127" s="13">
        <f t="shared" ref="AI127:AL127" si="498">AI128+AI131+AI132</f>
        <v>390.40000000000003</v>
      </c>
      <c r="AJ127" s="11">
        <f t="shared" si="498"/>
        <v>272.5</v>
      </c>
      <c r="AK127" s="97">
        <f t="shared" si="498"/>
        <v>337.3</v>
      </c>
      <c r="AL127" s="97">
        <f t="shared" si="498"/>
        <v>246.5</v>
      </c>
      <c r="AM127" s="97">
        <f>AM128+AM131+AM132</f>
        <v>29.6</v>
      </c>
      <c r="AN127" s="97">
        <f t="shared" ref="AN127:AX127" si="499">AN128+AN131+AN132</f>
        <v>26</v>
      </c>
      <c r="AO127" s="97">
        <f t="shared" si="499"/>
        <v>0</v>
      </c>
      <c r="AP127" s="97">
        <f t="shared" si="499"/>
        <v>0</v>
      </c>
      <c r="AQ127" s="97">
        <f t="shared" si="499"/>
        <v>0</v>
      </c>
      <c r="AR127" s="97">
        <f t="shared" si="499"/>
        <v>0</v>
      </c>
      <c r="AS127" s="97">
        <f t="shared" si="499"/>
        <v>15.4</v>
      </c>
      <c r="AT127" s="97">
        <f t="shared" si="499"/>
        <v>0</v>
      </c>
      <c r="AU127" s="97">
        <f t="shared" si="499"/>
        <v>0</v>
      </c>
      <c r="AV127" s="97">
        <f t="shared" si="499"/>
        <v>0</v>
      </c>
      <c r="AW127" s="97">
        <f t="shared" si="499"/>
        <v>8.1</v>
      </c>
      <c r="AX127" s="97">
        <f t="shared" si="499"/>
        <v>0</v>
      </c>
      <c r="AY127" s="155">
        <f t="shared" si="337"/>
        <v>0</v>
      </c>
      <c r="AZ127" s="155">
        <f t="shared" si="338"/>
        <v>0</v>
      </c>
      <c r="BA127" s="155">
        <f t="shared" si="339"/>
        <v>0</v>
      </c>
      <c r="BB127" s="155">
        <f t="shared" si="340"/>
        <v>0</v>
      </c>
      <c r="BC127" s="155">
        <f t="shared" si="341"/>
        <v>0</v>
      </c>
      <c r="BD127" s="155">
        <f t="shared" si="342"/>
        <v>0</v>
      </c>
      <c r="BE127" s="155">
        <f t="shared" si="343"/>
        <v>0</v>
      </c>
      <c r="BF127" s="155">
        <f t="shared" si="344"/>
        <v>0</v>
      </c>
      <c r="BG127" s="155">
        <f t="shared" si="345"/>
        <v>0</v>
      </c>
      <c r="BH127" s="155">
        <f t="shared" si="346"/>
        <v>0</v>
      </c>
      <c r="BI127" s="155">
        <f t="shared" si="347"/>
        <v>0</v>
      </c>
      <c r="BJ127" s="155">
        <f t="shared" si="348"/>
        <v>0</v>
      </c>
      <c r="BK127" s="155">
        <f t="shared" si="349"/>
        <v>0</v>
      </c>
      <c r="BL127" s="155">
        <f t="shared" si="350"/>
        <v>0</v>
      </c>
      <c r="BM127" s="155">
        <f t="shared" si="351"/>
        <v>0</v>
      </c>
      <c r="BN127" s="155">
        <f t="shared" si="352"/>
        <v>0</v>
      </c>
      <c r="BO127" s="190">
        <f t="shared" si="353"/>
        <v>0</v>
      </c>
    </row>
    <row r="128" spans="1:67" ht="15" customHeight="1" x14ac:dyDescent="0.25">
      <c r="A128" s="9"/>
      <c r="B128" s="20" t="s">
        <v>289</v>
      </c>
      <c r="C128" s="147">
        <f t="shared" ref="C128:C133" si="500">E128+G128+I128+K128+M128+O128+Q128</f>
        <v>296.10000000000002</v>
      </c>
      <c r="D128" s="148">
        <f t="shared" ref="D128:D133" si="501">F128+H128+J128+L128+N128+P128+R128</f>
        <v>257.3</v>
      </c>
      <c r="E128" s="6">
        <v>278.10000000000002</v>
      </c>
      <c r="F128" s="6">
        <v>246.5</v>
      </c>
      <c r="G128" s="6">
        <f>G129+G130</f>
        <v>14</v>
      </c>
      <c r="H128" s="6">
        <f>H129+H130</f>
        <v>10.8</v>
      </c>
      <c r="I128" s="6"/>
      <c r="J128" s="6"/>
      <c r="K128" s="6"/>
      <c r="L128" s="6"/>
      <c r="M128" s="6">
        <v>4</v>
      </c>
      <c r="N128" s="6"/>
      <c r="O128" s="6"/>
      <c r="P128" s="6"/>
      <c r="Q128" s="198"/>
      <c r="R128" s="198"/>
      <c r="S128" s="147">
        <f t="shared" ref="S128:S133" si="502">U128+W128+Y128+AA128+AC128+AE128+AG128</f>
        <v>0</v>
      </c>
      <c r="T128" s="148">
        <f t="shared" ref="T128:T133" si="503">V128+X128+Z128+AB128+AD128+AF128+AH128</f>
        <v>0</v>
      </c>
      <c r="U128" s="128"/>
      <c r="V128" s="128"/>
      <c r="W128" s="128">
        <f>W129+W130</f>
        <v>0</v>
      </c>
      <c r="X128" s="128">
        <f>X129+X130</f>
        <v>0</v>
      </c>
      <c r="Y128" s="128"/>
      <c r="Z128" s="128"/>
      <c r="AA128" s="128"/>
      <c r="AB128" s="128"/>
      <c r="AC128" s="128"/>
      <c r="AD128" s="128"/>
      <c r="AE128" s="128"/>
      <c r="AF128" s="128"/>
      <c r="AG128" s="208"/>
      <c r="AH128" s="208"/>
      <c r="AI128" s="104">
        <f t="shared" ref="AI128:AI133" si="504">AK128+AM128+AO128+AQ128+AS128+AU128+AW128</f>
        <v>296.10000000000002</v>
      </c>
      <c r="AJ128" s="105">
        <f t="shared" ref="AJ128:AJ133" si="505">AL128+AN128+AP128+AR128+AT128+AV128+AX128</f>
        <v>257.3</v>
      </c>
      <c r="AK128" s="5">
        <f t="shared" ref="AK128:AK133" si="506">E128+U128</f>
        <v>278.10000000000002</v>
      </c>
      <c r="AL128" s="5">
        <f t="shared" ref="AL128:AL133" si="507">F128+V128</f>
        <v>246.5</v>
      </c>
      <c r="AM128" s="5">
        <f t="shared" ref="AM128:AM133" si="508">G128+W128</f>
        <v>14</v>
      </c>
      <c r="AN128" s="5">
        <f t="shared" ref="AN128:AN133" si="509">H128+X128</f>
        <v>10.8</v>
      </c>
      <c r="AO128" s="5">
        <f t="shared" ref="AO128:AO133" si="510">I128+Y128</f>
        <v>0</v>
      </c>
      <c r="AP128" s="5">
        <f t="shared" ref="AP128:AP133" si="511">J128+Z128</f>
        <v>0</v>
      </c>
      <c r="AQ128" s="5">
        <f t="shared" ref="AQ128:AQ133" si="512">K128+AA128</f>
        <v>0</v>
      </c>
      <c r="AR128" s="5">
        <f t="shared" ref="AR128:AR133" si="513">L128+AB128</f>
        <v>0</v>
      </c>
      <c r="AS128" s="5">
        <f t="shared" ref="AS128:AS133" si="514">M128+AC128</f>
        <v>4</v>
      </c>
      <c r="AT128" s="5">
        <f t="shared" ref="AT128:AT133" si="515">N128+AD128</f>
        <v>0</v>
      </c>
      <c r="AU128" s="5">
        <f t="shared" ref="AU128:AU133" si="516">O128+AE128</f>
        <v>0</v>
      </c>
      <c r="AV128" s="5">
        <f t="shared" ref="AV128:AV133" si="517">P128+AF128</f>
        <v>0</v>
      </c>
      <c r="AW128" s="5">
        <f t="shared" ref="AW128:AW133" si="518">Q128+AG128</f>
        <v>0</v>
      </c>
      <c r="AX128" s="5">
        <f t="shared" ref="AX128:AX133" si="519">R128+AH128</f>
        <v>0</v>
      </c>
      <c r="AY128" s="155">
        <f t="shared" si="337"/>
        <v>0</v>
      </c>
      <c r="AZ128" s="155">
        <f t="shared" si="338"/>
        <v>0</v>
      </c>
      <c r="BA128" s="155">
        <f t="shared" si="339"/>
        <v>0</v>
      </c>
      <c r="BB128" s="155">
        <f t="shared" si="340"/>
        <v>0</v>
      </c>
      <c r="BC128" s="155">
        <f t="shared" si="341"/>
        <v>0</v>
      </c>
      <c r="BD128" s="155">
        <f t="shared" si="342"/>
        <v>0</v>
      </c>
      <c r="BE128" s="155">
        <f t="shared" si="343"/>
        <v>0</v>
      </c>
      <c r="BF128" s="155">
        <f t="shared" si="344"/>
        <v>0</v>
      </c>
      <c r="BG128" s="155">
        <f t="shared" si="345"/>
        <v>0</v>
      </c>
      <c r="BH128" s="155">
        <f t="shared" si="346"/>
        <v>0</v>
      </c>
      <c r="BI128" s="155">
        <f t="shared" si="347"/>
        <v>0</v>
      </c>
      <c r="BJ128" s="155">
        <f t="shared" si="348"/>
        <v>0</v>
      </c>
      <c r="BK128" s="155">
        <f t="shared" si="349"/>
        <v>0</v>
      </c>
      <c r="BL128" s="155">
        <f t="shared" si="350"/>
        <v>0</v>
      </c>
      <c r="BM128" s="155">
        <f t="shared" si="351"/>
        <v>0</v>
      </c>
      <c r="BN128" s="155">
        <f t="shared" si="352"/>
        <v>0</v>
      </c>
      <c r="BO128" s="190">
        <f t="shared" si="353"/>
        <v>0</v>
      </c>
    </row>
    <row r="129" spans="1:67" ht="15" customHeight="1" x14ac:dyDescent="0.25">
      <c r="A129" s="9"/>
      <c r="B129" s="32" t="s">
        <v>223</v>
      </c>
      <c r="C129" s="149">
        <f t="shared" si="500"/>
        <v>13.3</v>
      </c>
      <c r="D129" s="150">
        <f t="shared" si="501"/>
        <v>10.8</v>
      </c>
      <c r="E129" s="130"/>
      <c r="F129" s="130"/>
      <c r="G129" s="130">
        <v>13.3</v>
      </c>
      <c r="H129" s="130">
        <v>10.8</v>
      </c>
      <c r="I129" s="130"/>
      <c r="J129" s="130"/>
      <c r="K129" s="130"/>
      <c r="L129" s="130"/>
      <c r="M129" s="130"/>
      <c r="N129" s="130"/>
      <c r="O129" s="130"/>
      <c r="P129" s="130"/>
      <c r="Q129" s="199"/>
      <c r="R129" s="199"/>
      <c r="S129" s="149">
        <f t="shared" si="502"/>
        <v>0</v>
      </c>
      <c r="T129" s="150">
        <f t="shared" si="503"/>
        <v>0</v>
      </c>
      <c r="U129" s="131"/>
      <c r="V129" s="131"/>
      <c r="W129" s="131"/>
      <c r="X129" s="131"/>
      <c r="Y129" s="131"/>
      <c r="Z129" s="131"/>
      <c r="AA129" s="131"/>
      <c r="AB129" s="131"/>
      <c r="AC129" s="131"/>
      <c r="AD129" s="131"/>
      <c r="AE129" s="131"/>
      <c r="AF129" s="131"/>
      <c r="AG129" s="209"/>
      <c r="AH129" s="209"/>
      <c r="AI129" s="136">
        <f t="shared" si="504"/>
        <v>13.3</v>
      </c>
      <c r="AJ129" s="137">
        <f t="shared" si="505"/>
        <v>10.8</v>
      </c>
      <c r="AK129" s="106">
        <f t="shared" si="506"/>
        <v>0</v>
      </c>
      <c r="AL129" s="106">
        <f t="shared" si="507"/>
        <v>0</v>
      </c>
      <c r="AM129" s="106">
        <f t="shared" si="508"/>
        <v>13.3</v>
      </c>
      <c r="AN129" s="106">
        <f t="shared" si="509"/>
        <v>10.8</v>
      </c>
      <c r="AO129" s="106">
        <f t="shared" si="510"/>
        <v>0</v>
      </c>
      <c r="AP129" s="106">
        <f t="shared" si="511"/>
        <v>0</v>
      </c>
      <c r="AQ129" s="106">
        <f t="shared" si="512"/>
        <v>0</v>
      </c>
      <c r="AR129" s="106">
        <f t="shared" si="513"/>
        <v>0</v>
      </c>
      <c r="AS129" s="106">
        <f t="shared" si="514"/>
        <v>0</v>
      </c>
      <c r="AT129" s="106">
        <f t="shared" si="515"/>
        <v>0</v>
      </c>
      <c r="AU129" s="106">
        <f t="shared" si="516"/>
        <v>0</v>
      </c>
      <c r="AV129" s="106">
        <f t="shared" si="517"/>
        <v>0</v>
      </c>
      <c r="AW129" s="106">
        <f t="shared" si="518"/>
        <v>0</v>
      </c>
      <c r="AX129" s="106">
        <f t="shared" si="519"/>
        <v>0</v>
      </c>
      <c r="AY129" s="155">
        <f t="shared" si="337"/>
        <v>0</v>
      </c>
      <c r="AZ129" s="155">
        <f t="shared" si="338"/>
        <v>0</v>
      </c>
      <c r="BA129" s="155">
        <f t="shared" si="339"/>
        <v>0</v>
      </c>
      <c r="BB129" s="155">
        <f t="shared" si="340"/>
        <v>0</v>
      </c>
      <c r="BC129" s="155">
        <f t="shared" si="341"/>
        <v>0</v>
      </c>
      <c r="BD129" s="155">
        <f t="shared" si="342"/>
        <v>0</v>
      </c>
      <c r="BE129" s="155">
        <f t="shared" si="343"/>
        <v>0</v>
      </c>
      <c r="BF129" s="155">
        <f t="shared" si="344"/>
        <v>0</v>
      </c>
      <c r="BG129" s="155">
        <f t="shared" si="345"/>
        <v>0</v>
      </c>
      <c r="BH129" s="155">
        <f t="shared" si="346"/>
        <v>0</v>
      </c>
      <c r="BI129" s="155">
        <f t="shared" si="347"/>
        <v>0</v>
      </c>
      <c r="BJ129" s="155">
        <f t="shared" si="348"/>
        <v>0</v>
      </c>
      <c r="BK129" s="155">
        <f t="shared" si="349"/>
        <v>0</v>
      </c>
      <c r="BL129" s="155">
        <f t="shared" si="350"/>
        <v>0</v>
      </c>
      <c r="BM129" s="155">
        <f t="shared" si="351"/>
        <v>0</v>
      </c>
      <c r="BN129" s="155">
        <f t="shared" si="352"/>
        <v>0</v>
      </c>
      <c r="BO129" s="190">
        <f t="shared" si="353"/>
        <v>0</v>
      </c>
    </row>
    <row r="130" spans="1:67" ht="15" customHeight="1" x14ac:dyDescent="0.25">
      <c r="A130" s="9"/>
      <c r="B130" s="34" t="s">
        <v>172</v>
      </c>
      <c r="C130" s="149">
        <f t="shared" si="500"/>
        <v>0.7</v>
      </c>
      <c r="D130" s="150">
        <f t="shared" si="501"/>
        <v>0</v>
      </c>
      <c r="E130" s="130"/>
      <c r="F130" s="130"/>
      <c r="G130" s="130">
        <v>0.7</v>
      </c>
      <c r="H130" s="130"/>
      <c r="I130" s="130"/>
      <c r="J130" s="130"/>
      <c r="K130" s="130"/>
      <c r="L130" s="130"/>
      <c r="M130" s="130"/>
      <c r="N130" s="130"/>
      <c r="O130" s="130"/>
      <c r="P130" s="130"/>
      <c r="Q130" s="199"/>
      <c r="R130" s="199"/>
      <c r="S130" s="149">
        <f t="shared" si="502"/>
        <v>0</v>
      </c>
      <c r="T130" s="150">
        <f t="shared" si="503"/>
        <v>0</v>
      </c>
      <c r="U130" s="131"/>
      <c r="V130" s="131"/>
      <c r="W130" s="131"/>
      <c r="X130" s="131"/>
      <c r="Y130" s="131"/>
      <c r="Z130" s="131"/>
      <c r="AA130" s="131"/>
      <c r="AB130" s="131"/>
      <c r="AC130" s="131"/>
      <c r="AD130" s="131"/>
      <c r="AE130" s="131"/>
      <c r="AF130" s="131"/>
      <c r="AG130" s="209"/>
      <c r="AH130" s="209"/>
      <c r="AI130" s="136">
        <f t="shared" si="504"/>
        <v>0.7</v>
      </c>
      <c r="AJ130" s="137">
        <f t="shared" si="505"/>
        <v>0</v>
      </c>
      <c r="AK130" s="106">
        <f t="shared" si="506"/>
        <v>0</v>
      </c>
      <c r="AL130" s="106">
        <f t="shared" si="507"/>
        <v>0</v>
      </c>
      <c r="AM130" s="106">
        <f t="shared" si="508"/>
        <v>0.7</v>
      </c>
      <c r="AN130" s="106">
        <f t="shared" si="509"/>
        <v>0</v>
      </c>
      <c r="AO130" s="106">
        <f t="shared" si="510"/>
        <v>0</v>
      </c>
      <c r="AP130" s="106">
        <f t="shared" si="511"/>
        <v>0</v>
      </c>
      <c r="AQ130" s="106">
        <f t="shared" si="512"/>
        <v>0</v>
      </c>
      <c r="AR130" s="106">
        <f t="shared" si="513"/>
        <v>0</v>
      </c>
      <c r="AS130" s="106">
        <f t="shared" si="514"/>
        <v>0</v>
      </c>
      <c r="AT130" s="106">
        <f t="shared" si="515"/>
        <v>0</v>
      </c>
      <c r="AU130" s="106">
        <f t="shared" si="516"/>
        <v>0</v>
      </c>
      <c r="AV130" s="106">
        <f t="shared" si="517"/>
        <v>0</v>
      </c>
      <c r="AW130" s="106">
        <f t="shared" si="518"/>
        <v>0</v>
      </c>
      <c r="AX130" s="106">
        <f t="shared" si="519"/>
        <v>0</v>
      </c>
      <c r="AY130" s="155">
        <f t="shared" si="337"/>
        <v>0</v>
      </c>
      <c r="AZ130" s="155">
        <f t="shared" si="338"/>
        <v>0</v>
      </c>
      <c r="BA130" s="155">
        <f t="shared" si="339"/>
        <v>0</v>
      </c>
      <c r="BB130" s="155">
        <f t="shared" si="340"/>
        <v>0</v>
      </c>
      <c r="BC130" s="155">
        <f t="shared" si="341"/>
        <v>0</v>
      </c>
      <c r="BD130" s="155">
        <f t="shared" si="342"/>
        <v>0</v>
      </c>
      <c r="BE130" s="155">
        <f t="shared" si="343"/>
        <v>0</v>
      </c>
      <c r="BF130" s="155">
        <f t="shared" si="344"/>
        <v>0</v>
      </c>
      <c r="BG130" s="155">
        <f t="shared" si="345"/>
        <v>0</v>
      </c>
      <c r="BH130" s="155">
        <f t="shared" si="346"/>
        <v>0</v>
      </c>
      <c r="BI130" s="155">
        <f t="shared" si="347"/>
        <v>0</v>
      </c>
      <c r="BJ130" s="155">
        <f t="shared" si="348"/>
        <v>0</v>
      </c>
      <c r="BK130" s="155">
        <f t="shared" si="349"/>
        <v>0</v>
      </c>
      <c r="BL130" s="155">
        <f t="shared" si="350"/>
        <v>0</v>
      </c>
      <c r="BM130" s="155">
        <f t="shared" si="351"/>
        <v>0</v>
      </c>
      <c r="BN130" s="155">
        <f t="shared" si="352"/>
        <v>0</v>
      </c>
      <c r="BO130" s="190">
        <f t="shared" si="353"/>
        <v>0</v>
      </c>
    </row>
    <row r="131" spans="1:67" ht="15" customHeight="1" x14ac:dyDescent="0.25">
      <c r="A131" s="9"/>
      <c r="B131" s="8" t="s">
        <v>5</v>
      </c>
      <c r="C131" s="148">
        <f t="shared" si="500"/>
        <v>78.7</v>
      </c>
      <c r="D131" s="148">
        <f t="shared" si="501"/>
        <v>0</v>
      </c>
      <c r="E131" s="6">
        <v>59.2</v>
      </c>
      <c r="F131" s="6"/>
      <c r="G131" s="6"/>
      <c r="H131" s="6"/>
      <c r="I131" s="6"/>
      <c r="J131" s="6"/>
      <c r="K131" s="6"/>
      <c r="L131" s="6"/>
      <c r="M131" s="6">
        <v>11.4</v>
      </c>
      <c r="N131" s="6"/>
      <c r="O131" s="6"/>
      <c r="P131" s="6"/>
      <c r="Q131" s="198">
        <f>'4 priedas_ nepanaudotos lėšos'!C43</f>
        <v>8.1</v>
      </c>
      <c r="R131" s="198">
        <f>'4 priedas_ nepanaudotos lėšos'!D43</f>
        <v>0</v>
      </c>
      <c r="S131" s="148">
        <f t="shared" si="502"/>
        <v>0</v>
      </c>
      <c r="T131" s="148">
        <f t="shared" si="503"/>
        <v>0</v>
      </c>
      <c r="U131" s="128"/>
      <c r="V131" s="128"/>
      <c r="W131" s="128"/>
      <c r="X131" s="128"/>
      <c r="Y131" s="128"/>
      <c r="Z131" s="128"/>
      <c r="AA131" s="128"/>
      <c r="AB131" s="128"/>
      <c r="AC131" s="128"/>
      <c r="AD131" s="128"/>
      <c r="AE131" s="128"/>
      <c r="AF131" s="128"/>
      <c r="AG131" s="208">
        <f>'4 priedas_ nepanaudotos lėšos'!O43</f>
        <v>0</v>
      </c>
      <c r="AH131" s="208">
        <f>'4 priedas_ nepanaudotos lėšos'!P43</f>
        <v>0</v>
      </c>
      <c r="AI131" s="105">
        <f t="shared" si="504"/>
        <v>78.7</v>
      </c>
      <c r="AJ131" s="105">
        <f t="shared" si="505"/>
        <v>0</v>
      </c>
      <c r="AK131" s="5">
        <f t="shared" si="506"/>
        <v>59.2</v>
      </c>
      <c r="AL131" s="5">
        <f t="shared" si="507"/>
        <v>0</v>
      </c>
      <c r="AM131" s="5">
        <f t="shared" si="508"/>
        <v>0</v>
      </c>
      <c r="AN131" s="5">
        <f t="shared" si="509"/>
        <v>0</v>
      </c>
      <c r="AO131" s="5">
        <f t="shared" si="510"/>
        <v>0</v>
      </c>
      <c r="AP131" s="5">
        <f t="shared" si="511"/>
        <v>0</v>
      </c>
      <c r="AQ131" s="5">
        <f t="shared" si="512"/>
        <v>0</v>
      </c>
      <c r="AR131" s="5">
        <f t="shared" si="513"/>
        <v>0</v>
      </c>
      <c r="AS131" s="5">
        <f t="shared" si="514"/>
        <v>11.4</v>
      </c>
      <c r="AT131" s="5">
        <f t="shared" si="515"/>
        <v>0</v>
      </c>
      <c r="AU131" s="5">
        <f t="shared" si="516"/>
        <v>0</v>
      </c>
      <c r="AV131" s="5">
        <f t="shared" si="517"/>
        <v>0</v>
      </c>
      <c r="AW131" s="5">
        <f t="shared" si="518"/>
        <v>8.1</v>
      </c>
      <c r="AX131" s="5">
        <f t="shared" si="519"/>
        <v>0</v>
      </c>
      <c r="AY131" s="155">
        <f t="shared" si="337"/>
        <v>0</v>
      </c>
      <c r="AZ131" s="155">
        <f t="shared" si="338"/>
        <v>0</v>
      </c>
      <c r="BA131" s="155">
        <f t="shared" si="339"/>
        <v>0</v>
      </c>
      <c r="BB131" s="155">
        <f t="shared" si="340"/>
        <v>0</v>
      </c>
      <c r="BC131" s="155">
        <f t="shared" si="341"/>
        <v>0</v>
      </c>
      <c r="BD131" s="155">
        <f t="shared" si="342"/>
        <v>0</v>
      </c>
      <c r="BE131" s="155">
        <f t="shared" si="343"/>
        <v>0</v>
      </c>
      <c r="BF131" s="155">
        <f t="shared" si="344"/>
        <v>0</v>
      </c>
      <c r="BG131" s="155">
        <f t="shared" si="345"/>
        <v>0</v>
      </c>
      <c r="BH131" s="155">
        <f t="shared" si="346"/>
        <v>0</v>
      </c>
      <c r="BI131" s="155">
        <f t="shared" si="347"/>
        <v>0</v>
      </c>
      <c r="BJ131" s="155">
        <f t="shared" si="348"/>
        <v>0</v>
      </c>
      <c r="BK131" s="155">
        <f t="shared" si="349"/>
        <v>0</v>
      </c>
      <c r="BL131" s="155">
        <f t="shared" si="350"/>
        <v>0</v>
      </c>
      <c r="BM131" s="155">
        <f t="shared" si="351"/>
        <v>0</v>
      </c>
      <c r="BN131" s="155">
        <f t="shared" si="352"/>
        <v>0</v>
      </c>
      <c r="BO131" s="190">
        <f t="shared" si="353"/>
        <v>0</v>
      </c>
    </row>
    <row r="132" spans="1:67" ht="15" customHeight="1" x14ac:dyDescent="0.25">
      <c r="A132" s="9"/>
      <c r="B132" s="7" t="s">
        <v>293</v>
      </c>
      <c r="C132" s="148">
        <f t="shared" si="500"/>
        <v>15.6</v>
      </c>
      <c r="D132" s="148">
        <f t="shared" si="501"/>
        <v>15.2</v>
      </c>
      <c r="E132" s="6"/>
      <c r="F132" s="6"/>
      <c r="G132" s="6">
        <f t="shared" ref="G132:H132" si="520">G133</f>
        <v>15.6</v>
      </c>
      <c r="H132" s="6">
        <f t="shared" si="520"/>
        <v>15.2</v>
      </c>
      <c r="I132" s="6"/>
      <c r="J132" s="6"/>
      <c r="K132" s="6"/>
      <c r="L132" s="6"/>
      <c r="M132" s="6"/>
      <c r="N132" s="6"/>
      <c r="O132" s="6"/>
      <c r="P132" s="6"/>
      <c r="Q132" s="198"/>
      <c r="R132" s="198"/>
      <c r="S132" s="148">
        <f t="shared" si="502"/>
        <v>0</v>
      </c>
      <c r="T132" s="148">
        <f t="shared" si="503"/>
        <v>0</v>
      </c>
      <c r="U132" s="128"/>
      <c r="V132" s="128"/>
      <c r="W132" s="128">
        <f t="shared" ref="W132:X132" si="521">W133</f>
        <v>0</v>
      </c>
      <c r="X132" s="128">
        <f t="shared" si="521"/>
        <v>0</v>
      </c>
      <c r="Y132" s="128"/>
      <c r="Z132" s="128"/>
      <c r="AA132" s="128"/>
      <c r="AB132" s="128"/>
      <c r="AC132" s="128"/>
      <c r="AD132" s="128"/>
      <c r="AE132" s="128"/>
      <c r="AF132" s="128"/>
      <c r="AG132" s="208"/>
      <c r="AH132" s="208"/>
      <c r="AI132" s="105">
        <f t="shared" si="504"/>
        <v>15.6</v>
      </c>
      <c r="AJ132" s="105">
        <f t="shared" si="505"/>
        <v>15.2</v>
      </c>
      <c r="AK132" s="5">
        <f t="shared" si="506"/>
        <v>0</v>
      </c>
      <c r="AL132" s="5">
        <f t="shared" si="507"/>
        <v>0</v>
      </c>
      <c r="AM132" s="5">
        <f t="shared" si="508"/>
        <v>15.6</v>
      </c>
      <c r="AN132" s="5">
        <f t="shared" si="509"/>
        <v>15.2</v>
      </c>
      <c r="AO132" s="5">
        <f t="shared" si="510"/>
        <v>0</v>
      </c>
      <c r="AP132" s="5">
        <f t="shared" si="511"/>
        <v>0</v>
      </c>
      <c r="AQ132" s="5">
        <f t="shared" si="512"/>
        <v>0</v>
      </c>
      <c r="AR132" s="5">
        <f t="shared" si="513"/>
        <v>0</v>
      </c>
      <c r="AS132" s="5">
        <f t="shared" si="514"/>
        <v>0</v>
      </c>
      <c r="AT132" s="5">
        <f t="shared" si="515"/>
        <v>0</v>
      </c>
      <c r="AU132" s="5">
        <f t="shared" si="516"/>
        <v>0</v>
      </c>
      <c r="AV132" s="5">
        <f t="shared" si="517"/>
        <v>0</v>
      </c>
      <c r="AW132" s="5">
        <f t="shared" si="518"/>
        <v>0</v>
      </c>
      <c r="AX132" s="5">
        <f t="shared" si="519"/>
        <v>0</v>
      </c>
      <c r="AY132" s="155">
        <f t="shared" si="337"/>
        <v>0</v>
      </c>
      <c r="AZ132" s="155">
        <f t="shared" si="338"/>
        <v>0</v>
      </c>
      <c r="BA132" s="155">
        <f t="shared" si="339"/>
        <v>0</v>
      </c>
      <c r="BB132" s="155">
        <f t="shared" si="340"/>
        <v>0</v>
      </c>
      <c r="BC132" s="155">
        <f t="shared" si="341"/>
        <v>0</v>
      </c>
      <c r="BD132" s="155">
        <f t="shared" si="342"/>
        <v>0</v>
      </c>
      <c r="BE132" s="155">
        <f t="shared" si="343"/>
        <v>0</v>
      </c>
      <c r="BF132" s="155">
        <f t="shared" si="344"/>
        <v>0</v>
      </c>
      <c r="BG132" s="155">
        <f t="shared" si="345"/>
        <v>0</v>
      </c>
      <c r="BH132" s="155">
        <f t="shared" si="346"/>
        <v>0</v>
      </c>
      <c r="BI132" s="155">
        <f t="shared" si="347"/>
        <v>0</v>
      </c>
      <c r="BJ132" s="155">
        <f t="shared" si="348"/>
        <v>0</v>
      </c>
      <c r="BK132" s="155">
        <f t="shared" si="349"/>
        <v>0</v>
      </c>
      <c r="BL132" s="155">
        <f t="shared" si="350"/>
        <v>0</v>
      </c>
      <c r="BM132" s="155">
        <f t="shared" si="351"/>
        <v>0</v>
      </c>
      <c r="BN132" s="155">
        <f t="shared" si="352"/>
        <v>0</v>
      </c>
      <c r="BO132" s="190">
        <f t="shared" si="353"/>
        <v>0</v>
      </c>
    </row>
    <row r="133" spans="1:67" ht="15" customHeight="1" x14ac:dyDescent="0.25">
      <c r="A133" s="27"/>
      <c r="B133" s="35" t="s">
        <v>171</v>
      </c>
      <c r="C133" s="150">
        <f t="shared" si="500"/>
        <v>15.6</v>
      </c>
      <c r="D133" s="150">
        <f t="shared" si="501"/>
        <v>15.2</v>
      </c>
      <c r="E133" s="130"/>
      <c r="F133" s="130"/>
      <c r="G133" s="130">
        <v>15.6</v>
      </c>
      <c r="H133" s="130">
        <v>15.2</v>
      </c>
      <c r="I133" s="130"/>
      <c r="J133" s="130"/>
      <c r="K133" s="130"/>
      <c r="L133" s="130"/>
      <c r="M133" s="130"/>
      <c r="N133" s="130"/>
      <c r="O133" s="130"/>
      <c r="P133" s="130"/>
      <c r="Q133" s="199"/>
      <c r="R133" s="199"/>
      <c r="S133" s="150">
        <f t="shared" si="502"/>
        <v>0</v>
      </c>
      <c r="T133" s="150">
        <f t="shared" si="503"/>
        <v>0</v>
      </c>
      <c r="U133" s="131"/>
      <c r="V133" s="131"/>
      <c r="W133" s="131"/>
      <c r="X133" s="131"/>
      <c r="Y133" s="131"/>
      <c r="Z133" s="131"/>
      <c r="AA133" s="131"/>
      <c r="AB133" s="131"/>
      <c r="AC133" s="131"/>
      <c r="AD133" s="131"/>
      <c r="AE133" s="131"/>
      <c r="AF133" s="131"/>
      <c r="AG133" s="209"/>
      <c r="AH133" s="209"/>
      <c r="AI133" s="137">
        <f t="shared" si="504"/>
        <v>15.6</v>
      </c>
      <c r="AJ133" s="137">
        <f t="shared" si="505"/>
        <v>15.2</v>
      </c>
      <c r="AK133" s="106">
        <f t="shared" si="506"/>
        <v>0</v>
      </c>
      <c r="AL133" s="106">
        <f t="shared" si="507"/>
        <v>0</v>
      </c>
      <c r="AM133" s="106">
        <f t="shared" si="508"/>
        <v>15.6</v>
      </c>
      <c r="AN133" s="106">
        <f t="shared" si="509"/>
        <v>15.2</v>
      </c>
      <c r="AO133" s="106">
        <f t="shared" si="510"/>
        <v>0</v>
      </c>
      <c r="AP133" s="106">
        <f t="shared" si="511"/>
        <v>0</v>
      </c>
      <c r="AQ133" s="106">
        <f t="shared" si="512"/>
        <v>0</v>
      </c>
      <c r="AR133" s="106">
        <f t="shared" si="513"/>
        <v>0</v>
      </c>
      <c r="AS133" s="106">
        <f t="shared" si="514"/>
        <v>0</v>
      </c>
      <c r="AT133" s="106">
        <f t="shared" si="515"/>
        <v>0</v>
      </c>
      <c r="AU133" s="106">
        <f t="shared" si="516"/>
        <v>0</v>
      </c>
      <c r="AV133" s="106">
        <f t="shared" si="517"/>
        <v>0</v>
      </c>
      <c r="AW133" s="106">
        <f t="shared" si="518"/>
        <v>0</v>
      </c>
      <c r="AX133" s="106">
        <f t="shared" si="519"/>
        <v>0</v>
      </c>
      <c r="AY133" s="155">
        <f t="shared" si="337"/>
        <v>0</v>
      </c>
      <c r="AZ133" s="155">
        <f t="shared" si="338"/>
        <v>0</v>
      </c>
      <c r="BA133" s="155">
        <f t="shared" si="339"/>
        <v>0</v>
      </c>
      <c r="BB133" s="155">
        <f t="shared" si="340"/>
        <v>0</v>
      </c>
      <c r="BC133" s="155">
        <f t="shared" si="341"/>
        <v>0</v>
      </c>
      <c r="BD133" s="155">
        <f t="shared" si="342"/>
        <v>0</v>
      </c>
      <c r="BE133" s="155">
        <f t="shared" si="343"/>
        <v>0</v>
      </c>
      <c r="BF133" s="155">
        <f t="shared" si="344"/>
        <v>0</v>
      </c>
      <c r="BG133" s="155">
        <f t="shared" si="345"/>
        <v>0</v>
      </c>
      <c r="BH133" s="155">
        <f t="shared" si="346"/>
        <v>0</v>
      </c>
      <c r="BI133" s="155">
        <f t="shared" si="347"/>
        <v>0</v>
      </c>
      <c r="BJ133" s="155">
        <f t="shared" si="348"/>
        <v>0</v>
      </c>
      <c r="BK133" s="155">
        <f t="shared" si="349"/>
        <v>0</v>
      </c>
      <c r="BL133" s="155">
        <f t="shared" si="350"/>
        <v>0</v>
      </c>
      <c r="BM133" s="155">
        <f t="shared" si="351"/>
        <v>0</v>
      </c>
      <c r="BN133" s="155">
        <f t="shared" si="352"/>
        <v>0</v>
      </c>
      <c r="BO133" s="190">
        <f t="shared" si="353"/>
        <v>0</v>
      </c>
    </row>
    <row r="134" spans="1:67" ht="15" customHeight="1" x14ac:dyDescent="0.25">
      <c r="A134" s="3" t="s">
        <v>18</v>
      </c>
      <c r="B134" s="108" t="s">
        <v>302</v>
      </c>
      <c r="C134" s="145">
        <f>C135+C138+C139</f>
        <v>168.2</v>
      </c>
      <c r="D134" s="146">
        <f t="shared" ref="D134:F134" si="522">D135+D138+D139</f>
        <v>105.2</v>
      </c>
      <c r="E134" s="123">
        <f t="shared" si="522"/>
        <v>153.4</v>
      </c>
      <c r="F134" s="123">
        <f t="shared" si="522"/>
        <v>92.5</v>
      </c>
      <c r="G134" s="123">
        <f>G135+G138+G139</f>
        <v>14.1</v>
      </c>
      <c r="H134" s="123">
        <f t="shared" ref="H134:R134" si="523">H135+H138+H139</f>
        <v>12.7</v>
      </c>
      <c r="I134" s="123">
        <f t="shared" si="523"/>
        <v>0</v>
      </c>
      <c r="J134" s="123">
        <f t="shared" si="523"/>
        <v>0</v>
      </c>
      <c r="K134" s="123">
        <f t="shared" si="523"/>
        <v>0</v>
      </c>
      <c r="L134" s="123">
        <f t="shared" si="523"/>
        <v>0</v>
      </c>
      <c r="M134" s="123">
        <f t="shared" si="523"/>
        <v>0.7</v>
      </c>
      <c r="N134" s="123">
        <f t="shared" si="523"/>
        <v>0</v>
      </c>
      <c r="O134" s="123">
        <f t="shared" si="523"/>
        <v>0</v>
      </c>
      <c r="P134" s="123">
        <f t="shared" si="523"/>
        <v>0</v>
      </c>
      <c r="Q134" s="197">
        <f t="shared" si="523"/>
        <v>0</v>
      </c>
      <c r="R134" s="197">
        <f t="shared" si="523"/>
        <v>0</v>
      </c>
      <c r="S134" s="145">
        <f t="shared" ref="S134:V134" si="524">S135+S138+S139</f>
        <v>0</v>
      </c>
      <c r="T134" s="146">
        <f t="shared" si="524"/>
        <v>-0.7</v>
      </c>
      <c r="U134" s="127">
        <f t="shared" si="524"/>
        <v>0</v>
      </c>
      <c r="V134" s="127">
        <f t="shared" si="524"/>
        <v>-0.7</v>
      </c>
      <c r="W134" s="127">
        <f>W135+W138+W139</f>
        <v>0</v>
      </c>
      <c r="X134" s="127">
        <f t="shared" ref="X134:AH134" si="525">X135+X138+X139</f>
        <v>0</v>
      </c>
      <c r="Y134" s="127">
        <f t="shared" si="525"/>
        <v>0</v>
      </c>
      <c r="Z134" s="127">
        <f t="shared" si="525"/>
        <v>0</v>
      </c>
      <c r="AA134" s="127">
        <f t="shared" si="525"/>
        <v>0</v>
      </c>
      <c r="AB134" s="127">
        <f t="shared" si="525"/>
        <v>0</v>
      </c>
      <c r="AC134" s="127">
        <f t="shared" si="525"/>
        <v>0</v>
      </c>
      <c r="AD134" s="127">
        <f t="shared" si="525"/>
        <v>0</v>
      </c>
      <c r="AE134" s="127">
        <f t="shared" si="525"/>
        <v>0</v>
      </c>
      <c r="AF134" s="127">
        <f t="shared" si="525"/>
        <v>0</v>
      </c>
      <c r="AG134" s="207">
        <f t="shared" si="525"/>
        <v>0</v>
      </c>
      <c r="AH134" s="207">
        <f t="shared" si="525"/>
        <v>0</v>
      </c>
      <c r="AI134" s="13">
        <f t="shared" ref="AI134:AL134" si="526">AI135+AI138+AI139</f>
        <v>168.2</v>
      </c>
      <c r="AJ134" s="11">
        <f t="shared" si="526"/>
        <v>104.5</v>
      </c>
      <c r="AK134" s="97">
        <f t="shared" si="526"/>
        <v>153.4</v>
      </c>
      <c r="AL134" s="97">
        <f t="shared" si="526"/>
        <v>91.8</v>
      </c>
      <c r="AM134" s="97">
        <f>AM135+AM138+AM139</f>
        <v>14.1</v>
      </c>
      <c r="AN134" s="97">
        <f t="shared" ref="AN134:AX134" si="527">AN135+AN138+AN139</f>
        <v>12.7</v>
      </c>
      <c r="AO134" s="97">
        <f t="shared" si="527"/>
        <v>0</v>
      </c>
      <c r="AP134" s="97">
        <f t="shared" si="527"/>
        <v>0</v>
      </c>
      <c r="AQ134" s="97">
        <f t="shared" si="527"/>
        <v>0</v>
      </c>
      <c r="AR134" s="97">
        <f t="shared" si="527"/>
        <v>0</v>
      </c>
      <c r="AS134" s="97">
        <f t="shared" si="527"/>
        <v>0.7</v>
      </c>
      <c r="AT134" s="97">
        <f t="shared" si="527"/>
        <v>0</v>
      </c>
      <c r="AU134" s="97">
        <f t="shared" si="527"/>
        <v>0</v>
      </c>
      <c r="AV134" s="97">
        <f t="shared" si="527"/>
        <v>0</v>
      </c>
      <c r="AW134" s="97">
        <f t="shared" si="527"/>
        <v>0</v>
      </c>
      <c r="AX134" s="97">
        <f t="shared" si="527"/>
        <v>0</v>
      </c>
      <c r="AY134" s="155">
        <f t="shared" si="337"/>
        <v>0</v>
      </c>
      <c r="AZ134" s="155">
        <f t="shared" si="338"/>
        <v>0.70000000000000284</v>
      </c>
      <c r="BA134" s="155">
        <f t="shared" si="339"/>
        <v>0</v>
      </c>
      <c r="BB134" s="155">
        <f t="shared" si="340"/>
        <v>0.70000000000000284</v>
      </c>
      <c r="BC134" s="155">
        <f t="shared" si="341"/>
        <v>0</v>
      </c>
      <c r="BD134" s="155">
        <f t="shared" si="342"/>
        <v>0</v>
      </c>
      <c r="BE134" s="155">
        <f t="shared" si="343"/>
        <v>0</v>
      </c>
      <c r="BF134" s="155">
        <f t="shared" si="344"/>
        <v>0</v>
      </c>
      <c r="BG134" s="155">
        <f t="shared" si="345"/>
        <v>0</v>
      </c>
      <c r="BH134" s="155">
        <f t="shared" si="346"/>
        <v>0</v>
      </c>
      <c r="BI134" s="155">
        <f t="shared" si="347"/>
        <v>0</v>
      </c>
      <c r="BJ134" s="155">
        <f t="shared" si="348"/>
        <v>0</v>
      </c>
      <c r="BK134" s="155">
        <f t="shared" si="349"/>
        <v>0</v>
      </c>
      <c r="BL134" s="155">
        <f t="shared" si="350"/>
        <v>0</v>
      </c>
      <c r="BM134" s="155">
        <f t="shared" si="351"/>
        <v>0</v>
      </c>
      <c r="BN134" s="155">
        <f t="shared" si="352"/>
        <v>0</v>
      </c>
      <c r="BO134" s="190">
        <f t="shared" si="353"/>
        <v>0</v>
      </c>
    </row>
    <row r="135" spans="1:67" ht="15" customHeight="1" x14ac:dyDescent="0.25">
      <c r="A135" s="9"/>
      <c r="B135" s="20" t="s">
        <v>289</v>
      </c>
      <c r="C135" s="147">
        <f t="shared" ref="C135:C140" si="528">E135+G135+I135+K135+M135+O135+Q135</f>
        <v>117.3</v>
      </c>
      <c r="D135" s="148">
        <f t="shared" ref="D135:D140" si="529">F135+H135+J135+L135+N135+P135+R135</f>
        <v>100.3</v>
      </c>
      <c r="E135" s="6">
        <v>107.8</v>
      </c>
      <c r="F135" s="6">
        <v>92.5</v>
      </c>
      <c r="G135" s="6">
        <f>G136+G137</f>
        <v>9</v>
      </c>
      <c r="H135" s="6">
        <f>H136+H137</f>
        <v>7.8</v>
      </c>
      <c r="I135" s="6"/>
      <c r="J135" s="6"/>
      <c r="K135" s="6"/>
      <c r="L135" s="6"/>
      <c r="M135" s="6">
        <v>0.5</v>
      </c>
      <c r="N135" s="6"/>
      <c r="O135" s="6"/>
      <c r="P135" s="6"/>
      <c r="Q135" s="198"/>
      <c r="R135" s="198"/>
      <c r="S135" s="147">
        <f t="shared" ref="S135:S140" si="530">U135+W135+Y135+AA135+AC135+AE135+AG135</f>
        <v>0</v>
      </c>
      <c r="T135" s="148">
        <f t="shared" ref="T135:T140" si="531">V135+X135+Z135+AB135+AD135+AF135+AH135</f>
        <v>-0.7</v>
      </c>
      <c r="U135" s="128"/>
      <c r="V135" s="128">
        <v>-0.7</v>
      </c>
      <c r="W135" s="128">
        <f>W136+W137</f>
        <v>0</v>
      </c>
      <c r="X135" s="128">
        <f>X136+X137</f>
        <v>0</v>
      </c>
      <c r="Y135" s="128"/>
      <c r="Z135" s="128"/>
      <c r="AA135" s="128"/>
      <c r="AB135" s="128"/>
      <c r="AC135" s="128"/>
      <c r="AD135" s="128"/>
      <c r="AE135" s="128"/>
      <c r="AF135" s="128"/>
      <c r="AG135" s="208"/>
      <c r="AH135" s="208"/>
      <c r="AI135" s="104">
        <f t="shared" ref="AI135:AI140" si="532">AK135+AM135+AO135+AQ135+AS135+AU135+AW135</f>
        <v>117.3</v>
      </c>
      <c r="AJ135" s="105">
        <f t="shared" ref="AJ135:AJ140" si="533">AL135+AN135+AP135+AR135+AT135+AV135+AX135</f>
        <v>99.6</v>
      </c>
      <c r="AK135" s="5">
        <f t="shared" ref="AK135:AK140" si="534">E135+U135</f>
        <v>107.8</v>
      </c>
      <c r="AL135" s="5">
        <f t="shared" ref="AL135:AL140" si="535">F135+V135</f>
        <v>91.8</v>
      </c>
      <c r="AM135" s="5">
        <f t="shared" ref="AM135:AM140" si="536">G135+W135</f>
        <v>9</v>
      </c>
      <c r="AN135" s="5">
        <f t="shared" ref="AN135:AN140" si="537">H135+X135</f>
        <v>7.8</v>
      </c>
      <c r="AO135" s="5">
        <f t="shared" ref="AO135:AO140" si="538">I135+Y135</f>
        <v>0</v>
      </c>
      <c r="AP135" s="5">
        <f t="shared" ref="AP135:AP140" si="539">J135+Z135</f>
        <v>0</v>
      </c>
      <c r="AQ135" s="5">
        <f t="shared" ref="AQ135:AQ140" si="540">K135+AA135</f>
        <v>0</v>
      </c>
      <c r="AR135" s="5">
        <f t="shared" ref="AR135:AR140" si="541">L135+AB135</f>
        <v>0</v>
      </c>
      <c r="AS135" s="5">
        <f t="shared" ref="AS135:AS140" si="542">M135+AC135</f>
        <v>0.5</v>
      </c>
      <c r="AT135" s="5">
        <f t="shared" ref="AT135:AT140" si="543">N135+AD135</f>
        <v>0</v>
      </c>
      <c r="AU135" s="5">
        <f t="shared" ref="AU135:AU140" si="544">O135+AE135</f>
        <v>0</v>
      </c>
      <c r="AV135" s="5">
        <f t="shared" ref="AV135:AV140" si="545">P135+AF135</f>
        <v>0</v>
      </c>
      <c r="AW135" s="5">
        <f t="shared" ref="AW135:AW140" si="546">Q135+AG135</f>
        <v>0</v>
      </c>
      <c r="AX135" s="5">
        <f t="shared" ref="AX135:AX140" si="547">R135+AH135</f>
        <v>0</v>
      </c>
      <c r="AY135" s="155">
        <f t="shared" si="337"/>
        <v>0</v>
      </c>
      <c r="AZ135" s="155">
        <f t="shared" si="338"/>
        <v>0.70000000000000284</v>
      </c>
      <c r="BA135" s="155">
        <f t="shared" si="339"/>
        <v>0</v>
      </c>
      <c r="BB135" s="155">
        <f t="shared" si="340"/>
        <v>0.70000000000000284</v>
      </c>
      <c r="BC135" s="155">
        <f t="shared" si="341"/>
        <v>0</v>
      </c>
      <c r="BD135" s="155">
        <f t="shared" si="342"/>
        <v>0</v>
      </c>
      <c r="BE135" s="155">
        <f t="shared" si="343"/>
        <v>0</v>
      </c>
      <c r="BF135" s="155">
        <f t="shared" si="344"/>
        <v>0</v>
      </c>
      <c r="BG135" s="155">
        <f t="shared" si="345"/>
        <v>0</v>
      </c>
      <c r="BH135" s="155">
        <f t="shared" si="346"/>
        <v>0</v>
      </c>
      <c r="BI135" s="155">
        <f t="shared" si="347"/>
        <v>0</v>
      </c>
      <c r="BJ135" s="155">
        <f t="shared" si="348"/>
        <v>0</v>
      </c>
      <c r="BK135" s="155">
        <f t="shared" si="349"/>
        <v>0</v>
      </c>
      <c r="BL135" s="155">
        <f t="shared" si="350"/>
        <v>0</v>
      </c>
      <c r="BM135" s="155">
        <f t="shared" si="351"/>
        <v>0</v>
      </c>
      <c r="BN135" s="155">
        <f t="shared" si="352"/>
        <v>0</v>
      </c>
      <c r="BO135" s="190">
        <f t="shared" si="353"/>
        <v>0</v>
      </c>
    </row>
    <row r="136" spans="1:67" ht="15" customHeight="1" x14ac:dyDescent="0.25">
      <c r="A136" s="9"/>
      <c r="B136" s="32" t="s">
        <v>223</v>
      </c>
      <c r="C136" s="149">
        <f t="shared" si="528"/>
        <v>8.8000000000000007</v>
      </c>
      <c r="D136" s="150">
        <f t="shared" si="529"/>
        <v>7.8</v>
      </c>
      <c r="E136" s="130"/>
      <c r="F136" s="130"/>
      <c r="G136" s="130">
        <v>8.8000000000000007</v>
      </c>
      <c r="H136" s="130">
        <v>7.8</v>
      </c>
      <c r="I136" s="130"/>
      <c r="J136" s="130"/>
      <c r="K136" s="130"/>
      <c r="L136" s="130"/>
      <c r="M136" s="130"/>
      <c r="N136" s="130"/>
      <c r="O136" s="130"/>
      <c r="P136" s="130"/>
      <c r="Q136" s="199"/>
      <c r="R136" s="199"/>
      <c r="S136" s="149">
        <f t="shared" si="530"/>
        <v>0</v>
      </c>
      <c r="T136" s="150">
        <f t="shared" si="531"/>
        <v>0</v>
      </c>
      <c r="U136" s="131"/>
      <c r="V136" s="131"/>
      <c r="W136" s="131"/>
      <c r="X136" s="131"/>
      <c r="Y136" s="131"/>
      <c r="Z136" s="131"/>
      <c r="AA136" s="131"/>
      <c r="AB136" s="131"/>
      <c r="AC136" s="131"/>
      <c r="AD136" s="131"/>
      <c r="AE136" s="131"/>
      <c r="AF136" s="131"/>
      <c r="AG136" s="209"/>
      <c r="AH136" s="209"/>
      <c r="AI136" s="136">
        <f t="shared" si="532"/>
        <v>8.8000000000000007</v>
      </c>
      <c r="AJ136" s="137">
        <f t="shared" si="533"/>
        <v>7.8</v>
      </c>
      <c r="AK136" s="106">
        <f t="shared" si="534"/>
        <v>0</v>
      </c>
      <c r="AL136" s="106">
        <f t="shared" si="535"/>
        <v>0</v>
      </c>
      <c r="AM136" s="106">
        <f t="shared" si="536"/>
        <v>8.8000000000000007</v>
      </c>
      <c r="AN136" s="106">
        <f t="shared" si="537"/>
        <v>7.8</v>
      </c>
      <c r="AO136" s="106">
        <f t="shared" si="538"/>
        <v>0</v>
      </c>
      <c r="AP136" s="106">
        <f t="shared" si="539"/>
        <v>0</v>
      </c>
      <c r="AQ136" s="106">
        <f t="shared" si="540"/>
        <v>0</v>
      </c>
      <c r="AR136" s="106">
        <f t="shared" si="541"/>
        <v>0</v>
      </c>
      <c r="AS136" s="106">
        <f t="shared" si="542"/>
        <v>0</v>
      </c>
      <c r="AT136" s="106">
        <f t="shared" si="543"/>
        <v>0</v>
      </c>
      <c r="AU136" s="106">
        <f t="shared" si="544"/>
        <v>0</v>
      </c>
      <c r="AV136" s="106">
        <f t="shared" si="545"/>
        <v>0</v>
      </c>
      <c r="AW136" s="106">
        <f t="shared" si="546"/>
        <v>0</v>
      </c>
      <c r="AX136" s="106">
        <f t="shared" si="547"/>
        <v>0</v>
      </c>
      <c r="AY136" s="155">
        <f t="shared" si="337"/>
        <v>0</v>
      </c>
      <c r="AZ136" s="155">
        <f t="shared" si="338"/>
        <v>0</v>
      </c>
      <c r="BA136" s="155">
        <f t="shared" si="339"/>
        <v>0</v>
      </c>
      <c r="BB136" s="155">
        <f t="shared" si="340"/>
        <v>0</v>
      </c>
      <c r="BC136" s="155">
        <f t="shared" si="341"/>
        <v>0</v>
      </c>
      <c r="BD136" s="155">
        <f t="shared" si="342"/>
        <v>0</v>
      </c>
      <c r="BE136" s="155">
        <f t="shared" si="343"/>
        <v>0</v>
      </c>
      <c r="BF136" s="155">
        <f t="shared" si="344"/>
        <v>0</v>
      </c>
      <c r="BG136" s="155">
        <f t="shared" si="345"/>
        <v>0</v>
      </c>
      <c r="BH136" s="155">
        <f t="shared" si="346"/>
        <v>0</v>
      </c>
      <c r="BI136" s="155">
        <f t="shared" si="347"/>
        <v>0</v>
      </c>
      <c r="BJ136" s="155">
        <f t="shared" si="348"/>
        <v>0</v>
      </c>
      <c r="BK136" s="155">
        <f t="shared" si="349"/>
        <v>0</v>
      </c>
      <c r="BL136" s="155">
        <f t="shared" si="350"/>
        <v>0</v>
      </c>
      <c r="BM136" s="155">
        <f t="shared" si="351"/>
        <v>0</v>
      </c>
      <c r="BN136" s="155">
        <f t="shared" si="352"/>
        <v>0</v>
      </c>
      <c r="BO136" s="190">
        <f t="shared" si="353"/>
        <v>0</v>
      </c>
    </row>
    <row r="137" spans="1:67" ht="15" customHeight="1" x14ac:dyDescent="0.25">
      <c r="A137" s="9"/>
      <c r="B137" s="34" t="s">
        <v>172</v>
      </c>
      <c r="C137" s="149">
        <f t="shared" si="528"/>
        <v>0.2</v>
      </c>
      <c r="D137" s="150">
        <f t="shared" si="529"/>
        <v>0</v>
      </c>
      <c r="E137" s="130"/>
      <c r="F137" s="130"/>
      <c r="G137" s="130">
        <v>0.2</v>
      </c>
      <c r="H137" s="130"/>
      <c r="I137" s="130"/>
      <c r="J137" s="130"/>
      <c r="K137" s="130"/>
      <c r="L137" s="130"/>
      <c r="M137" s="130"/>
      <c r="N137" s="130"/>
      <c r="O137" s="130"/>
      <c r="P137" s="130"/>
      <c r="Q137" s="199"/>
      <c r="R137" s="199"/>
      <c r="S137" s="149">
        <f t="shared" si="530"/>
        <v>0</v>
      </c>
      <c r="T137" s="150">
        <f t="shared" si="531"/>
        <v>0</v>
      </c>
      <c r="U137" s="131"/>
      <c r="V137" s="131"/>
      <c r="W137" s="131"/>
      <c r="X137" s="131"/>
      <c r="Y137" s="131"/>
      <c r="Z137" s="131"/>
      <c r="AA137" s="131"/>
      <c r="AB137" s="131"/>
      <c r="AC137" s="131"/>
      <c r="AD137" s="131"/>
      <c r="AE137" s="131"/>
      <c r="AF137" s="131"/>
      <c r="AG137" s="209"/>
      <c r="AH137" s="209"/>
      <c r="AI137" s="136">
        <f t="shared" si="532"/>
        <v>0.2</v>
      </c>
      <c r="AJ137" s="137">
        <f t="shared" si="533"/>
        <v>0</v>
      </c>
      <c r="AK137" s="106">
        <f t="shared" si="534"/>
        <v>0</v>
      </c>
      <c r="AL137" s="106">
        <f t="shared" si="535"/>
        <v>0</v>
      </c>
      <c r="AM137" s="106">
        <f t="shared" si="536"/>
        <v>0.2</v>
      </c>
      <c r="AN137" s="106">
        <f t="shared" si="537"/>
        <v>0</v>
      </c>
      <c r="AO137" s="106">
        <f t="shared" si="538"/>
        <v>0</v>
      </c>
      <c r="AP137" s="106">
        <f t="shared" si="539"/>
        <v>0</v>
      </c>
      <c r="AQ137" s="106">
        <f t="shared" si="540"/>
        <v>0</v>
      </c>
      <c r="AR137" s="106">
        <f t="shared" si="541"/>
        <v>0</v>
      </c>
      <c r="AS137" s="106">
        <f t="shared" si="542"/>
        <v>0</v>
      </c>
      <c r="AT137" s="106">
        <f t="shared" si="543"/>
        <v>0</v>
      </c>
      <c r="AU137" s="106">
        <f t="shared" si="544"/>
        <v>0</v>
      </c>
      <c r="AV137" s="106">
        <f t="shared" si="545"/>
        <v>0</v>
      </c>
      <c r="AW137" s="106">
        <f t="shared" si="546"/>
        <v>0</v>
      </c>
      <c r="AX137" s="106">
        <f t="shared" si="547"/>
        <v>0</v>
      </c>
      <c r="AY137" s="155">
        <f t="shared" si="337"/>
        <v>0</v>
      </c>
      <c r="AZ137" s="155">
        <f t="shared" si="338"/>
        <v>0</v>
      </c>
      <c r="BA137" s="155">
        <f t="shared" si="339"/>
        <v>0</v>
      </c>
      <c r="BB137" s="155">
        <f t="shared" si="340"/>
        <v>0</v>
      </c>
      <c r="BC137" s="155">
        <f t="shared" si="341"/>
        <v>0</v>
      </c>
      <c r="BD137" s="155">
        <f t="shared" si="342"/>
        <v>0</v>
      </c>
      <c r="BE137" s="155">
        <f t="shared" si="343"/>
        <v>0</v>
      </c>
      <c r="BF137" s="155">
        <f t="shared" si="344"/>
        <v>0</v>
      </c>
      <c r="BG137" s="155">
        <f t="shared" si="345"/>
        <v>0</v>
      </c>
      <c r="BH137" s="155">
        <f t="shared" si="346"/>
        <v>0</v>
      </c>
      <c r="BI137" s="155">
        <f t="shared" si="347"/>
        <v>0</v>
      </c>
      <c r="BJ137" s="155">
        <f t="shared" si="348"/>
        <v>0</v>
      </c>
      <c r="BK137" s="155">
        <f t="shared" si="349"/>
        <v>0</v>
      </c>
      <c r="BL137" s="155">
        <f t="shared" si="350"/>
        <v>0</v>
      </c>
      <c r="BM137" s="155">
        <f t="shared" si="351"/>
        <v>0</v>
      </c>
      <c r="BN137" s="155">
        <f t="shared" si="352"/>
        <v>0</v>
      </c>
      <c r="BO137" s="190">
        <f t="shared" si="353"/>
        <v>0</v>
      </c>
    </row>
    <row r="138" spans="1:67" ht="15" customHeight="1" x14ac:dyDescent="0.25">
      <c r="A138" s="9"/>
      <c r="B138" s="8" t="s">
        <v>5</v>
      </c>
      <c r="C138" s="148">
        <f t="shared" si="528"/>
        <v>45.800000000000004</v>
      </c>
      <c r="D138" s="148">
        <f t="shared" si="529"/>
        <v>0</v>
      </c>
      <c r="E138" s="6">
        <v>45.6</v>
      </c>
      <c r="F138" s="6"/>
      <c r="G138" s="6"/>
      <c r="H138" s="6"/>
      <c r="I138" s="6"/>
      <c r="J138" s="6"/>
      <c r="K138" s="6"/>
      <c r="L138" s="6"/>
      <c r="M138" s="6">
        <v>0.2</v>
      </c>
      <c r="N138" s="6"/>
      <c r="O138" s="6"/>
      <c r="P138" s="6"/>
      <c r="Q138" s="198"/>
      <c r="R138" s="198"/>
      <c r="S138" s="148">
        <f t="shared" si="530"/>
        <v>0</v>
      </c>
      <c r="T138" s="148">
        <f t="shared" si="531"/>
        <v>0</v>
      </c>
      <c r="U138" s="128"/>
      <c r="V138" s="128"/>
      <c r="W138" s="128"/>
      <c r="X138" s="128"/>
      <c r="Y138" s="128"/>
      <c r="Z138" s="128"/>
      <c r="AA138" s="128"/>
      <c r="AB138" s="128"/>
      <c r="AC138" s="128"/>
      <c r="AD138" s="128"/>
      <c r="AE138" s="128"/>
      <c r="AF138" s="128"/>
      <c r="AG138" s="208"/>
      <c r="AH138" s="208"/>
      <c r="AI138" s="105">
        <f t="shared" si="532"/>
        <v>45.800000000000004</v>
      </c>
      <c r="AJ138" s="105">
        <f t="shared" si="533"/>
        <v>0</v>
      </c>
      <c r="AK138" s="5">
        <f t="shared" si="534"/>
        <v>45.6</v>
      </c>
      <c r="AL138" s="5">
        <f t="shared" si="535"/>
        <v>0</v>
      </c>
      <c r="AM138" s="5">
        <f t="shared" si="536"/>
        <v>0</v>
      </c>
      <c r="AN138" s="5">
        <f t="shared" si="537"/>
        <v>0</v>
      </c>
      <c r="AO138" s="5">
        <f t="shared" si="538"/>
        <v>0</v>
      </c>
      <c r="AP138" s="5">
        <f t="shared" si="539"/>
        <v>0</v>
      </c>
      <c r="AQ138" s="5">
        <f t="shared" si="540"/>
        <v>0</v>
      </c>
      <c r="AR138" s="5">
        <f t="shared" si="541"/>
        <v>0</v>
      </c>
      <c r="AS138" s="5">
        <f t="shared" si="542"/>
        <v>0.2</v>
      </c>
      <c r="AT138" s="5">
        <f t="shared" si="543"/>
        <v>0</v>
      </c>
      <c r="AU138" s="5">
        <f t="shared" si="544"/>
        <v>0</v>
      </c>
      <c r="AV138" s="5">
        <f t="shared" si="545"/>
        <v>0</v>
      </c>
      <c r="AW138" s="5">
        <f t="shared" si="546"/>
        <v>0</v>
      </c>
      <c r="AX138" s="5">
        <f t="shared" si="547"/>
        <v>0</v>
      </c>
      <c r="AY138" s="155">
        <f t="shared" si="337"/>
        <v>0</v>
      </c>
      <c r="AZ138" s="155">
        <f t="shared" si="338"/>
        <v>0</v>
      </c>
      <c r="BA138" s="155">
        <f t="shared" si="339"/>
        <v>0</v>
      </c>
      <c r="BB138" s="155">
        <f t="shared" si="340"/>
        <v>0</v>
      </c>
      <c r="BC138" s="155">
        <f t="shared" si="341"/>
        <v>0</v>
      </c>
      <c r="BD138" s="155">
        <f t="shared" si="342"/>
        <v>0</v>
      </c>
      <c r="BE138" s="155">
        <f t="shared" si="343"/>
        <v>0</v>
      </c>
      <c r="BF138" s="155">
        <f t="shared" si="344"/>
        <v>0</v>
      </c>
      <c r="BG138" s="155">
        <f t="shared" si="345"/>
        <v>0</v>
      </c>
      <c r="BH138" s="155">
        <f t="shared" si="346"/>
        <v>0</v>
      </c>
      <c r="BI138" s="155">
        <f t="shared" si="347"/>
        <v>0</v>
      </c>
      <c r="BJ138" s="155">
        <f t="shared" si="348"/>
        <v>0</v>
      </c>
      <c r="BK138" s="155">
        <f t="shared" si="349"/>
        <v>0</v>
      </c>
      <c r="BL138" s="155">
        <f t="shared" si="350"/>
        <v>0</v>
      </c>
      <c r="BM138" s="155">
        <f t="shared" si="351"/>
        <v>0</v>
      </c>
      <c r="BN138" s="155">
        <f t="shared" si="352"/>
        <v>0</v>
      </c>
      <c r="BO138" s="190">
        <f t="shared" si="353"/>
        <v>0</v>
      </c>
    </row>
    <row r="139" spans="1:67" ht="15" customHeight="1" x14ac:dyDescent="0.25">
      <c r="A139" s="9"/>
      <c r="B139" s="7" t="s">
        <v>293</v>
      </c>
      <c r="C139" s="148">
        <f t="shared" si="528"/>
        <v>5.0999999999999996</v>
      </c>
      <c r="D139" s="148">
        <f t="shared" si="529"/>
        <v>4.9000000000000004</v>
      </c>
      <c r="E139" s="6"/>
      <c r="F139" s="6"/>
      <c r="G139" s="6">
        <f t="shared" ref="G139:H139" si="548">G140</f>
        <v>5.0999999999999996</v>
      </c>
      <c r="H139" s="6">
        <f t="shared" si="548"/>
        <v>4.9000000000000004</v>
      </c>
      <c r="I139" s="6"/>
      <c r="J139" s="6"/>
      <c r="K139" s="6"/>
      <c r="L139" s="6"/>
      <c r="M139" s="6"/>
      <c r="N139" s="6"/>
      <c r="O139" s="6"/>
      <c r="P139" s="6"/>
      <c r="Q139" s="198"/>
      <c r="R139" s="198"/>
      <c r="S139" s="148">
        <f t="shared" si="530"/>
        <v>0</v>
      </c>
      <c r="T139" s="148">
        <f t="shared" si="531"/>
        <v>0</v>
      </c>
      <c r="U139" s="128"/>
      <c r="V139" s="128"/>
      <c r="W139" s="128">
        <f t="shared" ref="W139:X139" si="549">W140</f>
        <v>0</v>
      </c>
      <c r="X139" s="128">
        <f t="shared" si="549"/>
        <v>0</v>
      </c>
      <c r="Y139" s="128"/>
      <c r="Z139" s="128"/>
      <c r="AA139" s="128"/>
      <c r="AB139" s="128"/>
      <c r="AC139" s="128"/>
      <c r="AD139" s="128"/>
      <c r="AE139" s="128"/>
      <c r="AF139" s="128"/>
      <c r="AG139" s="208"/>
      <c r="AH139" s="208"/>
      <c r="AI139" s="105">
        <f t="shared" si="532"/>
        <v>5.0999999999999996</v>
      </c>
      <c r="AJ139" s="105">
        <f t="shared" si="533"/>
        <v>4.9000000000000004</v>
      </c>
      <c r="AK139" s="5">
        <f t="shared" si="534"/>
        <v>0</v>
      </c>
      <c r="AL139" s="5">
        <f t="shared" si="535"/>
        <v>0</v>
      </c>
      <c r="AM139" s="5">
        <f t="shared" si="536"/>
        <v>5.0999999999999996</v>
      </c>
      <c r="AN139" s="5">
        <f t="shared" si="537"/>
        <v>4.9000000000000004</v>
      </c>
      <c r="AO139" s="5">
        <f t="shared" si="538"/>
        <v>0</v>
      </c>
      <c r="AP139" s="5">
        <f t="shared" si="539"/>
        <v>0</v>
      </c>
      <c r="AQ139" s="5">
        <f t="shared" si="540"/>
        <v>0</v>
      </c>
      <c r="AR139" s="5">
        <f t="shared" si="541"/>
        <v>0</v>
      </c>
      <c r="AS139" s="5">
        <f t="shared" si="542"/>
        <v>0</v>
      </c>
      <c r="AT139" s="5">
        <f t="shared" si="543"/>
        <v>0</v>
      </c>
      <c r="AU139" s="5">
        <f t="shared" si="544"/>
        <v>0</v>
      </c>
      <c r="AV139" s="5">
        <f t="shared" si="545"/>
        <v>0</v>
      </c>
      <c r="AW139" s="5">
        <f t="shared" si="546"/>
        <v>0</v>
      </c>
      <c r="AX139" s="5">
        <f t="shared" si="547"/>
        <v>0</v>
      </c>
      <c r="AY139" s="155">
        <f t="shared" si="337"/>
        <v>0</v>
      </c>
      <c r="AZ139" s="155">
        <f t="shared" si="338"/>
        <v>0</v>
      </c>
      <c r="BA139" s="155">
        <f t="shared" si="339"/>
        <v>0</v>
      </c>
      <c r="BB139" s="155">
        <f t="shared" si="340"/>
        <v>0</v>
      </c>
      <c r="BC139" s="155">
        <f t="shared" si="341"/>
        <v>0</v>
      </c>
      <c r="BD139" s="155">
        <f t="shared" si="342"/>
        <v>0</v>
      </c>
      <c r="BE139" s="155">
        <f t="shared" si="343"/>
        <v>0</v>
      </c>
      <c r="BF139" s="155">
        <f t="shared" si="344"/>
        <v>0</v>
      </c>
      <c r="BG139" s="155">
        <f t="shared" si="345"/>
        <v>0</v>
      </c>
      <c r="BH139" s="155">
        <f t="shared" si="346"/>
        <v>0</v>
      </c>
      <c r="BI139" s="155">
        <f t="shared" si="347"/>
        <v>0</v>
      </c>
      <c r="BJ139" s="155">
        <f t="shared" si="348"/>
        <v>0</v>
      </c>
      <c r="BK139" s="155">
        <f t="shared" si="349"/>
        <v>0</v>
      </c>
      <c r="BL139" s="155">
        <f t="shared" si="350"/>
        <v>0</v>
      </c>
      <c r="BM139" s="155">
        <f t="shared" si="351"/>
        <v>0</v>
      </c>
      <c r="BN139" s="155">
        <f t="shared" si="352"/>
        <v>0</v>
      </c>
      <c r="BO139" s="190">
        <f t="shared" si="353"/>
        <v>0</v>
      </c>
    </row>
    <row r="140" spans="1:67" ht="15" customHeight="1" x14ac:dyDescent="0.25">
      <c r="A140" s="27"/>
      <c r="B140" s="35" t="s">
        <v>171</v>
      </c>
      <c r="C140" s="150">
        <f t="shared" si="528"/>
        <v>5.0999999999999996</v>
      </c>
      <c r="D140" s="150">
        <f t="shared" si="529"/>
        <v>4.9000000000000004</v>
      </c>
      <c r="E140" s="130"/>
      <c r="F140" s="130"/>
      <c r="G140" s="130">
        <v>5.0999999999999996</v>
      </c>
      <c r="H140" s="130">
        <v>4.9000000000000004</v>
      </c>
      <c r="I140" s="130"/>
      <c r="J140" s="130"/>
      <c r="K140" s="130"/>
      <c r="L140" s="130"/>
      <c r="M140" s="130"/>
      <c r="N140" s="130"/>
      <c r="O140" s="130"/>
      <c r="P140" s="130"/>
      <c r="Q140" s="199"/>
      <c r="R140" s="199"/>
      <c r="S140" s="150">
        <f t="shared" si="530"/>
        <v>0</v>
      </c>
      <c r="T140" s="150">
        <f t="shared" si="531"/>
        <v>0</v>
      </c>
      <c r="U140" s="131"/>
      <c r="V140" s="131"/>
      <c r="W140" s="131"/>
      <c r="X140" s="131"/>
      <c r="Y140" s="131"/>
      <c r="Z140" s="131"/>
      <c r="AA140" s="131"/>
      <c r="AB140" s="131"/>
      <c r="AC140" s="131"/>
      <c r="AD140" s="131"/>
      <c r="AE140" s="131"/>
      <c r="AF140" s="131"/>
      <c r="AG140" s="209"/>
      <c r="AH140" s="209"/>
      <c r="AI140" s="137">
        <f t="shared" si="532"/>
        <v>5.0999999999999996</v>
      </c>
      <c r="AJ140" s="137">
        <f t="shared" si="533"/>
        <v>4.9000000000000004</v>
      </c>
      <c r="AK140" s="106">
        <f t="shared" si="534"/>
        <v>0</v>
      </c>
      <c r="AL140" s="106">
        <f t="shared" si="535"/>
        <v>0</v>
      </c>
      <c r="AM140" s="106">
        <f t="shared" si="536"/>
        <v>5.0999999999999996</v>
      </c>
      <c r="AN140" s="106">
        <f t="shared" si="537"/>
        <v>4.9000000000000004</v>
      </c>
      <c r="AO140" s="106">
        <f t="shared" si="538"/>
        <v>0</v>
      </c>
      <c r="AP140" s="106">
        <f t="shared" si="539"/>
        <v>0</v>
      </c>
      <c r="AQ140" s="106">
        <f t="shared" si="540"/>
        <v>0</v>
      </c>
      <c r="AR140" s="106">
        <f t="shared" si="541"/>
        <v>0</v>
      </c>
      <c r="AS140" s="106">
        <f t="shared" si="542"/>
        <v>0</v>
      </c>
      <c r="AT140" s="106">
        <f t="shared" si="543"/>
        <v>0</v>
      </c>
      <c r="AU140" s="106">
        <f t="shared" si="544"/>
        <v>0</v>
      </c>
      <c r="AV140" s="106">
        <f t="shared" si="545"/>
        <v>0</v>
      </c>
      <c r="AW140" s="106">
        <f t="shared" si="546"/>
        <v>0</v>
      </c>
      <c r="AX140" s="106">
        <f t="shared" si="547"/>
        <v>0</v>
      </c>
      <c r="AY140" s="155">
        <f t="shared" si="337"/>
        <v>0</v>
      </c>
      <c r="AZ140" s="155">
        <f t="shared" si="338"/>
        <v>0</v>
      </c>
      <c r="BA140" s="155">
        <f t="shared" si="339"/>
        <v>0</v>
      </c>
      <c r="BB140" s="155">
        <f t="shared" si="340"/>
        <v>0</v>
      </c>
      <c r="BC140" s="155">
        <f t="shared" si="341"/>
        <v>0</v>
      </c>
      <c r="BD140" s="155">
        <f t="shared" si="342"/>
        <v>0</v>
      </c>
      <c r="BE140" s="155">
        <f t="shared" si="343"/>
        <v>0</v>
      </c>
      <c r="BF140" s="155">
        <f t="shared" si="344"/>
        <v>0</v>
      </c>
      <c r="BG140" s="155">
        <f t="shared" si="345"/>
        <v>0</v>
      </c>
      <c r="BH140" s="155">
        <f t="shared" si="346"/>
        <v>0</v>
      </c>
      <c r="BI140" s="155">
        <f t="shared" si="347"/>
        <v>0</v>
      </c>
      <c r="BJ140" s="155">
        <f t="shared" si="348"/>
        <v>0</v>
      </c>
      <c r="BK140" s="155">
        <f t="shared" si="349"/>
        <v>0</v>
      </c>
      <c r="BL140" s="155">
        <f t="shared" si="350"/>
        <v>0</v>
      </c>
      <c r="BM140" s="155">
        <f t="shared" si="351"/>
        <v>0</v>
      </c>
      <c r="BN140" s="155">
        <f t="shared" si="352"/>
        <v>0</v>
      </c>
      <c r="BO140" s="190">
        <f t="shared" si="353"/>
        <v>0</v>
      </c>
    </row>
    <row r="141" spans="1:67" ht="15" customHeight="1" x14ac:dyDescent="0.25">
      <c r="A141" s="3" t="s">
        <v>19</v>
      </c>
      <c r="B141" s="108" t="s">
        <v>303</v>
      </c>
      <c r="C141" s="145">
        <f>C142+C145+C146</f>
        <v>138.49999999999997</v>
      </c>
      <c r="D141" s="146">
        <f t="shared" ref="D141:F141" si="550">D142+D145+D146</f>
        <v>104.9</v>
      </c>
      <c r="E141" s="123">
        <f t="shared" si="550"/>
        <v>119</v>
      </c>
      <c r="F141" s="123">
        <f t="shared" si="550"/>
        <v>89.8</v>
      </c>
      <c r="G141" s="123">
        <f>G142+G145+G146</f>
        <v>16.5</v>
      </c>
      <c r="H141" s="123">
        <f t="shared" ref="H141:R141" si="551">H142+H145+H146</f>
        <v>15.1</v>
      </c>
      <c r="I141" s="123">
        <f t="shared" si="551"/>
        <v>0</v>
      </c>
      <c r="J141" s="123">
        <f t="shared" si="551"/>
        <v>0</v>
      </c>
      <c r="K141" s="123">
        <f t="shared" si="551"/>
        <v>0</v>
      </c>
      <c r="L141" s="123">
        <f t="shared" si="551"/>
        <v>0</v>
      </c>
      <c r="M141" s="123">
        <f t="shared" si="551"/>
        <v>1.5</v>
      </c>
      <c r="N141" s="123">
        <f t="shared" si="551"/>
        <v>0</v>
      </c>
      <c r="O141" s="123">
        <f t="shared" si="551"/>
        <v>0</v>
      </c>
      <c r="P141" s="123">
        <f t="shared" si="551"/>
        <v>0</v>
      </c>
      <c r="Q141" s="197">
        <f t="shared" si="551"/>
        <v>1.5</v>
      </c>
      <c r="R141" s="197">
        <f t="shared" si="551"/>
        <v>0</v>
      </c>
      <c r="S141" s="145">
        <f t="shared" ref="S141:V141" si="552">S142+S145+S146</f>
        <v>0</v>
      </c>
      <c r="T141" s="146">
        <f t="shared" si="552"/>
        <v>0</v>
      </c>
      <c r="U141" s="127">
        <f t="shared" si="552"/>
        <v>0</v>
      </c>
      <c r="V141" s="127">
        <f t="shared" si="552"/>
        <v>0</v>
      </c>
      <c r="W141" s="127">
        <f>W142+W145+W146</f>
        <v>0</v>
      </c>
      <c r="X141" s="127">
        <f t="shared" ref="X141:AH141" si="553">X142+X145+X146</f>
        <v>0</v>
      </c>
      <c r="Y141" s="127">
        <f t="shared" si="553"/>
        <v>0</v>
      </c>
      <c r="Z141" s="127">
        <f t="shared" si="553"/>
        <v>0</v>
      </c>
      <c r="AA141" s="127">
        <f t="shared" si="553"/>
        <v>0</v>
      </c>
      <c r="AB141" s="127">
        <f t="shared" si="553"/>
        <v>0</v>
      </c>
      <c r="AC141" s="127">
        <f t="shared" si="553"/>
        <v>0</v>
      </c>
      <c r="AD141" s="127">
        <f t="shared" si="553"/>
        <v>0</v>
      </c>
      <c r="AE141" s="127">
        <f t="shared" si="553"/>
        <v>0</v>
      </c>
      <c r="AF141" s="127">
        <f t="shared" si="553"/>
        <v>0</v>
      </c>
      <c r="AG141" s="207">
        <f t="shared" si="553"/>
        <v>0</v>
      </c>
      <c r="AH141" s="207">
        <f t="shared" si="553"/>
        <v>0</v>
      </c>
      <c r="AI141" s="13">
        <f t="shared" ref="AI141:AL141" si="554">AI142+AI145+AI146</f>
        <v>138.49999999999997</v>
      </c>
      <c r="AJ141" s="11">
        <f t="shared" si="554"/>
        <v>104.9</v>
      </c>
      <c r="AK141" s="97">
        <f t="shared" si="554"/>
        <v>119</v>
      </c>
      <c r="AL141" s="97">
        <f t="shared" si="554"/>
        <v>89.8</v>
      </c>
      <c r="AM141" s="97">
        <f>AM142+AM145+AM146</f>
        <v>16.5</v>
      </c>
      <c r="AN141" s="97">
        <f t="shared" ref="AN141:AX141" si="555">AN142+AN145+AN146</f>
        <v>15.1</v>
      </c>
      <c r="AO141" s="97">
        <f t="shared" si="555"/>
        <v>0</v>
      </c>
      <c r="AP141" s="97">
        <f t="shared" si="555"/>
        <v>0</v>
      </c>
      <c r="AQ141" s="97">
        <f t="shared" si="555"/>
        <v>0</v>
      </c>
      <c r="AR141" s="97">
        <f t="shared" si="555"/>
        <v>0</v>
      </c>
      <c r="AS141" s="97">
        <f t="shared" si="555"/>
        <v>1.5</v>
      </c>
      <c r="AT141" s="97">
        <f t="shared" si="555"/>
        <v>0</v>
      </c>
      <c r="AU141" s="97">
        <f t="shared" si="555"/>
        <v>0</v>
      </c>
      <c r="AV141" s="97">
        <f t="shared" si="555"/>
        <v>0</v>
      </c>
      <c r="AW141" s="97">
        <f t="shared" si="555"/>
        <v>1.5</v>
      </c>
      <c r="AX141" s="97">
        <f t="shared" si="555"/>
        <v>0</v>
      </c>
      <c r="AY141" s="155">
        <f t="shared" si="337"/>
        <v>0</v>
      </c>
      <c r="AZ141" s="155">
        <f t="shared" si="338"/>
        <v>0</v>
      </c>
      <c r="BA141" s="155">
        <f t="shared" si="339"/>
        <v>0</v>
      </c>
      <c r="BB141" s="155">
        <f t="shared" si="340"/>
        <v>0</v>
      </c>
      <c r="BC141" s="155">
        <f t="shared" si="341"/>
        <v>0</v>
      </c>
      <c r="BD141" s="155">
        <f t="shared" si="342"/>
        <v>0</v>
      </c>
      <c r="BE141" s="155">
        <f t="shared" si="343"/>
        <v>0</v>
      </c>
      <c r="BF141" s="155">
        <f t="shared" si="344"/>
        <v>0</v>
      </c>
      <c r="BG141" s="155">
        <f t="shared" si="345"/>
        <v>0</v>
      </c>
      <c r="BH141" s="155">
        <f t="shared" si="346"/>
        <v>0</v>
      </c>
      <c r="BI141" s="155">
        <f t="shared" si="347"/>
        <v>0</v>
      </c>
      <c r="BJ141" s="155">
        <f t="shared" si="348"/>
        <v>0</v>
      </c>
      <c r="BK141" s="155">
        <f t="shared" si="349"/>
        <v>0</v>
      </c>
      <c r="BL141" s="155">
        <f t="shared" si="350"/>
        <v>0</v>
      </c>
      <c r="BM141" s="155">
        <f t="shared" si="351"/>
        <v>0</v>
      </c>
      <c r="BN141" s="155">
        <f t="shared" si="352"/>
        <v>0</v>
      </c>
      <c r="BO141" s="190">
        <f t="shared" si="353"/>
        <v>0</v>
      </c>
    </row>
    <row r="142" spans="1:67" ht="15" customHeight="1" x14ac:dyDescent="0.25">
      <c r="A142" s="9"/>
      <c r="B142" s="20" t="s">
        <v>289</v>
      </c>
      <c r="C142" s="147">
        <f t="shared" ref="C142:C147" si="556">E142+G142+I142+K142+M142+O142+Q142</f>
        <v>112.79999999999998</v>
      </c>
      <c r="D142" s="148">
        <f t="shared" ref="D142:D147" si="557">F142+H142+J142+L142+N142+P142+R142</f>
        <v>100</v>
      </c>
      <c r="E142" s="6">
        <v>101.3</v>
      </c>
      <c r="F142" s="6">
        <v>89.8</v>
      </c>
      <c r="G142" s="6">
        <f>G143+G144</f>
        <v>11.399999999999999</v>
      </c>
      <c r="H142" s="6">
        <f>H143+H144</f>
        <v>10.199999999999999</v>
      </c>
      <c r="I142" s="6"/>
      <c r="J142" s="6"/>
      <c r="K142" s="6"/>
      <c r="L142" s="6"/>
      <c r="M142" s="6">
        <v>0.1</v>
      </c>
      <c r="N142" s="6"/>
      <c r="O142" s="6"/>
      <c r="P142" s="6"/>
      <c r="Q142" s="198"/>
      <c r="R142" s="198"/>
      <c r="S142" s="147">
        <f t="shared" ref="S142:S147" si="558">U142+W142+Y142+AA142+AC142+AE142+AG142</f>
        <v>0</v>
      </c>
      <c r="T142" s="148">
        <f t="shared" ref="T142:T147" si="559">V142+X142+Z142+AB142+AD142+AF142+AH142</f>
        <v>0</v>
      </c>
      <c r="U142" s="128"/>
      <c r="V142" s="128"/>
      <c r="W142" s="128">
        <f>W143+W144</f>
        <v>0</v>
      </c>
      <c r="X142" s="128">
        <f>X143+X144</f>
        <v>0</v>
      </c>
      <c r="Y142" s="128"/>
      <c r="Z142" s="128"/>
      <c r="AA142" s="128"/>
      <c r="AB142" s="128"/>
      <c r="AC142" s="128"/>
      <c r="AD142" s="128"/>
      <c r="AE142" s="128"/>
      <c r="AF142" s="128"/>
      <c r="AG142" s="208"/>
      <c r="AH142" s="208"/>
      <c r="AI142" s="104">
        <f t="shared" ref="AI142:AI147" si="560">AK142+AM142+AO142+AQ142+AS142+AU142+AW142</f>
        <v>112.79999999999998</v>
      </c>
      <c r="AJ142" s="105">
        <f t="shared" ref="AJ142:AJ147" si="561">AL142+AN142+AP142+AR142+AT142+AV142+AX142</f>
        <v>100</v>
      </c>
      <c r="AK142" s="5">
        <f t="shared" ref="AK142:AK147" si="562">E142+U142</f>
        <v>101.3</v>
      </c>
      <c r="AL142" s="5">
        <f t="shared" ref="AL142:AL147" si="563">F142+V142</f>
        <v>89.8</v>
      </c>
      <c r="AM142" s="5">
        <f t="shared" ref="AM142:AM147" si="564">G142+W142</f>
        <v>11.399999999999999</v>
      </c>
      <c r="AN142" s="5">
        <f t="shared" ref="AN142:AN147" si="565">H142+X142</f>
        <v>10.199999999999999</v>
      </c>
      <c r="AO142" s="5">
        <f t="shared" ref="AO142:AO147" si="566">I142+Y142</f>
        <v>0</v>
      </c>
      <c r="AP142" s="5">
        <f t="shared" ref="AP142:AP147" si="567">J142+Z142</f>
        <v>0</v>
      </c>
      <c r="AQ142" s="5">
        <f t="shared" ref="AQ142:AQ147" si="568">K142+AA142</f>
        <v>0</v>
      </c>
      <c r="AR142" s="5">
        <f t="shared" ref="AR142:AR147" si="569">L142+AB142</f>
        <v>0</v>
      </c>
      <c r="AS142" s="5">
        <f t="shared" ref="AS142:AS147" si="570">M142+AC142</f>
        <v>0.1</v>
      </c>
      <c r="AT142" s="5">
        <f t="shared" ref="AT142:AT147" si="571">N142+AD142</f>
        <v>0</v>
      </c>
      <c r="AU142" s="5">
        <f t="shared" ref="AU142:AU147" si="572">O142+AE142</f>
        <v>0</v>
      </c>
      <c r="AV142" s="5">
        <f t="shared" ref="AV142:AV147" si="573">P142+AF142</f>
        <v>0</v>
      </c>
      <c r="AW142" s="5">
        <f t="shared" ref="AW142:AW147" si="574">Q142+AG142</f>
        <v>0</v>
      </c>
      <c r="AX142" s="5">
        <f t="shared" ref="AX142:AX147" si="575">R142+AH142</f>
        <v>0</v>
      </c>
      <c r="AY142" s="155">
        <f t="shared" si="337"/>
        <v>0</v>
      </c>
      <c r="AZ142" s="155">
        <f t="shared" si="338"/>
        <v>0</v>
      </c>
      <c r="BA142" s="155">
        <f t="shared" si="339"/>
        <v>0</v>
      </c>
      <c r="BB142" s="155">
        <f t="shared" si="340"/>
        <v>0</v>
      </c>
      <c r="BC142" s="155">
        <f t="shared" si="341"/>
        <v>0</v>
      </c>
      <c r="BD142" s="155">
        <f t="shared" si="342"/>
        <v>0</v>
      </c>
      <c r="BE142" s="155">
        <f t="shared" si="343"/>
        <v>0</v>
      </c>
      <c r="BF142" s="155">
        <f t="shared" si="344"/>
        <v>0</v>
      </c>
      <c r="BG142" s="155">
        <f t="shared" si="345"/>
        <v>0</v>
      </c>
      <c r="BH142" s="155">
        <f t="shared" si="346"/>
        <v>0</v>
      </c>
      <c r="BI142" s="155">
        <f t="shared" si="347"/>
        <v>0</v>
      </c>
      <c r="BJ142" s="155">
        <f t="shared" si="348"/>
        <v>0</v>
      </c>
      <c r="BK142" s="155">
        <f t="shared" si="349"/>
        <v>0</v>
      </c>
      <c r="BL142" s="155">
        <f t="shared" si="350"/>
        <v>0</v>
      </c>
      <c r="BM142" s="155">
        <f t="shared" si="351"/>
        <v>0</v>
      </c>
      <c r="BN142" s="155">
        <f t="shared" si="352"/>
        <v>0</v>
      </c>
      <c r="BO142" s="190">
        <f t="shared" si="353"/>
        <v>0</v>
      </c>
    </row>
    <row r="143" spans="1:67" ht="15" customHeight="1" x14ac:dyDescent="0.25">
      <c r="A143" s="9"/>
      <c r="B143" s="32" t="s">
        <v>223</v>
      </c>
      <c r="C143" s="149">
        <f t="shared" si="556"/>
        <v>11.2</v>
      </c>
      <c r="D143" s="150">
        <f t="shared" si="557"/>
        <v>10.199999999999999</v>
      </c>
      <c r="E143" s="130"/>
      <c r="F143" s="130"/>
      <c r="G143" s="130">
        <v>11.2</v>
      </c>
      <c r="H143" s="130">
        <v>10.199999999999999</v>
      </c>
      <c r="I143" s="130"/>
      <c r="J143" s="130"/>
      <c r="K143" s="130"/>
      <c r="L143" s="130"/>
      <c r="M143" s="130"/>
      <c r="N143" s="130"/>
      <c r="O143" s="130"/>
      <c r="P143" s="130"/>
      <c r="Q143" s="199"/>
      <c r="R143" s="199"/>
      <c r="S143" s="149">
        <f t="shared" si="558"/>
        <v>0</v>
      </c>
      <c r="T143" s="150">
        <f t="shared" si="559"/>
        <v>0</v>
      </c>
      <c r="U143" s="131"/>
      <c r="V143" s="131"/>
      <c r="W143" s="131"/>
      <c r="X143" s="131"/>
      <c r="Y143" s="131"/>
      <c r="Z143" s="131"/>
      <c r="AA143" s="131"/>
      <c r="AB143" s="131"/>
      <c r="AC143" s="131"/>
      <c r="AD143" s="131"/>
      <c r="AE143" s="131"/>
      <c r="AF143" s="131"/>
      <c r="AG143" s="209"/>
      <c r="AH143" s="209"/>
      <c r="AI143" s="136">
        <f t="shared" si="560"/>
        <v>11.2</v>
      </c>
      <c r="AJ143" s="137">
        <f t="shared" si="561"/>
        <v>10.199999999999999</v>
      </c>
      <c r="AK143" s="106">
        <f t="shared" si="562"/>
        <v>0</v>
      </c>
      <c r="AL143" s="106">
        <f t="shared" si="563"/>
        <v>0</v>
      </c>
      <c r="AM143" s="106">
        <f t="shared" si="564"/>
        <v>11.2</v>
      </c>
      <c r="AN143" s="106">
        <f t="shared" si="565"/>
        <v>10.199999999999999</v>
      </c>
      <c r="AO143" s="106">
        <f t="shared" si="566"/>
        <v>0</v>
      </c>
      <c r="AP143" s="106">
        <f t="shared" si="567"/>
        <v>0</v>
      </c>
      <c r="AQ143" s="106">
        <f t="shared" si="568"/>
        <v>0</v>
      </c>
      <c r="AR143" s="106">
        <f t="shared" si="569"/>
        <v>0</v>
      </c>
      <c r="AS143" s="106">
        <f t="shared" si="570"/>
        <v>0</v>
      </c>
      <c r="AT143" s="106">
        <f t="shared" si="571"/>
        <v>0</v>
      </c>
      <c r="AU143" s="106">
        <f t="shared" si="572"/>
        <v>0</v>
      </c>
      <c r="AV143" s="106">
        <f t="shared" si="573"/>
        <v>0</v>
      </c>
      <c r="AW143" s="106">
        <f t="shared" si="574"/>
        <v>0</v>
      </c>
      <c r="AX143" s="106">
        <f t="shared" si="575"/>
        <v>0</v>
      </c>
      <c r="AY143" s="155">
        <f t="shared" si="337"/>
        <v>0</v>
      </c>
      <c r="AZ143" s="155">
        <f t="shared" si="338"/>
        <v>0</v>
      </c>
      <c r="BA143" s="155">
        <f t="shared" si="339"/>
        <v>0</v>
      </c>
      <c r="BB143" s="155">
        <f t="shared" si="340"/>
        <v>0</v>
      </c>
      <c r="BC143" s="155">
        <f t="shared" si="341"/>
        <v>0</v>
      </c>
      <c r="BD143" s="155">
        <f t="shared" si="342"/>
        <v>0</v>
      </c>
      <c r="BE143" s="155">
        <f t="shared" si="343"/>
        <v>0</v>
      </c>
      <c r="BF143" s="155">
        <f t="shared" si="344"/>
        <v>0</v>
      </c>
      <c r="BG143" s="155">
        <f t="shared" si="345"/>
        <v>0</v>
      </c>
      <c r="BH143" s="155">
        <f t="shared" si="346"/>
        <v>0</v>
      </c>
      <c r="BI143" s="155">
        <f t="shared" si="347"/>
        <v>0</v>
      </c>
      <c r="BJ143" s="155">
        <f t="shared" si="348"/>
        <v>0</v>
      </c>
      <c r="BK143" s="155">
        <f t="shared" si="349"/>
        <v>0</v>
      </c>
      <c r="BL143" s="155">
        <f t="shared" si="350"/>
        <v>0</v>
      </c>
      <c r="BM143" s="155">
        <f t="shared" si="351"/>
        <v>0</v>
      </c>
      <c r="BN143" s="155">
        <f t="shared" si="352"/>
        <v>0</v>
      </c>
      <c r="BO143" s="190">
        <f t="shared" si="353"/>
        <v>0</v>
      </c>
    </row>
    <row r="144" spans="1:67" ht="15" customHeight="1" x14ac:dyDescent="0.25">
      <c r="A144" s="9"/>
      <c r="B144" s="34" t="s">
        <v>172</v>
      </c>
      <c r="C144" s="149">
        <f t="shared" si="556"/>
        <v>0.2</v>
      </c>
      <c r="D144" s="150">
        <f t="shared" si="557"/>
        <v>0</v>
      </c>
      <c r="E144" s="130"/>
      <c r="F144" s="130"/>
      <c r="G144" s="130">
        <v>0.2</v>
      </c>
      <c r="H144" s="130"/>
      <c r="I144" s="130"/>
      <c r="J144" s="130"/>
      <c r="K144" s="130"/>
      <c r="L144" s="130"/>
      <c r="M144" s="130"/>
      <c r="N144" s="130"/>
      <c r="O144" s="130"/>
      <c r="P144" s="130"/>
      <c r="Q144" s="199"/>
      <c r="R144" s="199"/>
      <c r="S144" s="149">
        <f t="shared" si="558"/>
        <v>0</v>
      </c>
      <c r="T144" s="150">
        <f t="shared" si="559"/>
        <v>0</v>
      </c>
      <c r="U144" s="131"/>
      <c r="V144" s="131"/>
      <c r="W144" s="131"/>
      <c r="X144" s="131"/>
      <c r="Y144" s="131"/>
      <c r="Z144" s="131"/>
      <c r="AA144" s="131"/>
      <c r="AB144" s="131"/>
      <c r="AC144" s="131"/>
      <c r="AD144" s="131"/>
      <c r="AE144" s="131"/>
      <c r="AF144" s="131"/>
      <c r="AG144" s="209"/>
      <c r="AH144" s="209"/>
      <c r="AI144" s="136">
        <f t="shared" si="560"/>
        <v>0.2</v>
      </c>
      <c r="AJ144" s="137">
        <f t="shared" si="561"/>
        <v>0</v>
      </c>
      <c r="AK144" s="106">
        <f t="shared" si="562"/>
        <v>0</v>
      </c>
      <c r="AL144" s="106">
        <f t="shared" si="563"/>
        <v>0</v>
      </c>
      <c r="AM144" s="106">
        <f t="shared" si="564"/>
        <v>0.2</v>
      </c>
      <c r="AN144" s="106">
        <f t="shared" si="565"/>
        <v>0</v>
      </c>
      <c r="AO144" s="106">
        <f t="shared" si="566"/>
        <v>0</v>
      </c>
      <c r="AP144" s="106">
        <f t="shared" si="567"/>
        <v>0</v>
      </c>
      <c r="AQ144" s="106">
        <f t="shared" si="568"/>
        <v>0</v>
      </c>
      <c r="AR144" s="106">
        <f t="shared" si="569"/>
        <v>0</v>
      </c>
      <c r="AS144" s="106">
        <f t="shared" si="570"/>
        <v>0</v>
      </c>
      <c r="AT144" s="106">
        <f t="shared" si="571"/>
        <v>0</v>
      </c>
      <c r="AU144" s="106">
        <f t="shared" si="572"/>
        <v>0</v>
      </c>
      <c r="AV144" s="106">
        <f t="shared" si="573"/>
        <v>0</v>
      </c>
      <c r="AW144" s="106">
        <f t="shared" si="574"/>
        <v>0</v>
      </c>
      <c r="AX144" s="106">
        <f t="shared" si="575"/>
        <v>0</v>
      </c>
      <c r="AY144" s="155">
        <f t="shared" si="337"/>
        <v>0</v>
      </c>
      <c r="AZ144" s="155">
        <f t="shared" si="338"/>
        <v>0</v>
      </c>
      <c r="BA144" s="155">
        <f t="shared" si="339"/>
        <v>0</v>
      </c>
      <c r="BB144" s="155">
        <f t="shared" si="340"/>
        <v>0</v>
      </c>
      <c r="BC144" s="155">
        <f t="shared" si="341"/>
        <v>0</v>
      </c>
      <c r="BD144" s="155">
        <f t="shared" si="342"/>
        <v>0</v>
      </c>
      <c r="BE144" s="155">
        <f t="shared" si="343"/>
        <v>0</v>
      </c>
      <c r="BF144" s="155">
        <f t="shared" si="344"/>
        <v>0</v>
      </c>
      <c r="BG144" s="155">
        <f t="shared" si="345"/>
        <v>0</v>
      </c>
      <c r="BH144" s="155">
        <f t="shared" si="346"/>
        <v>0</v>
      </c>
      <c r="BI144" s="155">
        <f t="shared" si="347"/>
        <v>0</v>
      </c>
      <c r="BJ144" s="155">
        <f t="shared" si="348"/>
        <v>0</v>
      </c>
      <c r="BK144" s="155">
        <f t="shared" si="349"/>
        <v>0</v>
      </c>
      <c r="BL144" s="155">
        <f t="shared" si="350"/>
        <v>0</v>
      </c>
      <c r="BM144" s="155">
        <f t="shared" si="351"/>
        <v>0</v>
      </c>
      <c r="BN144" s="155">
        <f t="shared" si="352"/>
        <v>0</v>
      </c>
      <c r="BO144" s="190">
        <f t="shared" si="353"/>
        <v>0</v>
      </c>
    </row>
    <row r="145" spans="1:67" ht="15" customHeight="1" x14ac:dyDescent="0.25">
      <c r="A145" s="9"/>
      <c r="B145" s="8" t="s">
        <v>5</v>
      </c>
      <c r="C145" s="148">
        <f t="shared" si="556"/>
        <v>20.599999999999998</v>
      </c>
      <c r="D145" s="148">
        <f t="shared" si="557"/>
        <v>0</v>
      </c>
      <c r="E145" s="6">
        <v>17.7</v>
      </c>
      <c r="F145" s="6"/>
      <c r="G145" s="6"/>
      <c r="H145" s="6"/>
      <c r="I145" s="6"/>
      <c r="J145" s="6"/>
      <c r="K145" s="6"/>
      <c r="L145" s="6"/>
      <c r="M145" s="6">
        <v>1.4</v>
      </c>
      <c r="N145" s="6"/>
      <c r="O145" s="6"/>
      <c r="P145" s="6"/>
      <c r="Q145" s="198">
        <f>'4 priedas_ nepanaudotos lėšos'!C47</f>
        <v>1.5</v>
      </c>
      <c r="R145" s="198">
        <f>'4 priedas_ nepanaudotos lėšos'!D47</f>
        <v>0</v>
      </c>
      <c r="S145" s="148">
        <f t="shared" si="558"/>
        <v>0</v>
      </c>
      <c r="T145" s="148">
        <f t="shared" si="559"/>
        <v>0</v>
      </c>
      <c r="U145" s="128"/>
      <c r="V145" s="128"/>
      <c r="W145" s="128"/>
      <c r="X145" s="128"/>
      <c r="Y145" s="128"/>
      <c r="Z145" s="128"/>
      <c r="AA145" s="128"/>
      <c r="AB145" s="128"/>
      <c r="AC145" s="128"/>
      <c r="AD145" s="128"/>
      <c r="AE145" s="128"/>
      <c r="AF145" s="128"/>
      <c r="AG145" s="208">
        <f>'4 priedas_ nepanaudotos lėšos'!O47</f>
        <v>0</v>
      </c>
      <c r="AH145" s="208">
        <f>'4 priedas_ nepanaudotos lėšos'!P47</f>
        <v>0</v>
      </c>
      <c r="AI145" s="105">
        <f t="shared" si="560"/>
        <v>20.599999999999998</v>
      </c>
      <c r="AJ145" s="105">
        <f t="shared" si="561"/>
        <v>0</v>
      </c>
      <c r="AK145" s="5">
        <f t="shared" si="562"/>
        <v>17.7</v>
      </c>
      <c r="AL145" s="5">
        <f t="shared" si="563"/>
        <v>0</v>
      </c>
      <c r="AM145" s="5">
        <f t="shared" si="564"/>
        <v>0</v>
      </c>
      <c r="AN145" s="5">
        <f t="shared" si="565"/>
        <v>0</v>
      </c>
      <c r="AO145" s="5">
        <f t="shared" si="566"/>
        <v>0</v>
      </c>
      <c r="AP145" s="5">
        <f t="shared" si="567"/>
        <v>0</v>
      </c>
      <c r="AQ145" s="5">
        <f t="shared" si="568"/>
        <v>0</v>
      </c>
      <c r="AR145" s="5">
        <f t="shared" si="569"/>
        <v>0</v>
      </c>
      <c r="AS145" s="5">
        <f t="shared" si="570"/>
        <v>1.4</v>
      </c>
      <c r="AT145" s="5">
        <f t="shared" si="571"/>
        <v>0</v>
      </c>
      <c r="AU145" s="5">
        <f t="shared" si="572"/>
        <v>0</v>
      </c>
      <c r="AV145" s="5">
        <f t="shared" si="573"/>
        <v>0</v>
      </c>
      <c r="AW145" s="5">
        <f t="shared" si="574"/>
        <v>1.5</v>
      </c>
      <c r="AX145" s="5">
        <f t="shared" si="575"/>
        <v>0</v>
      </c>
      <c r="AY145" s="155">
        <f t="shared" si="337"/>
        <v>0</v>
      </c>
      <c r="AZ145" s="155">
        <f t="shared" si="338"/>
        <v>0</v>
      </c>
      <c r="BA145" s="155">
        <f t="shared" si="339"/>
        <v>0</v>
      </c>
      <c r="BB145" s="155">
        <f t="shared" si="340"/>
        <v>0</v>
      </c>
      <c r="BC145" s="155">
        <f t="shared" si="341"/>
        <v>0</v>
      </c>
      <c r="BD145" s="155">
        <f t="shared" si="342"/>
        <v>0</v>
      </c>
      <c r="BE145" s="155">
        <f t="shared" si="343"/>
        <v>0</v>
      </c>
      <c r="BF145" s="155">
        <f t="shared" si="344"/>
        <v>0</v>
      </c>
      <c r="BG145" s="155">
        <f t="shared" si="345"/>
        <v>0</v>
      </c>
      <c r="BH145" s="155">
        <f t="shared" si="346"/>
        <v>0</v>
      </c>
      <c r="BI145" s="155">
        <f t="shared" si="347"/>
        <v>0</v>
      </c>
      <c r="BJ145" s="155">
        <f t="shared" si="348"/>
        <v>0</v>
      </c>
      <c r="BK145" s="155">
        <f t="shared" si="349"/>
        <v>0</v>
      </c>
      <c r="BL145" s="155">
        <f t="shared" si="350"/>
        <v>0</v>
      </c>
      <c r="BM145" s="155">
        <f t="shared" si="351"/>
        <v>0</v>
      </c>
      <c r="BN145" s="155">
        <f t="shared" si="352"/>
        <v>0</v>
      </c>
      <c r="BO145" s="190">
        <f t="shared" si="353"/>
        <v>0</v>
      </c>
    </row>
    <row r="146" spans="1:67" ht="15" customHeight="1" x14ac:dyDescent="0.25">
      <c r="A146" s="9"/>
      <c r="B146" s="7" t="s">
        <v>293</v>
      </c>
      <c r="C146" s="148">
        <f t="shared" si="556"/>
        <v>5.0999999999999996</v>
      </c>
      <c r="D146" s="148">
        <f t="shared" si="557"/>
        <v>4.9000000000000004</v>
      </c>
      <c r="E146" s="6"/>
      <c r="F146" s="6"/>
      <c r="G146" s="6">
        <f t="shared" ref="G146:H146" si="576">G147</f>
        <v>5.0999999999999996</v>
      </c>
      <c r="H146" s="6">
        <f t="shared" si="576"/>
        <v>4.9000000000000004</v>
      </c>
      <c r="I146" s="6"/>
      <c r="J146" s="6"/>
      <c r="K146" s="6"/>
      <c r="L146" s="6"/>
      <c r="M146" s="6"/>
      <c r="N146" s="6"/>
      <c r="O146" s="6"/>
      <c r="P146" s="6"/>
      <c r="Q146" s="198"/>
      <c r="R146" s="198"/>
      <c r="S146" s="148">
        <f t="shared" si="558"/>
        <v>0</v>
      </c>
      <c r="T146" s="148">
        <f t="shared" si="559"/>
        <v>0</v>
      </c>
      <c r="U146" s="128"/>
      <c r="V146" s="128"/>
      <c r="W146" s="128">
        <f t="shared" ref="W146:X146" si="577">W147</f>
        <v>0</v>
      </c>
      <c r="X146" s="128">
        <f t="shared" si="577"/>
        <v>0</v>
      </c>
      <c r="Y146" s="128"/>
      <c r="Z146" s="128"/>
      <c r="AA146" s="128"/>
      <c r="AB146" s="128"/>
      <c r="AC146" s="128"/>
      <c r="AD146" s="128"/>
      <c r="AE146" s="128"/>
      <c r="AF146" s="128"/>
      <c r="AG146" s="208"/>
      <c r="AH146" s="208"/>
      <c r="AI146" s="105">
        <f t="shared" si="560"/>
        <v>5.0999999999999996</v>
      </c>
      <c r="AJ146" s="105">
        <f t="shared" si="561"/>
        <v>4.9000000000000004</v>
      </c>
      <c r="AK146" s="5">
        <f t="shared" si="562"/>
        <v>0</v>
      </c>
      <c r="AL146" s="5">
        <f t="shared" si="563"/>
        <v>0</v>
      </c>
      <c r="AM146" s="5">
        <f t="shared" si="564"/>
        <v>5.0999999999999996</v>
      </c>
      <c r="AN146" s="5">
        <f t="shared" si="565"/>
        <v>4.9000000000000004</v>
      </c>
      <c r="AO146" s="5">
        <f t="shared" si="566"/>
        <v>0</v>
      </c>
      <c r="AP146" s="5">
        <f t="shared" si="567"/>
        <v>0</v>
      </c>
      <c r="AQ146" s="5">
        <f t="shared" si="568"/>
        <v>0</v>
      </c>
      <c r="AR146" s="5">
        <f t="shared" si="569"/>
        <v>0</v>
      </c>
      <c r="AS146" s="5">
        <f t="shared" si="570"/>
        <v>0</v>
      </c>
      <c r="AT146" s="5">
        <f t="shared" si="571"/>
        <v>0</v>
      </c>
      <c r="AU146" s="5">
        <f t="shared" si="572"/>
        <v>0</v>
      </c>
      <c r="AV146" s="5">
        <f t="shared" si="573"/>
        <v>0</v>
      </c>
      <c r="AW146" s="5">
        <f t="shared" si="574"/>
        <v>0</v>
      </c>
      <c r="AX146" s="5">
        <f t="shared" si="575"/>
        <v>0</v>
      </c>
      <c r="AY146" s="155">
        <f t="shared" si="337"/>
        <v>0</v>
      </c>
      <c r="AZ146" s="155">
        <f t="shared" si="338"/>
        <v>0</v>
      </c>
      <c r="BA146" s="155">
        <f t="shared" si="339"/>
        <v>0</v>
      </c>
      <c r="BB146" s="155">
        <f t="shared" si="340"/>
        <v>0</v>
      </c>
      <c r="BC146" s="155">
        <f t="shared" si="341"/>
        <v>0</v>
      </c>
      <c r="BD146" s="155">
        <f t="shared" si="342"/>
        <v>0</v>
      </c>
      <c r="BE146" s="155">
        <f t="shared" si="343"/>
        <v>0</v>
      </c>
      <c r="BF146" s="155">
        <f t="shared" si="344"/>
        <v>0</v>
      </c>
      <c r="BG146" s="155">
        <f t="shared" si="345"/>
        <v>0</v>
      </c>
      <c r="BH146" s="155">
        <f t="shared" si="346"/>
        <v>0</v>
      </c>
      <c r="BI146" s="155">
        <f t="shared" si="347"/>
        <v>0</v>
      </c>
      <c r="BJ146" s="155">
        <f t="shared" si="348"/>
        <v>0</v>
      </c>
      <c r="BK146" s="155">
        <f t="shared" si="349"/>
        <v>0</v>
      </c>
      <c r="BL146" s="155">
        <f t="shared" si="350"/>
        <v>0</v>
      </c>
      <c r="BM146" s="155">
        <f t="shared" si="351"/>
        <v>0</v>
      </c>
      <c r="BN146" s="155">
        <f t="shared" si="352"/>
        <v>0</v>
      </c>
      <c r="BO146" s="190">
        <f t="shared" si="353"/>
        <v>0</v>
      </c>
    </row>
    <row r="147" spans="1:67" ht="15" customHeight="1" x14ac:dyDescent="0.25">
      <c r="A147" s="27"/>
      <c r="B147" s="35" t="s">
        <v>171</v>
      </c>
      <c r="C147" s="150">
        <f t="shared" si="556"/>
        <v>5.0999999999999996</v>
      </c>
      <c r="D147" s="150">
        <f t="shared" si="557"/>
        <v>4.9000000000000004</v>
      </c>
      <c r="E147" s="130"/>
      <c r="F147" s="130"/>
      <c r="G147" s="130">
        <v>5.0999999999999996</v>
      </c>
      <c r="H147" s="130">
        <v>4.9000000000000004</v>
      </c>
      <c r="I147" s="130"/>
      <c r="J147" s="130"/>
      <c r="K147" s="130"/>
      <c r="L147" s="130"/>
      <c r="M147" s="130"/>
      <c r="N147" s="130"/>
      <c r="O147" s="130"/>
      <c r="P147" s="130"/>
      <c r="Q147" s="199"/>
      <c r="R147" s="199"/>
      <c r="S147" s="145">
        <f t="shared" si="558"/>
        <v>0</v>
      </c>
      <c r="T147" s="146">
        <f t="shared" si="559"/>
        <v>0</v>
      </c>
      <c r="U147" s="127"/>
      <c r="V147" s="127"/>
      <c r="W147" s="127"/>
      <c r="X147" s="127"/>
      <c r="Y147" s="127"/>
      <c r="Z147" s="127"/>
      <c r="AA147" s="127"/>
      <c r="AB147" s="127"/>
      <c r="AC147" s="127"/>
      <c r="AD147" s="127"/>
      <c r="AE147" s="127"/>
      <c r="AF147" s="127"/>
      <c r="AG147" s="207"/>
      <c r="AH147" s="207"/>
      <c r="AI147" s="137">
        <f t="shared" si="560"/>
        <v>5.0999999999999996</v>
      </c>
      <c r="AJ147" s="137">
        <f t="shared" si="561"/>
        <v>4.9000000000000004</v>
      </c>
      <c r="AK147" s="106">
        <f t="shared" si="562"/>
        <v>0</v>
      </c>
      <c r="AL147" s="106">
        <f t="shared" si="563"/>
        <v>0</v>
      </c>
      <c r="AM147" s="106">
        <f t="shared" si="564"/>
        <v>5.0999999999999996</v>
      </c>
      <c r="AN147" s="106">
        <f t="shared" si="565"/>
        <v>4.9000000000000004</v>
      </c>
      <c r="AO147" s="106">
        <f t="shared" si="566"/>
        <v>0</v>
      </c>
      <c r="AP147" s="106">
        <f t="shared" si="567"/>
        <v>0</v>
      </c>
      <c r="AQ147" s="106">
        <f t="shared" si="568"/>
        <v>0</v>
      </c>
      <c r="AR147" s="106">
        <f t="shared" si="569"/>
        <v>0</v>
      </c>
      <c r="AS147" s="106">
        <f t="shared" si="570"/>
        <v>0</v>
      </c>
      <c r="AT147" s="106">
        <f t="shared" si="571"/>
        <v>0</v>
      </c>
      <c r="AU147" s="106">
        <f t="shared" si="572"/>
        <v>0</v>
      </c>
      <c r="AV147" s="106">
        <f t="shared" si="573"/>
        <v>0</v>
      </c>
      <c r="AW147" s="106">
        <f t="shared" si="574"/>
        <v>0</v>
      </c>
      <c r="AX147" s="106">
        <f t="shared" si="575"/>
        <v>0</v>
      </c>
      <c r="AY147" s="155">
        <f t="shared" si="337"/>
        <v>0</v>
      </c>
      <c r="AZ147" s="155">
        <f t="shared" si="338"/>
        <v>0</v>
      </c>
      <c r="BA147" s="155">
        <f t="shared" si="339"/>
        <v>0</v>
      </c>
      <c r="BB147" s="155">
        <f t="shared" si="340"/>
        <v>0</v>
      </c>
      <c r="BC147" s="155">
        <f t="shared" si="341"/>
        <v>0</v>
      </c>
      <c r="BD147" s="155">
        <f t="shared" si="342"/>
        <v>0</v>
      </c>
      <c r="BE147" s="155">
        <f t="shared" si="343"/>
        <v>0</v>
      </c>
      <c r="BF147" s="155">
        <f t="shared" si="344"/>
        <v>0</v>
      </c>
      <c r="BG147" s="155">
        <f t="shared" si="345"/>
        <v>0</v>
      </c>
      <c r="BH147" s="155">
        <f t="shared" si="346"/>
        <v>0</v>
      </c>
      <c r="BI147" s="155">
        <f t="shared" si="347"/>
        <v>0</v>
      </c>
      <c r="BJ147" s="155">
        <f t="shared" si="348"/>
        <v>0</v>
      </c>
      <c r="BK147" s="155">
        <f t="shared" si="349"/>
        <v>0</v>
      </c>
      <c r="BL147" s="155">
        <f t="shared" si="350"/>
        <v>0</v>
      </c>
      <c r="BM147" s="155">
        <f t="shared" si="351"/>
        <v>0</v>
      </c>
      <c r="BN147" s="155">
        <f t="shared" si="352"/>
        <v>0</v>
      </c>
      <c r="BO147" s="190">
        <f t="shared" si="353"/>
        <v>0</v>
      </c>
    </row>
    <row r="148" spans="1:67" ht="15" customHeight="1" x14ac:dyDescent="0.25">
      <c r="A148" s="3" t="s">
        <v>20</v>
      </c>
      <c r="B148" s="108" t="s">
        <v>304</v>
      </c>
      <c r="C148" s="145">
        <f>C149+C152+C153</f>
        <v>1223.8999999999999</v>
      </c>
      <c r="D148" s="146">
        <f>D149+D151+D152+D153</f>
        <v>233.59999999999997</v>
      </c>
      <c r="E148" s="123">
        <f>E149+E151+E152</f>
        <v>1161.5</v>
      </c>
      <c r="F148" s="123">
        <f>F149+F151+F152</f>
        <v>210.2</v>
      </c>
      <c r="G148" s="123">
        <f>G149+G152+G153</f>
        <v>50.9</v>
      </c>
      <c r="H148" s="123">
        <f>H149+H152+H153</f>
        <v>23.4</v>
      </c>
      <c r="I148" s="123">
        <f t="shared" ref="I148:AX148" si="578">I149+I151+I152</f>
        <v>0</v>
      </c>
      <c r="J148" s="123">
        <f t="shared" si="578"/>
        <v>0</v>
      </c>
      <c r="K148" s="123">
        <f t="shared" si="578"/>
        <v>0</v>
      </c>
      <c r="L148" s="123">
        <f t="shared" si="578"/>
        <v>0</v>
      </c>
      <c r="M148" s="123">
        <f t="shared" si="578"/>
        <v>0.9</v>
      </c>
      <c r="N148" s="123">
        <f t="shared" si="578"/>
        <v>0</v>
      </c>
      <c r="O148" s="123">
        <f t="shared" si="578"/>
        <v>0</v>
      </c>
      <c r="P148" s="123">
        <f t="shared" si="578"/>
        <v>0</v>
      </c>
      <c r="Q148" s="197">
        <f t="shared" si="578"/>
        <v>10.6</v>
      </c>
      <c r="R148" s="197">
        <f t="shared" si="578"/>
        <v>0</v>
      </c>
      <c r="S148" s="145">
        <f>S149+S152+S153</f>
        <v>10.199999999999999</v>
      </c>
      <c r="T148" s="146">
        <f>T149+T151+T152+T153</f>
        <v>6.5</v>
      </c>
      <c r="U148" s="127">
        <f>U149+U151+U152</f>
        <v>10.199999999999999</v>
      </c>
      <c r="V148" s="127">
        <f>V149+V151+V152</f>
        <v>6.6</v>
      </c>
      <c r="W148" s="127">
        <f>W149+W152+W153</f>
        <v>0</v>
      </c>
      <c r="X148" s="127">
        <f>X149+X152+X153</f>
        <v>-0.1</v>
      </c>
      <c r="Y148" s="127">
        <f t="shared" si="578"/>
        <v>0</v>
      </c>
      <c r="Z148" s="127">
        <f t="shared" si="578"/>
        <v>0</v>
      </c>
      <c r="AA148" s="127">
        <f t="shared" si="578"/>
        <v>0</v>
      </c>
      <c r="AB148" s="127">
        <f t="shared" si="578"/>
        <v>0</v>
      </c>
      <c r="AC148" s="127">
        <f t="shared" si="578"/>
        <v>0</v>
      </c>
      <c r="AD148" s="127">
        <f t="shared" si="578"/>
        <v>0</v>
      </c>
      <c r="AE148" s="127">
        <f t="shared" si="578"/>
        <v>0</v>
      </c>
      <c r="AF148" s="127">
        <f t="shared" si="578"/>
        <v>0</v>
      </c>
      <c r="AG148" s="207">
        <f t="shared" si="578"/>
        <v>0</v>
      </c>
      <c r="AH148" s="207">
        <f t="shared" si="578"/>
        <v>0</v>
      </c>
      <c r="AI148" s="13">
        <f>AI149+AI152+AI153</f>
        <v>1234.0999999999999</v>
      </c>
      <c r="AJ148" s="11">
        <f>AJ149+AJ151+AJ152+AJ153</f>
        <v>240.09999999999997</v>
      </c>
      <c r="AK148" s="97">
        <f>AK149+AK151+AK152</f>
        <v>1171.7</v>
      </c>
      <c r="AL148" s="97">
        <f>AL149+AL151+AL152</f>
        <v>216.79999999999998</v>
      </c>
      <c r="AM148" s="97">
        <f>AM149+AM152+AM153</f>
        <v>50.9</v>
      </c>
      <c r="AN148" s="97">
        <f>AN149+AN152+AN153</f>
        <v>23.3</v>
      </c>
      <c r="AO148" s="97">
        <f t="shared" si="578"/>
        <v>0</v>
      </c>
      <c r="AP148" s="97">
        <f t="shared" si="578"/>
        <v>0</v>
      </c>
      <c r="AQ148" s="97">
        <f t="shared" si="578"/>
        <v>0</v>
      </c>
      <c r="AR148" s="97">
        <f t="shared" si="578"/>
        <v>0</v>
      </c>
      <c r="AS148" s="97">
        <f t="shared" si="578"/>
        <v>0.9</v>
      </c>
      <c r="AT148" s="97">
        <f t="shared" si="578"/>
        <v>0</v>
      </c>
      <c r="AU148" s="97">
        <f t="shared" si="578"/>
        <v>0</v>
      </c>
      <c r="AV148" s="97">
        <f t="shared" si="578"/>
        <v>0</v>
      </c>
      <c r="AW148" s="97">
        <f t="shared" si="578"/>
        <v>10.6</v>
      </c>
      <c r="AX148" s="97">
        <f t="shared" si="578"/>
        <v>0</v>
      </c>
      <c r="AY148" s="155">
        <f t="shared" si="337"/>
        <v>-10.200000000000045</v>
      </c>
      <c r="AZ148" s="155">
        <f t="shared" si="338"/>
        <v>-6.5</v>
      </c>
      <c r="BA148" s="155">
        <f t="shared" si="339"/>
        <v>-10.200000000000045</v>
      </c>
      <c r="BB148" s="155">
        <f t="shared" si="340"/>
        <v>-6.5999999999999943</v>
      </c>
      <c r="BC148" s="155">
        <f t="shared" si="341"/>
        <v>0</v>
      </c>
      <c r="BD148" s="155">
        <f t="shared" si="342"/>
        <v>9.9999999999997868E-2</v>
      </c>
      <c r="BE148" s="155">
        <f t="shared" si="343"/>
        <v>0</v>
      </c>
      <c r="BF148" s="155">
        <f t="shared" si="344"/>
        <v>0</v>
      </c>
      <c r="BG148" s="155">
        <f t="shared" si="345"/>
        <v>0</v>
      </c>
      <c r="BH148" s="155">
        <f t="shared" si="346"/>
        <v>0</v>
      </c>
      <c r="BI148" s="155">
        <f t="shared" si="347"/>
        <v>0</v>
      </c>
      <c r="BJ148" s="155">
        <f t="shared" si="348"/>
        <v>0</v>
      </c>
      <c r="BK148" s="155">
        <f t="shared" si="349"/>
        <v>0</v>
      </c>
      <c r="BL148" s="155">
        <f t="shared" si="350"/>
        <v>0</v>
      </c>
      <c r="BM148" s="155">
        <f t="shared" si="351"/>
        <v>0</v>
      </c>
      <c r="BN148" s="155">
        <f t="shared" si="352"/>
        <v>0</v>
      </c>
      <c r="BO148" s="190">
        <f t="shared" si="353"/>
        <v>-4.6185277824406512E-14</v>
      </c>
    </row>
    <row r="149" spans="1:67" ht="15" customHeight="1" x14ac:dyDescent="0.25">
      <c r="A149" s="9"/>
      <c r="B149" s="20" t="s">
        <v>289</v>
      </c>
      <c r="C149" s="147">
        <f>E149+G149+I149+K149+M149+O149+Q149</f>
        <v>249.7</v>
      </c>
      <c r="D149" s="148">
        <f t="shared" ref="D149:D154" si="579">F149+H149+J149+L149+N149+P149+R149</f>
        <v>213.39999999999998</v>
      </c>
      <c r="E149" s="6">
        <v>244.6</v>
      </c>
      <c r="F149" s="6">
        <v>210.2</v>
      </c>
      <c r="G149" s="6">
        <f>G150+G151</f>
        <v>5.0999999999999996</v>
      </c>
      <c r="H149" s="6">
        <f>H150+H151</f>
        <v>3.2</v>
      </c>
      <c r="I149" s="6"/>
      <c r="J149" s="6"/>
      <c r="K149" s="6"/>
      <c r="L149" s="6"/>
      <c r="M149" s="6"/>
      <c r="N149" s="6"/>
      <c r="O149" s="6"/>
      <c r="P149" s="6"/>
      <c r="Q149" s="198"/>
      <c r="R149" s="198"/>
      <c r="S149" s="147">
        <f t="shared" ref="S149:S154" si="580">U149+W149+Y149+AA149+AC149+AE149+AG149</f>
        <v>6.7</v>
      </c>
      <c r="T149" s="148">
        <f t="shared" ref="T149:T154" si="581">V149+X149+Z149+AB149+AD149+AF149+AH149</f>
        <v>6.5</v>
      </c>
      <c r="U149" s="128">
        <v>6.7</v>
      </c>
      <c r="V149" s="128">
        <v>6.6</v>
      </c>
      <c r="W149" s="128">
        <f>W150+W151</f>
        <v>0</v>
      </c>
      <c r="X149" s="128">
        <f>X150+X151</f>
        <v>-0.1</v>
      </c>
      <c r="Y149" s="128"/>
      <c r="Z149" s="128"/>
      <c r="AA149" s="128"/>
      <c r="AB149" s="128"/>
      <c r="AC149" s="128"/>
      <c r="AD149" s="128"/>
      <c r="AE149" s="128"/>
      <c r="AF149" s="128"/>
      <c r="AG149" s="208"/>
      <c r="AH149" s="208"/>
      <c r="AI149" s="104">
        <f>AK149+AM149+AO149+AQ149+AS149+AU149+AW149</f>
        <v>256.39999999999998</v>
      </c>
      <c r="AJ149" s="105">
        <f t="shared" ref="AJ149:AJ150" si="582">AL149+AN149+AP149+AR149+AT149+AV149+AX149</f>
        <v>219.89999999999998</v>
      </c>
      <c r="AK149" s="5">
        <f>E149+U149</f>
        <v>251.29999999999998</v>
      </c>
      <c r="AL149" s="5">
        <f t="shared" ref="AL149" si="583">F149+V149</f>
        <v>216.79999999999998</v>
      </c>
      <c r="AM149" s="5">
        <f t="shared" ref="AM149" si="584">G149+W149</f>
        <v>5.0999999999999996</v>
      </c>
      <c r="AN149" s="5">
        <f t="shared" ref="AN149" si="585">H149+X149</f>
        <v>3.1</v>
      </c>
      <c r="AO149" s="5">
        <f t="shared" ref="AO149" si="586">I149+Y149</f>
        <v>0</v>
      </c>
      <c r="AP149" s="5">
        <f t="shared" ref="AP149" si="587">J149+Z149</f>
        <v>0</v>
      </c>
      <c r="AQ149" s="5">
        <f t="shared" ref="AQ149" si="588">K149+AA149</f>
        <v>0</v>
      </c>
      <c r="AR149" s="5">
        <f t="shared" ref="AR149" si="589">L149+AB149</f>
        <v>0</v>
      </c>
      <c r="AS149" s="5">
        <f t="shared" ref="AS149" si="590">M149+AC149</f>
        <v>0</v>
      </c>
      <c r="AT149" s="5">
        <f t="shared" ref="AT149" si="591">N149+AD149</f>
        <v>0</v>
      </c>
      <c r="AU149" s="5">
        <f t="shared" ref="AU149" si="592">O149+AE149</f>
        <v>0</v>
      </c>
      <c r="AV149" s="5">
        <f t="shared" ref="AV149" si="593">P149+AF149</f>
        <v>0</v>
      </c>
      <c r="AW149" s="5">
        <f t="shared" ref="AW149" si="594">Q149+AG149</f>
        <v>0</v>
      </c>
      <c r="AX149" s="5">
        <f t="shared" ref="AX149" si="595">R149+AH149</f>
        <v>0</v>
      </c>
      <c r="AY149" s="155">
        <f t="shared" si="337"/>
        <v>-6.6999999999999886</v>
      </c>
      <c r="AZ149" s="155">
        <f t="shared" si="338"/>
        <v>-6.5</v>
      </c>
      <c r="BA149" s="155">
        <f t="shared" si="339"/>
        <v>-6.6999999999999886</v>
      </c>
      <c r="BB149" s="155">
        <f t="shared" si="340"/>
        <v>-6.5999999999999943</v>
      </c>
      <c r="BC149" s="155">
        <f t="shared" si="341"/>
        <v>0</v>
      </c>
      <c r="BD149" s="155">
        <f t="shared" si="342"/>
        <v>0.10000000000000009</v>
      </c>
      <c r="BE149" s="155">
        <f t="shared" si="343"/>
        <v>0</v>
      </c>
      <c r="BF149" s="155">
        <f t="shared" si="344"/>
        <v>0</v>
      </c>
      <c r="BG149" s="155">
        <f t="shared" si="345"/>
        <v>0</v>
      </c>
      <c r="BH149" s="155">
        <f t="shared" si="346"/>
        <v>0</v>
      </c>
      <c r="BI149" s="155">
        <f t="shared" si="347"/>
        <v>0</v>
      </c>
      <c r="BJ149" s="155">
        <f t="shared" si="348"/>
        <v>0</v>
      </c>
      <c r="BK149" s="155">
        <f t="shared" si="349"/>
        <v>0</v>
      </c>
      <c r="BL149" s="155">
        <f t="shared" si="350"/>
        <v>0</v>
      </c>
      <c r="BM149" s="155">
        <f t="shared" si="351"/>
        <v>0</v>
      </c>
      <c r="BN149" s="155">
        <f t="shared" si="352"/>
        <v>0</v>
      </c>
      <c r="BO149" s="190">
        <f t="shared" si="353"/>
        <v>1.1546319456101628E-14</v>
      </c>
    </row>
    <row r="150" spans="1:67" ht="26.25" x14ac:dyDescent="0.25">
      <c r="A150" s="9"/>
      <c r="B150" s="32" t="s">
        <v>236</v>
      </c>
      <c r="C150" s="149">
        <f>E150+G150+I150+K150+M150+O150+Q150</f>
        <v>3.3</v>
      </c>
      <c r="D150" s="150">
        <f t="shared" si="579"/>
        <v>3.2</v>
      </c>
      <c r="E150" s="130"/>
      <c r="F150" s="130"/>
      <c r="G150" s="130">
        <v>3.3</v>
      </c>
      <c r="H150" s="130">
        <v>3.2</v>
      </c>
      <c r="I150" s="130"/>
      <c r="J150" s="130"/>
      <c r="K150" s="130"/>
      <c r="L150" s="130"/>
      <c r="M150" s="130"/>
      <c r="N150" s="130"/>
      <c r="O150" s="130"/>
      <c r="P150" s="130"/>
      <c r="Q150" s="199"/>
      <c r="R150" s="199"/>
      <c r="S150" s="149">
        <f t="shared" si="580"/>
        <v>0</v>
      </c>
      <c r="T150" s="150">
        <f t="shared" si="581"/>
        <v>-0.1</v>
      </c>
      <c r="U150" s="131"/>
      <c r="V150" s="131"/>
      <c r="W150" s="131"/>
      <c r="X150" s="131">
        <v>-0.1</v>
      </c>
      <c r="Y150" s="131"/>
      <c r="Z150" s="131"/>
      <c r="AA150" s="131"/>
      <c r="AB150" s="131"/>
      <c r="AC150" s="131"/>
      <c r="AD150" s="131"/>
      <c r="AE150" s="131"/>
      <c r="AF150" s="131"/>
      <c r="AG150" s="209"/>
      <c r="AH150" s="209"/>
      <c r="AI150" s="136">
        <f t="shared" ref="AI150" si="596">AK150+AM150+AO150+AQ150+AS150+AU150+AW150</f>
        <v>3.3</v>
      </c>
      <c r="AJ150" s="137">
        <f t="shared" si="582"/>
        <v>3.1</v>
      </c>
      <c r="AK150" s="106">
        <f t="shared" ref="AK150:AK151" si="597">E150+U150</f>
        <v>0</v>
      </c>
      <c r="AL150" s="106">
        <f t="shared" ref="AL150:AL153" si="598">F150+V150</f>
        <v>0</v>
      </c>
      <c r="AM150" s="106">
        <f t="shared" ref="AM150:AM153" si="599">G150+W150</f>
        <v>3.3</v>
      </c>
      <c r="AN150" s="106">
        <f t="shared" ref="AN150:AN153" si="600">H150+X150</f>
        <v>3.1</v>
      </c>
      <c r="AO150" s="106">
        <f t="shared" ref="AO150:AO153" si="601">I150+Y150</f>
        <v>0</v>
      </c>
      <c r="AP150" s="106">
        <f t="shared" ref="AP150:AP153" si="602">J150+Z150</f>
        <v>0</v>
      </c>
      <c r="AQ150" s="106">
        <f t="shared" ref="AQ150:AQ153" si="603">K150+AA150</f>
        <v>0</v>
      </c>
      <c r="AR150" s="106">
        <f t="shared" ref="AR150:AR153" si="604">L150+AB150</f>
        <v>0</v>
      </c>
      <c r="AS150" s="106">
        <f t="shared" ref="AS150:AS153" si="605">M150+AC150</f>
        <v>0</v>
      </c>
      <c r="AT150" s="106">
        <f t="shared" ref="AT150:AT153" si="606">N150+AD150</f>
        <v>0</v>
      </c>
      <c r="AU150" s="106">
        <f t="shared" ref="AU150:AU153" si="607">O150+AE150</f>
        <v>0</v>
      </c>
      <c r="AV150" s="106">
        <f t="shared" ref="AV150:AV153" si="608">P150+AF150</f>
        <v>0</v>
      </c>
      <c r="AW150" s="106">
        <f t="shared" ref="AW150:AW153" si="609">Q150+AG150</f>
        <v>0</v>
      </c>
      <c r="AX150" s="106">
        <f t="shared" ref="AX150:AX153" si="610">R150+AH150</f>
        <v>0</v>
      </c>
      <c r="AY150" s="155">
        <f t="shared" si="337"/>
        <v>0</v>
      </c>
      <c r="AZ150" s="155">
        <f t="shared" si="338"/>
        <v>0.10000000000000009</v>
      </c>
      <c r="BA150" s="155">
        <f t="shared" si="339"/>
        <v>0</v>
      </c>
      <c r="BB150" s="155">
        <f t="shared" si="340"/>
        <v>0</v>
      </c>
      <c r="BC150" s="155">
        <f t="shared" si="341"/>
        <v>0</v>
      </c>
      <c r="BD150" s="155">
        <f t="shared" si="342"/>
        <v>0.10000000000000009</v>
      </c>
      <c r="BE150" s="155">
        <f t="shared" si="343"/>
        <v>0</v>
      </c>
      <c r="BF150" s="155">
        <f t="shared" si="344"/>
        <v>0</v>
      </c>
      <c r="BG150" s="155">
        <f t="shared" si="345"/>
        <v>0</v>
      </c>
      <c r="BH150" s="155">
        <f t="shared" si="346"/>
        <v>0</v>
      </c>
      <c r="BI150" s="155">
        <f t="shared" si="347"/>
        <v>0</v>
      </c>
      <c r="BJ150" s="155">
        <f t="shared" si="348"/>
        <v>0</v>
      </c>
      <c r="BK150" s="155">
        <f t="shared" si="349"/>
        <v>0</v>
      </c>
      <c r="BL150" s="155">
        <f t="shared" si="350"/>
        <v>0</v>
      </c>
      <c r="BM150" s="155">
        <f t="shared" si="351"/>
        <v>0</v>
      </c>
      <c r="BN150" s="155">
        <f t="shared" si="352"/>
        <v>0</v>
      </c>
      <c r="BO150" s="190">
        <f t="shared" si="353"/>
        <v>0</v>
      </c>
    </row>
    <row r="151" spans="1:67" ht="15" customHeight="1" x14ac:dyDescent="0.25">
      <c r="A151" s="9"/>
      <c r="B151" s="34" t="s">
        <v>172</v>
      </c>
      <c r="C151" s="149">
        <f>E151+G151+I151+K151+M151+O151+Q151</f>
        <v>1.8</v>
      </c>
      <c r="D151" s="150">
        <f t="shared" si="579"/>
        <v>0</v>
      </c>
      <c r="E151" s="130"/>
      <c r="F151" s="130"/>
      <c r="G151" s="130">
        <v>1.8</v>
      </c>
      <c r="H151" s="130"/>
      <c r="I151" s="130"/>
      <c r="J151" s="130"/>
      <c r="K151" s="130"/>
      <c r="L151" s="130"/>
      <c r="M151" s="130"/>
      <c r="N151" s="130"/>
      <c r="O151" s="130"/>
      <c r="P151" s="130"/>
      <c r="Q151" s="199"/>
      <c r="R151" s="199"/>
      <c r="S151" s="149">
        <f t="shared" si="580"/>
        <v>0</v>
      </c>
      <c r="T151" s="150">
        <f t="shared" si="581"/>
        <v>0</v>
      </c>
      <c r="U151" s="131"/>
      <c r="V151" s="131"/>
      <c r="W151" s="131"/>
      <c r="X151" s="131"/>
      <c r="Y151" s="131"/>
      <c r="Z151" s="131"/>
      <c r="AA151" s="131"/>
      <c r="AB151" s="131"/>
      <c r="AC151" s="131"/>
      <c r="AD151" s="131"/>
      <c r="AE151" s="131"/>
      <c r="AF151" s="131"/>
      <c r="AG151" s="209"/>
      <c r="AH151" s="209"/>
      <c r="AI151" s="136">
        <f t="shared" ref="AI151:AI154" si="611">AK151+AM151+AO151+AQ151+AS151+AU151+AW151</f>
        <v>1.8</v>
      </c>
      <c r="AJ151" s="137">
        <f t="shared" ref="AJ151:AJ154" si="612">AL151+AN151+AP151+AR151+AT151+AV151+AX151</f>
        <v>0</v>
      </c>
      <c r="AK151" s="106">
        <f t="shared" si="597"/>
        <v>0</v>
      </c>
      <c r="AL151" s="106">
        <f t="shared" si="598"/>
        <v>0</v>
      </c>
      <c r="AM151" s="106">
        <f t="shared" si="599"/>
        <v>1.8</v>
      </c>
      <c r="AN151" s="106">
        <f t="shared" si="600"/>
        <v>0</v>
      </c>
      <c r="AO151" s="106">
        <f t="shared" si="601"/>
        <v>0</v>
      </c>
      <c r="AP151" s="106">
        <f t="shared" si="602"/>
        <v>0</v>
      </c>
      <c r="AQ151" s="106">
        <f t="shared" si="603"/>
        <v>0</v>
      </c>
      <c r="AR151" s="106">
        <f t="shared" si="604"/>
        <v>0</v>
      </c>
      <c r="AS151" s="106">
        <f t="shared" si="605"/>
        <v>0</v>
      </c>
      <c r="AT151" s="106">
        <f t="shared" si="606"/>
        <v>0</v>
      </c>
      <c r="AU151" s="106">
        <f t="shared" si="607"/>
        <v>0</v>
      </c>
      <c r="AV151" s="106">
        <f t="shared" si="608"/>
        <v>0</v>
      </c>
      <c r="AW151" s="106">
        <f t="shared" si="609"/>
        <v>0</v>
      </c>
      <c r="AX151" s="106">
        <f t="shared" si="610"/>
        <v>0</v>
      </c>
      <c r="AY151" s="155">
        <f t="shared" si="337"/>
        <v>0</v>
      </c>
      <c r="AZ151" s="155">
        <f t="shared" si="338"/>
        <v>0</v>
      </c>
      <c r="BA151" s="155">
        <f t="shared" si="339"/>
        <v>0</v>
      </c>
      <c r="BB151" s="155">
        <f t="shared" si="340"/>
        <v>0</v>
      </c>
      <c r="BC151" s="155">
        <f t="shared" si="341"/>
        <v>0</v>
      </c>
      <c r="BD151" s="155">
        <f t="shared" si="342"/>
        <v>0</v>
      </c>
      <c r="BE151" s="155">
        <f t="shared" si="343"/>
        <v>0</v>
      </c>
      <c r="BF151" s="155">
        <f t="shared" si="344"/>
        <v>0</v>
      </c>
      <c r="BG151" s="155">
        <f t="shared" si="345"/>
        <v>0</v>
      </c>
      <c r="BH151" s="155">
        <f t="shared" si="346"/>
        <v>0</v>
      </c>
      <c r="BI151" s="155">
        <f t="shared" si="347"/>
        <v>0</v>
      </c>
      <c r="BJ151" s="155">
        <f t="shared" si="348"/>
        <v>0</v>
      </c>
      <c r="BK151" s="155">
        <f t="shared" si="349"/>
        <v>0</v>
      </c>
      <c r="BL151" s="155">
        <f t="shared" si="350"/>
        <v>0</v>
      </c>
      <c r="BM151" s="155">
        <f t="shared" si="351"/>
        <v>0</v>
      </c>
      <c r="BN151" s="155">
        <f t="shared" si="352"/>
        <v>0</v>
      </c>
      <c r="BO151" s="190">
        <f t="shared" si="353"/>
        <v>0</v>
      </c>
    </row>
    <row r="152" spans="1:67" ht="15" customHeight="1" x14ac:dyDescent="0.25">
      <c r="A152" s="9"/>
      <c r="B152" s="8" t="s">
        <v>5</v>
      </c>
      <c r="C152" s="148">
        <f>E152+G152+I152+K152+M152+O152+Q152</f>
        <v>928.4</v>
      </c>
      <c r="D152" s="148">
        <f t="shared" si="579"/>
        <v>0</v>
      </c>
      <c r="E152" s="6">
        <v>916.9</v>
      </c>
      <c r="F152" s="6"/>
      <c r="G152" s="6"/>
      <c r="H152" s="6"/>
      <c r="I152" s="6"/>
      <c r="J152" s="6"/>
      <c r="K152" s="6"/>
      <c r="L152" s="6"/>
      <c r="M152" s="6">
        <v>0.9</v>
      </c>
      <c r="N152" s="6"/>
      <c r="O152" s="6"/>
      <c r="P152" s="6"/>
      <c r="Q152" s="198">
        <f>'4 priedas_ nepanaudotos lėšos'!C49</f>
        <v>10.6</v>
      </c>
      <c r="R152" s="198">
        <f>'4 priedas_ nepanaudotos lėšos'!D49</f>
        <v>0</v>
      </c>
      <c r="S152" s="148">
        <f t="shared" si="580"/>
        <v>3.5</v>
      </c>
      <c r="T152" s="148">
        <f t="shared" si="581"/>
        <v>0</v>
      </c>
      <c r="U152" s="128">
        <v>3.5</v>
      </c>
      <c r="V152" s="128"/>
      <c r="W152" s="128"/>
      <c r="X152" s="128"/>
      <c r="Y152" s="128"/>
      <c r="Z152" s="128"/>
      <c r="AA152" s="128"/>
      <c r="AB152" s="128"/>
      <c r="AC152" s="128"/>
      <c r="AD152" s="128"/>
      <c r="AE152" s="128"/>
      <c r="AF152" s="128"/>
      <c r="AG152" s="208">
        <f>'4 priedas_ nepanaudotos lėšos'!O49</f>
        <v>0</v>
      </c>
      <c r="AH152" s="208">
        <f>'4 priedas_ nepanaudotos lėšos'!P49</f>
        <v>0</v>
      </c>
      <c r="AI152" s="105">
        <f t="shared" si="611"/>
        <v>931.9</v>
      </c>
      <c r="AJ152" s="105">
        <f t="shared" si="612"/>
        <v>0</v>
      </c>
      <c r="AK152" s="5">
        <f>E152+U152</f>
        <v>920.4</v>
      </c>
      <c r="AL152" s="5">
        <f t="shared" si="598"/>
        <v>0</v>
      </c>
      <c r="AM152" s="5">
        <f t="shared" si="599"/>
        <v>0</v>
      </c>
      <c r="AN152" s="5">
        <f t="shared" si="600"/>
        <v>0</v>
      </c>
      <c r="AO152" s="5">
        <f t="shared" si="601"/>
        <v>0</v>
      </c>
      <c r="AP152" s="5">
        <f t="shared" si="602"/>
        <v>0</v>
      </c>
      <c r="AQ152" s="5">
        <f t="shared" si="603"/>
        <v>0</v>
      </c>
      <c r="AR152" s="5">
        <f t="shared" si="604"/>
        <v>0</v>
      </c>
      <c r="AS152" s="5">
        <f t="shared" si="605"/>
        <v>0.9</v>
      </c>
      <c r="AT152" s="5">
        <f t="shared" si="606"/>
        <v>0</v>
      </c>
      <c r="AU152" s="5">
        <f t="shared" si="607"/>
        <v>0</v>
      </c>
      <c r="AV152" s="5">
        <f t="shared" si="608"/>
        <v>0</v>
      </c>
      <c r="AW152" s="5">
        <f t="shared" si="609"/>
        <v>10.6</v>
      </c>
      <c r="AX152" s="5">
        <f t="shared" si="610"/>
        <v>0</v>
      </c>
      <c r="AY152" s="155">
        <f t="shared" si="337"/>
        <v>-3.5</v>
      </c>
      <c r="AZ152" s="155">
        <f t="shared" si="338"/>
        <v>0</v>
      </c>
      <c r="BA152" s="155">
        <f t="shared" si="339"/>
        <v>-3.5</v>
      </c>
      <c r="BB152" s="155">
        <f t="shared" si="340"/>
        <v>0</v>
      </c>
      <c r="BC152" s="155">
        <f t="shared" si="341"/>
        <v>0</v>
      </c>
      <c r="BD152" s="155">
        <f t="shared" si="342"/>
        <v>0</v>
      </c>
      <c r="BE152" s="155">
        <f t="shared" si="343"/>
        <v>0</v>
      </c>
      <c r="BF152" s="155">
        <f t="shared" si="344"/>
        <v>0</v>
      </c>
      <c r="BG152" s="155">
        <f t="shared" si="345"/>
        <v>0</v>
      </c>
      <c r="BH152" s="155">
        <f t="shared" si="346"/>
        <v>0</v>
      </c>
      <c r="BI152" s="155">
        <f t="shared" si="347"/>
        <v>0</v>
      </c>
      <c r="BJ152" s="155">
        <f t="shared" si="348"/>
        <v>0</v>
      </c>
      <c r="BK152" s="155">
        <f t="shared" si="349"/>
        <v>0</v>
      </c>
      <c r="BL152" s="155">
        <f t="shared" si="350"/>
        <v>0</v>
      </c>
      <c r="BM152" s="155">
        <f t="shared" si="351"/>
        <v>0</v>
      </c>
      <c r="BN152" s="155">
        <f t="shared" si="352"/>
        <v>0</v>
      </c>
      <c r="BO152" s="190">
        <f t="shared" si="353"/>
        <v>0</v>
      </c>
    </row>
    <row r="153" spans="1:67" ht="15" customHeight="1" x14ac:dyDescent="0.25">
      <c r="A153" s="9"/>
      <c r="B153" s="7" t="s">
        <v>293</v>
      </c>
      <c r="C153" s="148">
        <f t="shared" ref="C153:C154" si="613">E153+G153+I153+K153+M153+O153+Q153</f>
        <v>45.8</v>
      </c>
      <c r="D153" s="148">
        <f t="shared" si="579"/>
        <v>20.2</v>
      </c>
      <c r="E153" s="6"/>
      <c r="F153" s="6"/>
      <c r="G153" s="6">
        <f t="shared" ref="G153:H153" si="614">G154</f>
        <v>45.8</v>
      </c>
      <c r="H153" s="6">
        <f t="shared" si="614"/>
        <v>20.2</v>
      </c>
      <c r="I153" s="6"/>
      <c r="J153" s="6"/>
      <c r="K153" s="6"/>
      <c r="L153" s="6"/>
      <c r="M153" s="6"/>
      <c r="N153" s="6"/>
      <c r="O153" s="6"/>
      <c r="P153" s="6"/>
      <c r="Q153" s="198"/>
      <c r="R153" s="198"/>
      <c r="S153" s="148">
        <f t="shared" si="580"/>
        <v>0</v>
      </c>
      <c r="T153" s="148">
        <f t="shared" si="581"/>
        <v>0</v>
      </c>
      <c r="U153" s="128"/>
      <c r="V153" s="128"/>
      <c r="W153" s="128">
        <f t="shared" ref="W153:X153" si="615">W154</f>
        <v>0</v>
      </c>
      <c r="X153" s="128">
        <f t="shared" si="615"/>
        <v>0</v>
      </c>
      <c r="Y153" s="128"/>
      <c r="Z153" s="128"/>
      <c r="AA153" s="128"/>
      <c r="AB153" s="128"/>
      <c r="AC153" s="128"/>
      <c r="AD153" s="128"/>
      <c r="AE153" s="128"/>
      <c r="AF153" s="128"/>
      <c r="AG153" s="208"/>
      <c r="AH153" s="208"/>
      <c r="AI153" s="105">
        <f t="shared" si="611"/>
        <v>45.8</v>
      </c>
      <c r="AJ153" s="105">
        <f t="shared" si="612"/>
        <v>20.2</v>
      </c>
      <c r="AK153" s="5">
        <f>E153+U153</f>
        <v>0</v>
      </c>
      <c r="AL153" s="5">
        <f t="shared" si="598"/>
        <v>0</v>
      </c>
      <c r="AM153" s="5">
        <f t="shared" si="599"/>
        <v>45.8</v>
      </c>
      <c r="AN153" s="5">
        <f t="shared" si="600"/>
        <v>20.2</v>
      </c>
      <c r="AO153" s="5">
        <f t="shared" si="601"/>
        <v>0</v>
      </c>
      <c r="AP153" s="5">
        <f t="shared" si="602"/>
        <v>0</v>
      </c>
      <c r="AQ153" s="5">
        <f t="shared" si="603"/>
        <v>0</v>
      </c>
      <c r="AR153" s="5">
        <f t="shared" si="604"/>
        <v>0</v>
      </c>
      <c r="AS153" s="5">
        <f t="shared" si="605"/>
        <v>0</v>
      </c>
      <c r="AT153" s="5">
        <f t="shared" si="606"/>
        <v>0</v>
      </c>
      <c r="AU153" s="5">
        <f t="shared" si="607"/>
        <v>0</v>
      </c>
      <c r="AV153" s="5">
        <f t="shared" si="608"/>
        <v>0</v>
      </c>
      <c r="AW153" s="5">
        <f t="shared" si="609"/>
        <v>0</v>
      </c>
      <c r="AX153" s="5">
        <f t="shared" si="610"/>
        <v>0</v>
      </c>
      <c r="AY153" s="155">
        <f t="shared" si="337"/>
        <v>0</v>
      </c>
      <c r="AZ153" s="155">
        <f t="shared" si="338"/>
        <v>0</v>
      </c>
      <c r="BA153" s="155">
        <f t="shared" si="339"/>
        <v>0</v>
      </c>
      <c r="BB153" s="155">
        <f t="shared" si="340"/>
        <v>0</v>
      </c>
      <c r="BC153" s="155">
        <f t="shared" si="341"/>
        <v>0</v>
      </c>
      <c r="BD153" s="155">
        <f t="shared" si="342"/>
        <v>0</v>
      </c>
      <c r="BE153" s="155">
        <f t="shared" si="343"/>
        <v>0</v>
      </c>
      <c r="BF153" s="155">
        <f t="shared" si="344"/>
        <v>0</v>
      </c>
      <c r="BG153" s="155">
        <f t="shared" si="345"/>
        <v>0</v>
      </c>
      <c r="BH153" s="155">
        <f t="shared" si="346"/>
        <v>0</v>
      </c>
      <c r="BI153" s="155">
        <f t="shared" si="347"/>
        <v>0</v>
      </c>
      <c r="BJ153" s="155">
        <f t="shared" si="348"/>
        <v>0</v>
      </c>
      <c r="BK153" s="155">
        <f t="shared" si="349"/>
        <v>0</v>
      </c>
      <c r="BL153" s="155">
        <f t="shared" si="350"/>
        <v>0</v>
      </c>
      <c r="BM153" s="155">
        <f t="shared" si="351"/>
        <v>0</v>
      </c>
      <c r="BN153" s="155">
        <f t="shared" si="352"/>
        <v>0</v>
      </c>
      <c r="BO153" s="190">
        <f t="shared" si="353"/>
        <v>0</v>
      </c>
    </row>
    <row r="154" spans="1:67" ht="15" customHeight="1" x14ac:dyDescent="0.25">
      <c r="A154" s="9"/>
      <c r="B154" s="35" t="s">
        <v>171</v>
      </c>
      <c r="C154" s="150">
        <f t="shared" si="613"/>
        <v>45.8</v>
      </c>
      <c r="D154" s="150">
        <f t="shared" si="579"/>
        <v>20.2</v>
      </c>
      <c r="E154" s="130"/>
      <c r="F154" s="130"/>
      <c r="G154" s="130">
        <v>45.8</v>
      </c>
      <c r="H154" s="130">
        <v>20.2</v>
      </c>
      <c r="I154" s="130"/>
      <c r="J154" s="130"/>
      <c r="K154" s="130"/>
      <c r="L154" s="130"/>
      <c r="M154" s="130"/>
      <c r="N154" s="130"/>
      <c r="O154" s="130"/>
      <c r="P154" s="130"/>
      <c r="Q154" s="199"/>
      <c r="R154" s="199"/>
      <c r="S154" s="150">
        <f t="shared" si="580"/>
        <v>0</v>
      </c>
      <c r="T154" s="150">
        <f t="shared" si="581"/>
        <v>0</v>
      </c>
      <c r="U154" s="131"/>
      <c r="V154" s="131"/>
      <c r="W154" s="131"/>
      <c r="X154" s="131"/>
      <c r="Y154" s="131"/>
      <c r="Z154" s="131"/>
      <c r="AA154" s="131"/>
      <c r="AB154" s="131"/>
      <c r="AC154" s="131"/>
      <c r="AD154" s="131"/>
      <c r="AE154" s="131"/>
      <c r="AF154" s="131"/>
      <c r="AG154" s="209"/>
      <c r="AH154" s="209"/>
      <c r="AI154" s="137">
        <f t="shared" si="611"/>
        <v>45.8</v>
      </c>
      <c r="AJ154" s="137">
        <f t="shared" si="612"/>
        <v>20.2</v>
      </c>
      <c r="AK154" s="106">
        <f t="shared" ref="AK154" si="616">E154+U154</f>
        <v>0</v>
      </c>
      <c r="AL154" s="106">
        <f t="shared" ref="AL154" si="617">F154+V154</f>
        <v>0</v>
      </c>
      <c r="AM154" s="106">
        <f t="shared" ref="AM154" si="618">G154+W154</f>
        <v>45.8</v>
      </c>
      <c r="AN154" s="106">
        <f t="shared" ref="AN154" si="619">H154+X154</f>
        <v>20.2</v>
      </c>
      <c r="AO154" s="106">
        <f t="shared" ref="AO154" si="620">I154+Y154</f>
        <v>0</v>
      </c>
      <c r="AP154" s="106">
        <f t="shared" ref="AP154" si="621">J154+Z154</f>
        <v>0</v>
      </c>
      <c r="AQ154" s="106">
        <f t="shared" ref="AQ154" si="622">K154+AA154</f>
        <v>0</v>
      </c>
      <c r="AR154" s="106">
        <f t="shared" ref="AR154" si="623">L154+AB154</f>
        <v>0</v>
      </c>
      <c r="AS154" s="106">
        <f t="shared" ref="AS154" si="624">M154+AC154</f>
        <v>0</v>
      </c>
      <c r="AT154" s="106">
        <f t="shared" ref="AT154" si="625">N154+AD154</f>
        <v>0</v>
      </c>
      <c r="AU154" s="106">
        <f t="shared" ref="AU154" si="626">O154+AE154</f>
        <v>0</v>
      </c>
      <c r="AV154" s="106">
        <f t="shared" ref="AV154" si="627">P154+AF154</f>
        <v>0</v>
      </c>
      <c r="AW154" s="106">
        <f t="shared" ref="AW154" si="628">Q154+AG154</f>
        <v>0</v>
      </c>
      <c r="AX154" s="106">
        <f t="shared" ref="AX154" si="629">R154+AH154</f>
        <v>0</v>
      </c>
      <c r="AY154" s="155">
        <f t="shared" ref="AY154:AY221" si="630">C154-AI154</f>
        <v>0</v>
      </c>
      <c r="AZ154" s="155">
        <f t="shared" ref="AZ154:AZ221" si="631">D154-AJ154</f>
        <v>0</v>
      </c>
      <c r="BA154" s="155">
        <f t="shared" ref="BA154:BA221" si="632">E154-AK154</f>
        <v>0</v>
      </c>
      <c r="BB154" s="155">
        <f t="shared" ref="BB154:BB221" si="633">F154-AL154</f>
        <v>0</v>
      </c>
      <c r="BC154" s="155">
        <f t="shared" ref="BC154:BC221" si="634">G154-AM154</f>
        <v>0</v>
      </c>
      <c r="BD154" s="155">
        <f t="shared" ref="BD154:BD221" si="635">H154-AN154</f>
        <v>0</v>
      </c>
      <c r="BE154" s="155">
        <f t="shared" ref="BE154:BE221" si="636">I154-AO154</f>
        <v>0</v>
      </c>
      <c r="BF154" s="155">
        <f t="shared" ref="BF154:BF221" si="637">J154-AP154</f>
        <v>0</v>
      </c>
      <c r="BG154" s="155">
        <f t="shared" ref="BG154:BG221" si="638">K154-AQ154</f>
        <v>0</v>
      </c>
      <c r="BH154" s="155">
        <f t="shared" ref="BH154:BH221" si="639">L154-AR154</f>
        <v>0</v>
      </c>
      <c r="BI154" s="155">
        <f t="shared" ref="BI154:BI221" si="640">M154-AS154</f>
        <v>0</v>
      </c>
      <c r="BJ154" s="155">
        <f t="shared" ref="BJ154:BJ221" si="641">N154-AT154</f>
        <v>0</v>
      </c>
      <c r="BK154" s="155">
        <f t="shared" ref="BK154:BK221" si="642">O154-AU154</f>
        <v>0</v>
      </c>
      <c r="BL154" s="155">
        <f t="shared" ref="BL154:BL221" si="643">P154-AV154</f>
        <v>0</v>
      </c>
      <c r="BM154" s="155">
        <f t="shared" ref="BM154:BM221" si="644">Q154-AW154</f>
        <v>0</v>
      </c>
      <c r="BN154" s="155">
        <f t="shared" ref="BN154:BN221" si="645">R154-AX154</f>
        <v>0</v>
      </c>
      <c r="BO154" s="190">
        <f t="shared" ref="BO154:BO221" si="646">S154+AY154</f>
        <v>0</v>
      </c>
    </row>
    <row r="155" spans="1:67" s="24" customFormat="1" ht="15" customHeight="1" x14ac:dyDescent="0.25">
      <c r="A155" s="29" t="s">
        <v>21</v>
      </c>
      <c r="B155" s="108" t="s">
        <v>305</v>
      </c>
      <c r="C155" s="145">
        <f>C156</f>
        <v>1724.4</v>
      </c>
      <c r="D155" s="146">
        <f>D156</f>
        <v>0</v>
      </c>
      <c r="E155" s="123">
        <f t="shared" ref="E155:R155" si="647">E156</f>
        <v>1724.4</v>
      </c>
      <c r="F155" s="123">
        <f t="shared" si="647"/>
        <v>0</v>
      </c>
      <c r="G155" s="123">
        <f t="shared" si="647"/>
        <v>0</v>
      </c>
      <c r="H155" s="123">
        <f t="shared" si="647"/>
        <v>0</v>
      </c>
      <c r="I155" s="123">
        <f t="shared" si="647"/>
        <v>0</v>
      </c>
      <c r="J155" s="123">
        <f t="shared" si="647"/>
        <v>0</v>
      </c>
      <c r="K155" s="123">
        <f t="shared" si="647"/>
        <v>0</v>
      </c>
      <c r="L155" s="123">
        <f t="shared" si="647"/>
        <v>0</v>
      </c>
      <c r="M155" s="123">
        <f t="shared" si="647"/>
        <v>0</v>
      </c>
      <c r="N155" s="123">
        <f t="shared" si="647"/>
        <v>0</v>
      </c>
      <c r="O155" s="123">
        <f t="shared" si="647"/>
        <v>0</v>
      </c>
      <c r="P155" s="123">
        <f t="shared" si="647"/>
        <v>0</v>
      </c>
      <c r="Q155" s="197">
        <f t="shared" si="647"/>
        <v>0</v>
      </c>
      <c r="R155" s="197">
        <f t="shared" si="647"/>
        <v>0</v>
      </c>
      <c r="S155" s="145">
        <f>S156</f>
        <v>0</v>
      </c>
      <c r="T155" s="146">
        <f t="shared" ref="T155:AH155" si="648">T156</f>
        <v>0</v>
      </c>
      <c r="U155" s="127">
        <f t="shared" si="648"/>
        <v>0</v>
      </c>
      <c r="V155" s="127">
        <f t="shared" si="648"/>
        <v>0</v>
      </c>
      <c r="W155" s="127">
        <f t="shared" si="648"/>
        <v>0</v>
      </c>
      <c r="X155" s="127">
        <f t="shared" si="648"/>
        <v>0</v>
      </c>
      <c r="Y155" s="127">
        <f t="shared" si="648"/>
        <v>0</v>
      </c>
      <c r="Z155" s="127">
        <f t="shared" si="648"/>
        <v>0</v>
      </c>
      <c r="AA155" s="127">
        <f t="shared" si="648"/>
        <v>0</v>
      </c>
      <c r="AB155" s="127">
        <f t="shared" si="648"/>
        <v>0</v>
      </c>
      <c r="AC155" s="127">
        <f t="shared" si="648"/>
        <v>0</v>
      </c>
      <c r="AD155" s="127">
        <f t="shared" si="648"/>
        <v>0</v>
      </c>
      <c r="AE155" s="127">
        <f t="shared" si="648"/>
        <v>0</v>
      </c>
      <c r="AF155" s="127">
        <f t="shared" si="648"/>
        <v>0</v>
      </c>
      <c r="AG155" s="207">
        <f t="shared" si="648"/>
        <v>0</v>
      </c>
      <c r="AH155" s="207">
        <f t="shared" si="648"/>
        <v>0</v>
      </c>
      <c r="AI155" s="13">
        <f>AI156</f>
        <v>1724.4</v>
      </c>
      <c r="AJ155" s="11">
        <f t="shared" ref="AJ155:AX155" si="649">AJ156</f>
        <v>0</v>
      </c>
      <c r="AK155" s="97">
        <f t="shared" si="649"/>
        <v>1724.4</v>
      </c>
      <c r="AL155" s="97">
        <f t="shared" si="649"/>
        <v>0</v>
      </c>
      <c r="AM155" s="97">
        <f t="shared" si="649"/>
        <v>0</v>
      </c>
      <c r="AN155" s="97">
        <f t="shared" si="649"/>
        <v>0</v>
      </c>
      <c r="AO155" s="97">
        <f t="shared" si="649"/>
        <v>0</v>
      </c>
      <c r="AP155" s="97">
        <f t="shared" si="649"/>
        <v>0</v>
      </c>
      <c r="AQ155" s="97">
        <f t="shared" si="649"/>
        <v>0</v>
      </c>
      <c r="AR155" s="97">
        <f t="shared" si="649"/>
        <v>0</v>
      </c>
      <c r="AS155" s="97">
        <f t="shared" si="649"/>
        <v>0</v>
      </c>
      <c r="AT155" s="97">
        <f t="shared" si="649"/>
        <v>0</v>
      </c>
      <c r="AU155" s="97">
        <f t="shared" si="649"/>
        <v>0</v>
      </c>
      <c r="AV155" s="97">
        <f t="shared" si="649"/>
        <v>0</v>
      </c>
      <c r="AW155" s="97">
        <f t="shared" si="649"/>
        <v>0</v>
      </c>
      <c r="AX155" s="97">
        <f t="shared" si="649"/>
        <v>0</v>
      </c>
      <c r="AY155" s="155">
        <f t="shared" si="630"/>
        <v>0</v>
      </c>
      <c r="AZ155" s="155">
        <f t="shared" si="631"/>
        <v>0</v>
      </c>
      <c r="BA155" s="155">
        <f t="shared" si="632"/>
        <v>0</v>
      </c>
      <c r="BB155" s="155">
        <f t="shared" si="633"/>
        <v>0</v>
      </c>
      <c r="BC155" s="155">
        <f t="shared" si="634"/>
        <v>0</v>
      </c>
      <c r="BD155" s="155">
        <f t="shared" si="635"/>
        <v>0</v>
      </c>
      <c r="BE155" s="155">
        <f t="shared" si="636"/>
        <v>0</v>
      </c>
      <c r="BF155" s="155">
        <f t="shared" si="637"/>
        <v>0</v>
      </c>
      <c r="BG155" s="155">
        <f t="shared" si="638"/>
        <v>0</v>
      </c>
      <c r="BH155" s="155">
        <f t="shared" si="639"/>
        <v>0</v>
      </c>
      <c r="BI155" s="155">
        <f t="shared" si="640"/>
        <v>0</v>
      </c>
      <c r="BJ155" s="155">
        <f t="shared" si="641"/>
        <v>0</v>
      </c>
      <c r="BK155" s="155">
        <f t="shared" si="642"/>
        <v>0</v>
      </c>
      <c r="BL155" s="155">
        <f t="shared" si="643"/>
        <v>0</v>
      </c>
      <c r="BM155" s="155">
        <f t="shared" si="644"/>
        <v>0</v>
      </c>
      <c r="BN155" s="155">
        <f t="shared" si="645"/>
        <v>0</v>
      </c>
      <c r="BO155" s="190">
        <f t="shared" si="646"/>
        <v>0</v>
      </c>
    </row>
    <row r="156" spans="1:67" s="56" customFormat="1" ht="15" customHeight="1" x14ac:dyDescent="0.25">
      <c r="A156" s="101"/>
      <c r="B156" s="4" t="s">
        <v>4</v>
      </c>
      <c r="C156" s="147">
        <f>E156+G156+I156+K156+M156+O156+Q156</f>
        <v>1724.4</v>
      </c>
      <c r="D156" s="148">
        <f>F156+H156+J156+L156+N156+P156+R156</f>
        <v>0</v>
      </c>
      <c r="E156" s="6">
        <v>1724.4</v>
      </c>
      <c r="F156" s="132"/>
      <c r="G156" s="132"/>
      <c r="H156" s="132"/>
      <c r="I156" s="132"/>
      <c r="J156" s="132"/>
      <c r="K156" s="132"/>
      <c r="L156" s="132"/>
      <c r="M156" s="132"/>
      <c r="N156" s="132"/>
      <c r="O156" s="132"/>
      <c r="P156" s="132"/>
      <c r="Q156" s="200"/>
      <c r="R156" s="200"/>
      <c r="S156" s="147">
        <f>U156+W156+Y156+AA156+AC156+AE156+AG156</f>
        <v>0</v>
      </c>
      <c r="T156" s="148">
        <f>V156+X156+Z156+AB156+AD156+AF156+AH156</f>
        <v>0</v>
      </c>
      <c r="U156" s="134"/>
      <c r="V156" s="134"/>
      <c r="W156" s="134"/>
      <c r="X156" s="134"/>
      <c r="Y156" s="134"/>
      <c r="Z156" s="134"/>
      <c r="AA156" s="134"/>
      <c r="AB156" s="134"/>
      <c r="AC156" s="134"/>
      <c r="AD156" s="134"/>
      <c r="AE156" s="134"/>
      <c r="AF156" s="134"/>
      <c r="AG156" s="210"/>
      <c r="AH156" s="210"/>
      <c r="AI156" s="104">
        <f>AK156+AM156+AO156+AQ156+AS156+AU156+AW156</f>
        <v>1724.4</v>
      </c>
      <c r="AJ156" s="105">
        <f>AL156+AN156+AP156+AR156+AT156+AV156+AX156</f>
        <v>0</v>
      </c>
      <c r="AK156" s="5">
        <f>E156+U156</f>
        <v>1724.4</v>
      </c>
      <c r="AL156" s="5">
        <f t="shared" ref="AL156" si="650">F156+V156</f>
        <v>0</v>
      </c>
      <c r="AM156" s="5">
        <f t="shared" ref="AM156" si="651">G156+W156</f>
        <v>0</v>
      </c>
      <c r="AN156" s="5">
        <f t="shared" ref="AN156" si="652">H156+X156</f>
        <v>0</v>
      </c>
      <c r="AO156" s="5">
        <f t="shared" ref="AO156" si="653">I156+Y156</f>
        <v>0</v>
      </c>
      <c r="AP156" s="5">
        <f t="shared" ref="AP156" si="654">J156+Z156</f>
        <v>0</v>
      </c>
      <c r="AQ156" s="5">
        <f t="shared" ref="AQ156" si="655">K156+AA156</f>
        <v>0</v>
      </c>
      <c r="AR156" s="5">
        <f t="shared" ref="AR156" si="656">L156+AB156</f>
        <v>0</v>
      </c>
      <c r="AS156" s="5">
        <f t="shared" ref="AS156" si="657">M156+AC156</f>
        <v>0</v>
      </c>
      <c r="AT156" s="5">
        <f t="shared" ref="AT156" si="658">N156+AD156</f>
        <v>0</v>
      </c>
      <c r="AU156" s="5">
        <f t="shared" ref="AU156" si="659">O156+AE156</f>
        <v>0</v>
      </c>
      <c r="AV156" s="5">
        <f t="shared" ref="AV156" si="660">P156+AF156</f>
        <v>0</v>
      </c>
      <c r="AW156" s="5">
        <f t="shared" ref="AW156" si="661">Q156+AG156</f>
        <v>0</v>
      </c>
      <c r="AX156" s="5">
        <f t="shared" ref="AX156" si="662">R156+AH156</f>
        <v>0</v>
      </c>
      <c r="AY156" s="155">
        <f t="shared" si="630"/>
        <v>0</v>
      </c>
      <c r="AZ156" s="155">
        <f t="shared" si="631"/>
        <v>0</v>
      </c>
      <c r="BA156" s="155">
        <f t="shared" si="632"/>
        <v>0</v>
      </c>
      <c r="BB156" s="155">
        <f t="shared" si="633"/>
        <v>0</v>
      </c>
      <c r="BC156" s="155">
        <f t="shared" si="634"/>
        <v>0</v>
      </c>
      <c r="BD156" s="155">
        <f t="shared" si="635"/>
        <v>0</v>
      </c>
      <c r="BE156" s="155">
        <f t="shared" si="636"/>
        <v>0</v>
      </c>
      <c r="BF156" s="155">
        <f t="shared" si="637"/>
        <v>0</v>
      </c>
      <c r="BG156" s="155">
        <f t="shared" si="638"/>
        <v>0</v>
      </c>
      <c r="BH156" s="155">
        <f t="shared" si="639"/>
        <v>0</v>
      </c>
      <c r="BI156" s="155">
        <f t="shared" si="640"/>
        <v>0</v>
      </c>
      <c r="BJ156" s="155">
        <f t="shared" si="641"/>
        <v>0</v>
      </c>
      <c r="BK156" s="155">
        <f t="shared" si="642"/>
        <v>0</v>
      </c>
      <c r="BL156" s="155">
        <f t="shared" si="643"/>
        <v>0</v>
      </c>
      <c r="BM156" s="155">
        <f t="shared" si="644"/>
        <v>0</v>
      </c>
      <c r="BN156" s="155">
        <f t="shared" si="645"/>
        <v>0</v>
      </c>
      <c r="BO156" s="190">
        <f t="shared" si="646"/>
        <v>0</v>
      </c>
    </row>
    <row r="157" spans="1:67" s="24" customFormat="1" ht="15" customHeight="1" x14ac:dyDescent="0.25">
      <c r="A157" s="3" t="s">
        <v>22</v>
      </c>
      <c r="B157" s="112" t="s">
        <v>306</v>
      </c>
      <c r="C157" s="145">
        <f>C158</f>
        <v>680.9</v>
      </c>
      <c r="D157" s="146">
        <f t="shared" ref="D157:R158" si="663">D158</f>
        <v>630.79999999999995</v>
      </c>
      <c r="E157" s="123">
        <f t="shared" si="663"/>
        <v>7</v>
      </c>
      <c r="F157" s="123">
        <f t="shared" si="663"/>
        <v>0</v>
      </c>
      <c r="G157" s="123">
        <f t="shared" si="663"/>
        <v>672.4</v>
      </c>
      <c r="H157" s="123">
        <f t="shared" si="663"/>
        <v>630.79999999999995</v>
      </c>
      <c r="I157" s="123">
        <f t="shared" si="663"/>
        <v>0</v>
      </c>
      <c r="J157" s="123">
        <f t="shared" si="663"/>
        <v>0</v>
      </c>
      <c r="K157" s="123">
        <f t="shared" si="663"/>
        <v>0</v>
      </c>
      <c r="L157" s="123">
        <f t="shared" si="663"/>
        <v>0</v>
      </c>
      <c r="M157" s="123">
        <f t="shared" si="663"/>
        <v>1.5</v>
      </c>
      <c r="N157" s="123">
        <f t="shared" si="663"/>
        <v>0</v>
      </c>
      <c r="O157" s="123">
        <f t="shared" si="663"/>
        <v>0</v>
      </c>
      <c r="P157" s="123">
        <f t="shared" si="663"/>
        <v>0</v>
      </c>
      <c r="Q157" s="197">
        <f t="shared" si="663"/>
        <v>0</v>
      </c>
      <c r="R157" s="197">
        <f t="shared" si="663"/>
        <v>0</v>
      </c>
      <c r="S157" s="145">
        <f>S158</f>
        <v>3.7</v>
      </c>
      <c r="T157" s="146">
        <f t="shared" ref="T157:AH158" si="664">T158</f>
        <v>-1.5</v>
      </c>
      <c r="U157" s="127">
        <f t="shared" si="664"/>
        <v>0</v>
      </c>
      <c r="V157" s="127">
        <f t="shared" si="664"/>
        <v>0</v>
      </c>
      <c r="W157" s="127">
        <f t="shared" si="664"/>
        <v>0</v>
      </c>
      <c r="X157" s="127">
        <f t="shared" si="664"/>
        <v>-1.5</v>
      </c>
      <c r="Y157" s="127">
        <f t="shared" si="664"/>
        <v>0</v>
      </c>
      <c r="Z157" s="127">
        <f t="shared" si="664"/>
        <v>0</v>
      </c>
      <c r="AA157" s="127">
        <f t="shared" si="664"/>
        <v>0</v>
      </c>
      <c r="AB157" s="127">
        <f t="shared" si="664"/>
        <v>0</v>
      </c>
      <c r="AC157" s="127">
        <f t="shared" si="664"/>
        <v>0</v>
      </c>
      <c r="AD157" s="127">
        <f t="shared" si="664"/>
        <v>0</v>
      </c>
      <c r="AE157" s="127">
        <f t="shared" si="664"/>
        <v>0</v>
      </c>
      <c r="AF157" s="127">
        <f t="shared" si="664"/>
        <v>0</v>
      </c>
      <c r="AG157" s="207">
        <f t="shared" si="664"/>
        <v>3.7</v>
      </c>
      <c r="AH157" s="207">
        <f t="shared" si="664"/>
        <v>0</v>
      </c>
      <c r="AI157" s="13">
        <f>AI158</f>
        <v>684.6</v>
      </c>
      <c r="AJ157" s="11">
        <f t="shared" ref="AJ157:AX157" si="665">AJ158</f>
        <v>629.29999999999995</v>
      </c>
      <c r="AK157" s="97">
        <f t="shared" si="665"/>
        <v>7</v>
      </c>
      <c r="AL157" s="97">
        <f t="shared" si="665"/>
        <v>0</v>
      </c>
      <c r="AM157" s="97">
        <f t="shared" si="665"/>
        <v>672.4</v>
      </c>
      <c r="AN157" s="97">
        <f t="shared" si="665"/>
        <v>629.29999999999995</v>
      </c>
      <c r="AO157" s="97">
        <f t="shared" si="665"/>
        <v>0</v>
      </c>
      <c r="AP157" s="97">
        <f t="shared" si="665"/>
        <v>0</v>
      </c>
      <c r="AQ157" s="97">
        <f t="shared" si="665"/>
        <v>0</v>
      </c>
      <c r="AR157" s="97">
        <f t="shared" si="665"/>
        <v>0</v>
      </c>
      <c r="AS157" s="97">
        <f t="shared" si="665"/>
        <v>1.5</v>
      </c>
      <c r="AT157" s="97">
        <f t="shared" si="665"/>
        <v>0</v>
      </c>
      <c r="AU157" s="97">
        <f t="shared" si="665"/>
        <v>0</v>
      </c>
      <c r="AV157" s="97">
        <f t="shared" si="665"/>
        <v>0</v>
      </c>
      <c r="AW157" s="97">
        <f t="shared" si="665"/>
        <v>3.7</v>
      </c>
      <c r="AX157" s="97">
        <f t="shared" si="665"/>
        <v>0</v>
      </c>
      <c r="AY157" s="155">
        <f t="shared" si="630"/>
        <v>-3.7000000000000455</v>
      </c>
      <c r="AZ157" s="155">
        <f t="shared" si="631"/>
        <v>1.5</v>
      </c>
      <c r="BA157" s="155">
        <f t="shared" si="632"/>
        <v>0</v>
      </c>
      <c r="BB157" s="155">
        <f t="shared" si="633"/>
        <v>0</v>
      </c>
      <c r="BC157" s="155">
        <f t="shared" si="634"/>
        <v>0</v>
      </c>
      <c r="BD157" s="155">
        <f t="shared" si="635"/>
        <v>1.5</v>
      </c>
      <c r="BE157" s="155">
        <f t="shared" si="636"/>
        <v>0</v>
      </c>
      <c r="BF157" s="155">
        <f t="shared" si="637"/>
        <v>0</v>
      </c>
      <c r="BG157" s="155">
        <f t="shared" si="638"/>
        <v>0</v>
      </c>
      <c r="BH157" s="155">
        <f t="shared" si="639"/>
        <v>0</v>
      </c>
      <c r="BI157" s="155">
        <f t="shared" si="640"/>
        <v>0</v>
      </c>
      <c r="BJ157" s="155">
        <f t="shared" si="641"/>
        <v>0</v>
      </c>
      <c r="BK157" s="155">
        <f t="shared" si="642"/>
        <v>0</v>
      </c>
      <c r="BL157" s="155">
        <f t="shared" si="643"/>
        <v>0</v>
      </c>
      <c r="BM157" s="155">
        <f t="shared" si="644"/>
        <v>-3.7</v>
      </c>
      <c r="BN157" s="155">
        <f t="shared" si="645"/>
        <v>0</v>
      </c>
      <c r="BO157" s="190">
        <f t="shared" si="646"/>
        <v>-4.5297099404706387E-14</v>
      </c>
    </row>
    <row r="158" spans="1:67" s="56" customFormat="1" ht="15" customHeight="1" x14ac:dyDescent="0.25">
      <c r="A158" s="99"/>
      <c r="B158" s="113" t="s">
        <v>289</v>
      </c>
      <c r="C158" s="148">
        <f t="shared" ref="C158:C159" si="666">E158+G158+I158+K158+M158+O158+Q158</f>
        <v>680.9</v>
      </c>
      <c r="D158" s="148">
        <f t="shared" ref="D158:D159" si="667">F158+H158+J158+L158+N158+P158+R158</f>
        <v>630.79999999999995</v>
      </c>
      <c r="E158" s="6">
        <v>7</v>
      </c>
      <c r="F158" s="6"/>
      <c r="G158" s="6">
        <f t="shared" si="663"/>
        <v>672.4</v>
      </c>
      <c r="H158" s="6">
        <f t="shared" si="663"/>
        <v>630.79999999999995</v>
      </c>
      <c r="I158" s="6"/>
      <c r="J158" s="6"/>
      <c r="K158" s="6"/>
      <c r="L158" s="6"/>
      <c r="M158" s="6">
        <v>1.5</v>
      </c>
      <c r="N158" s="6"/>
      <c r="O158" s="6"/>
      <c r="P158" s="6"/>
      <c r="Q158" s="198">
        <f>'4 priedas_ nepanaudotos lėšos'!C51</f>
        <v>0</v>
      </c>
      <c r="R158" s="198">
        <f>'4 priedas_ nepanaudotos lėšos'!D51</f>
        <v>0</v>
      </c>
      <c r="S158" s="148">
        <f t="shared" ref="S158:S159" si="668">U158+W158+Y158+AA158+AC158+AE158+AG158</f>
        <v>3.7</v>
      </c>
      <c r="T158" s="148">
        <f t="shared" ref="T158:T159" si="669">V158+X158+Z158+AB158+AD158+AF158+AH158</f>
        <v>-1.5</v>
      </c>
      <c r="U158" s="128"/>
      <c r="V158" s="128">
        <f>'4 priedas_ nepanaudotos lėšos'!P51</f>
        <v>0</v>
      </c>
      <c r="W158" s="128">
        <f t="shared" si="664"/>
        <v>0</v>
      </c>
      <c r="X158" s="128">
        <f t="shared" si="664"/>
        <v>-1.5</v>
      </c>
      <c r="Y158" s="128"/>
      <c r="Z158" s="128"/>
      <c r="AA158" s="128"/>
      <c r="AB158" s="128"/>
      <c r="AC158" s="128"/>
      <c r="AD158" s="128"/>
      <c r="AE158" s="128"/>
      <c r="AF158" s="128"/>
      <c r="AG158" s="208">
        <f>'4 priedas_ nepanaudotos lėšos'!O51</f>
        <v>3.7</v>
      </c>
      <c r="AH158" s="208">
        <f>'4 priedas_ nepanaudotos lėšos'!P51</f>
        <v>0</v>
      </c>
      <c r="AI158" s="105">
        <f t="shared" ref="AI158:AI159" si="670">AK158+AM158+AO158+AQ158+AS158+AU158+AW158</f>
        <v>684.6</v>
      </c>
      <c r="AJ158" s="105">
        <f t="shared" ref="AJ158:AJ159" si="671">AL158+AN158+AP158+AR158+AT158+AV158+AX158</f>
        <v>629.29999999999995</v>
      </c>
      <c r="AK158" s="5">
        <f>E158+U158</f>
        <v>7</v>
      </c>
      <c r="AL158" s="5">
        <f t="shared" ref="AL158:AL159" si="672">F158+V158</f>
        <v>0</v>
      </c>
      <c r="AM158" s="5">
        <f t="shared" ref="AM158:AM159" si="673">G158+W158</f>
        <v>672.4</v>
      </c>
      <c r="AN158" s="5">
        <f t="shared" ref="AN158:AN159" si="674">H158+X158</f>
        <v>629.29999999999995</v>
      </c>
      <c r="AO158" s="5">
        <f t="shared" ref="AO158:AO159" si="675">I158+Y158</f>
        <v>0</v>
      </c>
      <c r="AP158" s="5">
        <f t="shared" ref="AP158:AP159" si="676">J158+Z158</f>
        <v>0</v>
      </c>
      <c r="AQ158" s="5">
        <f t="shared" ref="AQ158:AQ159" si="677">K158+AA158</f>
        <v>0</v>
      </c>
      <c r="AR158" s="5">
        <f t="shared" ref="AR158:AR159" si="678">L158+AB158</f>
        <v>0</v>
      </c>
      <c r="AS158" s="5">
        <f t="shared" ref="AS158:AS159" si="679">M158+AC158</f>
        <v>1.5</v>
      </c>
      <c r="AT158" s="5">
        <f t="shared" ref="AT158:AT159" si="680">N158+AD158</f>
        <v>0</v>
      </c>
      <c r="AU158" s="5">
        <f t="shared" ref="AU158:AU159" si="681">O158+AE158</f>
        <v>0</v>
      </c>
      <c r="AV158" s="5">
        <f t="shared" ref="AV158:AV159" si="682">P158+AF158</f>
        <v>0</v>
      </c>
      <c r="AW158" s="5">
        <f>Q158+AG158</f>
        <v>3.7</v>
      </c>
      <c r="AX158" s="5">
        <f t="shared" ref="AX158:AX159" si="683">R158+AH158</f>
        <v>0</v>
      </c>
      <c r="AY158" s="155">
        <f t="shared" si="630"/>
        <v>-3.7000000000000455</v>
      </c>
      <c r="AZ158" s="155">
        <f t="shared" si="631"/>
        <v>1.5</v>
      </c>
      <c r="BA158" s="155">
        <f t="shared" si="632"/>
        <v>0</v>
      </c>
      <c r="BB158" s="155">
        <f t="shared" si="633"/>
        <v>0</v>
      </c>
      <c r="BC158" s="155">
        <f t="shared" si="634"/>
        <v>0</v>
      </c>
      <c r="BD158" s="155">
        <f t="shared" si="635"/>
        <v>1.5</v>
      </c>
      <c r="BE158" s="155">
        <f t="shared" si="636"/>
        <v>0</v>
      </c>
      <c r="BF158" s="155">
        <f t="shared" si="637"/>
        <v>0</v>
      </c>
      <c r="BG158" s="155">
        <f t="shared" si="638"/>
        <v>0</v>
      </c>
      <c r="BH158" s="155">
        <f t="shared" si="639"/>
        <v>0</v>
      </c>
      <c r="BI158" s="155">
        <f t="shared" si="640"/>
        <v>0</v>
      </c>
      <c r="BJ158" s="155">
        <f t="shared" si="641"/>
        <v>0</v>
      </c>
      <c r="BK158" s="155">
        <f t="shared" si="642"/>
        <v>0</v>
      </c>
      <c r="BL158" s="155">
        <f t="shared" si="643"/>
        <v>0</v>
      </c>
      <c r="BM158" s="155">
        <f t="shared" si="644"/>
        <v>-3.7</v>
      </c>
      <c r="BN158" s="155">
        <f t="shared" si="645"/>
        <v>0</v>
      </c>
      <c r="BO158" s="190">
        <f t="shared" si="646"/>
        <v>-4.5297099404706387E-14</v>
      </c>
    </row>
    <row r="159" spans="1:67" s="56" customFormat="1" ht="15" customHeight="1" x14ac:dyDescent="0.25">
      <c r="A159" s="100"/>
      <c r="B159" s="35" t="s">
        <v>78</v>
      </c>
      <c r="C159" s="150">
        <f t="shared" si="666"/>
        <v>672.4</v>
      </c>
      <c r="D159" s="150">
        <f t="shared" si="667"/>
        <v>630.79999999999995</v>
      </c>
      <c r="E159" s="130"/>
      <c r="F159" s="130"/>
      <c r="G159" s="130">
        <v>672.4</v>
      </c>
      <c r="H159" s="130">
        <v>630.79999999999995</v>
      </c>
      <c r="I159" s="130"/>
      <c r="J159" s="130"/>
      <c r="K159" s="130"/>
      <c r="L159" s="130"/>
      <c r="M159" s="130"/>
      <c r="N159" s="130"/>
      <c r="O159" s="130"/>
      <c r="P159" s="130"/>
      <c r="Q159" s="199"/>
      <c r="R159" s="199"/>
      <c r="S159" s="150">
        <f t="shared" si="668"/>
        <v>0</v>
      </c>
      <c r="T159" s="150">
        <f t="shared" si="669"/>
        <v>-1.5</v>
      </c>
      <c r="U159" s="131"/>
      <c r="V159" s="131"/>
      <c r="W159" s="131"/>
      <c r="X159" s="131">
        <v>-1.5</v>
      </c>
      <c r="Y159" s="131"/>
      <c r="Z159" s="131"/>
      <c r="AA159" s="131"/>
      <c r="AB159" s="131"/>
      <c r="AC159" s="131"/>
      <c r="AD159" s="131"/>
      <c r="AE159" s="131"/>
      <c r="AF159" s="131"/>
      <c r="AG159" s="209"/>
      <c r="AH159" s="209"/>
      <c r="AI159" s="137">
        <f t="shared" si="670"/>
        <v>672.4</v>
      </c>
      <c r="AJ159" s="137">
        <f t="shared" si="671"/>
        <v>629.29999999999995</v>
      </c>
      <c r="AK159" s="106">
        <f t="shared" ref="AK159" si="684">E159+U159</f>
        <v>0</v>
      </c>
      <c r="AL159" s="106">
        <f t="shared" si="672"/>
        <v>0</v>
      </c>
      <c r="AM159" s="106">
        <f t="shared" si="673"/>
        <v>672.4</v>
      </c>
      <c r="AN159" s="106">
        <f t="shared" si="674"/>
        <v>629.29999999999995</v>
      </c>
      <c r="AO159" s="106">
        <f t="shared" si="675"/>
        <v>0</v>
      </c>
      <c r="AP159" s="106">
        <f t="shared" si="676"/>
        <v>0</v>
      </c>
      <c r="AQ159" s="106">
        <f t="shared" si="677"/>
        <v>0</v>
      </c>
      <c r="AR159" s="106">
        <f t="shared" si="678"/>
        <v>0</v>
      </c>
      <c r="AS159" s="106">
        <f t="shared" si="679"/>
        <v>0</v>
      </c>
      <c r="AT159" s="106">
        <f t="shared" si="680"/>
        <v>0</v>
      </c>
      <c r="AU159" s="106">
        <f t="shared" si="681"/>
        <v>0</v>
      </c>
      <c r="AV159" s="106">
        <f t="shared" si="682"/>
        <v>0</v>
      </c>
      <c r="AW159" s="106">
        <f t="shared" ref="AW159" si="685">Q159+AG159</f>
        <v>0</v>
      </c>
      <c r="AX159" s="106">
        <f t="shared" si="683"/>
        <v>0</v>
      </c>
      <c r="AY159" s="155">
        <f t="shared" si="630"/>
        <v>0</v>
      </c>
      <c r="AZ159" s="155">
        <f t="shared" si="631"/>
        <v>1.5</v>
      </c>
      <c r="BA159" s="155">
        <f t="shared" si="632"/>
        <v>0</v>
      </c>
      <c r="BB159" s="155">
        <f t="shared" si="633"/>
        <v>0</v>
      </c>
      <c r="BC159" s="155">
        <f t="shared" si="634"/>
        <v>0</v>
      </c>
      <c r="BD159" s="155">
        <f t="shared" si="635"/>
        <v>1.5</v>
      </c>
      <c r="BE159" s="155">
        <f t="shared" si="636"/>
        <v>0</v>
      </c>
      <c r="BF159" s="155">
        <f t="shared" si="637"/>
        <v>0</v>
      </c>
      <c r="BG159" s="155">
        <f t="shared" si="638"/>
        <v>0</v>
      </c>
      <c r="BH159" s="155">
        <f t="shared" si="639"/>
        <v>0</v>
      </c>
      <c r="BI159" s="155">
        <f t="shared" si="640"/>
        <v>0</v>
      </c>
      <c r="BJ159" s="155">
        <f t="shared" si="641"/>
        <v>0</v>
      </c>
      <c r="BK159" s="155">
        <f t="shared" si="642"/>
        <v>0</v>
      </c>
      <c r="BL159" s="155">
        <f t="shared" si="643"/>
        <v>0</v>
      </c>
      <c r="BM159" s="155">
        <f t="shared" si="644"/>
        <v>0</v>
      </c>
      <c r="BN159" s="155">
        <f t="shared" si="645"/>
        <v>0</v>
      </c>
      <c r="BO159" s="190">
        <f t="shared" si="646"/>
        <v>0</v>
      </c>
    </row>
    <row r="160" spans="1:67" s="24" customFormat="1" ht="15" customHeight="1" x14ac:dyDescent="0.25">
      <c r="A160" s="30" t="s">
        <v>23</v>
      </c>
      <c r="B160" s="108" t="s">
        <v>307</v>
      </c>
      <c r="C160" s="145">
        <f>C161</f>
        <v>485.50000000000006</v>
      </c>
      <c r="D160" s="146">
        <f t="shared" ref="D160:R160" si="686">D161</f>
        <v>345.1</v>
      </c>
      <c r="E160" s="123">
        <f t="shared" si="686"/>
        <v>36.299999999999997</v>
      </c>
      <c r="F160" s="123">
        <f t="shared" si="686"/>
        <v>33.1</v>
      </c>
      <c r="G160" s="123">
        <f t="shared" si="686"/>
        <v>436.6</v>
      </c>
      <c r="H160" s="123">
        <f t="shared" si="686"/>
        <v>311</v>
      </c>
      <c r="I160" s="123">
        <f t="shared" si="686"/>
        <v>9</v>
      </c>
      <c r="J160" s="123">
        <f t="shared" si="686"/>
        <v>0</v>
      </c>
      <c r="K160" s="123">
        <f t="shared" si="686"/>
        <v>0</v>
      </c>
      <c r="L160" s="123">
        <f t="shared" si="686"/>
        <v>0</v>
      </c>
      <c r="M160" s="123">
        <f t="shared" si="686"/>
        <v>3.5</v>
      </c>
      <c r="N160" s="123">
        <f t="shared" si="686"/>
        <v>1</v>
      </c>
      <c r="O160" s="123">
        <f t="shared" si="686"/>
        <v>0</v>
      </c>
      <c r="P160" s="123">
        <f t="shared" si="686"/>
        <v>0</v>
      </c>
      <c r="Q160" s="197">
        <f t="shared" si="686"/>
        <v>0.1</v>
      </c>
      <c r="R160" s="197">
        <f t="shared" si="686"/>
        <v>0</v>
      </c>
      <c r="S160" s="145">
        <f>S161</f>
        <v>12.4</v>
      </c>
      <c r="T160" s="146">
        <f t="shared" ref="T160:AH160" si="687">T161</f>
        <v>3.3</v>
      </c>
      <c r="U160" s="127">
        <f t="shared" si="687"/>
        <v>12.4</v>
      </c>
      <c r="V160" s="127">
        <f t="shared" si="687"/>
        <v>1.5</v>
      </c>
      <c r="W160" s="127">
        <f t="shared" si="687"/>
        <v>0</v>
      </c>
      <c r="X160" s="127">
        <f t="shared" si="687"/>
        <v>1.8</v>
      </c>
      <c r="Y160" s="127">
        <f t="shared" si="687"/>
        <v>0</v>
      </c>
      <c r="Z160" s="127">
        <f t="shared" si="687"/>
        <v>0</v>
      </c>
      <c r="AA160" s="127">
        <f t="shared" si="687"/>
        <v>0</v>
      </c>
      <c r="AB160" s="127">
        <f t="shared" si="687"/>
        <v>0</v>
      </c>
      <c r="AC160" s="127">
        <f t="shared" si="687"/>
        <v>0</v>
      </c>
      <c r="AD160" s="127">
        <f t="shared" si="687"/>
        <v>0</v>
      </c>
      <c r="AE160" s="127">
        <f t="shared" si="687"/>
        <v>0</v>
      </c>
      <c r="AF160" s="127">
        <f t="shared" si="687"/>
        <v>0</v>
      </c>
      <c r="AG160" s="207">
        <f t="shared" si="687"/>
        <v>0</v>
      </c>
      <c r="AH160" s="207">
        <f t="shared" si="687"/>
        <v>0</v>
      </c>
      <c r="AI160" s="13">
        <f>AI161</f>
        <v>497.90000000000003</v>
      </c>
      <c r="AJ160" s="11">
        <f t="shared" ref="AJ160:AX160" si="688">AJ161</f>
        <v>348.40000000000003</v>
      </c>
      <c r="AK160" s="97">
        <f t="shared" si="688"/>
        <v>48.699999999999996</v>
      </c>
      <c r="AL160" s="97">
        <f t="shared" si="688"/>
        <v>34.6</v>
      </c>
      <c r="AM160" s="97">
        <f t="shared" si="688"/>
        <v>436.6</v>
      </c>
      <c r="AN160" s="97">
        <f t="shared" si="688"/>
        <v>312.8</v>
      </c>
      <c r="AO160" s="97">
        <f t="shared" si="688"/>
        <v>9</v>
      </c>
      <c r="AP160" s="97">
        <f t="shared" si="688"/>
        <v>0</v>
      </c>
      <c r="AQ160" s="97">
        <f t="shared" si="688"/>
        <v>0</v>
      </c>
      <c r="AR160" s="97">
        <f t="shared" si="688"/>
        <v>0</v>
      </c>
      <c r="AS160" s="97">
        <f t="shared" si="688"/>
        <v>3.5</v>
      </c>
      <c r="AT160" s="97">
        <f t="shared" si="688"/>
        <v>1</v>
      </c>
      <c r="AU160" s="97">
        <f t="shared" si="688"/>
        <v>0</v>
      </c>
      <c r="AV160" s="97">
        <f t="shared" si="688"/>
        <v>0</v>
      </c>
      <c r="AW160" s="97">
        <f t="shared" si="688"/>
        <v>0.1</v>
      </c>
      <c r="AX160" s="97">
        <f t="shared" si="688"/>
        <v>0</v>
      </c>
      <c r="AY160" s="155">
        <f t="shared" si="630"/>
        <v>-12.399999999999977</v>
      </c>
      <c r="AZ160" s="155">
        <f t="shared" si="631"/>
        <v>-3.3000000000000114</v>
      </c>
      <c r="BA160" s="155">
        <f t="shared" si="632"/>
        <v>-12.399999999999999</v>
      </c>
      <c r="BB160" s="155">
        <f t="shared" si="633"/>
        <v>-1.5</v>
      </c>
      <c r="BC160" s="155">
        <f t="shared" si="634"/>
        <v>0</v>
      </c>
      <c r="BD160" s="155">
        <f t="shared" si="635"/>
        <v>-1.8000000000000114</v>
      </c>
      <c r="BE160" s="155">
        <f t="shared" si="636"/>
        <v>0</v>
      </c>
      <c r="BF160" s="155">
        <f t="shared" si="637"/>
        <v>0</v>
      </c>
      <c r="BG160" s="155">
        <f t="shared" si="638"/>
        <v>0</v>
      </c>
      <c r="BH160" s="155">
        <f t="shared" si="639"/>
        <v>0</v>
      </c>
      <c r="BI160" s="155">
        <f t="shared" si="640"/>
        <v>0</v>
      </c>
      <c r="BJ160" s="155">
        <f t="shared" si="641"/>
        <v>0</v>
      </c>
      <c r="BK160" s="155">
        <f t="shared" si="642"/>
        <v>0</v>
      </c>
      <c r="BL160" s="155">
        <f t="shared" si="643"/>
        <v>0</v>
      </c>
      <c r="BM160" s="155">
        <f t="shared" si="644"/>
        <v>0</v>
      </c>
      <c r="BN160" s="155">
        <f t="shared" si="645"/>
        <v>0</v>
      </c>
      <c r="BO160" s="190">
        <f t="shared" si="646"/>
        <v>2.3092638912203256E-14</v>
      </c>
    </row>
    <row r="161" spans="1:67" s="24" customFormat="1" ht="15" customHeight="1" x14ac:dyDescent="0.25">
      <c r="A161" s="30"/>
      <c r="B161" s="20" t="s">
        <v>349</v>
      </c>
      <c r="C161" s="147">
        <f t="shared" ref="C161" si="689">E161+G161+I161+K161+M161+O161+Q161</f>
        <v>485.50000000000006</v>
      </c>
      <c r="D161" s="148">
        <f t="shared" ref="D161:D164" si="690">F161+H161+J161+L161+N161+P161+R161</f>
        <v>345.1</v>
      </c>
      <c r="E161" s="6">
        <v>36.299999999999997</v>
      </c>
      <c r="F161" s="6">
        <v>33.1</v>
      </c>
      <c r="G161" s="6">
        <f>G162+G164</f>
        <v>436.6</v>
      </c>
      <c r="H161" s="6">
        <f>H162+H164</f>
        <v>311</v>
      </c>
      <c r="I161" s="6">
        <f>SUM(I162:I164)</f>
        <v>9</v>
      </c>
      <c r="J161" s="123">
        <f>SUM(J162:J164)</f>
        <v>0</v>
      </c>
      <c r="K161" s="123"/>
      <c r="L161" s="123"/>
      <c r="M161" s="6">
        <v>3.5</v>
      </c>
      <c r="N161" s="6">
        <v>1</v>
      </c>
      <c r="O161" s="6"/>
      <c r="P161" s="6"/>
      <c r="Q161" s="198">
        <f>'4 priedas_ nepanaudotos lėšos'!C53</f>
        <v>0.1</v>
      </c>
      <c r="R161" s="198">
        <f>'4 priedas_ nepanaudotos lėšos'!D53</f>
        <v>0</v>
      </c>
      <c r="S161" s="148">
        <f t="shared" ref="S161" si="691">U161+W161+Y161+AA161+AC161+AE161+AG161</f>
        <v>12.4</v>
      </c>
      <c r="T161" s="148">
        <f t="shared" ref="T161:T164" si="692">V161+X161+Z161+AB161+AD161+AF161+AH161</f>
        <v>3.3</v>
      </c>
      <c r="U161" s="128">
        <v>12.4</v>
      </c>
      <c r="V161" s="128">
        <v>1.5</v>
      </c>
      <c r="W161" s="128">
        <f>W162+W164</f>
        <v>0</v>
      </c>
      <c r="X161" s="128">
        <f>X162+X164</f>
        <v>1.8</v>
      </c>
      <c r="Y161" s="128">
        <f>Y163</f>
        <v>0</v>
      </c>
      <c r="Z161" s="128">
        <f>Z163</f>
        <v>0</v>
      </c>
      <c r="AA161" s="128"/>
      <c r="AB161" s="128"/>
      <c r="AC161" s="128"/>
      <c r="AD161" s="128"/>
      <c r="AE161" s="127"/>
      <c r="AF161" s="127"/>
      <c r="AG161" s="207">
        <f>'4 priedas_ nepanaudotos lėšos'!O53</f>
        <v>0</v>
      </c>
      <c r="AH161" s="207">
        <f>'4 priedas_ nepanaudotos lėšos'!P53</f>
        <v>0</v>
      </c>
      <c r="AI161" s="105">
        <f t="shared" ref="AI161" si="693">AK161+AM161+AO161+AQ161+AS161+AU161+AW161</f>
        <v>497.90000000000003</v>
      </c>
      <c r="AJ161" s="105">
        <f t="shared" ref="AJ161" si="694">AL161+AN161+AP161+AR161+AT161+AV161+AX161</f>
        <v>348.40000000000003</v>
      </c>
      <c r="AK161" s="5">
        <f>E161+U161</f>
        <v>48.699999999999996</v>
      </c>
      <c r="AL161" s="5">
        <f t="shared" ref="AL161:AL163" si="695">F161+V161</f>
        <v>34.6</v>
      </c>
      <c r="AM161" s="5">
        <f t="shared" ref="AM161:AM163" si="696">G161+W161</f>
        <v>436.6</v>
      </c>
      <c r="AN161" s="5">
        <f t="shared" ref="AN161:AN163" si="697">H161+X161</f>
        <v>312.8</v>
      </c>
      <c r="AO161" s="5">
        <f t="shared" ref="AO161:AO163" si="698">I161+Y161</f>
        <v>9</v>
      </c>
      <c r="AP161" s="5">
        <f t="shared" ref="AP161:AP163" si="699">J161+Z161</f>
        <v>0</v>
      </c>
      <c r="AQ161" s="5">
        <f t="shared" ref="AQ161:AQ163" si="700">K161+AA161</f>
        <v>0</v>
      </c>
      <c r="AR161" s="5">
        <f t="shared" ref="AR161:AR163" si="701">L161+AB161</f>
        <v>0</v>
      </c>
      <c r="AS161" s="5">
        <f t="shared" ref="AS161:AS163" si="702">M161+AC161</f>
        <v>3.5</v>
      </c>
      <c r="AT161" s="5">
        <f t="shared" ref="AT161:AT163" si="703">N161+AD161</f>
        <v>1</v>
      </c>
      <c r="AU161" s="5">
        <f t="shared" ref="AU161:AU163" si="704">O161+AE161</f>
        <v>0</v>
      </c>
      <c r="AV161" s="5">
        <f t="shared" ref="AV161:AV163" si="705">P161+AF161</f>
        <v>0</v>
      </c>
      <c r="AW161" s="5">
        <f t="shared" ref="AW161:AW163" si="706">Q161+AG161</f>
        <v>0.1</v>
      </c>
      <c r="AX161" s="5">
        <f t="shared" ref="AX161:AX163" si="707">R161+AH161</f>
        <v>0</v>
      </c>
      <c r="AY161" s="155">
        <f t="shared" si="630"/>
        <v>-12.399999999999977</v>
      </c>
      <c r="AZ161" s="155">
        <f t="shared" si="631"/>
        <v>-3.3000000000000114</v>
      </c>
      <c r="BA161" s="155">
        <f t="shared" si="632"/>
        <v>-12.399999999999999</v>
      </c>
      <c r="BB161" s="155">
        <f t="shared" si="633"/>
        <v>-1.5</v>
      </c>
      <c r="BC161" s="155">
        <f t="shared" si="634"/>
        <v>0</v>
      </c>
      <c r="BD161" s="155">
        <f t="shared" si="635"/>
        <v>-1.8000000000000114</v>
      </c>
      <c r="BE161" s="155">
        <f t="shared" si="636"/>
        <v>0</v>
      </c>
      <c r="BF161" s="155">
        <f t="shared" si="637"/>
        <v>0</v>
      </c>
      <c r="BG161" s="155">
        <f t="shared" si="638"/>
        <v>0</v>
      </c>
      <c r="BH161" s="155">
        <f t="shared" si="639"/>
        <v>0</v>
      </c>
      <c r="BI161" s="155">
        <f t="shared" si="640"/>
        <v>0</v>
      </c>
      <c r="BJ161" s="155">
        <f t="shared" si="641"/>
        <v>0</v>
      </c>
      <c r="BK161" s="155">
        <f t="shared" si="642"/>
        <v>0</v>
      </c>
      <c r="BL161" s="155">
        <f t="shared" si="643"/>
        <v>0</v>
      </c>
      <c r="BM161" s="155">
        <f t="shared" si="644"/>
        <v>0</v>
      </c>
      <c r="BN161" s="155">
        <f t="shared" si="645"/>
        <v>0</v>
      </c>
      <c r="BO161" s="190">
        <f t="shared" si="646"/>
        <v>2.3092638912203256E-14</v>
      </c>
    </row>
    <row r="162" spans="1:67" s="140" customFormat="1" ht="39" x14ac:dyDescent="0.25">
      <c r="A162" s="138"/>
      <c r="B162" s="32" t="s">
        <v>269</v>
      </c>
      <c r="C162" s="149">
        <f>E162+G162+I162+K162+M162+O162+Q162</f>
        <v>357.8</v>
      </c>
      <c r="D162" s="150">
        <f t="shared" si="690"/>
        <v>288</v>
      </c>
      <c r="E162" s="133"/>
      <c r="F162" s="133"/>
      <c r="G162" s="130">
        <v>357.8</v>
      </c>
      <c r="H162" s="130">
        <v>288</v>
      </c>
      <c r="I162" s="133"/>
      <c r="J162" s="133"/>
      <c r="K162" s="133"/>
      <c r="L162" s="133"/>
      <c r="M162" s="133"/>
      <c r="N162" s="133"/>
      <c r="O162" s="133"/>
      <c r="P162" s="133"/>
      <c r="Q162" s="202"/>
      <c r="R162" s="202"/>
      <c r="S162" s="149">
        <f>U162+W162+Y162+AA162+AC162+AE162+AG162</f>
        <v>0</v>
      </c>
      <c r="T162" s="150">
        <f t="shared" si="692"/>
        <v>1.8</v>
      </c>
      <c r="U162" s="135"/>
      <c r="V162" s="135"/>
      <c r="W162" s="135"/>
      <c r="X162" s="135">
        <v>1.8</v>
      </c>
      <c r="Y162" s="135"/>
      <c r="Z162" s="135"/>
      <c r="AA162" s="135"/>
      <c r="AB162" s="135"/>
      <c r="AC162" s="135"/>
      <c r="AD162" s="135"/>
      <c r="AE162" s="135"/>
      <c r="AF162" s="135"/>
      <c r="AG162" s="212"/>
      <c r="AH162" s="212"/>
      <c r="AI162" s="136">
        <f>AK162+AM162+AO162+AQ162+AS162+AU162+AW162</f>
        <v>357.8</v>
      </c>
      <c r="AJ162" s="137">
        <f t="shared" ref="AJ162:AJ163" si="708">AL162+AN162+AP162+AR162+AT162+AV162+AX162</f>
        <v>289.8</v>
      </c>
      <c r="AK162" s="106">
        <f t="shared" ref="AK162:AK163" si="709">E162+U162</f>
        <v>0</v>
      </c>
      <c r="AL162" s="106">
        <f t="shared" si="695"/>
        <v>0</v>
      </c>
      <c r="AM162" s="106">
        <f t="shared" si="696"/>
        <v>357.8</v>
      </c>
      <c r="AN162" s="106">
        <f t="shared" si="697"/>
        <v>289.8</v>
      </c>
      <c r="AO162" s="106">
        <f t="shared" si="698"/>
        <v>0</v>
      </c>
      <c r="AP162" s="106">
        <f t="shared" si="699"/>
        <v>0</v>
      </c>
      <c r="AQ162" s="106">
        <f t="shared" si="700"/>
        <v>0</v>
      </c>
      <c r="AR162" s="106">
        <f t="shared" si="701"/>
        <v>0</v>
      </c>
      <c r="AS162" s="106">
        <f t="shared" si="702"/>
        <v>0</v>
      </c>
      <c r="AT162" s="106">
        <f t="shared" si="703"/>
        <v>0</v>
      </c>
      <c r="AU162" s="106">
        <f t="shared" si="704"/>
        <v>0</v>
      </c>
      <c r="AV162" s="106">
        <f t="shared" si="705"/>
        <v>0</v>
      </c>
      <c r="AW162" s="106">
        <f t="shared" si="706"/>
        <v>0</v>
      </c>
      <c r="AX162" s="106">
        <f t="shared" si="707"/>
        <v>0</v>
      </c>
      <c r="AY162" s="155">
        <f t="shared" si="630"/>
        <v>0</v>
      </c>
      <c r="AZ162" s="155">
        <f t="shared" si="631"/>
        <v>-1.8000000000000114</v>
      </c>
      <c r="BA162" s="155">
        <f t="shared" si="632"/>
        <v>0</v>
      </c>
      <c r="BB162" s="155">
        <f t="shared" si="633"/>
        <v>0</v>
      </c>
      <c r="BC162" s="155">
        <f t="shared" si="634"/>
        <v>0</v>
      </c>
      <c r="BD162" s="155">
        <f t="shared" si="635"/>
        <v>-1.8000000000000114</v>
      </c>
      <c r="BE162" s="155">
        <f t="shared" si="636"/>
        <v>0</v>
      </c>
      <c r="BF162" s="155">
        <f t="shared" si="637"/>
        <v>0</v>
      </c>
      <c r="BG162" s="155">
        <f t="shared" si="638"/>
        <v>0</v>
      </c>
      <c r="BH162" s="155">
        <f t="shared" si="639"/>
        <v>0</v>
      </c>
      <c r="BI162" s="155">
        <f t="shared" si="640"/>
        <v>0</v>
      </c>
      <c r="BJ162" s="155">
        <f t="shared" si="641"/>
        <v>0</v>
      </c>
      <c r="BK162" s="155">
        <f t="shared" si="642"/>
        <v>0</v>
      </c>
      <c r="BL162" s="155">
        <f t="shared" si="643"/>
        <v>0</v>
      </c>
      <c r="BM162" s="155">
        <f t="shared" si="644"/>
        <v>0</v>
      </c>
      <c r="BN162" s="155">
        <f t="shared" si="645"/>
        <v>0</v>
      </c>
      <c r="BO162" s="190">
        <f t="shared" si="646"/>
        <v>0</v>
      </c>
    </row>
    <row r="163" spans="1:67" s="51" customFormat="1" ht="26.25" x14ac:dyDescent="0.25">
      <c r="A163" s="138"/>
      <c r="B163" s="32" t="s">
        <v>444</v>
      </c>
      <c r="C163" s="149">
        <f>E163+G163+I163+K163+M163+O163+Q163</f>
        <v>9</v>
      </c>
      <c r="D163" s="150">
        <f t="shared" ref="D163" si="710">F163+H163+J163+L163+N163+P163+R163</f>
        <v>0</v>
      </c>
      <c r="E163" s="130"/>
      <c r="F163" s="130"/>
      <c r="G163" s="130"/>
      <c r="H163" s="130"/>
      <c r="I163" s="130">
        <v>9</v>
      </c>
      <c r="J163" s="130"/>
      <c r="K163" s="130"/>
      <c r="L163" s="130"/>
      <c r="M163" s="130"/>
      <c r="N163" s="130"/>
      <c r="O163" s="130"/>
      <c r="P163" s="130"/>
      <c r="Q163" s="199"/>
      <c r="R163" s="199"/>
      <c r="S163" s="149">
        <f>U163+W163+Y163+AA163+AC163+AE163+AG163</f>
        <v>0</v>
      </c>
      <c r="T163" s="150">
        <f t="shared" ref="T163" si="711">V163+X163+Z163+AB163+AD163+AF163+AH163</f>
        <v>0</v>
      </c>
      <c r="U163" s="131"/>
      <c r="V163" s="131"/>
      <c r="W163" s="131"/>
      <c r="X163" s="131"/>
      <c r="Y163" s="131"/>
      <c r="Z163" s="131"/>
      <c r="AA163" s="131"/>
      <c r="AB163" s="131"/>
      <c r="AC163" s="131"/>
      <c r="AD163" s="131"/>
      <c r="AE163" s="131"/>
      <c r="AF163" s="131"/>
      <c r="AG163" s="209"/>
      <c r="AH163" s="209"/>
      <c r="AI163" s="136">
        <f>AK163+AM163+AO163+AQ163+AS163+AU163+AW163</f>
        <v>9</v>
      </c>
      <c r="AJ163" s="137">
        <f t="shared" si="708"/>
        <v>0</v>
      </c>
      <c r="AK163" s="106">
        <f t="shared" si="709"/>
        <v>0</v>
      </c>
      <c r="AL163" s="106">
        <f t="shared" si="695"/>
        <v>0</v>
      </c>
      <c r="AM163" s="106">
        <f t="shared" si="696"/>
        <v>0</v>
      </c>
      <c r="AN163" s="106">
        <f t="shared" si="697"/>
        <v>0</v>
      </c>
      <c r="AO163" s="106">
        <f t="shared" si="698"/>
        <v>9</v>
      </c>
      <c r="AP163" s="106">
        <f t="shared" si="699"/>
        <v>0</v>
      </c>
      <c r="AQ163" s="106">
        <f t="shared" si="700"/>
        <v>0</v>
      </c>
      <c r="AR163" s="106">
        <f t="shared" si="701"/>
        <v>0</v>
      </c>
      <c r="AS163" s="106">
        <f t="shared" si="702"/>
        <v>0</v>
      </c>
      <c r="AT163" s="106">
        <f t="shared" si="703"/>
        <v>0</v>
      </c>
      <c r="AU163" s="106">
        <f t="shared" si="704"/>
        <v>0</v>
      </c>
      <c r="AV163" s="106">
        <f t="shared" si="705"/>
        <v>0</v>
      </c>
      <c r="AW163" s="106">
        <f t="shared" si="706"/>
        <v>0</v>
      </c>
      <c r="AX163" s="106">
        <f t="shared" si="707"/>
        <v>0</v>
      </c>
      <c r="AY163" s="155">
        <f t="shared" ref="AY163" si="712">C163-AI163</f>
        <v>0</v>
      </c>
      <c r="AZ163" s="155">
        <f t="shared" ref="AZ163" si="713">D163-AJ163</f>
        <v>0</v>
      </c>
      <c r="BA163" s="155">
        <f t="shared" ref="BA163" si="714">E163-AK163</f>
        <v>0</v>
      </c>
      <c r="BB163" s="155">
        <f t="shared" ref="BB163" si="715">F163-AL163</f>
        <v>0</v>
      </c>
      <c r="BC163" s="155">
        <f t="shared" ref="BC163" si="716">G163-AM163</f>
        <v>0</v>
      </c>
      <c r="BD163" s="155">
        <f t="shared" ref="BD163" si="717">H163-AN163</f>
        <v>0</v>
      </c>
      <c r="BE163" s="155">
        <f t="shared" ref="BE163" si="718">I163-AO163</f>
        <v>0</v>
      </c>
      <c r="BF163" s="155">
        <f t="shared" ref="BF163" si="719">J163-AP163</f>
        <v>0</v>
      </c>
      <c r="BG163" s="155">
        <f t="shared" ref="BG163" si="720">K163-AQ163</f>
        <v>0</v>
      </c>
      <c r="BH163" s="155">
        <f t="shared" ref="BH163" si="721">L163-AR163</f>
        <v>0</v>
      </c>
      <c r="BI163" s="155">
        <f t="shared" ref="BI163" si="722">M163-AS163</f>
        <v>0</v>
      </c>
      <c r="BJ163" s="155">
        <f t="shared" ref="BJ163" si="723">N163-AT163</f>
        <v>0</v>
      </c>
      <c r="BK163" s="155">
        <f t="shared" ref="BK163" si="724">O163-AU163</f>
        <v>0</v>
      </c>
      <c r="BL163" s="155">
        <f t="shared" ref="BL163" si="725">P163-AV163</f>
        <v>0</v>
      </c>
      <c r="BM163" s="155">
        <f t="shared" ref="BM163" si="726">Q163-AW163</f>
        <v>0</v>
      </c>
      <c r="BN163" s="155">
        <f t="shared" ref="BN163" si="727">R163-AX163</f>
        <v>0</v>
      </c>
      <c r="BO163" s="190">
        <f t="shared" ref="BO163" si="728">S163+AY163</f>
        <v>0</v>
      </c>
    </row>
    <row r="164" spans="1:67" s="51" customFormat="1" ht="27.75" customHeight="1" x14ac:dyDescent="0.25">
      <c r="A164" s="138"/>
      <c r="B164" s="34" t="s">
        <v>232</v>
      </c>
      <c r="C164" s="149">
        <f>E164+G164+I164+K164+M164+O164+Q164</f>
        <v>78.8</v>
      </c>
      <c r="D164" s="150">
        <f t="shared" si="690"/>
        <v>23</v>
      </c>
      <c r="E164" s="130"/>
      <c r="F164" s="130"/>
      <c r="G164" s="130">
        <v>78.8</v>
      </c>
      <c r="H164" s="130">
        <v>23</v>
      </c>
      <c r="I164" s="130"/>
      <c r="J164" s="130"/>
      <c r="K164" s="130"/>
      <c r="L164" s="130"/>
      <c r="M164" s="130"/>
      <c r="N164" s="130"/>
      <c r="O164" s="130"/>
      <c r="P164" s="130"/>
      <c r="Q164" s="199"/>
      <c r="R164" s="199"/>
      <c r="S164" s="149">
        <f>U164+W164+Y164+AA164+AC164+AE164+AG164</f>
        <v>0</v>
      </c>
      <c r="T164" s="150">
        <f t="shared" si="692"/>
        <v>0</v>
      </c>
      <c r="U164" s="131"/>
      <c r="V164" s="131"/>
      <c r="W164" s="131"/>
      <c r="X164" s="131"/>
      <c r="Y164" s="131"/>
      <c r="Z164" s="131"/>
      <c r="AA164" s="131"/>
      <c r="AB164" s="131"/>
      <c r="AC164" s="131"/>
      <c r="AD164" s="131"/>
      <c r="AE164" s="131"/>
      <c r="AF164" s="131"/>
      <c r="AG164" s="209"/>
      <c r="AH164" s="209"/>
      <c r="AI164" s="136">
        <f>AK164+AM164+AO164+AQ164+AS164+AU164+AW164</f>
        <v>78.8</v>
      </c>
      <c r="AJ164" s="137">
        <f t="shared" ref="AJ164" si="729">AL164+AN164+AP164+AR164+AT164+AV164+AX164</f>
        <v>23</v>
      </c>
      <c r="AK164" s="106">
        <f t="shared" ref="AK164" si="730">E164+U164</f>
        <v>0</v>
      </c>
      <c r="AL164" s="106">
        <f t="shared" ref="AL164" si="731">F164+V164</f>
        <v>0</v>
      </c>
      <c r="AM164" s="106">
        <f t="shared" ref="AM164" si="732">G164+W164</f>
        <v>78.8</v>
      </c>
      <c r="AN164" s="106">
        <f t="shared" ref="AN164" si="733">H164+X164</f>
        <v>23</v>
      </c>
      <c r="AO164" s="106">
        <f t="shared" ref="AO164" si="734">I164+Y164</f>
        <v>0</v>
      </c>
      <c r="AP164" s="106">
        <f t="shared" ref="AP164" si="735">J164+Z164</f>
        <v>0</v>
      </c>
      <c r="AQ164" s="106">
        <f t="shared" ref="AQ164" si="736">K164+AA164</f>
        <v>0</v>
      </c>
      <c r="AR164" s="106">
        <f t="shared" ref="AR164" si="737">L164+AB164</f>
        <v>0</v>
      </c>
      <c r="AS164" s="106">
        <f t="shared" ref="AS164" si="738">M164+AC164</f>
        <v>0</v>
      </c>
      <c r="AT164" s="106">
        <f t="shared" ref="AT164" si="739">N164+AD164</f>
        <v>0</v>
      </c>
      <c r="AU164" s="106">
        <f t="shared" ref="AU164" si="740">O164+AE164</f>
        <v>0</v>
      </c>
      <c r="AV164" s="106">
        <f t="shared" ref="AV164" si="741">P164+AF164</f>
        <v>0</v>
      </c>
      <c r="AW164" s="106">
        <f t="shared" ref="AW164" si="742">Q164+AG164</f>
        <v>0</v>
      </c>
      <c r="AX164" s="106">
        <f t="shared" ref="AX164" si="743">R164+AH164</f>
        <v>0</v>
      </c>
      <c r="AY164" s="155">
        <f t="shared" si="630"/>
        <v>0</v>
      </c>
      <c r="AZ164" s="155">
        <f t="shared" si="631"/>
        <v>0</v>
      </c>
      <c r="BA164" s="155">
        <f t="shared" si="632"/>
        <v>0</v>
      </c>
      <c r="BB164" s="155">
        <f t="shared" si="633"/>
        <v>0</v>
      </c>
      <c r="BC164" s="155">
        <f t="shared" si="634"/>
        <v>0</v>
      </c>
      <c r="BD164" s="155">
        <f t="shared" si="635"/>
        <v>0</v>
      </c>
      <c r="BE164" s="155">
        <f t="shared" si="636"/>
        <v>0</v>
      </c>
      <c r="BF164" s="155">
        <f t="shared" si="637"/>
        <v>0</v>
      </c>
      <c r="BG164" s="155">
        <f t="shared" si="638"/>
        <v>0</v>
      </c>
      <c r="BH164" s="155">
        <f t="shared" si="639"/>
        <v>0</v>
      </c>
      <c r="BI164" s="155">
        <f t="shared" si="640"/>
        <v>0</v>
      </c>
      <c r="BJ164" s="155">
        <f t="shared" si="641"/>
        <v>0</v>
      </c>
      <c r="BK164" s="155">
        <f t="shared" si="642"/>
        <v>0</v>
      </c>
      <c r="BL164" s="155">
        <f t="shared" si="643"/>
        <v>0</v>
      </c>
      <c r="BM164" s="155">
        <f t="shared" si="644"/>
        <v>0</v>
      </c>
      <c r="BN164" s="155">
        <f t="shared" si="645"/>
        <v>0</v>
      </c>
      <c r="BO164" s="190">
        <f t="shared" si="646"/>
        <v>0</v>
      </c>
    </row>
    <row r="165" spans="1:67" ht="15" customHeight="1" x14ac:dyDescent="0.25">
      <c r="A165" s="29" t="s">
        <v>24</v>
      </c>
      <c r="B165" s="110" t="s">
        <v>311</v>
      </c>
      <c r="C165" s="145">
        <f>C166</f>
        <v>980.4</v>
      </c>
      <c r="D165" s="146">
        <f t="shared" ref="D165:R169" si="744">D166</f>
        <v>843.2</v>
      </c>
      <c r="E165" s="123">
        <f t="shared" si="744"/>
        <v>144.80000000000001</v>
      </c>
      <c r="F165" s="123">
        <f t="shared" si="744"/>
        <v>105.8</v>
      </c>
      <c r="G165" s="123">
        <f t="shared" si="744"/>
        <v>0</v>
      </c>
      <c r="H165" s="123">
        <f t="shared" si="744"/>
        <v>0</v>
      </c>
      <c r="I165" s="123">
        <f t="shared" si="744"/>
        <v>5.2</v>
      </c>
      <c r="J165" s="123">
        <f t="shared" si="744"/>
        <v>5.2</v>
      </c>
      <c r="K165" s="123">
        <f t="shared" si="744"/>
        <v>773.4</v>
      </c>
      <c r="L165" s="123">
        <f t="shared" si="744"/>
        <v>732.2</v>
      </c>
      <c r="M165" s="123">
        <f t="shared" si="744"/>
        <v>0.3</v>
      </c>
      <c r="N165" s="123">
        <f t="shared" si="744"/>
        <v>0</v>
      </c>
      <c r="O165" s="123">
        <f t="shared" si="744"/>
        <v>0</v>
      </c>
      <c r="P165" s="123">
        <f t="shared" si="744"/>
        <v>0</v>
      </c>
      <c r="Q165" s="197">
        <f t="shared" si="744"/>
        <v>56.7</v>
      </c>
      <c r="R165" s="197">
        <f t="shared" si="744"/>
        <v>0</v>
      </c>
      <c r="S165" s="145">
        <f>S166</f>
        <v>0</v>
      </c>
      <c r="T165" s="146">
        <f t="shared" ref="T165:AH169" si="745">T166</f>
        <v>0</v>
      </c>
      <c r="U165" s="127">
        <f t="shared" si="745"/>
        <v>0</v>
      </c>
      <c r="V165" s="127">
        <f t="shared" si="745"/>
        <v>0</v>
      </c>
      <c r="W165" s="127">
        <f t="shared" si="745"/>
        <v>0</v>
      </c>
      <c r="X165" s="127">
        <f t="shared" si="745"/>
        <v>0</v>
      </c>
      <c r="Y165" s="127">
        <f t="shared" si="745"/>
        <v>0</v>
      </c>
      <c r="Z165" s="127">
        <f t="shared" si="745"/>
        <v>0</v>
      </c>
      <c r="AA165" s="127">
        <f t="shared" si="745"/>
        <v>0</v>
      </c>
      <c r="AB165" s="127">
        <f t="shared" si="745"/>
        <v>0</v>
      </c>
      <c r="AC165" s="127">
        <f t="shared" si="745"/>
        <v>0</v>
      </c>
      <c r="AD165" s="127">
        <f t="shared" si="745"/>
        <v>0</v>
      </c>
      <c r="AE165" s="127">
        <f t="shared" si="745"/>
        <v>0</v>
      </c>
      <c r="AF165" s="127">
        <f t="shared" si="745"/>
        <v>0</v>
      </c>
      <c r="AG165" s="207">
        <f t="shared" si="745"/>
        <v>0</v>
      </c>
      <c r="AH165" s="207">
        <f t="shared" si="745"/>
        <v>0</v>
      </c>
      <c r="AI165" s="13">
        <f>AI166</f>
        <v>980.4</v>
      </c>
      <c r="AJ165" s="11">
        <f t="shared" ref="AJ165:AX169" si="746">AJ166</f>
        <v>843.2</v>
      </c>
      <c r="AK165" s="97">
        <f t="shared" si="746"/>
        <v>144.80000000000001</v>
      </c>
      <c r="AL165" s="97">
        <f t="shared" si="746"/>
        <v>105.8</v>
      </c>
      <c r="AM165" s="97">
        <f t="shared" si="746"/>
        <v>0</v>
      </c>
      <c r="AN165" s="97">
        <f t="shared" si="746"/>
        <v>0</v>
      </c>
      <c r="AO165" s="97">
        <f t="shared" si="746"/>
        <v>5.2</v>
      </c>
      <c r="AP165" s="97">
        <f t="shared" si="746"/>
        <v>5.2</v>
      </c>
      <c r="AQ165" s="97">
        <f t="shared" si="746"/>
        <v>773.4</v>
      </c>
      <c r="AR165" s="97">
        <f t="shared" si="746"/>
        <v>732.2</v>
      </c>
      <c r="AS165" s="97">
        <f t="shared" si="746"/>
        <v>0.3</v>
      </c>
      <c r="AT165" s="97">
        <f t="shared" si="746"/>
        <v>0</v>
      </c>
      <c r="AU165" s="97">
        <f t="shared" si="746"/>
        <v>0</v>
      </c>
      <c r="AV165" s="97">
        <f t="shared" si="746"/>
        <v>0</v>
      </c>
      <c r="AW165" s="97">
        <f t="shared" si="746"/>
        <v>56.7</v>
      </c>
      <c r="AX165" s="97">
        <f t="shared" si="746"/>
        <v>0</v>
      </c>
      <c r="AY165" s="155">
        <f t="shared" si="630"/>
        <v>0</v>
      </c>
      <c r="AZ165" s="155">
        <f t="shared" si="631"/>
        <v>0</v>
      </c>
      <c r="BA165" s="155">
        <f t="shared" si="632"/>
        <v>0</v>
      </c>
      <c r="BB165" s="155">
        <f t="shared" si="633"/>
        <v>0</v>
      </c>
      <c r="BC165" s="155">
        <f t="shared" si="634"/>
        <v>0</v>
      </c>
      <c r="BD165" s="155">
        <f t="shared" si="635"/>
        <v>0</v>
      </c>
      <c r="BE165" s="155">
        <f t="shared" si="636"/>
        <v>0</v>
      </c>
      <c r="BF165" s="155">
        <f t="shared" si="637"/>
        <v>0</v>
      </c>
      <c r="BG165" s="155">
        <f t="shared" si="638"/>
        <v>0</v>
      </c>
      <c r="BH165" s="155">
        <f t="shared" si="639"/>
        <v>0</v>
      </c>
      <c r="BI165" s="155">
        <f t="shared" si="640"/>
        <v>0</v>
      </c>
      <c r="BJ165" s="155">
        <f t="shared" si="641"/>
        <v>0</v>
      </c>
      <c r="BK165" s="155">
        <f t="shared" si="642"/>
        <v>0</v>
      </c>
      <c r="BL165" s="155">
        <f t="shared" si="643"/>
        <v>0</v>
      </c>
      <c r="BM165" s="155">
        <f t="shared" si="644"/>
        <v>0</v>
      </c>
      <c r="BN165" s="155">
        <f t="shared" si="645"/>
        <v>0</v>
      </c>
      <c r="BO165" s="190">
        <f t="shared" si="646"/>
        <v>0</v>
      </c>
    </row>
    <row r="166" spans="1:67" x14ac:dyDescent="0.25">
      <c r="A166" s="30"/>
      <c r="B166" s="20" t="s">
        <v>308</v>
      </c>
      <c r="C166" s="148">
        <f t="shared" ref="C166" si="747">E166+G166+I166+K166+M166+O166+Q166</f>
        <v>980.4</v>
      </c>
      <c r="D166" s="148">
        <f t="shared" ref="D166:D168" si="748">F166+H166+J166+L166+N166+P166+R166</f>
        <v>843.2</v>
      </c>
      <c r="E166" s="6">
        <v>144.80000000000001</v>
      </c>
      <c r="F166" s="6">
        <v>105.8</v>
      </c>
      <c r="G166" s="6"/>
      <c r="H166" s="6"/>
      <c r="I166" s="6">
        <f>SUM(I167:I168)</f>
        <v>5.2</v>
      </c>
      <c r="J166" s="6">
        <f>SUM(J167:J168)</f>
        <v>5.2</v>
      </c>
      <c r="K166" s="6">
        <v>773.4</v>
      </c>
      <c r="L166" s="6">
        <v>732.2</v>
      </c>
      <c r="M166" s="6">
        <v>0.3</v>
      </c>
      <c r="N166" s="123"/>
      <c r="O166" s="123"/>
      <c r="P166" s="123"/>
      <c r="Q166" s="198">
        <f>'4 priedas_ nepanaudotos lėšos'!C55</f>
        <v>56.7</v>
      </c>
      <c r="R166" s="198">
        <f>'4 priedas_ nepanaudotos lėšos'!D55</f>
        <v>0</v>
      </c>
      <c r="S166" s="148">
        <f t="shared" ref="S166" si="749">U166+W166+Y166+AA166+AC166+AE166+AG166</f>
        <v>0</v>
      </c>
      <c r="T166" s="148">
        <f t="shared" ref="T166" si="750">V166+X166+Z166+AB166+AD166+AF166+AH166</f>
        <v>0</v>
      </c>
      <c r="U166" s="128"/>
      <c r="V166" s="128"/>
      <c r="W166" s="128"/>
      <c r="X166" s="128"/>
      <c r="Y166" s="128">
        <f>SUM(Y167:Y168)</f>
        <v>0</v>
      </c>
      <c r="Z166" s="128">
        <f>SUM(Z167:Z168)</f>
        <v>0</v>
      </c>
      <c r="AA166" s="128"/>
      <c r="AB166" s="128"/>
      <c r="AC166" s="128"/>
      <c r="AD166" s="128"/>
      <c r="AE166" s="128"/>
      <c r="AF166" s="128"/>
      <c r="AG166" s="227">
        <f>'4 priedas_ nepanaudotos lėšos'!O55</f>
        <v>0</v>
      </c>
      <c r="AH166" s="227">
        <f>'4 priedas_ nepanaudotos lėšos'!P55</f>
        <v>0</v>
      </c>
      <c r="AI166" s="105">
        <f t="shared" ref="AI166" si="751">AK166+AM166+AO166+AQ166+AS166+AU166+AW166</f>
        <v>980.4</v>
      </c>
      <c r="AJ166" s="105">
        <f t="shared" ref="AJ166:AJ168" si="752">AL166+AN166+AP166+AR166+AT166+AV166+AX166</f>
        <v>843.2</v>
      </c>
      <c r="AK166" s="5">
        <f>E166+U166</f>
        <v>144.80000000000001</v>
      </c>
      <c r="AL166" s="5">
        <f t="shared" ref="AL166:AL168" si="753">F166+V166</f>
        <v>105.8</v>
      </c>
      <c r="AM166" s="5">
        <f t="shared" ref="AM166:AM168" si="754">G166+W166</f>
        <v>0</v>
      </c>
      <c r="AN166" s="5">
        <f t="shared" ref="AN166:AN168" si="755">H166+X166</f>
        <v>0</v>
      </c>
      <c r="AO166" s="5">
        <f t="shared" ref="AO166:AO168" si="756">I166+Y166</f>
        <v>5.2</v>
      </c>
      <c r="AP166" s="5">
        <f t="shared" ref="AP166:AP168" si="757">J166+Z166</f>
        <v>5.2</v>
      </c>
      <c r="AQ166" s="5">
        <f t="shared" ref="AQ166:AQ168" si="758">K166+AA166</f>
        <v>773.4</v>
      </c>
      <c r="AR166" s="5">
        <f t="shared" ref="AR166:AR168" si="759">L166+AB166</f>
        <v>732.2</v>
      </c>
      <c r="AS166" s="5">
        <f t="shared" ref="AS166:AS168" si="760">M166+AC166</f>
        <v>0.3</v>
      </c>
      <c r="AT166" s="5">
        <f t="shared" ref="AT166:AT168" si="761">N166+AD166</f>
        <v>0</v>
      </c>
      <c r="AU166" s="5">
        <f t="shared" ref="AU166:AU168" si="762">O166+AE166</f>
        <v>0</v>
      </c>
      <c r="AV166" s="5">
        <f t="shared" ref="AV166:AV168" si="763">P166+AF166</f>
        <v>0</v>
      </c>
      <c r="AW166" s="5">
        <f t="shared" ref="AW166:AW168" si="764">Q166+AG166</f>
        <v>56.7</v>
      </c>
      <c r="AX166" s="5">
        <f t="shared" ref="AX166:AX168" si="765">R166+AH166</f>
        <v>0</v>
      </c>
      <c r="AY166" s="155">
        <f t="shared" si="630"/>
        <v>0</v>
      </c>
      <c r="AZ166" s="155">
        <f t="shared" si="631"/>
        <v>0</v>
      </c>
      <c r="BA166" s="155">
        <f t="shared" si="632"/>
        <v>0</v>
      </c>
      <c r="BB166" s="155">
        <f t="shared" si="633"/>
        <v>0</v>
      </c>
      <c r="BC166" s="155">
        <f t="shared" si="634"/>
        <v>0</v>
      </c>
      <c r="BD166" s="155">
        <f t="shared" si="635"/>
        <v>0</v>
      </c>
      <c r="BE166" s="155">
        <f t="shared" si="636"/>
        <v>0</v>
      </c>
      <c r="BF166" s="155">
        <f t="shared" si="637"/>
        <v>0</v>
      </c>
      <c r="BG166" s="155">
        <f t="shared" si="638"/>
        <v>0</v>
      </c>
      <c r="BH166" s="155">
        <f t="shared" si="639"/>
        <v>0</v>
      </c>
      <c r="BI166" s="155">
        <f t="shared" si="640"/>
        <v>0</v>
      </c>
      <c r="BJ166" s="155">
        <f t="shared" si="641"/>
        <v>0</v>
      </c>
      <c r="BK166" s="155">
        <f t="shared" si="642"/>
        <v>0</v>
      </c>
      <c r="BL166" s="155">
        <f t="shared" si="643"/>
        <v>0</v>
      </c>
      <c r="BM166" s="155">
        <f t="shared" si="644"/>
        <v>0</v>
      </c>
      <c r="BN166" s="155">
        <f t="shared" si="645"/>
        <v>0</v>
      </c>
      <c r="BO166" s="190">
        <f t="shared" si="646"/>
        <v>0</v>
      </c>
    </row>
    <row r="167" spans="1:67" ht="39" x14ac:dyDescent="0.25">
      <c r="A167" s="30"/>
      <c r="B167" s="32" t="s">
        <v>447</v>
      </c>
      <c r="C167" s="149">
        <f>E167+G167+I167+K167+M167+O167+Q167</f>
        <v>1.6</v>
      </c>
      <c r="D167" s="150">
        <f t="shared" ref="D167" si="766">F167+H167+J167+L167+N167+P167+R167</f>
        <v>1.6</v>
      </c>
      <c r="E167" s="6"/>
      <c r="F167" s="6"/>
      <c r="G167" s="6"/>
      <c r="H167" s="6"/>
      <c r="I167" s="6">
        <v>1.6</v>
      </c>
      <c r="J167" s="6">
        <v>1.6</v>
      </c>
      <c r="K167" s="6"/>
      <c r="L167" s="6"/>
      <c r="M167" s="6"/>
      <c r="N167" s="123"/>
      <c r="O167" s="123"/>
      <c r="P167" s="123"/>
      <c r="Q167" s="198"/>
      <c r="R167" s="197"/>
      <c r="S167" s="149">
        <f>U167+W167+Y167+AA167+AC167+AE167+AG167</f>
        <v>0</v>
      </c>
      <c r="T167" s="150">
        <f t="shared" ref="T167" si="767">V167+X167+Z167+AB167+AD167+AF167+AH167</f>
        <v>0</v>
      </c>
      <c r="U167" s="127"/>
      <c r="V167" s="127"/>
      <c r="W167" s="128"/>
      <c r="X167" s="128"/>
      <c r="Y167" s="128"/>
      <c r="Z167" s="128"/>
      <c r="AA167" s="127"/>
      <c r="AB167" s="127"/>
      <c r="AC167" s="127"/>
      <c r="AD167" s="127"/>
      <c r="AE167" s="127"/>
      <c r="AF167" s="127"/>
      <c r="AG167" s="207"/>
      <c r="AH167" s="207"/>
      <c r="AI167" s="136">
        <f>AK167+AM167+AO167+AQ167+AS167+AU167+AW167</f>
        <v>1.6</v>
      </c>
      <c r="AJ167" s="137">
        <f t="shared" ref="AJ167" si="768">AL167+AN167+AP167+AR167+AT167+AV167+AX167</f>
        <v>1.6</v>
      </c>
      <c r="AK167" s="106">
        <f t="shared" ref="AK167" si="769">E167+U167</f>
        <v>0</v>
      </c>
      <c r="AL167" s="106">
        <f t="shared" ref="AL167" si="770">F167+V167</f>
        <v>0</v>
      </c>
      <c r="AM167" s="106">
        <f t="shared" ref="AM167" si="771">G167+W167</f>
        <v>0</v>
      </c>
      <c r="AN167" s="106">
        <f t="shared" ref="AN167" si="772">H167+X167</f>
        <v>0</v>
      </c>
      <c r="AO167" s="106">
        <f t="shared" ref="AO167" si="773">I167+Y167</f>
        <v>1.6</v>
      </c>
      <c r="AP167" s="106">
        <f t="shared" ref="AP167" si="774">J167+Z167</f>
        <v>1.6</v>
      </c>
      <c r="AQ167" s="106">
        <f t="shared" ref="AQ167" si="775">K167+AA167</f>
        <v>0</v>
      </c>
      <c r="AR167" s="106">
        <f t="shared" ref="AR167" si="776">L167+AB167</f>
        <v>0</v>
      </c>
      <c r="AS167" s="106">
        <f t="shared" ref="AS167" si="777">M167+AC167</f>
        <v>0</v>
      </c>
      <c r="AT167" s="106">
        <f t="shared" ref="AT167" si="778">N167+AD167</f>
        <v>0</v>
      </c>
      <c r="AU167" s="106">
        <f t="shared" ref="AU167" si="779">O167+AE167</f>
        <v>0</v>
      </c>
      <c r="AV167" s="106">
        <f t="shared" ref="AV167" si="780">P167+AF167</f>
        <v>0</v>
      </c>
      <c r="AW167" s="106">
        <f t="shared" ref="AW167" si="781">Q167+AG167</f>
        <v>0</v>
      </c>
      <c r="AX167" s="106">
        <f t="shared" ref="AX167" si="782">R167+AH167</f>
        <v>0</v>
      </c>
      <c r="AY167" s="155">
        <f t="shared" si="630"/>
        <v>0</v>
      </c>
      <c r="AZ167" s="155">
        <f t="shared" si="631"/>
        <v>0</v>
      </c>
      <c r="BA167" s="155">
        <f t="shared" si="632"/>
        <v>0</v>
      </c>
      <c r="BB167" s="155">
        <f t="shared" si="633"/>
        <v>0</v>
      </c>
      <c r="BC167" s="155">
        <f t="shared" si="634"/>
        <v>0</v>
      </c>
      <c r="BD167" s="155">
        <f t="shared" si="635"/>
        <v>0</v>
      </c>
      <c r="BE167" s="155">
        <f t="shared" si="636"/>
        <v>0</v>
      </c>
      <c r="BF167" s="155">
        <f t="shared" si="637"/>
        <v>0</v>
      </c>
      <c r="BG167" s="155">
        <f t="shared" si="638"/>
        <v>0</v>
      </c>
      <c r="BH167" s="155">
        <f t="shared" si="639"/>
        <v>0</v>
      </c>
      <c r="BI167" s="155">
        <f t="shared" si="640"/>
        <v>0</v>
      </c>
      <c r="BJ167" s="155">
        <f t="shared" si="641"/>
        <v>0</v>
      </c>
      <c r="BK167" s="155">
        <f t="shared" si="642"/>
        <v>0</v>
      </c>
      <c r="BL167" s="155">
        <f t="shared" si="643"/>
        <v>0</v>
      </c>
      <c r="BM167" s="155">
        <f t="shared" si="644"/>
        <v>0</v>
      </c>
      <c r="BN167" s="155">
        <f t="shared" si="645"/>
        <v>0</v>
      </c>
      <c r="BO167" s="190">
        <f t="shared" si="646"/>
        <v>0</v>
      </c>
    </row>
    <row r="168" spans="1:67" s="56" customFormat="1" ht="39" x14ac:dyDescent="0.25">
      <c r="A168" s="101"/>
      <c r="B168" s="32" t="s">
        <v>309</v>
      </c>
      <c r="C168" s="149">
        <f>E168+G168+I168+K168+M168+O168+Q168</f>
        <v>3.6</v>
      </c>
      <c r="D168" s="150">
        <f t="shared" si="748"/>
        <v>3.6</v>
      </c>
      <c r="E168" s="132"/>
      <c r="F168" s="132"/>
      <c r="G168" s="132"/>
      <c r="H168" s="132"/>
      <c r="I168" s="132">
        <v>3.6</v>
      </c>
      <c r="J168" s="132">
        <v>3.6</v>
      </c>
      <c r="K168" s="132"/>
      <c r="L168" s="132"/>
      <c r="M168" s="132"/>
      <c r="N168" s="132"/>
      <c r="O168" s="132"/>
      <c r="P168" s="132"/>
      <c r="Q168" s="200"/>
      <c r="R168" s="200"/>
      <c r="S168" s="149">
        <f>U168+W168+Y168+AA168+AC168+AE168+AG168</f>
        <v>0</v>
      </c>
      <c r="T168" s="150">
        <f t="shared" ref="T168" si="783">V168+X168+Z168+AB168+AD168+AF168+AH168</f>
        <v>0</v>
      </c>
      <c r="U168" s="134"/>
      <c r="V168" s="134"/>
      <c r="W168" s="134"/>
      <c r="X168" s="134"/>
      <c r="Y168" s="134"/>
      <c r="Z168" s="134"/>
      <c r="AA168" s="134"/>
      <c r="AB168" s="134"/>
      <c r="AC168" s="134"/>
      <c r="AD168" s="134"/>
      <c r="AE168" s="134"/>
      <c r="AF168" s="134"/>
      <c r="AG168" s="210"/>
      <c r="AH168" s="210"/>
      <c r="AI168" s="136">
        <f>AK168+AM168+AO168+AQ168+AS168+AU168+AW168</f>
        <v>3.6</v>
      </c>
      <c r="AJ168" s="137">
        <f t="shared" si="752"/>
        <v>3.6</v>
      </c>
      <c r="AK168" s="106">
        <f t="shared" ref="AK168" si="784">E168+U168</f>
        <v>0</v>
      </c>
      <c r="AL168" s="106">
        <f t="shared" si="753"/>
        <v>0</v>
      </c>
      <c r="AM168" s="106">
        <f t="shared" si="754"/>
        <v>0</v>
      </c>
      <c r="AN168" s="106">
        <f t="shared" si="755"/>
        <v>0</v>
      </c>
      <c r="AO168" s="106">
        <f t="shared" si="756"/>
        <v>3.6</v>
      </c>
      <c r="AP168" s="106">
        <f t="shared" si="757"/>
        <v>3.6</v>
      </c>
      <c r="AQ168" s="106">
        <f t="shared" si="758"/>
        <v>0</v>
      </c>
      <c r="AR168" s="106">
        <f t="shared" si="759"/>
        <v>0</v>
      </c>
      <c r="AS168" s="106">
        <f t="shared" si="760"/>
        <v>0</v>
      </c>
      <c r="AT168" s="106">
        <f t="shared" si="761"/>
        <v>0</v>
      </c>
      <c r="AU168" s="106">
        <f t="shared" si="762"/>
        <v>0</v>
      </c>
      <c r="AV168" s="106">
        <f t="shared" si="763"/>
        <v>0</v>
      </c>
      <c r="AW168" s="106">
        <f t="shared" si="764"/>
        <v>0</v>
      </c>
      <c r="AX168" s="106">
        <f t="shared" si="765"/>
        <v>0</v>
      </c>
      <c r="AY168" s="155">
        <f t="shared" si="630"/>
        <v>0</v>
      </c>
      <c r="AZ168" s="155">
        <f t="shared" si="631"/>
        <v>0</v>
      </c>
      <c r="BA168" s="155">
        <f t="shared" si="632"/>
        <v>0</v>
      </c>
      <c r="BB168" s="155">
        <f t="shared" si="633"/>
        <v>0</v>
      </c>
      <c r="BC168" s="155">
        <f t="shared" si="634"/>
        <v>0</v>
      </c>
      <c r="BD168" s="155">
        <f t="shared" si="635"/>
        <v>0</v>
      </c>
      <c r="BE168" s="155">
        <f t="shared" si="636"/>
        <v>0</v>
      </c>
      <c r="BF168" s="155">
        <f t="shared" si="637"/>
        <v>0</v>
      </c>
      <c r="BG168" s="155">
        <f t="shared" si="638"/>
        <v>0</v>
      </c>
      <c r="BH168" s="155">
        <f t="shared" si="639"/>
        <v>0</v>
      </c>
      <c r="BI168" s="155">
        <f t="shared" si="640"/>
        <v>0</v>
      </c>
      <c r="BJ168" s="155">
        <f t="shared" si="641"/>
        <v>0</v>
      </c>
      <c r="BK168" s="155">
        <f t="shared" si="642"/>
        <v>0</v>
      </c>
      <c r="BL168" s="155">
        <f t="shared" si="643"/>
        <v>0</v>
      </c>
      <c r="BM168" s="155">
        <f t="shared" si="644"/>
        <v>0</v>
      </c>
      <c r="BN168" s="155">
        <f t="shared" si="645"/>
        <v>0</v>
      </c>
      <c r="BO168" s="190">
        <f t="shared" si="646"/>
        <v>0</v>
      </c>
    </row>
    <row r="169" spans="1:67" ht="15" customHeight="1" x14ac:dyDescent="0.25">
      <c r="A169" s="29" t="s">
        <v>25</v>
      </c>
      <c r="B169" s="109" t="s">
        <v>312</v>
      </c>
      <c r="C169" s="145">
        <f>C170</f>
        <v>1288.4000000000001</v>
      </c>
      <c r="D169" s="146">
        <f t="shared" si="744"/>
        <v>1119.2</v>
      </c>
      <c r="E169" s="123">
        <f t="shared" si="744"/>
        <v>397.7</v>
      </c>
      <c r="F169" s="123">
        <f t="shared" si="744"/>
        <v>297.7</v>
      </c>
      <c r="G169" s="123">
        <f t="shared" si="744"/>
        <v>0</v>
      </c>
      <c r="H169" s="123">
        <f t="shared" si="744"/>
        <v>0</v>
      </c>
      <c r="I169" s="123">
        <f t="shared" si="744"/>
        <v>18.400000000000002</v>
      </c>
      <c r="J169" s="123">
        <f t="shared" si="744"/>
        <v>16.399999999999999</v>
      </c>
      <c r="K169" s="123">
        <f t="shared" si="744"/>
        <v>845.2</v>
      </c>
      <c r="L169" s="123">
        <f t="shared" si="744"/>
        <v>805.1</v>
      </c>
      <c r="M169" s="123">
        <f t="shared" si="744"/>
        <v>14.9</v>
      </c>
      <c r="N169" s="123">
        <f t="shared" si="744"/>
        <v>0</v>
      </c>
      <c r="O169" s="123">
        <f t="shared" si="744"/>
        <v>0</v>
      </c>
      <c r="P169" s="123">
        <f t="shared" si="744"/>
        <v>0</v>
      </c>
      <c r="Q169" s="197">
        <f t="shared" si="744"/>
        <v>12.200000000000001</v>
      </c>
      <c r="R169" s="197">
        <f t="shared" si="744"/>
        <v>0</v>
      </c>
      <c r="S169" s="145">
        <f>S170</f>
        <v>5.5</v>
      </c>
      <c r="T169" s="146">
        <f t="shared" si="745"/>
        <v>2.1</v>
      </c>
      <c r="U169" s="127">
        <f t="shared" si="745"/>
        <v>0</v>
      </c>
      <c r="V169" s="127">
        <f t="shared" si="745"/>
        <v>0</v>
      </c>
      <c r="W169" s="127">
        <f t="shared" si="745"/>
        <v>0</v>
      </c>
      <c r="X169" s="127">
        <f t="shared" si="745"/>
        <v>0</v>
      </c>
      <c r="Y169" s="127">
        <f t="shared" si="745"/>
        <v>5.5</v>
      </c>
      <c r="Z169" s="127">
        <f t="shared" si="745"/>
        <v>2.1</v>
      </c>
      <c r="AA169" s="127">
        <f t="shared" si="745"/>
        <v>0</v>
      </c>
      <c r="AB169" s="127">
        <f t="shared" si="745"/>
        <v>0</v>
      </c>
      <c r="AC169" s="127">
        <f t="shared" si="745"/>
        <v>0</v>
      </c>
      <c r="AD169" s="127">
        <f t="shared" si="745"/>
        <v>0</v>
      </c>
      <c r="AE169" s="127">
        <f t="shared" si="745"/>
        <v>0</v>
      </c>
      <c r="AF169" s="127">
        <f t="shared" si="745"/>
        <v>0</v>
      </c>
      <c r="AG169" s="207">
        <f t="shared" si="745"/>
        <v>0</v>
      </c>
      <c r="AH169" s="207">
        <f t="shared" si="745"/>
        <v>0</v>
      </c>
      <c r="AI169" s="13">
        <f>AI170</f>
        <v>1293.9000000000001</v>
      </c>
      <c r="AJ169" s="11">
        <f t="shared" si="746"/>
        <v>1121.3</v>
      </c>
      <c r="AK169" s="97">
        <f t="shared" si="746"/>
        <v>397.7</v>
      </c>
      <c r="AL169" s="97">
        <f t="shared" si="746"/>
        <v>297.7</v>
      </c>
      <c r="AM169" s="97">
        <f t="shared" si="746"/>
        <v>0</v>
      </c>
      <c r="AN169" s="97">
        <f t="shared" si="746"/>
        <v>0</v>
      </c>
      <c r="AO169" s="97">
        <f t="shared" si="746"/>
        <v>23.900000000000002</v>
      </c>
      <c r="AP169" s="97">
        <f t="shared" si="746"/>
        <v>18.5</v>
      </c>
      <c r="AQ169" s="97">
        <f t="shared" si="746"/>
        <v>845.2</v>
      </c>
      <c r="AR169" s="97">
        <f t="shared" si="746"/>
        <v>805.1</v>
      </c>
      <c r="AS169" s="97">
        <f t="shared" si="746"/>
        <v>14.9</v>
      </c>
      <c r="AT169" s="97">
        <f t="shared" si="746"/>
        <v>0</v>
      </c>
      <c r="AU169" s="97">
        <f t="shared" si="746"/>
        <v>0</v>
      </c>
      <c r="AV169" s="97">
        <f t="shared" si="746"/>
        <v>0</v>
      </c>
      <c r="AW169" s="97">
        <f t="shared" si="746"/>
        <v>12.200000000000001</v>
      </c>
      <c r="AX169" s="97">
        <f t="shared" si="746"/>
        <v>0</v>
      </c>
      <c r="AY169" s="155">
        <f t="shared" si="630"/>
        <v>-5.5</v>
      </c>
      <c r="AZ169" s="155">
        <f t="shared" si="631"/>
        <v>-2.0999999999999091</v>
      </c>
      <c r="BA169" s="155">
        <f t="shared" si="632"/>
        <v>0</v>
      </c>
      <c r="BB169" s="155">
        <f t="shared" si="633"/>
        <v>0</v>
      </c>
      <c r="BC169" s="155">
        <f t="shared" si="634"/>
        <v>0</v>
      </c>
      <c r="BD169" s="155">
        <f t="shared" si="635"/>
        <v>0</v>
      </c>
      <c r="BE169" s="155">
        <f t="shared" si="636"/>
        <v>-5.5</v>
      </c>
      <c r="BF169" s="155">
        <f t="shared" si="637"/>
        <v>-2.1000000000000014</v>
      </c>
      <c r="BG169" s="155">
        <f t="shared" si="638"/>
        <v>0</v>
      </c>
      <c r="BH169" s="155">
        <f t="shared" si="639"/>
        <v>0</v>
      </c>
      <c r="BI169" s="155">
        <f t="shared" si="640"/>
        <v>0</v>
      </c>
      <c r="BJ169" s="155">
        <f t="shared" si="641"/>
        <v>0</v>
      </c>
      <c r="BK169" s="155">
        <f t="shared" si="642"/>
        <v>0</v>
      </c>
      <c r="BL169" s="155">
        <f t="shared" si="643"/>
        <v>0</v>
      </c>
      <c r="BM169" s="155">
        <f t="shared" si="644"/>
        <v>0</v>
      </c>
      <c r="BN169" s="155">
        <f t="shared" si="645"/>
        <v>0</v>
      </c>
      <c r="BO169" s="190">
        <f t="shared" si="646"/>
        <v>0</v>
      </c>
    </row>
    <row r="170" spans="1:67" x14ac:dyDescent="0.25">
      <c r="A170" s="30"/>
      <c r="B170" s="20" t="s">
        <v>308</v>
      </c>
      <c r="C170" s="148">
        <f t="shared" ref="C170" si="785">E170+G170+I170+K170+M170+O170+Q170</f>
        <v>1288.4000000000001</v>
      </c>
      <c r="D170" s="148">
        <f t="shared" ref="D170:D174" si="786">F170+H170+J170+L170+N170+P170+R170</f>
        <v>1119.2</v>
      </c>
      <c r="E170" s="6">
        <v>397.7</v>
      </c>
      <c r="F170" s="6">
        <v>297.7</v>
      </c>
      <c r="G170" s="6"/>
      <c r="H170" s="6"/>
      <c r="I170" s="6">
        <f>SUM(I171:I174)</f>
        <v>18.400000000000002</v>
      </c>
      <c r="J170" s="6">
        <f>SUM(J171:J174)</f>
        <v>16.399999999999999</v>
      </c>
      <c r="K170" s="6">
        <v>845.2</v>
      </c>
      <c r="L170" s="6">
        <v>805.1</v>
      </c>
      <c r="M170" s="6">
        <v>14.9</v>
      </c>
      <c r="N170" s="6"/>
      <c r="O170" s="123"/>
      <c r="P170" s="123"/>
      <c r="Q170" s="198">
        <f>'4 priedas_ nepanaudotos lėšos'!C57</f>
        <v>12.200000000000001</v>
      </c>
      <c r="R170" s="197"/>
      <c r="S170" s="148">
        <f t="shared" ref="S170" si="787">U170+W170+Y170+AA170+AC170+AE170+AG170</f>
        <v>5.5</v>
      </c>
      <c r="T170" s="148">
        <f t="shared" ref="T170:T174" si="788">V170+X170+Z170+AB170+AD170+AF170+AH170</f>
        <v>2.1</v>
      </c>
      <c r="U170" s="128"/>
      <c r="V170" s="128"/>
      <c r="W170" s="128"/>
      <c r="X170" s="128"/>
      <c r="Y170" s="128">
        <f>SUM(Y171:Y173)</f>
        <v>5.5</v>
      </c>
      <c r="Z170" s="128">
        <f>SUM(Z171:Z173)</f>
        <v>2.1</v>
      </c>
      <c r="AA170" s="128"/>
      <c r="AB170" s="128"/>
      <c r="AC170" s="128"/>
      <c r="AD170" s="128"/>
      <c r="AE170" s="128"/>
      <c r="AF170" s="128"/>
      <c r="AG170" s="227">
        <f>'4 priedas_ nepanaudotos lėšos'!O56</f>
        <v>0</v>
      </c>
      <c r="AH170" s="227">
        <f>'4 priedas_ nepanaudotos lėšos'!P56</f>
        <v>0</v>
      </c>
      <c r="AI170" s="105">
        <f t="shared" ref="AI170" si="789">AK170+AM170+AO170+AQ170+AS170+AU170+AW170</f>
        <v>1293.9000000000001</v>
      </c>
      <c r="AJ170" s="105">
        <f t="shared" ref="AJ170:AJ171" si="790">AL170+AN170+AP170+AR170+AT170+AV170+AX170</f>
        <v>1121.3</v>
      </c>
      <c r="AK170" s="5">
        <f>E170+U170</f>
        <v>397.7</v>
      </c>
      <c r="AL170" s="5">
        <f t="shared" ref="AL170:AL171" si="791">F170+V170</f>
        <v>297.7</v>
      </c>
      <c r="AM170" s="5">
        <f t="shared" ref="AM170:AM171" si="792">G170+W170</f>
        <v>0</v>
      </c>
      <c r="AN170" s="5">
        <f t="shared" ref="AN170:AN171" si="793">H170+X170</f>
        <v>0</v>
      </c>
      <c r="AO170" s="5">
        <f t="shared" ref="AO170:AO171" si="794">I170+Y170</f>
        <v>23.900000000000002</v>
      </c>
      <c r="AP170" s="5">
        <f t="shared" ref="AP170:AP171" si="795">J170+Z170</f>
        <v>18.5</v>
      </c>
      <c r="AQ170" s="5">
        <f t="shared" ref="AQ170:AQ171" si="796">K170+AA170</f>
        <v>845.2</v>
      </c>
      <c r="AR170" s="5">
        <f t="shared" ref="AR170:AR171" si="797">L170+AB170</f>
        <v>805.1</v>
      </c>
      <c r="AS170" s="5">
        <f t="shared" ref="AS170:AS171" si="798">M170+AC170</f>
        <v>14.9</v>
      </c>
      <c r="AT170" s="5">
        <f t="shared" ref="AT170:AT171" si="799">N170+AD170</f>
        <v>0</v>
      </c>
      <c r="AU170" s="5">
        <f t="shared" ref="AU170:AU171" si="800">O170+AE170</f>
        <v>0</v>
      </c>
      <c r="AV170" s="5">
        <f t="shared" ref="AV170:AV171" si="801">P170+AF170</f>
        <v>0</v>
      </c>
      <c r="AW170" s="5">
        <f t="shared" ref="AW170:AW171" si="802">Q170+AG170</f>
        <v>12.200000000000001</v>
      </c>
      <c r="AX170" s="5">
        <f t="shared" ref="AX170:AX171" si="803">R170+AH170</f>
        <v>0</v>
      </c>
      <c r="AY170" s="155">
        <f t="shared" si="630"/>
        <v>-5.5</v>
      </c>
      <c r="AZ170" s="155">
        <f t="shared" si="631"/>
        <v>-2.0999999999999091</v>
      </c>
      <c r="BA170" s="155">
        <f t="shared" si="632"/>
        <v>0</v>
      </c>
      <c r="BB170" s="155">
        <f t="shared" si="633"/>
        <v>0</v>
      </c>
      <c r="BC170" s="155">
        <f t="shared" si="634"/>
        <v>0</v>
      </c>
      <c r="BD170" s="155">
        <f t="shared" si="635"/>
        <v>0</v>
      </c>
      <c r="BE170" s="155">
        <f t="shared" si="636"/>
        <v>-5.5</v>
      </c>
      <c r="BF170" s="155">
        <f t="shared" si="637"/>
        <v>-2.1000000000000014</v>
      </c>
      <c r="BG170" s="155">
        <f t="shared" si="638"/>
        <v>0</v>
      </c>
      <c r="BH170" s="155">
        <f t="shared" si="639"/>
        <v>0</v>
      </c>
      <c r="BI170" s="155">
        <f t="shared" si="640"/>
        <v>0</v>
      </c>
      <c r="BJ170" s="155">
        <f t="shared" si="641"/>
        <v>0</v>
      </c>
      <c r="BK170" s="155">
        <f t="shared" si="642"/>
        <v>0</v>
      </c>
      <c r="BL170" s="155">
        <f t="shared" si="643"/>
        <v>0</v>
      </c>
      <c r="BM170" s="155">
        <f t="shared" si="644"/>
        <v>0</v>
      </c>
      <c r="BN170" s="155">
        <f t="shared" si="645"/>
        <v>0</v>
      </c>
      <c r="BO170" s="190">
        <f t="shared" si="646"/>
        <v>0</v>
      </c>
    </row>
    <row r="171" spans="1:67" ht="26.25" x14ac:dyDescent="0.25">
      <c r="A171" s="30"/>
      <c r="B171" s="32" t="s">
        <v>263</v>
      </c>
      <c r="C171" s="149">
        <f>E171+G171+I171+K171+M171+O171+Q171</f>
        <v>3.2</v>
      </c>
      <c r="D171" s="150">
        <f t="shared" si="786"/>
        <v>1.4</v>
      </c>
      <c r="E171" s="6"/>
      <c r="F171" s="6"/>
      <c r="G171" s="6"/>
      <c r="H171" s="6"/>
      <c r="I171" s="6">
        <v>3.2</v>
      </c>
      <c r="J171" s="6">
        <v>1.4</v>
      </c>
      <c r="K171" s="6"/>
      <c r="L171" s="6"/>
      <c r="M171" s="6"/>
      <c r="N171" s="6"/>
      <c r="O171" s="6"/>
      <c r="P171" s="6"/>
      <c r="Q171" s="198"/>
      <c r="R171" s="198"/>
      <c r="S171" s="149">
        <f>U171+W171+Y171+AA171+AC171+AE171+AG171</f>
        <v>0</v>
      </c>
      <c r="T171" s="150">
        <f t="shared" si="788"/>
        <v>0</v>
      </c>
      <c r="U171" s="128"/>
      <c r="V171" s="128"/>
      <c r="W171" s="128"/>
      <c r="X171" s="128"/>
      <c r="Y171" s="128"/>
      <c r="Z171" s="128"/>
      <c r="AA171" s="128"/>
      <c r="AB171" s="128"/>
      <c r="AC171" s="128"/>
      <c r="AD171" s="128"/>
      <c r="AE171" s="128"/>
      <c r="AF171" s="128"/>
      <c r="AG171" s="208"/>
      <c r="AH171" s="208"/>
      <c r="AI171" s="136">
        <f>AK171+AM171+AO171+AQ171+AS171+AU171+AW171</f>
        <v>3.2</v>
      </c>
      <c r="AJ171" s="137">
        <f t="shared" si="790"/>
        <v>1.4</v>
      </c>
      <c r="AK171" s="106">
        <f t="shared" ref="AK171" si="804">E171+U171</f>
        <v>0</v>
      </c>
      <c r="AL171" s="106">
        <f t="shared" si="791"/>
        <v>0</v>
      </c>
      <c r="AM171" s="106">
        <f t="shared" si="792"/>
        <v>0</v>
      </c>
      <c r="AN171" s="106">
        <f t="shared" si="793"/>
        <v>0</v>
      </c>
      <c r="AO171" s="106">
        <f t="shared" si="794"/>
        <v>3.2</v>
      </c>
      <c r="AP171" s="106">
        <f t="shared" si="795"/>
        <v>1.4</v>
      </c>
      <c r="AQ171" s="106">
        <f t="shared" si="796"/>
        <v>0</v>
      </c>
      <c r="AR171" s="106">
        <f t="shared" si="797"/>
        <v>0</v>
      </c>
      <c r="AS171" s="106">
        <f t="shared" si="798"/>
        <v>0</v>
      </c>
      <c r="AT171" s="106">
        <f t="shared" si="799"/>
        <v>0</v>
      </c>
      <c r="AU171" s="106">
        <f t="shared" si="800"/>
        <v>0</v>
      </c>
      <c r="AV171" s="106">
        <f t="shared" si="801"/>
        <v>0</v>
      </c>
      <c r="AW171" s="106">
        <f t="shared" si="802"/>
        <v>0</v>
      </c>
      <c r="AX171" s="106">
        <f t="shared" si="803"/>
        <v>0</v>
      </c>
      <c r="AY171" s="155">
        <f t="shared" si="630"/>
        <v>0</v>
      </c>
      <c r="AZ171" s="155">
        <f t="shared" si="631"/>
        <v>0</v>
      </c>
      <c r="BA171" s="155">
        <f t="shared" si="632"/>
        <v>0</v>
      </c>
      <c r="BB171" s="155">
        <f t="shared" si="633"/>
        <v>0</v>
      </c>
      <c r="BC171" s="155">
        <f t="shared" si="634"/>
        <v>0</v>
      </c>
      <c r="BD171" s="155">
        <f t="shared" si="635"/>
        <v>0</v>
      </c>
      <c r="BE171" s="155">
        <f t="shared" si="636"/>
        <v>0</v>
      </c>
      <c r="BF171" s="155">
        <f t="shared" si="637"/>
        <v>0</v>
      </c>
      <c r="BG171" s="155">
        <f t="shared" si="638"/>
        <v>0</v>
      </c>
      <c r="BH171" s="155">
        <f t="shared" si="639"/>
        <v>0</v>
      </c>
      <c r="BI171" s="155">
        <f t="shared" si="640"/>
        <v>0</v>
      </c>
      <c r="BJ171" s="155">
        <f t="shared" si="641"/>
        <v>0</v>
      </c>
      <c r="BK171" s="155">
        <f t="shared" si="642"/>
        <v>0</v>
      </c>
      <c r="BL171" s="155">
        <f t="shared" si="643"/>
        <v>0</v>
      </c>
      <c r="BM171" s="155">
        <f t="shared" si="644"/>
        <v>0</v>
      </c>
      <c r="BN171" s="155">
        <f t="shared" si="645"/>
        <v>0</v>
      </c>
      <c r="BO171" s="190">
        <f t="shared" si="646"/>
        <v>0</v>
      </c>
    </row>
    <row r="172" spans="1:67" ht="26.25" x14ac:dyDescent="0.25">
      <c r="A172" s="30"/>
      <c r="B172" s="32" t="s">
        <v>310</v>
      </c>
      <c r="C172" s="149">
        <f t="shared" ref="C172:C174" si="805">E172+G172+I172+K172+M172+O172+Q172</f>
        <v>3.3</v>
      </c>
      <c r="D172" s="150">
        <f t="shared" si="786"/>
        <v>3.3</v>
      </c>
      <c r="E172" s="6"/>
      <c r="F172" s="6"/>
      <c r="G172" s="6"/>
      <c r="H172" s="6"/>
      <c r="I172" s="6">
        <v>3.3</v>
      </c>
      <c r="J172" s="6">
        <v>3.3</v>
      </c>
      <c r="K172" s="6"/>
      <c r="L172" s="6"/>
      <c r="M172" s="6"/>
      <c r="N172" s="6"/>
      <c r="O172" s="6"/>
      <c r="P172" s="6"/>
      <c r="Q172" s="198"/>
      <c r="R172" s="198"/>
      <c r="S172" s="149">
        <f t="shared" ref="S172:S174" si="806">U172+W172+Y172+AA172+AC172+AE172+AG172</f>
        <v>0</v>
      </c>
      <c r="T172" s="150">
        <f t="shared" si="788"/>
        <v>0</v>
      </c>
      <c r="U172" s="128"/>
      <c r="V172" s="128"/>
      <c r="W172" s="128"/>
      <c r="X172" s="128"/>
      <c r="Y172" s="128"/>
      <c r="Z172" s="128"/>
      <c r="AA172" s="128"/>
      <c r="AB172" s="128"/>
      <c r="AC172" s="128"/>
      <c r="AD172" s="128"/>
      <c r="AE172" s="128"/>
      <c r="AF172" s="128"/>
      <c r="AG172" s="208"/>
      <c r="AH172" s="208"/>
      <c r="AI172" s="136">
        <f t="shared" ref="AI172:AI174" si="807">AK172+AM172+AO172+AQ172+AS172+AU172+AW172</f>
        <v>3.3</v>
      </c>
      <c r="AJ172" s="137">
        <f t="shared" ref="AJ172:AJ174" si="808">AL172+AN172+AP172+AR172+AT172+AV172+AX172</f>
        <v>3.3</v>
      </c>
      <c r="AK172" s="106">
        <f t="shared" ref="AK172:AK174" si="809">E172+U172</f>
        <v>0</v>
      </c>
      <c r="AL172" s="106">
        <f t="shared" ref="AL172:AL174" si="810">F172+V172</f>
        <v>0</v>
      </c>
      <c r="AM172" s="106">
        <f t="shared" ref="AM172:AM174" si="811">G172+W172</f>
        <v>0</v>
      </c>
      <c r="AN172" s="106">
        <f t="shared" ref="AN172:AN174" si="812">H172+X172</f>
        <v>0</v>
      </c>
      <c r="AO172" s="106">
        <f t="shared" ref="AO172:AO174" si="813">I172+Y172</f>
        <v>3.3</v>
      </c>
      <c r="AP172" s="106">
        <f t="shared" ref="AP172:AP174" si="814">J172+Z172</f>
        <v>3.3</v>
      </c>
      <c r="AQ172" s="106">
        <f t="shared" ref="AQ172:AQ174" si="815">K172+AA172</f>
        <v>0</v>
      </c>
      <c r="AR172" s="106">
        <f t="shared" ref="AR172:AR174" si="816">L172+AB172</f>
        <v>0</v>
      </c>
      <c r="AS172" s="106">
        <f t="shared" ref="AS172:AS174" si="817">M172+AC172</f>
        <v>0</v>
      </c>
      <c r="AT172" s="106">
        <f t="shared" ref="AT172:AT174" si="818">N172+AD172</f>
        <v>0</v>
      </c>
      <c r="AU172" s="106">
        <f t="shared" ref="AU172:AU174" si="819">O172+AE172</f>
        <v>0</v>
      </c>
      <c r="AV172" s="106">
        <f t="shared" ref="AV172:AV174" si="820">P172+AF172</f>
        <v>0</v>
      </c>
      <c r="AW172" s="106">
        <f t="shared" ref="AW172:AW174" si="821">Q172+AG172</f>
        <v>0</v>
      </c>
      <c r="AX172" s="106">
        <f t="shared" ref="AX172:AX174" si="822">R172+AH172</f>
        <v>0</v>
      </c>
      <c r="AY172" s="155">
        <f t="shared" si="630"/>
        <v>0</v>
      </c>
      <c r="AZ172" s="155">
        <f t="shared" si="631"/>
        <v>0</v>
      </c>
      <c r="BA172" s="155">
        <f t="shared" si="632"/>
        <v>0</v>
      </c>
      <c r="BB172" s="155">
        <f t="shared" si="633"/>
        <v>0</v>
      </c>
      <c r="BC172" s="155">
        <f t="shared" si="634"/>
        <v>0</v>
      </c>
      <c r="BD172" s="155">
        <f t="shared" si="635"/>
        <v>0</v>
      </c>
      <c r="BE172" s="155">
        <f t="shared" si="636"/>
        <v>0</v>
      </c>
      <c r="BF172" s="155">
        <f t="shared" si="637"/>
        <v>0</v>
      </c>
      <c r="BG172" s="155">
        <f t="shared" si="638"/>
        <v>0</v>
      </c>
      <c r="BH172" s="155">
        <f t="shared" si="639"/>
        <v>0</v>
      </c>
      <c r="BI172" s="155">
        <f t="shared" si="640"/>
        <v>0</v>
      </c>
      <c r="BJ172" s="155">
        <f t="shared" si="641"/>
        <v>0</v>
      </c>
      <c r="BK172" s="155">
        <f t="shared" si="642"/>
        <v>0</v>
      </c>
      <c r="BL172" s="155">
        <f t="shared" si="643"/>
        <v>0</v>
      </c>
      <c r="BM172" s="155">
        <f t="shared" si="644"/>
        <v>0</v>
      </c>
      <c r="BN172" s="155">
        <f t="shared" si="645"/>
        <v>0</v>
      </c>
      <c r="BO172" s="190">
        <f t="shared" si="646"/>
        <v>0</v>
      </c>
    </row>
    <row r="173" spans="1:67" ht="39" x14ac:dyDescent="0.25">
      <c r="A173" s="30"/>
      <c r="B173" s="32" t="s">
        <v>409</v>
      </c>
      <c r="C173" s="149">
        <f t="shared" si="805"/>
        <v>8.3000000000000007</v>
      </c>
      <c r="D173" s="150">
        <f t="shared" si="786"/>
        <v>8.1999999999999993</v>
      </c>
      <c r="E173" s="6"/>
      <c r="F173" s="6"/>
      <c r="G173" s="6"/>
      <c r="H173" s="6"/>
      <c r="I173" s="6">
        <v>8.3000000000000007</v>
      </c>
      <c r="J173" s="6">
        <v>8.1999999999999993</v>
      </c>
      <c r="K173" s="6"/>
      <c r="L173" s="6"/>
      <c r="M173" s="6"/>
      <c r="N173" s="6"/>
      <c r="O173" s="6"/>
      <c r="P173" s="6"/>
      <c r="Q173" s="198"/>
      <c r="R173" s="198"/>
      <c r="S173" s="149">
        <f t="shared" ref="S173" si="823">U173+W173+Y173+AA173+AC173+AE173+AG173</f>
        <v>5.5</v>
      </c>
      <c r="T173" s="150">
        <f t="shared" ref="T173" si="824">V173+X173+Z173+AB173+AD173+AF173+AH173</f>
        <v>2.1</v>
      </c>
      <c r="U173" s="128"/>
      <c r="V173" s="128"/>
      <c r="W173" s="128"/>
      <c r="X173" s="128"/>
      <c r="Y173" s="128">
        <v>5.5</v>
      </c>
      <c r="Z173" s="128">
        <v>2.1</v>
      </c>
      <c r="AA173" s="128"/>
      <c r="AB173" s="128"/>
      <c r="AC173" s="128"/>
      <c r="AD173" s="128"/>
      <c r="AE173" s="128"/>
      <c r="AF173" s="128"/>
      <c r="AG173" s="208"/>
      <c r="AH173" s="208"/>
      <c r="AI173" s="136">
        <f t="shared" ref="AI173" si="825">AK173+AM173+AO173+AQ173+AS173+AU173+AW173</f>
        <v>13.8</v>
      </c>
      <c r="AJ173" s="137">
        <f t="shared" ref="AJ173" si="826">AL173+AN173+AP173+AR173+AT173+AV173+AX173</f>
        <v>10.299999999999999</v>
      </c>
      <c r="AK173" s="106">
        <f t="shared" ref="AK173" si="827">E173+U173</f>
        <v>0</v>
      </c>
      <c r="AL173" s="106">
        <f t="shared" ref="AL173" si="828">F173+V173</f>
        <v>0</v>
      </c>
      <c r="AM173" s="106">
        <f t="shared" ref="AM173" si="829">G173+W173</f>
        <v>0</v>
      </c>
      <c r="AN173" s="106">
        <f t="shared" ref="AN173" si="830">H173+X173</f>
        <v>0</v>
      </c>
      <c r="AO173" s="106">
        <f t="shared" ref="AO173" si="831">I173+Y173</f>
        <v>13.8</v>
      </c>
      <c r="AP173" s="106">
        <f t="shared" ref="AP173" si="832">J173+Z173</f>
        <v>10.299999999999999</v>
      </c>
      <c r="AQ173" s="106">
        <f t="shared" ref="AQ173" si="833">K173+AA173</f>
        <v>0</v>
      </c>
      <c r="AR173" s="106">
        <f t="shared" ref="AR173" si="834">L173+AB173</f>
        <v>0</v>
      </c>
      <c r="AS173" s="106">
        <f t="shared" ref="AS173" si="835">M173+AC173</f>
        <v>0</v>
      </c>
      <c r="AT173" s="106">
        <f t="shared" ref="AT173" si="836">N173+AD173</f>
        <v>0</v>
      </c>
      <c r="AU173" s="106">
        <f t="shared" ref="AU173" si="837">O173+AE173</f>
        <v>0</v>
      </c>
      <c r="AV173" s="106">
        <f t="shared" ref="AV173" si="838">P173+AF173</f>
        <v>0</v>
      </c>
      <c r="AW173" s="106">
        <f t="shared" ref="AW173" si="839">Q173+AG173</f>
        <v>0</v>
      </c>
      <c r="AX173" s="106">
        <f t="shared" ref="AX173" si="840">R173+AH173</f>
        <v>0</v>
      </c>
      <c r="AY173" s="155">
        <f t="shared" si="630"/>
        <v>-5.5</v>
      </c>
      <c r="AZ173" s="155">
        <f t="shared" si="631"/>
        <v>-2.0999999999999996</v>
      </c>
      <c r="BA173" s="155">
        <f t="shared" si="632"/>
        <v>0</v>
      </c>
      <c r="BB173" s="155">
        <f t="shared" si="633"/>
        <v>0</v>
      </c>
      <c r="BC173" s="155">
        <f t="shared" si="634"/>
        <v>0</v>
      </c>
      <c r="BD173" s="155">
        <f t="shared" si="635"/>
        <v>0</v>
      </c>
      <c r="BE173" s="155">
        <f t="shared" si="636"/>
        <v>-5.5</v>
      </c>
      <c r="BF173" s="155">
        <f t="shared" si="637"/>
        <v>-2.0999999999999996</v>
      </c>
      <c r="BG173" s="155">
        <f t="shared" si="638"/>
        <v>0</v>
      </c>
      <c r="BH173" s="155">
        <f t="shared" si="639"/>
        <v>0</v>
      </c>
      <c r="BI173" s="155">
        <f t="shared" si="640"/>
        <v>0</v>
      </c>
      <c r="BJ173" s="155">
        <f t="shared" si="641"/>
        <v>0</v>
      </c>
      <c r="BK173" s="155">
        <f t="shared" si="642"/>
        <v>0</v>
      </c>
      <c r="BL173" s="155">
        <f t="shared" si="643"/>
        <v>0</v>
      </c>
      <c r="BM173" s="155">
        <f t="shared" si="644"/>
        <v>0</v>
      </c>
      <c r="BN173" s="155">
        <f t="shared" si="645"/>
        <v>0</v>
      </c>
      <c r="BO173" s="190">
        <f t="shared" si="646"/>
        <v>0</v>
      </c>
    </row>
    <row r="174" spans="1:67" ht="39" x14ac:dyDescent="0.25">
      <c r="A174" s="33"/>
      <c r="B174" s="32" t="s">
        <v>309</v>
      </c>
      <c r="C174" s="149">
        <f t="shared" si="805"/>
        <v>3.6</v>
      </c>
      <c r="D174" s="150">
        <f t="shared" si="786"/>
        <v>3.5</v>
      </c>
      <c r="E174" s="6"/>
      <c r="F174" s="6"/>
      <c r="G174" s="6"/>
      <c r="H174" s="6"/>
      <c r="I174" s="6">
        <v>3.6</v>
      </c>
      <c r="J174" s="6">
        <v>3.5</v>
      </c>
      <c r="K174" s="6"/>
      <c r="L174" s="6"/>
      <c r="M174" s="6"/>
      <c r="N174" s="6"/>
      <c r="O174" s="6"/>
      <c r="P174" s="6"/>
      <c r="Q174" s="198"/>
      <c r="R174" s="198"/>
      <c r="S174" s="149">
        <f t="shared" si="806"/>
        <v>0</v>
      </c>
      <c r="T174" s="150">
        <f t="shared" si="788"/>
        <v>0</v>
      </c>
      <c r="U174" s="128"/>
      <c r="V174" s="128"/>
      <c r="W174" s="128"/>
      <c r="X174" s="128"/>
      <c r="Y174" s="128"/>
      <c r="Z174" s="128"/>
      <c r="AA174" s="128"/>
      <c r="AB174" s="128"/>
      <c r="AC174" s="128"/>
      <c r="AD174" s="128"/>
      <c r="AE174" s="128"/>
      <c r="AF174" s="128"/>
      <c r="AG174" s="208"/>
      <c r="AH174" s="208"/>
      <c r="AI174" s="136">
        <f t="shared" si="807"/>
        <v>3.6</v>
      </c>
      <c r="AJ174" s="137">
        <f t="shared" si="808"/>
        <v>3.5</v>
      </c>
      <c r="AK174" s="106">
        <f t="shared" si="809"/>
        <v>0</v>
      </c>
      <c r="AL174" s="106">
        <f t="shared" si="810"/>
        <v>0</v>
      </c>
      <c r="AM174" s="106">
        <f t="shared" si="811"/>
        <v>0</v>
      </c>
      <c r="AN174" s="106">
        <f t="shared" si="812"/>
        <v>0</v>
      </c>
      <c r="AO174" s="106">
        <f t="shared" si="813"/>
        <v>3.6</v>
      </c>
      <c r="AP174" s="106">
        <f t="shared" si="814"/>
        <v>3.5</v>
      </c>
      <c r="AQ174" s="106">
        <f t="shared" si="815"/>
        <v>0</v>
      </c>
      <c r="AR174" s="106">
        <f t="shared" si="816"/>
        <v>0</v>
      </c>
      <c r="AS174" s="106">
        <f t="shared" si="817"/>
        <v>0</v>
      </c>
      <c r="AT174" s="106">
        <f t="shared" si="818"/>
        <v>0</v>
      </c>
      <c r="AU174" s="106">
        <f t="shared" si="819"/>
        <v>0</v>
      </c>
      <c r="AV174" s="106">
        <f t="shared" si="820"/>
        <v>0</v>
      </c>
      <c r="AW174" s="106">
        <f t="shared" si="821"/>
        <v>0</v>
      </c>
      <c r="AX174" s="106">
        <f t="shared" si="822"/>
        <v>0</v>
      </c>
      <c r="AY174" s="155">
        <f t="shared" si="630"/>
        <v>0</v>
      </c>
      <c r="AZ174" s="155">
        <f t="shared" si="631"/>
        <v>0</v>
      </c>
      <c r="BA174" s="155">
        <f t="shared" si="632"/>
        <v>0</v>
      </c>
      <c r="BB174" s="155">
        <f t="shared" si="633"/>
        <v>0</v>
      </c>
      <c r="BC174" s="155">
        <f t="shared" si="634"/>
        <v>0</v>
      </c>
      <c r="BD174" s="155">
        <f t="shared" si="635"/>
        <v>0</v>
      </c>
      <c r="BE174" s="155">
        <f t="shared" si="636"/>
        <v>0</v>
      </c>
      <c r="BF174" s="155">
        <f t="shared" si="637"/>
        <v>0</v>
      </c>
      <c r="BG174" s="155">
        <f t="shared" si="638"/>
        <v>0</v>
      </c>
      <c r="BH174" s="155">
        <f t="shared" si="639"/>
        <v>0</v>
      </c>
      <c r="BI174" s="155">
        <f t="shared" si="640"/>
        <v>0</v>
      </c>
      <c r="BJ174" s="155">
        <f t="shared" si="641"/>
        <v>0</v>
      </c>
      <c r="BK174" s="155">
        <f t="shared" si="642"/>
        <v>0</v>
      </c>
      <c r="BL174" s="155">
        <f t="shared" si="643"/>
        <v>0</v>
      </c>
      <c r="BM174" s="155">
        <f t="shared" si="644"/>
        <v>0</v>
      </c>
      <c r="BN174" s="155">
        <f t="shared" si="645"/>
        <v>0</v>
      </c>
      <c r="BO174" s="190">
        <f t="shared" si="646"/>
        <v>0</v>
      </c>
    </row>
    <row r="175" spans="1:67" ht="15" customHeight="1" x14ac:dyDescent="0.25">
      <c r="A175" s="30" t="s">
        <v>26</v>
      </c>
      <c r="B175" s="109" t="s">
        <v>313</v>
      </c>
      <c r="C175" s="145">
        <f>C176</f>
        <v>982.50000000000011</v>
      </c>
      <c r="D175" s="146">
        <f t="shared" ref="D175:R175" si="841">D176</f>
        <v>860.6</v>
      </c>
      <c r="E175" s="123">
        <f t="shared" si="841"/>
        <v>211.8</v>
      </c>
      <c r="F175" s="123">
        <f t="shared" si="841"/>
        <v>148.9</v>
      </c>
      <c r="G175" s="123">
        <f t="shared" si="841"/>
        <v>0</v>
      </c>
      <c r="H175" s="123">
        <f t="shared" si="841"/>
        <v>0</v>
      </c>
      <c r="I175" s="123">
        <f t="shared" si="841"/>
        <v>4.9000000000000004</v>
      </c>
      <c r="J175" s="123">
        <f t="shared" si="841"/>
        <v>4.8</v>
      </c>
      <c r="K175" s="123">
        <f t="shared" si="841"/>
        <v>752</v>
      </c>
      <c r="L175" s="123">
        <f t="shared" si="841"/>
        <v>706.9</v>
      </c>
      <c r="M175" s="123">
        <f t="shared" si="841"/>
        <v>0.1</v>
      </c>
      <c r="N175" s="123">
        <f t="shared" si="841"/>
        <v>0</v>
      </c>
      <c r="O175" s="123">
        <f t="shared" si="841"/>
        <v>0</v>
      </c>
      <c r="P175" s="123">
        <f t="shared" si="841"/>
        <v>0</v>
      </c>
      <c r="Q175" s="197">
        <f t="shared" si="841"/>
        <v>13.7</v>
      </c>
      <c r="R175" s="197">
        <f t="shared" si="841"/>
        <v>0</v>
      </c>
      <c r="S175" s="145">
        <f>S176</f>
        <v>8.1</v>
      </c>
      <c r="T175" s="146">
        <f t="shared" ref="T175:AH175" si="842">T176</f>
        <v>-3.6</v>
      </c>
      <c r="U175" s="127">
        <f t="shared" si="842"/>
        <v>0</v>
      </c>
      <c r="V175" s="127">
        <f t="shared" si="842"/>
        <v>0</v>
      </c>
      <c r="W175" s="127">
        <f t="shared" si="842"/>
        <v>0</v>
      </c>
      <c r="X175" s="127">
        <f t="shared" si="842"/>
        <v>0</v>
      </c>
      <c r="Y175" s="127">
        <f t="shared" si="842"/>
        <v>8.1</v>
      </c>
      <c r="Z175" s="127">
        <f t="shared" si="842"/>
        <v>0</v>
      </c>
      <c r="AA175" s="127">
        <f t="shared" si="842"/>
        <v>0</v>
      </c>
      <c r="AB175" s="127">
        <f t="shared" si="842"/>
        <v>-3.6</v>
      </c>
      <c r="AC175" s="127">
        <f t="shared" si="842"/>
        <v>0</v>
      </c>
      <c r="AD175" s="127">
        <f t="shared" si="842"/>
        <v>0</v>
      </c>
      <c r="AE175" s="127">
        <f t="shared" si="842"/>
        <v>0</v>
      </c>
      <c r="AF175" s="127">
        <f t="shared" si="842"/>
        <v>0</v>
      </c>
      <c r="AG175" s="207">
        <f t="shared" si="842"/>
        <v>0</v>
      </c>
      <c r="AH175" s="207">
        <f t="shared" si="842"/>
        <v>0</v>
      </c>
      <c r="AI175" s="13">
        <f>AI176</f>
        <v>990.6</v>
      </c>
      <c r="AJ175" s="11">
        <f t="shared" ref="AJ175:AX175" si="843">AJ176</f>
        <v>857</v>
      </c>
      <c r="AK175" s="97">
        <f t="shared" si="843"/>
        <v>211.8</v>
      </c>
      <c r="AL175" s="97">
        <f t="shared" si="843"/>
        <v>148.9</v>
      </c>
      <c r="AM175" s="97">
        <f t="shared" si="843"/>
        <v>0</v>
      </c>
      <c r="AN175" s="97">
        <f t="shared" si="843"/>
        <v>0</v>
      </c>
      <c r="AO175" s="97">
        <f t="shared" si="843"/>
        <v>13</v>
      </c>
      <c r="AP175" s="97">
        <f t="shared" si="843"/>
        <v>4.8</v>
      </c>
      <c r="AQ175" s="97">
        <f t="shared" si="843"/>
        <v>752</v>
      </c>
      <c r="AR175" s="97">
        <f t="shared" si="843"/>
        <v>703.3</v>
      </c>
      <c r="AS175" s="97">
        <f t="shared" si="843"/>
        <v>0.1</v>
      </c>
      <c r="AT175" s="97">
        <f t="shared" si="843"/>
        <v>0</v>
      </c>
      <c r="AU175" s="97">
        <f t="shared" si="843"/>
        <v>0</v>
      </c>
      <c r="AV175" s="97">
        <f t="shared" si="843"/>
        <v>0</v>
      </c>
      <c r="AW175" s="97">
        <f t="shared" si="843"/>
        <v>13.7</v>
      </c>
      <c r="AX175" s="97">
        <f t="shared" si="843"/>
        <v>0</v>
      </c>
      <c r="AY175" s="155">
        <f t="shared" si="630"/>
        <v>-8.0999999999999091</v>
      </c>
      <c r="AZ175" s="155">
        <f t="shared" si="631"/>
        <v>3.6000000000000227</v>
      </c>
      <c r="BA175" s="155">
        <f t="shared" si="632"/>
        <v>0</v>
      </c>
      <c r="BB175" s="155">
        <f t="shared" si="633"/>
        <v>0</v>
      </c>
      <c r="BC175" s="155">
        <f t="shared" si="634"/>
        <v>0</v>
      </c>
      <c r="BD175" s="155">
        <f t="shared" si="635"/>
        <v>0</v>
      </c>
      <c r="BE175" s="155">
        <f t="shared" si="636"/>
        <v>-8.1</v>
      </c>
      <c r="BF175" s="155">
        <f t="shared" si="637"/>
        <v>0</v>
      </c>
      <c r="BG175" s="155">
        <f t="shared" si="638"/>
        <v>0</v>
      </c>
      <c r="BH175" s="155">
        <f t="shared" si="639"/>
        <v>3.6000000000000227</v>
      </c>
      <c r="BI175" s="155">
        <f t="shared" si="640"/>
        <v>0</v>
      </c>
      <c r="BJ175" s="155">
        <f t="shared" si="641"/>
        <v>0</v>
      </c>
      <c r="BK175" s="155">
        <f t="shared" si="642"/>
        <v>0</v>
      </c>
      <c r="BL175" s="155">
        <f t="shared" si="643"/>
        <v>0</v>
      </c>
      <c r="BM175" s="155">
        <f t="shared" si="644"/>
        <v>0</v>
      </c>
      <c r="BN175" s="155">
        <f t="shared" si="645"/>
        <v>0</v>
      </c>
      <c r="BO175" s="190">
        <f t="shared" si="646"/>
        <v>9.0594198809412774E-14</v>
      </c>
    </row>
    <row r="176" spans="1:67" x14ac:dyDescent="0.25">
      <c r="A176" s="30"/>
      <c r="B176" s="20" t="s">
        <v>308</v>
      </c>
      <c r="C176" s="148">
        <f t="shared" ref="C176:C177" si="844">E176+G176+I176+K176+M176+O176+Q176</f>
        <v>982.50000000000011</v>
      </c>
      <c r="D176" s="148">
        <f t="shared" ref="D176:D178" si="845">F176+H176+J176+L176+N176+P176+R176</f>
        <v>860.6</v>
      </c>
      <c r="E176" s="6">
        <v>211.8</v>
      </c>
      <c r="F176" s="6">
        <v>148.9</v>
      </c>
      <c r="G176" s="6"/>
      <c r="H176" s="6"/>
      <c r="I176" s="6">
        <f>SUM(I177:I178)</f>
        <v>4.9000000000000004</v>
      </c>
      <c r="J176" s="6">
        <f>SUM(J177:J178)</f>
        <v>4.8</v>
      </c>
      <c r="K176" s="6">
        <v>752</v>
      </c>
      <c r="L176" s="6">
        <v>706.9</v>
      </c>
      <c r="M176" s="6">
        <v>0.1</v>
      </c>
      <c r="N176" s="123"/>
      <c r="O176" s="123"/>
      <c r="P176" s="123"/>
      <c r="Q176" s="198">
        <f>'4 priedas_ nepanaudotos lėšos'!C59</f>
        <v>13.7</v>
      </c>
      <c r="R176" s="198">
        <f>'4 priedas_ nepanaudotos lėšos'!D59</f>
        <v>0</v>
      </c>
      <c r="S176" s="148">
        <f t="shared" ref="S176" si="846">U176+W176+Y176+AA176+AC176+AE176+AG176</f>
        <v>8.1</v>
      </c>
      <c r="T176" s="148">
        <f t="shared" ref="T176:T178" si="847">V176+X176+Z176+AB176+AD176+AF176+AH176</f>
        <v>-3.6</v>
      </c>
      <c r="U176" s="128"/>
      <c r="V176" s="128"/>
      <c r="W176" s="128"/>
      <c r="X176" s="128"/>
      <c r="Y176" s="128">
        <f>SUM(Y177:Y178)</f>
        <v>8.1</v>
      </c>
      <c r="Z176" s="128">
        <f>SUM(Z177:Z178)</f>
        <v>0</v>
      </c>
      <c r="AA176" s="128"/>
      <c r="AB176" s="128">
        <v>-3.6</v>
      </c>
      <c r="AC176" s="128"/>
      <c r="AD176" s="128"/>
      <c r="AE176" s="128"/>
      <c r="AF176" s="128"/>
      <c r="AG176" s="227">
        <f>'4 priedas_ nepanaudotos lėšos'!O59</f>
        <v>0</v>
      </c>
      <c r="AH176" s="227">
        <f>'4 priedas_ nepanaudotos lėšos'!P59</f>
        <v>0</v>
      </c>
      <c r="AI176" s="105">
        <f t="shared" ref="AI176" si="848">AK176+AM176+AO176+AQ176+AS176+AU176+AW176</f>
        <v>990.6</v>
      </c>
      <c r="AJ176" s="105">
        <f t="shared" ref="AJ176:AJ178" si="849">AL176+AN176+AP176+AR176+AT176+AV176+AX176</f>
        <v>857</v>
      </c>
      <c r="AK176" s="5">
        <f>E176+U176</f>
        <v>211.8</v>
      </c>
      <c r="AL176" s="5">
        <f t="shared" ref="AL176:AL178" si="850">F176+V176</f>
        <v>148.9</v>
      </c>
      <c r="AM176" s="5">
        <f t="shared" ref="AM176:AM178" si="851">G176+W176</f>
        <v>0</v>
      </c>
      <c r="AN176" s="5">
        <f t="shared" ref="AN176:AN178" si="852">H176+X176</f>
        <v>0</v>
      </c>
      <c r="AO176" s="5">
        <f t="shared" ref="AO176:AO178" si="853">I176+Y176</f>
        <v>13</v>
      </c>
      <c r="AP176" s="5">
        <f t="shared" ref="AP176:AP178" si="854">J176+Z176</f>
        <v>4.8</v>
      </c>
      <c r="AQ176" s="5">
        <f t="shared" ref="AQ176:AQ178" si="855">K176+AA176</f>
        <v>752</v>
      </c>
      <c r="AR176" s="5">
        <f t="shared" ref="AR176:AR178" si="856">L176+AB176</f>
        <v>703.3</v>
      </c>
      <c r="AS176" s="5">
        <f t="shared" ref="AS176:AS178" si="857">M176+AC176</f>
        <v>0.1</v>
      </c>
      <c r="AT176" s="5">
        <f t="shared" ref="AT176:AT178" si="858">N176+AD176</f>
        <v>0</v>
      </c>
      <c r="AU176" s="5">
        <f t="shared" ref="AU176:AU178" si="859">O176+AE176</f>
        <v>0</v>
      </c>
      <c r="AV176" s="5">
        <f t="shared" ref="AV176:AV178" si="860">P176+AF176</f>
        <v>0</v>
      </c>
      <c r="AW176" s="5">
        <f t="shared" ref="AW176:AW178" si="861">Q176+AG176</f>
        <v>13.7</v>
      </c>
      <c r="AX176" s="5">
        <f t="shared" ref="AX176:AX178" si="862">R176+AH176</f>
        <v>0</v>
      </c>
      <c r="AY176" s="155">
        <f t="shared" si="630"/>
        <v>-8.0999999999999091</v>
      </c>
      <c r="AZ176" s="155">
        <f t="shared" si="631"/>
        <v>3.6000000000000227</v>
      </c>
      <c r="BA176" s="155">
        <f t="shared" si="632"/>
        <v>0</v>
      </c>
      <c r="BB176" s="155">
        <f t="shared" si="633"/>
        <v>0</v>
      </c>
      <c r="BC176" s="155">
        <f t="shared" si="634"/>
        <v>0</v>
      </c>
      <c r="BD176" s="155">
        <f t="shared" si="635"/>
        <v>0</v>
      </c>
      <c r="BE176" s="155">
        <f t="shared" si="636"/>
        <v>-8.1</v>
      </c>
      <c r="BF176" s="155">
        <f t="shared" si="637"/>
        <v>0</v>
      </c>
      <c r="BG176" s="155">
        <f t="shared" si="638"/>
        <v>0</v>
      </c>
      <c r="BH176" s="155">
        <f t="shared" si="639"/>
        <v>3.6000000000000227</v>
      </c>
      <c r="BI176" s="155">
        <f t="shared" si="640"/>
        <v>0</v>
      </c>
      <c r="BJ176" s="155">
        <f t="shared" si="641"/>
        <v>0</v>
      </c>
      <c r="BK176" s="155">
        <f t="shared" si="642"/>
        <v>0</v>
      </c>
      <c r="BL176" s="155">
        <f t="shared" si="643"/>
        <v>0</v>
      </c>
      <c r="BM176" s="155">
        <f t="shared" si="644"/>
        <v>0</v>
      </c>
      <c r="BN176" s="155">
        <f t="shared" si="645"/>
        <v>0</v>
      </c>
      <c r="BO176" s="190">
        <f t="shared" si="646"/>
        <v>9.0594198809412774E-14</v>
      </c>
    </row>
    <row r="177" spans="1:67" ht="39" x14ac:dyDescent="0.25">
      <c r="A177" s="30"/>
      <c r="B177" s="32" t="s">
        <v>409</v>
      </c>
      <c r="C177" s="149">
        <f t="shared" si="844"/>
        <v>3.9</v>
      </c>
      <c r="D177" s="150">
        <f t="shared" si="845"/>
        <v>3.8</v>
      </c>
      <c r="E177" s="6"/>
      <c r="F177" s="6"/>
      <c r="G177" s="6"/>
      <c r="H177" s="6"/>
      <c r="I177" s="6">
        <v>3.9</v>
      </c>
      <c r="J177" s="6">
        <v>3.8</v>
      </c>
      <c r="K177" s="6"/>
      <c r="L177" s="6"/>
      <c r="M177" s="6"/>
      <c r="N177" s="123"/>
      <c r="O177" s="123"/>
      <c r="P177" s="123"/>
      <c r="Q177" s="198"/>
      <c r="R177" s="197"/>
      <c r="S177" s="149">
        <f>U177+W177+Y177+AA177+AC177+AE177+AG177</f>
        <v>8.1</v>
      </c>
      <c r="T177" s="150">
        <f t="shared" ref="T177" si="863">V177+X177+Z177+AB177+AD177+AF177+AH177</f>
        <v>0</v>
      </c>
      <c r="U177" s="127"/>
      <c r="V177" s="127"/>
      <c r="W177" s="128"/>
      <c r="X177" s="128"/>
      <c r="Y177" s="128">
        <v>8.1</v>
      </c>
      <c r="Z177" s="128"/>
      <c r="AA177" s="127"/>
      <c r="AB177" s="127"/>
      <c r="AC177" s="127"/>
      <c r="AD177" s="127"/>
      <c r="AE177" s="127"/>
      <c r="AF177" s="127"/>
      <c r="AG177" s="207"/>
      <c r="AH177" s="207"/>
      <c r="AI177" s="136">
        <f>AK177+AM177+AO177+AQ177+AS177+AU177+AW177</f>
        <v>12</v>
      </c>
      <c r="AJ177" s="137">
        <f t="shared" ref="AJ177" si="864">AL177+AN177+AP177+AR177+AT177+AV177+AX177</f>
        <v>3.8</v>
      </c>
      <c r="AK177" s="106">
        <f t="shared" ref="AK177" si="865">E177+U177</f>
        <v>0</v>
      </c>
      <c r="AL177" s="106">
        <f t="shared" ref="AL177" si="866">F177+V177</f>
        <v>0</v>
      </c>
      <c r="AM177" s="106">
        <f t="shared" ref="AM177" si="867">G177+W177</f>
        <v>0</v>
      </c>
      <c r="AN177" s="106">
        <f t="shared" ref="AN177" si="868">H177+X177</f>
        <v>0</v>
      </c>
      <c r="AO177" s="106">
        <f t="shared" ref="AO177" si="869">I177+Y177</f>
        <v>12</v>
      </c>
      <c r="AP177" s="106">
        <f t="shared" ref="AP177" si="870">J177+Z177</f>
        <v>3.8</v>
      </c>
      <c r="AQ177" s="106">
        <f t="shared" ref="AQ177" si="871">K177+AA177</f>
        <v>0</v>
      </c>
      <c r="AR177" s="106">
        <f t="shared" ref="AR177" si="872">L177+AB177</f>
        <v>0</v>
      </c>
      <c r="AS177" s="106">
        <f t="shared" ref="AS177" si="873">M177+AC177</f>
        <v>0</v>
      </c>
      <c r="AT177" s="106">
        <f t="shared" ref="AT177" si="874">N177+AD177</f>
        <v>0</v>
      </c>
      <c r="AU177" s="106">
        <f t="shared" ref="AU177" si="875">O177+AE177</f>
        <v>0</v>
      </c>
      <c r="AV177" s="106">
        <f t="shared" ref="AV177" si="876">P177+AF177</f>
        <v>0</v>
      </c>
      <c r="AW177" s="106">
        <f t="shared" ref="AW177" si="877">Q177+AG177</f>
        <v>0</v>
      </c>
      <c r="AX177" s="106">
        <f t="shared" ref="AX177" si="878">R177+AH177</f>
        <v>0</v>
      </c>
      <c r="AY177" s="155">
        <f t="shared" si="630"/>
        <v>-8.1</v>
      </c>
      <c r="AZ177" s="155">
        <f t="shared" si="631"/>
        <v>0</v>
      </c>
      <c r="BA177" s="155">
        <f t="shared" si="632"/>
        <v>0</v>
      </c>
      <c r="BB177" s="155">
        <f t="shared" si="633"/>
        <v>0</v>
      </c>
      <c r="BC177" s="155">
        <f t="shared" si="634"/>
        <v>0</v>
      </c>
      <c r="BD177" s="155">
        <f t="shared" si="635"/>
        <v>0</v>
      </c>
      <c r="BE177" s="155">
        <f t="shared" si="636"/>
        <v>-8.1</v>
      </c>
      <c r="BF177" s="155">
        <f t="shared" si="637"/>
        <v>0</v>
      </c>
      <c r="BG177" s="155">
        <f t="shared" si="638"/>
        <v>0</v>
      </c>
      <c r="BH177" s="155">
        <f t="shared" si="639"/>
        <v>0</v>
      </c>
      <c r="BI177" s="155">
        <f t="shared" si="640"/>
        <v>0</v>
      </c>
      <c r="BJ177" s="155">
        <f t="shared" si="641"/>
        <v>0</v>
      </c>
      <c r="BK177" s="155">
        <f t="shared" si="642"/>
        <v>0</v>
      </c>
      <c r="BL177" s="155">
        <f t="shared" si="643"/>
        <v>0</v>
      </c>
      <c r="BM177" s="155">
        <f t="shared" si="644"/>
        <v>0</v>
      </c>
      <c r="BN177" s="155">
        <f t="shared" si="645"/>
        <v>0</v>
      </c>
      <c r="BO177" s="190">
        <f t="shared" si="646"/>
        <v>0</v>
      </c>
    </row>
    <row r="178" spans="1:67" ht="26.25" x14ac:dyDescent="0.25">
      <c r="A178" s="30"/>
      <c r="B178" s="32" t="s">
        <v>310</v>
      </c>
      <c r="C178" s="149">
        <f>E178+G178+I178+K178+M178+O178+Q178</f>
        <v>1</v>
      </c>
      <c r="D178" s="150">
        <f t="shared" si="845"/>
        <v>1</v>
      </c>
      <c r="E178" s="132"/>
      <c r="F178" s="132"/>
      <c r="G178" s="132"/>
      <c r="H178" s="132"/>
      <c r="I178" s="132">
        <v>1</v>
      </c>
      <c r="J178" s="132">
        <v>1</v>
      </c>
      <c r="K178" s="132"/>
      <c r="L178" s="132"/>
      <c r="M178" s="132"/>
      <c r="N178" s="132"/>
      <c r="O178" s="132"/>
      <c r="P178" s="132"/>
      <c r="Q178" s="200"/>
      <c r="R178" s="200"/>
      <c r="S178" s="149">
        <f>U178+W178+Y178+AA178+AC178+AE178+AG178</f>
        <v>0</v>
      </c>
      <c r="T178" s="150">
        <f t="shared" si="847"/>
        <v>0</v>
      </c>
      <c r="U178" s="134"/>
      <c r="V178" s="134"/>
      <c r="W178" s="134"/>
      <c r="X178" s="134"/>
      <c r="Y178" s="134"/>
      <c r="Z178" s="134"/>
      <c r="AA178" s="134"/>
      <c r="AB178" s="134"/>
      <c r="AC178" s="134"/>
      <c r="AD178" s="134"/>
      <c r="AE178" s="134"/>
      <c r="AF178" s="134"/>
      <c r="AG178" s="210"/>
      <c r="AH178" s="210"/>
      <c r="AI178" s="136">
        <f>AK178+AM178+AO178+AQ178+AS178+AU178+AW178</f>
        <v>1</v>
      </c>
      <c r="AJ178" s="137">
        <f t="shared" si="849"/>
        <v>1</v>
      </c>
      <c r="AK178" s="106">
        <f t="shared" ref="AK178" si="879">E178+U178</f>
        <v>0</v>
      </c>
      <c r="AL178" s="106">
        <f t="shared" si="850"/>
        <v>0</v>
      </c>
      <c r="AM178" s="106">
        <f t="shared" si="851"/>
        <v>0</v>
      </c>
      <c r="AN178" s="106">
        <f t="shared" si="852"/>
        <v>0</v>
      </c>
      <c r="AO178" s="106">
        <f t="shared" si="853"/>
        <v>1</v>
      </c>
      <c r="AP178" s="106">
        <f t="shared" si="854"/>
        <v>1</v>
      </c>
      <c r="AQ178" s="106">
        <f t="shared" si="855"/>
        <v>0</v>
      </c>
      <c r="AR178" s="106">
        <f t="shared" si="856"/>
        <v>0</v>
      </c>
      <c r="AS178" s="106">
        <f t="shared" si="857"/>
        <v>0</v>
      </c>
      <c r="AT178" s="106">
        <f t="shared" si="858"/>
        <v>0</v>
      </c>
      <c r="AU178" s="106">
        <f t="shared" si="859"/>
        <v>0</v>
      </c>
      <c r="AV178" s="106">
        <f t="shared" si="860"/>
        <v>0</v>
      </c>
      <c r="AW178" s="106">
        <f t="shared" si="861"/>
        <v>0</v>
      </c>
      <c r="AX178" s="106">
        <f t="shared" si="862"/>
        <v>0</v>
      </c>
      <c r="AY178" s="155">
        <f t="shared" si="630"/>
        <v>0</v>
      </c>
      <c r="AZ178" s="155">
        <f t="shared" si="631"/>
        <v>0</v>
      </c>
      <c r="BA178" s="155">
        <f t="shared" si="632"/>
        <v>0</v>
      </c>
      <c r="BB178" s="155">
        <f t="shared" si="633"/>
        <v>0</v>
      </c>
      <c r="BC178" s="155">
        <f t="shared" si="634"/>
        <v>0</v>
      </c>
      <c r="BD178" s="155">
        <f t="shared" si="635"/>
        <v>0</v>
      </c>
      <c r="BE178" s="155">
        <f t="shared" si="636"/>
        <v>0</v>
      </c>
      <c r="BF178" s="155">
        <f t="shared" si="637"/>
        <v>0</v>
      </c>
      <c r="BG178" s="155">
        <f t="shared" si="638"/>
        <v>0</v>
      </c>
      <c r="BH178" s="155">
        <f t="shared" si="639"/>
        <v>0</v>
      </c>
      <c r="BI178" s="155">
        <f t="shared" si="640"/>
        <v>0</v>
      </c>
      <c r="BJ178" s="155">
        <f t="shared" si="641"/>
        <v>0</v>
      </c>
      <c r="BK178" s="155">
        <f t="shared" si="642"/>
        <v>0</v>
      </c>
      <c r="BL178" s="155">
        <f t="shared" si="643"/>
        <v>0</v>
      </c>
      <c r="BM178" s="155">
        <f t="shared" si="644"/>
        <v>0</v>
      </c>
      <c r="BN178" s="155">
        <f t="shared" si="645"/>
        <v>0</v>
      </c>
      <c r="BO178" s="190">
        <f t="shared" si="646"/>
        <v>0</v>
      </c>
    </row>
    <row r="179" spans="1:67" ht="15" customHeight="1" x14ac:dyDescent="0.25">
      <c r="A179" s="29" t="s">
        <v>27</v>
      </c>
      <c r="B179" s="109" t="s">
        <v>314</v>
      </c>
      <c r="C179" s="145">
        <f>C180</f>
        <v>2881.4</v>
      </c>
      <c r="D179" s="146">
        <f t="shared" ref="D179:R179" si="880">D180</f>
        <v>2418.3000000000002</v>
      </c>
      <c r="E179" s="123">
        <f t="shared" si="880"/>
        <v>692.6</v>
      </c>
      <c r="F179" s="123">
        <f t="shared" si="880"/>
        <v>537.20000000000005</v>
      </c>
      <c r="G179" s="123">
        <f t="shared" si="880"/>
        <v>0</v>
      </c>
      <c r="H179" s="123">
        <f t="shared" si="880"/>
        <v>0</v>
      </c>
      <c r="I179" s="123">
        <f>I180</f>
        <v>571.90000000000009</v>
      </c>
      <c r="J179" s="123">
        <f t="shared" si="880"/>
        <v>392.00000000000006</v>
      </c>
      <c r="K179" s="123">
        <f t="shared" si="880"/>
        <v>1562.4</v>
      </c>
      <c r="L179" s="123">
        <f t="shared" si="880"/>
        <v>1489.1</v>
      </c>
      <c r="M179" s="123">
        <f t="shared" si="880"/>
        <v>26</v>
      </c>
      <c r="N179" s="123">
        <f t="shared" si="880"/>
        <v>0</v>
      </c>
      <c r="O179" s="123">
        <f t="shared" si="880"/>
        <v>0</v>
      </c>
      <c r="P179" s="123">
        <f t="shared" si="880"/>
        <v>0</v>
      </c>
      <c r="Q179" s="197">
        <f t="shared" si="880"/>
        <v>28.5</v>
      </c>
      <c r="R179" s="197">
        <f t="shared" si="880"/>
        <v>0</v>
      </c>
      <c r="S179" s="145">
        <f>S180</f>
        <v>0</v>
      </c>
      <c r="T179" s="146">
        <f t="shared" ref="T179:AH179" si="881">T180</f>
        <v>-2.5</v>
      </c>
      <c r="U179" s="127">
        <f t="shared" si="881"/>
        <v>0</v>
      </c>
      <c r="V179" s="127">
        <f t="shared" si="881"/>
        <v>0</v>
      </c>
      <c r="W179" s="127">
        <f t="shared" si="881"/>
        <v>0</v>
      </c>
      <c r="X179" s="127">
        <f t="shared" si="881"/>
        <v>0</v>
      </c>
      <c r="Y179" s="127">
        <f t="shared" si="881"/>
        <v>0</v>
      </c>
      <c r="Z179" s="127">
        <f t="shared" si="881"/>
        <v>0</v>
      </c>
      <c r="AA179" s="127">
        <f t="shared" si="881"/>
        <v>0</v>
      </c>
      <c r="AB179" s="127">
        <f t="shared" si="881"/>
        <v>-2.5</v>
      </c>
      <c r="AC179" s="127">
        <f t="shared" si="881"/>
        <v>0</v>
      </c>
      <c r="AD179" s="127">
        <f t="shared" si="881"/>
        <v>0</v>
      </c>
      <c r="AE179" s="127">
        <f t="shared" si="881"/>
        <v>0</v>
      </c>
      <c r="AF179" s="127">
        <f t="shared" si="881"/>
        <v>0</v>
      </c>
      <c r="AG179" s="207">
        <f t="shared" si="881"/>
        <v>0</v>
      </c>
      <c r="AH179" s="207">
        <f t="shared" si="881"/>
        <v>0</v>
      </c>
      <c r="AI179" s="13">
        <f>AI180</f>
        <v>2881.4</v>
      </c>
      <c r="AJ179" s="11">
        <f t="shared" ref="AJ179:AX179" si="882">AJ180</f>
        <v>2415.8000000000002</v>
      </c>
      <c r="AK179" s="97">
        <f t="shared" si="882"/>
        <v>692.6</v>
      </c>
      <c r="AL179" s="97">
        <f t="shared" si="882"/>
        <v>537.20000000000005</v>
      </c>
      <c r="AM179" s="97">
        <f t="shared" si="882"/>
        <v>0</v>
      </c>
      <c r="AN179" s="97">
        <f t="shared" si="882"/>
        <v>0</v>
      </c>
      <c r="AO179" s="97">
        <f t="shared" si="882"/>
        <v>571.90000000000009</v>
      </c>
      <c r="AP179" s="97">
        <f t="shared" si="882"/>
        <v>392.00000000000006</v>
      </c>
      <c r="AQ179" s="97">
        <f t="shared" si="882"/>
        <v>1562.4</v>
      </c>
      <c r="AR179" s="97">
        <f t="shared" si="882"/>
        <v>1486.6</v>
      </c>
      <c r="AS179" s="97">
        <f t="shared" si="882"/>
        <v>26</v>
      </c>
      <c r="AT179" s="97">
        <f t="shared" si="882"/>
        <v>0</v>
      </c>
      <c r="AU179" s="97">
        <f t="shared" si="882"/>
        <v>0</v>
      </c>
      <c r="AV179" s="97">
        <f t="shared" si="882"/>
        <v>0</v>
      </c>
      <c r="AW179" s="97">
        <f t="shared" si="882"/>
        <v>28.5</v>
      </c>
      <c r="AX179" s="97">
        <f t="shared" si="882"/>
        <v>0</v>
      </c>
      <c r="AY179" s="155">
        <f t="shared" si="630"/>
        <v>0</v>
      </c>
      <c r="AZ179" s="155">
        <f t="shared" si="631"/>
        <v>2.5</v>
      </c>
      <c r="BA179" s="155">
        <f t="shared" si="632"/>
        <v>0</v>
      </c>
      <c r="BB179" s="155">
        <f t="shared" si="633"/>
        <v>0</v>
      </c>
      <c r="BC179" s="155">
        <f t="shared" si="634"/>
        <v>0</v>
      </c>
      <c r="BD179" s="155">
        <f t="shared" si="635"/>
        <v>0</v>
      </c>
      <c r="BE179" s="155">
        <f t="shared" si="636"/>
        <v>0</v>
      </c>
      <c r="BF179" s="155">
        <f t="shared" si="637"/>
        <v>0</v>
      </c>
      <c r="BG179" s="155">
        <f t="shared" si="638"/>
        <v>0</v>
      </c>
      <c r="BH179" s="155">
        <f t="shared" si="639"/>
        <v>2.5</v>
      </c>
      <c r="BI179" s="155">
        <f t="shared" si="640"/>
        <v>0</v>
      </c>
      <c r="BJ179" s="155">
        <f t="shared" si="641"/>
        <v>0</v>
      </c>
      <c r="BK179" s="155">
        <f t="shared" si="642"/>
        <v>0</v>
      </c>
      <c r="BL179" s="155">
        <f t="shared" si="643"/>
        <v>0</v>
      </c>
      <c r="BM179" s="155">
        <f t="shared" si="644"/>
        <v>0</v>
      </c>
      <c r="BN179" s="155">
        <f t="shared" si="645"/>
        <v>0</v>
      </c>
      <c r="BO179" s="190">
        <f t="shared" si="646"/>
        <v>0</v>
      </c>
    </row>
    <row r="180" spans="1:67" x14ac:dyDescent="0.25">
      <c r="A180" s="30"/>
      <c r="B180" s="20" t="s">
        <v>308</v>
      </c>
      <c r="C180" s="148">
        <f t="shared" ref="C180" si="883">E180+G180+I180+K180+M180+O180+Q180</f>
        <v>2881.4</v>
      </c>
      <c r="D180" s="148">
        <f t="shared" ref="D180:D186" si="884">F180+H180+J180+L180+N180+P180+R180</f>
        <v>2418.3000000000002</v>
      </c>
      <c r="E180" s="6">
        <v>692.6</v>
      </c>
      <c r="F180" s="6">
        <v>537.20000000000005</v>
      </c>
      <c r="G180" s="6"/>
      <c r="H180" s="6"/>
      <c r="I180" s="6">
        <f>SUM(I181:I186)</f>
        <v>571.90000000000009</v>
      </c>
      <c r="J180" s="6">
        <f>SUM(J181:J186)</f>
        <v>392.00000000000006</v>
      </c>
      <c r="K180" s="6">
        <v>1562.4</v>
      </c>
      <c r="L180" s="6">
        <v>1489.1</v>
      </c>
      <c r="M180" s="6">
        <v>26</v>
      </c>
      <c r="N180" s="123"/>
      <c r="O180" s="123"/>
      <c r="P180" s="123"/>
      <c r="Q180" s="198">
        <f>'4 priedas_ nepanaudotos lėšos'!C61</f>
        <v>28.5</v>
      </c>
      <c r="R180" s="198">
        <f>'4 priedas_ nepanaudotos lėšos'!D61</f>
        <v>0</v>
      </c>
      <c r="S180" s="148">
        <f t="shared" ref="S180" si="885">U180+W180+Y180+AA180+AC180+AE180+AG180</f>
        <v>0</v>
      </c>
      <c r="T180" s="148">
        <f t="shared" ref="T180:T186" si="886">V180+X180+Z180+AB180+AD180+AF180+AH180</f>
        <v>-2.5</v>
      </c>
      <c r="U180" s="128"/>
      <c r="V180" s="128"/>
      <c r="W180" s="128"/>
      <c r="X180" s="128"/>
      <c r="Y180" s="128">
        <f>SUM(Y181:Y186)</f>
        <v>0</v>
      </c>
      <c r="Z180" s="128">
        <f>SUM(Z181:Z186)</f>
        <v>0</v>
      </c>
      <c r="AA180" s="128"/>
      <c r="AB180" s="128">
        <v>-2.5</v>
      </c>
      <c r="AC180" s="128"/>
      <c r="AD180" s="128"/>
      <c r="AE180" s="128"/>
      <c r="AF180" s="128"/>
      <c r="AG180" s="227">
        <f>'4 priedas_ nepanaudotos lėšos'!O61</f>
        <v>0</v>
      </c>
      <c r="AH180" s="227">
        <f>'4 priedas_ nepanaudotos lėšos'!P61</f>
        <v>0</v>
      </c>
      <c r="AI180" s="105">
        <f t="shared" ref="AI180" si="887">AK180+AM180+AO180+AQ180+AS180+AU180+AW180</f>
        <v>2881.4</v>
      </c>
      <c r="AJ180" s="105">
        <f t="shared" ref="AJ180:AJ183" si="888">AL180+AN180+AP180+AR180+AT180+AV180+AX180</f>
        <v>2415.8000000000002</v>
      </c>
      <c r="AK180" s="5">
        <f>E180+U180</f>
        <v>692.6</v>
      </c>
      <c r="AL180" s="5">
        <f t="shared" ref="AL180:AL181" si="889">F180+V180</f>
        <v>537.20000000000005</v>
      </c>
      <c r="AM180" s="5">
        <f t="shared" ref="AM180:AM181" si="890">G180+W180</f>
        <v>0</v>
      </c>
      <c r="AN180" s="5">
        <f t="shared" ref="AN180:AN181" si="891">H180+X180</f>
        <v>0</v>
      </c>
      <c r="AO180" s="5">
        <f t="shared" ref="AO180:AO181" si="892">I180+Y180</f>
        <v>571.90000000000009</v>
      </c>
      <c r="AP180" s="5">
        <f t="shared" ref="AP180:AP181" si="893">J180+Z180</f>
        <v>392.00000000000006</v>
      </c>
      <c r="AQ180" s="5">
        <f t="shared" ref="AQ180:AQ181" si="894">K180+AA180</f>
        <v>1562.4</v>
      </c>
      <c r="AR180" s="5">
        <f t="shared" ref="AR180:AR181" si="895">L180+AB180</f>
        <v>1486.6</v>
      </c>
      <c r="AS180" s="5">
        <f t="shared" ref="AS180:AS181" si="896">M180+AC180</f>
        <v>26</v>
      </c>
      <c r="AT180" s="5">
        <f t="shared" ref="AT180:AT181" si="897">N180+AD180</f>
        <v>0</v>
      </c>
      <c r="AU180" s="5">
        <f t="shared" ref="AU180:AU181" si="898">O180+AE180</f>
        <v>0</v>
      </c>
      <c r="AV180" s="5">
        <f t="shared" ref="AV180:AV181" si="899">P180+AF180</f>
        <v>0</v>
      </c>
      <c r="AW180" s="5">
        <f t="shared" ref="AW180:AW181" si="900">Q180+AG180</f>
        <v>28.5</v>
      </c>
      <c r="AX180" s="5">
        <f t="shared" ref="AX180:AX181" si="901">R180+AH180</f>
        <v>0</v>
      </c>
      <c r="AY180" s="155">
        <f t="shared" si="630"/>
        <v>0</v>
      </c>
      <c r="AZ180" s="155">
        <f t="shared" si="631"/>
        <v>2.5</v>
      </c>
      <c r="BA180" s="155">
        <f t="shared" si="632"/>
        <v>0</v>
      </c>
      <c r="BB180" s="155">
        <f t="shared" si="633"/>
        <v>0</v>
      </c>
      <c r="BC180" s="155">
        <f t="shared" si="634"/>
        <v>0</v>
      </c>
      <c r="BD180" s="155">
        <f t="shared" si="635"/>
        <v>0</v>
      </c>
      <c r="BE180" s="155">
        <f t="shared" si="636"/>
        <v>0</v>
      </c>
      <c r="BF180" s="155">
        <f t="shared" si="637"/>
        <v>0</v>
      </c>
      <c r="BG180" s="155">
        <f t="shared" si="638"/>
        <v>0</v>
      </c>
      <c r="BH180" s="155">
        <f t="shared" si="639"/>
        <v>2.5</v>
      </c>
      <c r="BI180" s="155">
        <f t="shared" si="640"/>
        <v>0</v>
      </c>
      <c r="BJ180" s="155">
        <f t="shared" si="641"/>
        <v>0</v>
      </c>
      <c r="BK180" s="155">
        <f t="shared" si="642"/>
        <v>0</v>
      </c>
      <c r="BL180" s="155">
        <f t="shared" si="643"/>
        <v>0</v>
      </c>
      <c r="BM180" s="155">
        <f t="shared" si="644"/>
        <v>0</v>
      </c>
      <c r="BN180" s="155">
        <f t="shared" si="645"/>
        <v>0</v>
      </c>
      <c r="BO180" s="190">
        <f t="shared" si="646"/>
        <v>0</v>
      </c>
    </row>
    <row r="181" spans="1:67" ht="26.25" x14ac:dyDescent="0.25">
      <c r="A181" s="30"/>
      <c r="B181" s="32" t="s">
        <v>173</v>
      </c>
      <c r="C181" s="149">
        <f>E181+G181+I181+K181+M181+O181+Q181</f>
        <v>546.1</v>
      </c>
      <c r="D181" s="150">
        <f t="shared" si="884"/>
        <v>368.9</v>
      </c>
      <c r="E181" s="6"/>
      <c r="F181" s="6"/>
      <c r="G181" s="6"/>
      <c r="H181" s="6"/>
      <c r="I181" s="6">
        <v>546.1</v>
      </c>
      <c r="J181" s="6">
        <v>368.9</v>
      </c>
      <c r="K181" s="6"/>
      <c r="L181" s="6"/>
      <c r="M181" s="6"/>
      <c r="N181" s="6"/>
      <c r="O181" s="6"/>
      <c r="P181" s="6"/>
      <c r="Q181" s="198"/>
      <c r="R181" s="198"/>
      <c r="S181" s="149">
        <f>U181+W181+Y181+AA181+AC181+AE181+AG181</f>
        <v>0</v>
      </c>
      <c r="T181" s="150">
        <f t="shared" si="886"/>
        <v>0</v>
      </c>
      <c r="U181" s="128"/>
      <c r="V181" s="128"/>
      <c r="W181" s="128"/>
      <c r="X181" s="128"/>
      <c r="Y181" s="128"/>
      <c r="Z181" s="128"/>
      <c r="AA181" s="128"/>
      <c r="AB181" s="128"/>
      <c r="AC181" s="128"/>
      <c r="AD181" s="128"/>
      <c r="AE181" s="128"/>
      <c r="AF181" s="128"/>
      <c r="AG181" s="208"/>
      <c r="AH181" s="208"/>
      <c r="AI181" s="136">
        <f>AK181+AM181+AO181+AQ181+AS181+AU181+AW181</f>
        <v>546.1</v>
      </c>
      <c r="AJ181" s="137">
        <f t="shared" si="888"/>
        <v>368.9</v>
      </c>
      <c r="AK181" s="106">
        <f t="shared" ref="AK181" si="902">E181+U181</f>
        <v>0</v>
      </c>
      <c r="AL181" s="106">
        <f t="shared" si="889"/>
        <v>0</v>
      </c>
      <c r="AM181" s="106">
        <f t="shared" si="890"/>
        <v>0</v>
      </c>
      <c r="AN181" s="106">
        <f t="shared" si="891"/>
        <v>0</v>
      </c>
      <c r="AO181" s="106">
        <f t="shared" si="892"/>
        <v>546.1</v>
      </c>
      <c r="AP181" s="106">
        <f t="shared" si="893"/>
        <v>368.9</v>
      </c>
      <c r="AQ181" s="106">
        <f t="shared" si="894"/>
        <v>0</v>
      </c>
      <c r="AR181" s="106">
        <f t="shared" si="895"/>
        <v>0</v>
      </c>
      <c r="AS181" s="106">
        <f t="shared" si="896"/>
        <v>0</v>
      </c>
      <c r="AT181" s="106">
        <f t="shared" si="897"/>
        <v>0</v>
      </c>
      <c r="AU181" s="106">
        <f t="shared" si="898"/>
        <v>0</v>
      </c>
      <c r="AV181" s="106">
        <f t="shared" si="899"/>
        <v>0</v>
      </c>
      <c r="AW181" s="106">
        <f t="shared" si="900"/>
        <v>0</v>
      </c>
      <c r="AX181" s="106">
        <f t="shared" si="901"/>
        <v>0</v>
      </c>
      <c r="AY181" s="155">
        <f t="shared" si="630"/>
        <v>0</v>
      </c>
      <c r="AZ181" s="155">
        <f t="shared" si="631"/>
        <v>0</v>
      </c>
      <c r="BA181" s="155">
        <f t="shared" si="632"/>
        <v>0</v>
      </c>
      <c r="BB181" s="155">
        <f t="shared" si="633"/>
        <v>0</v>
      </c>
      <c r="BC181" s="155">
        <f t="shared" si="634"/>
        <v>0</v>
      </c>
      <c r="BD181" s="155">
        <f t="shared" si="635"/>
        <v>0</v>
      </c>
      <c r="BE181" s="155">
        <f t="shared" si="636"/>
        <v>0</v>
      </c>
      <c r="BF181" s="155">
        <f t="shared" si="637"/>
        <v>0</v>
      </c>
      <c r="BG181" s="155">
        <f t="shared" si="638"/>
        <v>0</v>
      </c>
      <c r="BH181" s="155">
        <f t="shared" si="639"/>
        <v>0</v>
      </c>
      <c r="BI181" s="155">
        <f t="shared" si="640"/>
        <v>0</v>
      </c>
      <c r="BJ181" s="155">
        <f t="shared" si="641"/>
        <v>0</v>
      </c>
      <c r="BK181" s="155">
        <f t="shared" si="642"/>
        <v>0</v>
      </c>
      <c r="BL181" s="155">
        <f t="shared" si="643"/>
        <v>0</v>
      </c>
      <c r="BM181" s="155">
        <f t="shared" si="644"/>
        <v>0</v>
      </c>
      <c r="BN181" s="155">
        <f t="shared" si="645"/>
        <v>0</v>
      </c>
      <c r="BO181" s="190">
        <f t="shared" si="646"/>
        <v>0</v>
      </c>
    </row>
    <row r="182" spans="1:67" ht="26.25" x14ac:dyDescent="0.25">
      <c r="A182" s="30"/>
      <c r="B182" s="32" t="s">
        <v>263</v>
      </c>
      <c r="C182" s="149">
        <f t="shared" ref="C182:C186" si="903">E182+G182+I182+K182+M182+O182+Q182</f>
        <v>6.5</v>
      </c>
      <c r="D182" s="150">
        <f t="shared" si="884"/>
        <v>4.5999999999999996</v>
      </c>
      <c r="E182" s="6"/>
      <c r="F182" s="6"/>
      <c r="G182" s="6"/>
      <c r="H182" s="6"/>
      <c r="I182" s="6">
        <v>6.5</v>
      </c>
      <c r="J182" s="6">
        <v>4.5999999999999996</v>
      </c>
      <c r="K182" s="6"/>
      <c r="L182" s="6"/>
      <c r="M182" s="6"/>
      <c r="N182" s="6"/>
      <c r="O182" s="6"/>
      <c r="P182" s="6"/>
      <c r="Q182" s="198"/>
      <c r="R182" s="198"/>
      <c r="S182" s="149">
        <f t="shared" ref="S182:S186" si="904">U182+W182+Y182+AA182+AC182+AE182+AG182</f>
        <v>0</v>
      </c>
      <c r="T182" s="150">
        <f t="shared" si="886"/>
        <v>0</v>
      </c>
      <c r="U182" s="128"/>
      <c r="V182" s="128"/>
      <c r="W182" s="128"/>
      <c r="X182" s="128"/>
      <c r="Y182" s="128"/>
      <c r="Z182" s="128"/>
      <c r="AA182" s="128"/>
      <c r="AB182" s="128"/>
      <c r="AC182" s="128"/>
      <c r="AD182" s="128"/>
      <c r="AE182" s="128"/>
      <c r="AF182" s="128"/>
      <c r="AG182" s="208"/>
      <c r="AH182" s="208"/>
      <c r="AI182" s="136">
        <f t="shared" ref="AI182:AI183" si="905">AK182+AM182+AO182+AQ182+AS182+AU182+AW182</f>
        <v>6.5</v>
      </c>
      <c r="AJ182" s="137">
        <f t="shared" si="888"/>
        <v>4.5999999999999996</v>
      </c>
      <c r="AK182" s="106">
        <f t="shared" ref="AK182:AK186" si="906">E182+U182</f>
        <v>0</v>
      </c>
      <c r="AL182" s="106">
        <f t="shared" ref="AL182:AL186" si="907">F182+V182</f>
        <v>0</v>
      </c>
      <c r="AM182" s="106">
        <f t="shared" ref="AM182:AM186" si="908">G182+W182</f>
        <v>0</v>
      </c>
      <c r="AN182" s="106">
        <f t="shared" ref="AN182:AN186" si="909">H182+X182</f>
        <v>0</v>
      </c>
      <c r="AO182" s="106">
        <f t="shared" ref="AO182:AO186" si="910">I182+Y182</f>
        <v>6.5</v>
      </c>
      <c r="AP182" s="106">
        <f t="shared" ref="AP182:AP186" si="911">J182+Z182</f>
        <v>4.5999999999999996</v>
      </c>
      <c r="AQ182" s="106">
        <f t="shared" ref="AQ182:AQ186" si="912">K182+AA182</f>
        <v>0</v>
      </c>
      <c r="AR182" s="106">
        <f t="shared" ref="AR182:AR186" si="913">L182+AB182</f>
        <v>0</v>
      </c>
      <c r="AS182" s="106">
        <f t="shared" ref="AS182:AS186" si="914">M182+AC182</f>
        <v>0</v>
      </c>
      <c r="AT182" s="106">
        <f t="shared" ref="AT182:AT186" si="915">N182+AD182</f>
        <v>0</v>
      </c>
      <c r="AU182" s="106">
        <f t="shared" ref="AU182:AU186" si="916">O182+AE182</f>
        <v>0</v>
      </c>
      <c r="AV182" s="106">
        <f t="shared" ref="AV182:AV186" si="917">P182+AF182</f>
        <v>0</v>
      </c>
      <c r="AW182" s="106">
        <f t="shared" ref="AW182:AW186" si="918">Q182+AG182</f>
        <v>0</v>
      </c>
      <c r="AX182" s="106">
        <f t="shared" ref="AX182:AX186" si="919">R182+AH182</f>
        <v>0</v>
      </c>
      <c r="AY182" s="155">
        <f t="shared" si="630"/>
        <v>0</v>
      </c>
      <c r="AZ182" s="155">
        <f t="shared" si="631"/>
        <v>0</v>
      </c>
      <c r="BA182" s="155">
        <f t="shared" si="632"/>
        <v>0</v>
      </c>
      <c r="BB182" s="155">
        <f t="shared" si="633"/>
        <v>0</v>
      </c>
      <c r="BC182" s="155">
        <f t="shared" si="634"/>
        <v>0</v>
      </c>
      <c r="BD182" s="155">
        <f t="shared" si="635"/>
        <v>0</v>
      </c>
      <c r="BE182" s="155">
        <f t="shared" si="636"/>
        <v>0</v>
      </c>
      <c r="BF182" s="155">
        <f t="shared" si="637"/>
        <v>0</v>
      </c>
      <c r="BG182" s="155">
        <f t="shared" si="638"/>
        <v>0</v>
      </c>
      <c r="BH182" s="155">
        <f t="shared" si="639"/>
        <v>0</v>
      </c>
      <c r="BI182" s="155">
        <f t="shared" si="640"/>
        <v>0</v>
      </c>
      <c r="BJ182" s="155">
        <f t="shared" si="641"/>
        <v>0</v>
      </c>
      <c r="BK182" s="155">
        <f t="shared" si="642"/>
        <v>0</v>
      </c>
      <c r="BL182" s="155">
        <f t="shared" si="643"/>
        <v>0</v>
      </c>
      <c r="BM182" s="155">
        <f t="shared" si="644"/>
        <v>0</v>
      </c>
      <c r="BN182" s="155">
        <f t="shared" si="645"/>
        <v>0</v>
      </c>
      <c r="BO182" s="190">
        <f t="shared" si="646"/>
        <v>0</v>
      </c>
    </row>
    <row r="183" spans="1:67" ht="26.25" x14ac:dyDescent="0.25">
      <c r="A183" s="30"/>
      <c r="B183" s="32" t="s">
        <v>310</v>
      </c>
      <c r="C183" s="149">
        <f t="shared" si="903"/>
        <v>5.7</v>
      </c>
      <c r="D183" s="150">
        <f t="shared" si="884"/>
        <v>5.6</v>
      </c>
      <c r="E183" s="6"/>
      <c r="F183" s="6"/>
      <c r="G183" s="6"/>
      <c r="H183" s="6"/>
      <c r="I183" s="6">
        <v>5.7</v>
      </c>
      <c r="J183" s="6">
        <v>5.6</v>
      </c>
      <c r="K183" s="6"/>
      <c r="L183" s="6"/>
      <c r="M183" s="6"/>
      <c r="N183" s="6"/>
      <c r="O183" s="6"/>
      <c r="P183" s="6"/>
      <c r="Q183" s="198"/>
      <c r="R183" s="198"/>
      <c r="S183" s="149">
        <f t="shared" si="904"/>
        <v>0</v>
      </c>
      <c r="T183" s="150">
        <f t="shared" si="886"/>
        <v>0</v>
      </c>
      <c r="U183" s="128"/>
      <c r="V183" s="128"/>
      <c r="W183" s="128"/>
      <c r="X183" s="128"/>
      <c r="Y183" s="128"/>
      <c r="Z183" s="128"/>
      <c r="AA183" s="128"/>
      <c r="AB183" s="128"/>
      <c r="AC183" s="128"/>
      <c r="AD183" s="128"/>
      <c r="AE183" s="128"/>
      <c r="AF183" s="128"/>
      <c r="AG183" s="208"/>
      <c r="AH183" s="208"/>
      <c r="AI183" s="136">
        <f t="shared" si="905"/>
        <v>5.7</v>
      </c>
      <c r="AJ183" s="137">
        <f t="shared" si="888"/>
        <v>5.6</v>
      </c>
      <c r="AK183" s="106">
        <f t="shared" si="906"/>
        <v>0</v>
      </c>
      <c r="AL183" s="106">
        <f t="shared" si="907"/>
        <v>0</v>
      </c>
      <c r="AM183" s="106">
        <f t="shared" si="908"/>
        <v>0</v>
      </c>
      <c r="AN183" s="106">
        <f t="shared" si="909"/>
        <v>0</v>
      </c>
      <c r="AO183" s="106">
        <f t="shared" si="910"/>
        <v>5.7</v>
      </c>
      <c r="AP183" s="106">
        <f t="shared" si="911"/>
        <v>5.6</v>
      </c>
      <c r="AQ183" s="106">
        <f t="shared" si="912"/>
        <v>0</v>
      </c>
      <c r="AR183" s="106">
        <f t="shared" si="913"/>
        <v>0</v>
      </c>
      <c r="AS183" s="106">
        <f t="shared" si="914"/>
        <v>0</v>
      </c>
      <c r="AT183" s="106">
        <f t="shared" si="915"/>
        <v>0</v>
      </c>
      <c r="AU183" s="106">
        <f t="shared" si="916"/>
        <v>0</v>
      </c>
      <c r="AV183" s="106">
        <f t="shared" si="917"/>
        <v>0</v>
      </c>
      <c r="AW183" s="106">
        <f t="shared" si="918"/>
        <v>0</v>
      </c>
      <c r="AX183" s="106">
        <f t="shared" si="919"/>
        <v>0</v>
      </c>
      <c r="AY183" s="155">
        <f t="shared" si="630"/>
        <v>0</v>
      </c>
      <c r="AZ183" s="155">
        <f t="shared" si="631"/>
        <v>0</v>
      </c>
      <c r="BA183" s="155">
        <f t="shared" si="632"/>
        <v>0</v>
      </c>
      <c r="BB183" s="155">
        <f t="shared" si="633"/>
        <v>0</v>
      </c>
      <c r="BC183" s="155">
        <f t="shared" si="634"/>
        <v>0</v>
      </c>
      <c r="BD183" s="155">
        <f t="shared" si="635"/>
        <v>0</v>
      </c>
      <c r="BE183" s="155">
        <f t="shared" si="636"/>
        <v>0</v>
      </c>
      <c r="BF183" s="155">
        <f t="shared" si="637"/>
        <v>0</v>
      </c>
      <c r="BG183" s="155">
        <f t="shared" si="638"/>
        <v>0</v>
      </c>
      <c r="BH183" s="155">
        <f t="shared" si="639"/>
        <v>0</v>
      </c>
      <c r="BI183" s="155">
        <f t="shared" si="640"/>
        <v>0</v>
      </c>
      <c r="BJ183" s="155">
        <f t="shared" si="641"/>
        <v>0</v>
      </c>
      <c r="BK183" s="155">
        <f t="shared" si="642"/>
        <v>0</v>
      </c>
      <c r="BL183" s="155">
        <f t="shared" si="643"/>
        <v>0</v>
      </c>
      <c r="BM183" s="155">
        <f t="shared" si="644"/>
        <v>0</v>
      </c>
      <c r="BN183" s="155">
        <f t="shared" si="645"/>
        <v>0</v>
      </c>
      <c r="BO183" s="190">
        <f t="shared" si="646"/>
        <v>0</v>
      </c>
    </row>
    <row r="184" spans="1:67" ht="39" x14ac:dyDescent="0.25">
      <c r="A184" s="30"/>
      <c r="B184" s="32" t="s">
        <v>409</v>
      </c>
      <c r="C184" s="149">
        <f t="shared" si="903"/>
        <v>8.4</v>
      </c>
      <c r="D184" s="150">
        <f t="shared" si="884"/>
        <v>8.3000000000000007</v>
      </c>
      <c r="E184" s="6"/>
      <c r="F184" s="6"/>
      <c r="G184" s="6"/>
      <c r="H184" s="6"/>
      <c r="I184" s="6">
        <v>8.4</v>
      </c>
      <c r="J184" s="6">
        <v>8.3000000000000007</v>
      </c>
      <c r="K184" s="6"/>
      <c r="L184" s="6"/>
      <c r="M184" s="6"/>
      <c r="N184" s="6"/>
      <c r="O184" s="6"/>
      <c r="P184" s="6"/>
      <c r="Q184" s="198"/>
      <c r="R184" s="198"/>
      <c r="S184" s="149">
        <f t="shared" ref="S184:S185" si="920">U184+W184+Y184+AA184+AC184+AE184+AG184</f>
        <v>0</v>
      </c>
      <c r="T184" s="150">
        <f t="shared" ref="T184:T185" si="921">V184+X184+Z184+AB184+AD184+AF184+AH184</f>
        <v>0</v>
      </c>
      <c r="U184" s="128"/>
      <c r="V184" s="128"/>
      <c r="W184" s="128"/>
      <c r="X184" s="128"/>
      <c r="Y184" s="128"/>
      <c r="Z184" s="128"/>
      <c r="AA184" s="128"/>
      <c r="AB184" s="128"/>
      <c r="AC184" s="128"/>
      <c r="AD184" s="128"/>
      <c r="AE184" s="128"/>
      <c r="AF184" s="128"/>
      <c r="AG184" s="208"/>
      <c r="AH184" s="208"/>
      <c r="AI184" s="136">
        <f t="shared" ref="AI184:AI185" si="922">AK184+AM184+AO184+AQ184+AS184+AU184+AW184</f>
        <v>8.4</v>
      </c>
      <c r="AJ184" s="137">
        <f t="shared" ref="AJ184:AJ185" si="923">AL184+AN184+AP184+AR184+AT184+AV184+AX184</f>
        <v>8.3000000000000007</v>
      </c>
      <c r="AK184" s="106">
        <f t="shared" ref="AK184:AK185" si="924">E184+U184</f>
        <v>0</v>
      </c>
      <c r="AL184" s="106">
        <f t="shared" ref="AL184:AL185" si="925">F184+V184</f>
        <v>0</v>
      </c>
      <c r="AM184" s="106">
        <f t="shared" ref="AM184:AM185" si="926">G184+W184</f>
        <v>0</v>
      </c>
      <c r="AN184" s="106">
        <f t="shared" ref="AN184:AN185" si="927">H184+X184</f>
        <v>0</v>
      </c>
      <c r="AO184" s="106">
        <f t="shared" ref="AO184:AO185" si="928">I184+Y184</f>
        <v>8.4</v>
      </c>
      <c r="AP184" s="106">
        <f t="shared" ref="AP184:AP185" si="929">J184+Z184</f>
        <v>8.3000000000000007</v>
      </c>
      <c r="AQ184" s="106">
        <f t="shared" ref="AQ184:AQ185" si="930">K184+AA184</f>
        <v>0</v>
      </c>
      <c r="AR184" s="106">
        <f t="shared" ref="AR184:AR185" si="931">L184+AB184</f>
        <v>0</v>
      </c>
      <c r="AS184" s="106">
        <f t="shared" ref="AS184:AS185" si="932">M184+AC184</f>
        <v>0</v>
      </c>
      <c r="AT184" s="106">
        <f t="shared" ref="AT184:AT185" si="933">N184+AD184</f>
        <v>0</v>
      </c>
      <c r="AU184" s="106">
        <f t="shared" ref="AU184:AU185" si="934">O184+AE184</f>
        <v>0</v>
      </c>
      <c r="AV184" s="106">
        <f t="shared" ref="AV184:AV185" si="935">P184+AF184</f>
        <v>0</v>
      </c>
      <c r="AW184" s="106">
        <f t="shared" ref="AW184:AW185" si="936">Q184+AG184</f>
        <v>0</v>
      </c>
      <c r="AX184" s="106">
        <f t="shared" ref="AX184:AX185" si="937">R184+AH184</f>
        <v>0</v>
      </c>
      <c r="AY184" s="155">
        <f t="shared" si="630"/>
        <v>0</v>
      </c>
      <c r="AZ184" s="155">
        <f t="shared" si="631"/>
        <v>0</v>
      </c>
      <c r="BA184" s="155">
        <f t="shared" si="632"/>
        <v>0</v>
      </c>
      <c r="BB184" s="155">
        <f t="shared" si="633"/>
        <v>0</v>
      </c>
      <c r="BC184" s="155">
        <f t="shared" si="634"/>
        <v>0</v>
      </c>
      <c r="BD184" s="155">
        <f t="shared" si="635"/>
        <v>0</v>
      </c>
      <c r="BE184" s="155">
        <f t="shared" si="636"/>
        <v>0</v>
      </c>
      <c r="BF184" s="155">
        <f t="shared" si="637"/>
        <v>0</v>
      </c>
      <c r="BG184" s="155">
        <f t="shared" si="638"/>
        <v>0</v>
      </c>
      <c r="BH184" s="155">
        <f t="shared" si="639"/>
        <v>0</v>
      </c>
      <c r="BI184" s="155">
        <f t="shared" si="640"/>
        <v>0</v>
      </c>
      <c r="BJ184" s="155">
        <f t="shared" si="641"/>
        <v>0</v>
      </c>
      <c r="BK184" s="155">
        <f t="shared" si="642"/>
        <v>0</v>
      </c>
      <c r="BL184" s="155">
        <f t="shared" si="643"/>
        <v>0</v>
      </c>
      <c r="BM184" s="155">
        <f t="shared" si="644"/>
        <v>0</v>
      </c>
      <c r="BN184" s="155">
        <f t="shared" si="645"/>
        <v>0</v>
      </c>
      <c r="BO184" s="190">
        <f t="shared" si="646"/>
        <v>0</v>
      </c>
    </row>
    <row r="185" spans="1:67" ht="39" x14ac:dyDescent="0.25">
      <c r="A185" s="30"/>
      <c r="B185" s="32" t="s">
        <v>309</v>
      </c>
      <c r="C185" s="149">
        <f t="shared" ref="C185" si="938">E185+G185+I185+K185+M185+O185+Q185</f>
        <v>4.7</v>
      </c>
      <c r="D185" s="150">
        <f t="shared" ref="D185" si="939">F185+H185+J185+L185+N185+P185+R185</f>
        <v>4.5999999999999996</v>
      </c>
      <c r="E185" s="6"/>
      <c r="F185" s="6"/>
      <c r="G185" s="6"/>
      <c r="H185" s="6"/>
      <c r="I185" s="6">
        <v>4.7</v>
      </c>
      <c r="J185" s="6">
        <v>4.5999999999999996</v>
      </c>
      <c r="K185" s="6"/>
      <c r="L185" s="6"/>
      <c r="M185" s="6"/>
      <c r="N185" s="6"/>
      <c r="O185" s="6"/>
      <c r="P185" s="6"/>
      <c r="Q185" s="198"/>
      <c r="R185" s="198"/>
      <c r="S185" s="149">
        <f t="shared" si="920"/>
        <v>0</v>
      </c>
      <c r="T185" s="150">
        <f t="shared" si="921"/>
        <v>0</v>
      </c>
      <c r="U185" s="128"/>
      <c r="V185" s="128"/>
      <c r="W185" s="128"/>
      <c r="X185" s="128"/>
      <c r="Y185" s="128"/>
      <c r="Z185" s="128"/>
      <c r="AA185" s="128"/>
      <c r="AB185" s="128"/>
      <c r="AC185" s="128"/>
      <c r="AD185" s="128"/>
      <c r="AE185" s="128"/>
      <c r="AF185" s="128"/>
      <c r="AG185" s="208"/>
      <c r="AH185" s="208"/>
      <c r="AI185" s="136">
        <f t="shared" si="922"/>
        <v>4.7</v>
      </c>
      <c r="AJ185" s="137">
        <f t="shared" si="923"/>
        <v>4.5999999999999996</v>
      </c>
      <c r="AK185" s="106">
        <f t="shared" si="924"/>
        <v>0</v>
      </c>
      <c r="AL185" s="106">
        <f t="shared" si="925"/>
        <v>0</v>
      </c>
      <c r="AM185" s="106">
        <f t="shared" si="926"/>
        <v>0</v>
      </c>
      <c r="AN185" s="106">
        <f t="shared" si="927"/>
        <v>0</v>
      </c>
      <c r="AO185" s="106">
        <f t="shared" si="928"/>
        <v>4.7</v>
      </c>
      <c r="AP185" s="106">
        <f t="shared" si="929"/>
        <v>4.5999999999999996</v>
      </c>
      <c r="AQ185" s="106">
        <f t="shared" si="930"/>
        <v>0</v>
      </c>
      <c r="AR185" s="106">
        <f t="shared" si="931"/>
        <v>0</v>
      </c>
      <c r="AS185" s="106">
        <f t="shared" si="932"/>
        <v>0</v>
      </c>
      <c r="AT185" s="106">
        <f t="shared" si="933"/>
        <v>0</v>
      </c>
      <c r="AU185" s="106">
        <f t="shared" si="934"/>
        <v>0</v>
      </c>
      <c r="AV185" s="106">
        <f t="shared" si="935"/>
        <v>0</v>
      </c>
      <c r="AW185" s="106">
        <f t="shared" si="936"/>
        <v>0</v>
      </c>
      <c r="AX185" s="106">
        <f t="shared" si="937"/>
        <v>0</v>
      </c>
      <c r="AY185" s="155">
        <f t="shared" ref="AY185" si="940">C185-AI185</f>
        <v>0</v>
      </c>
      <c r="AZ185" s="155">
        <f t="shared" ref="AZ185" si="941">D185-AJ185</f>
        <v>0</v>
      </c>
      <c r="BA185" s="155">
        <f t="shared" ref="BA185" si="942">E185-AK185</f>
        <v>0</v>
      </c>
      <c r="BB185" s="155">
        <f t="shared" ref="BB185" si="943">F185-AL185</f>
        <v>0</v>
      </c>
      <c r="BC185" s="155">
        <f t="shared" ref="BC185" si="944">G185-AM185</f>
        <v>0</v>
      </c>
      <c r="BD185" s="155">
        <f t="shared" ref="BD185" si="945">H185-AN185</f>
        <v>0</v>
      </c>
      <c r="BE185" s="155">
        <f t="shared" ref="BE185" si="946">I185-AO185</f>
        <v>0</v>
      </c>
      <c r="BF185" s="155">
        <f t="shared" ref="BF185" si="947">J185-AP185</f>
        <v>0</v>
      </c>
      <c r="BG185" s="155">
        <f t="shared" ref="BG185" si="948">K185-AQ185</f>
        <v>0</v>
      </c>
      <c r="BH185" s="155">
        <f t="shared" ref="BH185" si="949">L185-AR185</f>
        <v>0</v>
      </c>
      <c r="BI185" s="155">
        <f t="shared" ref="BI185" si="950">M185-AS185</f>
        <v>0</v>
      </c>
      <c r="BJ185" s="155">
        <f t="shared" ref="BJ185" si="951">N185-AT185</f>
        <v>0</v>
      </c>
      <c r="BK185" s="155">
        <f t="shared" ref="BK185" si="952">O185-AU185</f>
        <v>0</v>
      </c>
      <c r="BL185" s="155">
        <f t="shared" ref="BL185" si="953">P185-AV185</f>
        <v>0</v>
      </c>
      <c r="BM185" s="155">
        <f t="shared" ref="BM185" si="954">Q185-AW185</f>
        <v>0</v>
      </c>
      <c r="BN185" s="155">
        <f t="shared" ref="BN185" si="955">R185-AX185</f>
        <v>0</v>
      </c>
      <c r="BO185" s="190">
        <f t="shared" ref="BO185" si="956">S185+AY185</f>
        <v>0</v>
      </c>
    </row>
    <row r="186" spans="1:67" ht="51.75" x14ac:dyDescent="0.25">
      <c r="A186" s="30"/>
      <c r="B186" s="32" t="s">
        <v>434</v>
      </c>
      <c r="C186" s="149">
        <f t="shared" si="903"/>
        <v>0.5</v>
      </c>
      <c r="D186" s="150">
        <f t="shared" si="884"/>
        <v>0</v>
      </c>
      <c r="E186" s="6"/>
      <c r="F186" s="6"/>
      <c r="G186" s="6"/>
      <c r="H186" s="6"/>
      <c r="I186" s="6">
        <v>0.5</v>
      </c>
      <c r="J186" s="6"/>
      <c r="K186" s="6"/>
      <c r="L186" s="6"/>
      <c r="M186" s="6"/>
      <c r="N186" s="6"/>
      <c r="O186" s="6"/>
      <c r="P186" s="6"/>
      <c r="Q186" s="198"/>
      <c r="R186" s="198"/>
      <c r="S186" s="149">
        <f t="shared" si="904"/>
        <v>0</v>
      </c>
      <c r="T186" s="150">
        <f t="shared" si="886"/>
        <v>0</v>
      </c>
      <c r="U186" s="128"/>
      <c r="V186" s="128"/>
      <c r="W186" s="128"/>
      <c r="X186" s="128"/>
      <c r="Y186" s="128"/>
      <c r="Z186" s="128"/>
      <c r="AA186" s="128"/>
      <c r="AB186" s="128"/>
      <c r="AC186" s="128"/>
      <c r="AD186" s="128"/>
      <c r="AE186" s="128"/>
      <c r="AF186" s="128"/>
      <c r="AG186" s="208"/>
      <c r="AH186" s="208"/>
      <c r="AI186" s="136">
        <f t="shared" ref="AI186" si="957">AK186+AM186+AO186+AQ186+AS186+AU186+AW186</f>
        <v>0.5</v>
      </c>
      <c r="AJ186" s="137">
        <f t="shared" ref="AJ186" si="958">AL186+AN186+AP186+AR186+AT186+AV186+AX186</f>
        <v>0</v>
      </c>
      <c r="AK186" s="106">
        <f t="shared" si="906"/>
        <v>0</v>
      </c>
      <c r="AL186" s="106">
        <f t="shared" si="907"/>
        <v>0</v>
      </c>
      <c r="AM186" s="106">
        <f t="shared" si="908"/>
        <v>0</v>
      </c>
      <c r="AN186" s="106">
        <f t="shared" si="909"/>
        <v>0</v>
      </c>
      <c r="AO186" s="106">
        <f t="shared" si="910"/>
        <v>0.5</v>
      </c>
      <c r="AP186" s="106">
        <f t="shared" si="911"/>
        <v>0</v>
      </c>
      <c r="AQ186" s="106">
        <f t="shared" si="912"/>
        <v>0</v>
      </c>
      <c r="AR186" s="106">
        <f t="shared" si="913"/>
        <v>0</v>
      </c>
      <c r="AS186" s="106">
        <f t="shared" si="914"/>
        <v>0</v>
      </c>
      <c r="AT186" s="106">
        <f t="shared" si="915"/>
        <v>0</v>
      </c>
      <c r="AU186" s="106">
        <f t="shared" si="916"/>
        <v>0</v>
      </c>
      <c r="AV186" s="106">
        <f t="shared" si="917"/>
        <v>0</v>
      </c>
      <c r="AW186" s="106">
        <f t="shared" si="918"/>
        <v>0</v>
      </c>
      <c r="AX186" s="106">
        <f t="shared" si="919"/>
        <v>0</v>
      </c>
      <c r="AY186" s="155">
        <f t="shared" si="630"/>
        <v>0</v>
      </c>
      <c r="AZ186" s="155">
        <f t="shared" si="631"/>
        <v>0</v>
      </c>
      <c r="BA186" s="155">
        <f t="shared" si="632"/>
        <v>0</v>
      </c>
      <c r="BB186" s="155">
        <f t="shared" si="633"/>
        <v>0</v>
      </c>
      <c r="BC186" s="155">
        <f t="shared" si="634"/>
        <v>0</v>
      </c>
      <c r="BD186" s="155">
        <f t="shared" si="635"/>
        <v>0</v>
      </c>
      <c r="BE186" s="155">
        <f t="shared" si="636"/>
        <v>0</v>
      </c>
      <c r="BF186" s="155">
        <f t="shared" si="637"/>
        <v>0</v>
      </c>
      <c r="BG186" s="155">
        <f t="shared" si="638"/>
        <v>0</v>
      </c>
      <c r="BH186" s="155">
        <f t="shared" si="639"/>
        <v>0</v>
      </c>
      <c r="BI186" s="155">
        <f t="shared" si="640"/>
        <v>0</v>
      </c>
      <c r="BJ186" s="155">
        <f t="shared" si="641"/>
        <v>0</v>
      </c>
      <c r="BK186" s="155">
        <f t="shared" si="642"/>
        <v>0</v>
      </c>
      <c r="BL186" s="155">
        <f t="shared" si="643"/>
        <v>0</v>
      </c>
      <c r="BM186" s="155">
        <f t="shared" si="644"/>
        <v>0</v>
      </c>
      <c r="BN186" s="155">
        <f t="shared" si="645"/>
        <v>0</v>
      </c>
      <c r="BO186" s="190">
        <f t="shared" si="646"/>
        <v>0</v>
      </c>
    </row>
    <row r="187" spans="1:67" ht="15" customHeight="1" x14ac:dyDescent="0.25">
      <c r="A187" s="29" t="s">
        <v>28</v>
      </c>
      <c r="B187" s="109" t="s">
        <v>315</v>
      </c>
      <c r="C187" s="145">
        <f>C188</f>
        <v>1263.1000000000004</v>
      </c>
      <c r="D187" s="146">
        <f t="shared" ref="D187:R187" si="959">D188</f>
        <v>1128</v>
      </c>
      <c r="E187" s="123">
        <f t="shared" si="959"/>
        <v>202</v>
      </c>
      <c r="F187" s="123">
        <f t="shared" si="959"/>
        <v>136.19999999999999</v>
      </c>
      <c r="G187" s="123">
        <f t="shared" si="959"/>
        <v>0</v>
      </c>
      <c r="H187" s="123">
        <f t="shared" si="959"/>
        <v>0</v>
      </c>
      <c r="I187" s="123">
        <f t="shared" si="959"/>
        <v>1.4</v>
      </c>
      <c r="J187" s="123">
        <f t="shared" si="959"/>
        <v>1.4</v>
      </c>
      <c r="K187" s="123">
        <f t="shared" si="959"/>
        <v>1042.4000000000001</v>
      </c>
      <c r="L187" s="123">
        <f t="shared" si="959"/>
        <v>990.4</v>
      </c>
      <c r="M187" s="123">
        <f t="shared" si="959"/>
        <v>1.4</v>
      </c>
      <c r="N187" s="123">
        <f t="shared" si="959"/>
        <v>0</v>
      </c>
      <c r="O187" s="123">
        <f t="shared" si="959"/>
        <v>0</v>
      </c>
      <c r="P187" s="123">
        <f t="shared" si="959"/>
        <v>0</v>
      </c>
      <c r="Q187" s="197">
        <f t="shared" si="959"/>
        <v>15.9</v>
      </c>
      <c r="R187" s="197">
        <f t="shared" si="959"/>
        <v>0</v>
      </c>
      <c r="S187" s="145">
        <f>S188</f>
        <v>0</v>
      </c>
      <c r="T187" s="146">
        <f t="shared" ref="T187:AH187" si="960">T188</f>
        <v>0</v>
      </c>
      <c r="U187" s="127">
        <f t="shared" si="960"/>
        <v>0</v>
      </c>
      <c r="V187" s="127">
        <f t="shared" si="960"/>
        <v>0</v>
      </c>
      <c r="W187" s="127">
        <f t="shared" si="960"/>
        <v>0</v>
      </c>
      <c r="X187" s="127">
        <f t="shared" si="960"/>
        <v>0</v>
      </c>
      <c r="Y187" s="127">
        <f t="shared" si="960"/>
        <v>0</v>
      </c>
      <c r="Z187" s="127">
        <f t="shared" si="960"/>
        <v>0</v>
      </c>
      <c r="AA187" s="127">
        <f t="shared" si="960"/>
        <v>0</v>
      </c>
      <c r="AB187" s="127">
        <f t="shared" si="960"/>
        <v>0</v>
      </c>
      <c r="AC187" s="127">
        <f t="shared" si="960"/>
        <v>0</v>
      </c>
      <c r="AD187" s="127">
        <f t="shared" si="960"/>
        <v>0</v>
      </c>
      <c r="AE187" s="127">
        <f t="shared" si="960"/>
        <v>0</v>
      </c>
      <c r="AF187" s="127">
        <f t="shared" si="960"/>
        <v>0</v>
      </c>
      <c r="AG187" s="207">
        <f t="shared" si="960"/>
        <v>0</v>
      </c>
      <c r="AH187" s="207">
        <f t="shared" si="960"/>
        <v>0</v>
      </c>
      <c r="AI187" s="13">
        <f>AI188</f>
        <v>1263.1000000000004</v>
      </c>
      <c r="AJ187" s="11">
        <f t="shared" ref="AJ187:AX190" si="961">AJ188</f>
        <v>1128</v>
      </c>
      <c r="AK187" s="97">
        <f t="shared" si="961"/>
        <v>202</v>
      </c>
      <c r="AL187" s="97">
        <f t="shared" si="961"/>
        <v>136.19999999999999</v>
      </c>
      <c r="AM187" s="97">
        <f t="shared" si="961"/>
        <v>0</v>
      </c>
      <c r="AN187" s="97">
        <f t="shared" si="961"/>
        <v>0</v>
      </c>
      <c r="AO187" s="97">
        <f t="shared" si="961"/>
        <v>1.4</v>
      </c>
      <c r="AP187" s="97">
        <f t="shared" si="961"/>
        <v>1.4</v>
      </c>
      <c r="AQ187" s="97">
        <f t="shared" si="961"/>
        <v>1042.4000000000001</v>
      </c>
      <c r="AR187" s="97">
        <f t="shared" si="961"/>
        <v>990.4</v>
      </c>
      <c r="AS187" s="97">
        <f t="shared" si="961"/>
        <v>1.4</v>
      </c>
      <c r="AT187" s="97">
        <f t="shared" si="961"/>
        <v>0</v>
      </c>
      <c r="AU187" s="97">
        <f t="shared" si="961"/>
        <v>0</v>
      </c>
      <c r="AV187" s="97">
        <f t="shared" si="961"/>
        <v>0</v>
      </c>
      <c r="AW187" s="97">
        <f t="shared" si="961"/>
        <v>15.9</v>
      </c>
      <c r="AX187" s="97">
        <f t="shared" si="961"/>
        <v>0</v>
      </c>
      <c r="AY187" s="155">
        <f t="shared" si="630"/>
        <v>0</v>
      </c>
      <c r="AZ187" s="155">
        <f t="shared" si="631"/>
        <v>0</v>
      </c>
      <c r="BA187" s="155">
        <f t="shared" si="632"/>
        <v>0</v>
      </c>
      <c r="BB187" s="155">
        <f t="shared" si="633"/>
        <v>0</v>
      </c>
      <c r="BC187" s="155">
        <f t="shared" si="634"/>
        <v>0</v>
      </c>
      <c r="BD187" s="155">
        <f t="shared" si="635"/>
        <v>0</v>
      </c>
      <c r="BE187" s="155">
        <f t="shared" si="636"/>
        <v>0</v>
      </c>
      <c r="BF187" s="155">
        <f t="shared" si="637"/>
        <v>0</v>
      </c>
      <c r="BG187" s="155">
        <f t="shared" si="638"/>
        <v>0</v>
      </c>
      <c r="BH187" s="155">
        <f t="shared" si="639"/>
        <v>0</v>
      </c>
      <c r="BI187" s="155">
        <f t="shared" si="640"/>
        <v>0</v>
      </c>
      <c r="BJ187" s="155">
        <f t="shared" si="641"/>
        <v>0</v>
      </c>
      <c r="BK187" s="155">
        <f t="shared" si="642"/>
        <v>0</v>
      </c>
      <c r="BL187" s="155">
        <f t="shared" si="643"/>
        <v>0</v>
      </c>
      <c r="BM187" s="155">
        <f t="shared" si="644"/>
        <v>0</v>
      </c>
      <c r="BN187" s="155">
        <f t="shared" si="645"/>
        <v>0</v>
      </c>
      <c r="BO187" s="190">
        <f t="shared" si="646"/>
        <v>0</v>
      </c>
    </row>
    <row r="188" spans="1:67" x14ac:dyDescent="0.25">
      <c r="A188" s="30"/>
      <c r="B188" s="20" t="s">
        <v>59</v>
      </c>
      <c r="C188" s="148">
        <f t="shared" ref="C188:C189" si="962">E188+G188+I188+K188+M188+O188+Q188</f>
        <v>1263.1000000000004</v>
      </c>
      <c r="D188" s="148">
        <f t="shared" ref="D188:D189" si="963">F188+H188+J188+L188+N188+P188+R188</f>
        <v>1128</v>
      </c>
      <c r="E188" s="6">
        <v>202</v>
      </c>
      <c r="F188" s="6">
        <v>136.19999999999999</v>
      </c>
      <c r="G188" s="6"/>
      <c r="H188" s="6"/>
      <c r="I188" s="6">
        <f>I189</f>
        <v>1.4</v>
      </c>
      <c r="J188" s="6">
        <f>J189</f>
        <v>1.4</v>
      </c>
      <c r="K188" s="6">
        <v>1042.4000000000001</v>
      </c>
      <c r="L188" s="6">
        <v>990.4</v>
      </c>
      <c r="M188" s="6">
        <v>1.4</v>
      </c>
      <c r="N188" s="123"/>
      <c r="O188" s="123"/>
      <c r="P188" s="123"/>
      <c r="Q188" s="198">
        <f>'4 priedas_ nepanaudotos lėšos'!C63</f>
        <v>15.9</v>
      </c>
      <c r="R188" s="198">
        <f>'4 priedas_ nepanaudotos lėšos'!D63</f>
        <v>0</v>
      </c>
      <c r="S188" s="148">
        <f t="shared" ref="S188:S189" si="964">U188+W188+Y188+AA188+AC188+AE188+AG188</f>
        <v>0</v>
      </c>
      <c r="T188" s="148">
        <f t="shared" ref="T188:T189" si="965">V188+X188+Z188+AB188+AD188+AF188+AH188</f>
        <v>0</v>
      </c>
      <c r="U188" s="128"/>
      <c r="V188" s="128"/>
      <c r="W188" s="128"/>
      <c r="X188" s="128"/>
      <c r="Y188" s="128">
        <f>Y189</f>
        <v>0</v>
      </c>
      <c r="Z188" s="128">
        <f>Z189</f>
        <v>0</v>
      </c>
      <c r="AA188" s="128"/>
      <c r="AB188" s="128"/>
      <c r="AC188" s="128"/>
      <c r="AD188" s="128"/>
      <c r="AE188" s="128"/>
      <c r="AF188" s="128"/>
      <c r="AG188" s="227">
        <f>'4 priedas_ nepanaudotos lėšos'!O63</f>
        <v>0</v>
      </c>
      <c r="AH188" s="227">
        <f>'4 priedas_ nepanaudotos lėšos'!P63</f>
        <v>0</v>
      </c>
      <c r="AI188" s="105">
        <f t="shared" ref="AI188:AI189" si="966">AK188+AM188+AO188+AQ188+AS188+AU188+AW188</f>
        <v>1263.1000000000004</v>
      </c>
      <c r="AJ188" s="105">
        <f t="shared" ref="AJ188:AJ189" si="967">AL188+AN188+AP188+AR188+AT188+AV188+AX188</f>
        <v>1128</v>
      </c>
      <c r="AK188" s="5">
        <f>E188+U188</f>
        <v>202</v>
      </c>
      <c r="AL188" s="5">
        <f t="shared" ref="AL188:AL189" si="968">F188+V188</f>
        <v>136.19999999999999</v>
      </c>
      <c r="AM188" s="5">
        <f t="shared" ref="AM188:AM189" si="969">G188+W188</f>
        <v>0</v>
      </c>
      <c r="AN188" s="5">
        <f t="shared" ref="AN188:AN189" si="970">H188+X188</f>
        <v>0</v>
      </c>
      <c r="AO188" s="5">
        <f t="shared" ref="AO188:AO189" si="971">I188+Y188</f>
        <v>1.4</v>
      </c>
      <c r="AP188" s="5">
        <f t="shared" ref="AP188:AP189" si="972">J188+Z188</f>
        <v>1.4</v>
      </c>
      <c r="AQ188" s="5">
        <f t="shared" ref="AQ188:AQ189" si="973">K188+AA188</f>
        <v>1042.4000000000001</v>
      </c>
      <c r="AR188" s="5">
        <f t="shared" ref="AR188:AR189" si="974">L188+AB188</f>
        <v>990.4</v>
      </c>
      <c r="AS188" s="5">
        <f t="shared" ref="AS188:AS189" si="975">M188+AC188</f>
        <v>1.4</v>
      </c>
      <c r="AT188" s="5">
        <f t="shared" ref="AT188:AT189" si="976">N188+AD188</f>
        <v>0</v>
      </c>
      <c r="AU188" s="5">
        <f t="shared" ref="AU188:AU189" si="977">O188+AE188</f>
        <v>0</v>
      </c>
      <c r="AV188" s="5">
        <f t="shared" ref="AV188:AV189" si="978">P188+AF188</f>
        <v>0</v>
      </c>
      <c r="AW188" s="5">
        <f t="shared" ref="AW188:AW189" si="979">Q188+AG188</f>
        <v>15.9</v>
      </c>
      <c r="AX188" s="5">
        <f t="shared" ref="AX188:AX189" si="980">R188+AH188</f>
        <v>0</v>
      </c>
      <c r="AY188" s="155">
        <f t="shared" si="630"/>
        <v>0</v>
      </c>
      <c r="AZ188" s="155">
        <f t="shared" si="631"/>
        <v>0</v>
      </c>
      <c r="BA188" s="155">
        <f t="shared" si="632"/>
        <v>0</v>
      </c>
      <c r="BB188" s="155">
        <f t="shared" si="633"/>
        <v>0</v>
      </c>
      <c r="BC188" s="155">
        <f t="shared" si="634"/>
        <v>0</v>
      </c>
      <c r="BD188" s="155">
        <f t="shared" si="635"/>
        <v>0</v>
      </c>
      <c r="BE188" s="155">
        <f t="shared" si="636"/>
        <v>0</v>
      </c>
      <c r="BF188" s="155">
        <f t="shared" si="637"/>
        <v>0</v>
      </c>
      <c r="BG188" s="155">
        <f t="shared" si="638"/>
        <v>0</v>
      </c>
      <c r="BH188" s="155">
        <f t="shared" si="639"/>
        <v>0</v>
      </c>
      <c r="BI188" s="155">
        <f t="shared" si="640"/>
        <v>0</v>
      </c>
      <c r="BJ188" s="155">
        <f t="shared" si="641"/>
        <v>0</v>
      </c>
      <c r="BK188" s="155">
        <f t="shared" si="642"/>
        <v>0</v>
      </c>
      <c r="BL188" s="155">
        <f t="shared" si="643"/>
        <v>0</v>
      </c>
      <c r="BM188" s="155">
        <f t="shared" si="644"/>
        <v>0</v>
      </c>
      <c r="BN188" s="155">
        <f t="shared" si="645"/>
        <v>0</v>
      </c>
      <c r="BO188" s="190">
        <f t="shared" si="646"/>
        <v>0</v>
      </c>
    </row>
    <row r="189" spans="1:67" ht="39" x14ac:dyDescent="0.25">
      <c r="A189" s="30"/>
      <c r="B189" s="32" t="s">
        <v>409</v>
      </c>
      <c r="C189" s="149">
        <f t="shared" si="962"/>
        <v>1.4</v>
      </c>
      <c r="D189" s="150">
        <f t="shared" si="963"/>
        <v>1.4</v>
      </c>
      <c r="E189" s="6"/>
      <c r="F189" s="6"/>
      <c r="G189" s="6"/>
      <c r="H189" s="6"/>
      <c r="I189" s="6">
        <v>1.4</v>
      </c>
      <c r="J189" s="6">
        <v>1.4</v>
      </c>
      <c r="K189" s="6"/>
      <c r="L189" s="6"/>
      <c r="M189" s="6"/>
      <c r="N189" s="6"/>
      <c r="O189" s="6"/>
      <c r="P189" s="6"/>
      <c r="Q189" s="198"/>
      <c r="R189" s="198"/>
      <c r="S189" s="149">
        <f t="shared" si="964"/>
        <v>0</v>
      </c>
      <c r="T189" s="150">
        <f t="shared" si="965"/>
        <v>0</v>
      </c>
      <c r="U189" s="128"/>
      <c r="V189" s="128"/>
      <c r="W189" s="128"/>
      <c r="X189" s="128"/>
      <c r="Y189" s="128"/>
      <c r="Z189" s="128"/>
      <c r="AA189" s="128"/>
      <c r="AB189" s="128"/>
      <c r="AC189" s="128"/>
      <c r="AD189" s="128"/>
      <c r="AE189" s="128"/>
      <c r="AF189" s="128"/>
      <c r="AG189" s="208"/>
      <c r="AH189" s="208"/>
      <c r="AI189" s="136">
        <f t="shared" si="966"/>
        <v>1.4</v>
      </c>
      <c r="AJ189" s="137">
        <f t="shared" si="967"/>
        <v>1.4</v>
      </c>
      <c r="AK189" s="106">
        <f t="shared" ref="AK189" si="981">E189+U189</f>
        <v>0</v>
      </c>
      <c r="AL189" s="106">
        <f t="shared" si="968"/>
        <v>0</v>
      </c>
      <c r="AM189" s="106">
        <f t="shared" si="969"/>
        <v>0</v>
      </c>
      <c r="AN189" s="106">
        <f t="shared" si="970"/>
        <v>0</v>
      </c>
      <c r="AO189" s="106">
        <f t="shared" si="971"/>
        <v>1.4</v>
      </c>
      <c r="AP189" s="106">
        <f t="shared" si="972"/>
        <v>1.4</v>
      </c>
      <c r="AQ189" s="106">
        <f t="shared" si="973"/>
        <v>0</v>
      </c>
      <c r="AR189" s="106">
        <f t="shared" si="974"/>
        <v>0</v>
      </c>
      <c r="AS189" s="106">
        <f t="shared" si="975"/>
        <v>0</v>
      </c>
      <c r="AT189" s="106">
        <f t="shared" si="976"/>
        <v>0</v>
      </c>
      <c r="AU189" s="106">
        <f t="shared" si="977"/>
        <v>0</v>
      </c>
      <c r="AV189" s="106">
        <f t="shared" si="978"/>
        <v>0</v>
      </c>
      <c r="AW189" s="106">
        <f t="shared" si="979"/>
        <v>0</v>
      </c>
      <c r="AX189" s="106">
        <f t="shared" si="980"/>
        <v>0</v>
      </c>
      <c r="AY189" s="155">
        <f t="shared" ref="AY189" si="982">C189-AI189</f>
        <v>0</v>
      </c>
      <c r="AZ189" s="155">
        <f t="shared" ref="AZ189" si="983">D189-AJ189</f>
        <v>0</v>
      </c>
      <c r="BA189" s="155">
        <f t="shared" ref="BA189" si="984">E189-AK189</f>
        <v>0</v>
      </c>
      <c r="BB189" s="155">
        <f t="shared" ref="BB189" si="985">F189-AL189</f>
        <v>0</v>
      </c>
      <c r="BC189" s="155">
        <f t="shared" ref="BC189" si="986">G189-AM189</f>
        <v>0</v>
      </c>
      <c r="BD189" s="155">
        <f t="shared" ref="BD189" si="987">H189-AN189</f>
        <v>0</v>
      </c>
      <c r="BE189" s="155">
        <f t="shared" ref="BE189" si="988">I189-AO189</f>
        <v>0</v>
      </c>
      <c r="BF189" s="155">
        <f t="shared" ref="BF189" si="989">J189-AP189</f>
        <v>0</v>
      </c>
      <c r="BG189" s="155">
        <f t="shared" ref="BG189" si="990">K189-AQ189</f>
        <v>0</v>
      </c>
      <c r="BH189" s="155">
        <f t="shared" ref="BH189" si="991">L189-AR189</f>
        <v>0</v>
      </c>
      <c r="BI189" s="155">
        <f t="shared" ref="BI189" si="992">M189-AS189</f>
        <v>0</v>
      </c>
      <c r="BJ189" s="155">
        <f t="shared" ref="BJ189" si="993">N189-AT189</f>
        <v>0</v>
      </c>
      <c r="BK189" s="155">
        <f t="shared" ref="BK189" si="994">O189-AU189</f>
        <v>0</v>
      </c>
      <c r="BL189" s="155">
        <f t="shared" ref="BL189" si="995">P189-AV189</f>
        <v>0</v>
      </c>
      <c r="BM189" s="155">
        <f t="shared" ref="BM189" si="996">Q189-AW189</f>
        <v>0</v>
      </c>
      <c r="BN189" s="155">
        <f t="shared" ref="BN189" si="997">R189-AX189</f>
        <v>0</v>
      </c>
      <c r="BO189" s="190">
        <f t="shared" ref="BO189" si="998">S189+AY189</f>
        <v>0</v>
      </c>
    </row>
    <row r="190" spans="1:67" ht="15" customHeight="1" x14ac:dyDescent="0.25">
      <c r="A190" s="3" t="s">
        <v>29</v>
      </c>
      <c r="B190" s="109" t="s">
        <v>360</v>
      </c>
      <c r="C190" s="145">
        <f>C191</f>
        <v>1290.5</v>
      </c>
      <c r="D190" s="146">
        <f t="shared" ref="D190:R190" si="999">D191</f>
        <v>1137.5</v>
      </c>
      <c r="E190" s="123">
        <f t="shared" si="999"/>
        <v>217.4</v>
      </c>
      <c r="F190" s="123">
        <f t="shared" si="999"/>
        <v>152</v>
      </c>
      <c r="G190" s="123">
        <f t="shared" si="999"/>
        <v>0</v>
      </c>
      <c r="H190" s="123">
        <f t="shared" si="999"/>
        <v>0</v>
      </c>
      <c r="I190" s="123">
        <f t="shared" si="999"/>
        <v>8.6000000000000014</v>
      </c>
      <c r="J190" s="123">
        <f t="shared" si="999"/>
        <v>8.4</v>
      </c>
      <c r="K190" s="123">
        <f t="shared" si="999"/>
        <v>1036.8</v>
      </c>
      <c r="L190" s="123">
        <f t="shared" si="999"/>
        <v>977.1</v>
      </c>
      <c r="M190" s="123">
        <f t="shared" si="999"/>
        <v>2.8</v>
      </c>
      <c r="N190" s="123">
        <f t="shared" si="999"/>
        <v>0</v>
      </c>
      <c r="O190" s="123">
        <f t="shared" si="999"/>
        <v>0</v>
      </c>
      <c r="P190" s="123">
        <f t="shared" si="999"/>
        <v>0</v>
      </c>
      <c r="Q190" s="197">
        <f t="shared" si="999"/>
        <v>24.9</v>
      </c>
      <c r="R190" s="197">
        <f t="shared" si="999"/>
        <v>0</v>
      </c>
      <c r="S190" s="145">
        <f>S191</f>
        <v>152</v>
      </c>
      <c r="T190" s="146">
        <f t="shared" ref="T190:AH190" si="1000">T191</f>
        <v>114.9</v>
      </c>
      <c r="U190" s="127">
        <f t="shared" si="1000"/>
        <v>35.9</v>
      </c>
      <c r="V190" s="127">
        <f t="shared" si="1000"/>
        <v>11</v>
      </c>
      <c r="W190" s="127">
        <f t="shared" si="1000"/>
        <v>0</v>
      </c>
      <c r="X190" s="127">
        <f t="shared" si="1000"/>
        <v>0</v>
      </c>
      <c r="Y190" s="127">
        <f t="shared" si="1000"/>
        <v>0.4</v>
      </c>
      <c r="Z190" s="127">
        <f t="shared" si="1000"/>
        <v>0.4</v>
      </c>
      <c r="AA190" s="127">
        <f t="shared" si="1000"/>
        <v>113.9</v>
      </c>
      <c r="AB190" s="127">
        <f t="shared" si="1000"/>
        <v>103.5</v>
      </c>
      <c r="AC190" s="127">
        <f t="shared" si="1000"/>
        <v>0</v>
      </c>
      <c r="AD190" s="127">
        <f t="shared" si="1000"/>
        <v>0</v>
      </c>
      <c r="AE190" s="127">
        <f t="shared" si="1000"/>
        <v>0</v>
      </c>
      <c r="AF190" s="127">
        <f t="shared" si="1000"/>
        <v>0</v>
      </c>
      <c r="AG190" s="207">
        <f t="shared" si="1000"/>
        <v>1.8</v>
      </c>
      <c r="AH190" s="207">
        <f t="shared" si="1000"/>
        <v>0</v>
      </c>
      <c r="AI190" s="13">
        <f>AI191</f>
        <v>1442.5</v>
      </c>
      <c r="AJ190" s="11">
        <f t="shared" si="961"/>
        <v>1252.3999999999999</v>
      </c>
      <c r="AK190" s="97">
        <f t="shared" si="961"/>
        <v>253.3</v>
      </c>
      <c r="AL190" s="97">
        <f t="shared" si="961"/>
        <v>163</v>
      </c>
      <c r="AM190" s="97">
        <f t="shared" si="961"/>
        <v>0</v>
      </c>
      <c r="AN190" s="97">
        <f t="shared" si="961"/>
        <v>0</v>
      </c>
      <c r="AO190" s="97">
        <f t="shared" si="961"/>
        <v>9.0000000000000018</v>
      </c>
      <c r="AP190" s="97">
        <f t="shared" si="961"/>
        <v>8.8000000000000007</v>
      </c>
      <c r="AQ190" s="97">
        <f t="shared" si="961"/>
        <v>1150.7</v>
      </c>
      <c r="AR190" s="97">
        <f t="shared" si="961"/>
        <v>1080.5999999999999</v>
      </c>
      <c r="AS190" s="97">
        <f t="shared" si="961"/>
        <v>2.8</v>
      </c>
      <c r="AT190" s="97">
        <f t="shared" si="961"/>
        <v>0</v>
      </c>
      <c r="AU190" s="97">
        <f t="shared" si="961"/>
        <v>0</v>
      </c>
      <c r="AV190" s="97">
        <f t="shared" si="961"/>
        <v>0</v>
      </c>
      <c r="AW190" s="97">
        <f t="shared" si="961"/>
        <v>26.7</v>
      </c>
      <c r="AX190" s="97">
        <f t="shared" si="961"/>
        <v>0</v>
      </c>
      <c r="AY190" s="155">
        <f t="shared" si="630"/>
        <v>-152</v>
      </c>
      <c r="AZ190" s="155">
        <f t="shared" si="631"/>
        <v>-114.89999999999986</v>
      </c>
      <c r="BA190" s="155">
        <f t="shared" si="632"/>
        <v>-35.900000000000006</v>
      </c>
      <c r="BB190" s="155">
        <f t="shared" si="633"/>
        <v>-11</v>
      </c>
      <c r="BC190" s="155">
        <f t="shared" si="634"/>
        <v>0</v>
      </c>
      <c r="BD190" s="155">
        <f t="shared" si="635"/>
        <v>0</v>
      </c>
      <c r="BE190" s="155">
        <f t="shared" si="636"/>
        <v>-0.40000000000000036</v>
      </c>
      <c r="BF190" s="155">
        <f t="shared" si="637"/>
        <v>-0.40000000000000036</v>
      </c>
      <c r="BG190" s="155">
        <f t="shared" si="638"/>
        <v>-113.90000000000009</v>
      </c>
      <c r="BH190" s="155">
        <f t="shared" si="639"/>
        <v>-103.49999999999989</v>
      </c>
      <c r="BI190" s="155">
        <f t="shared" si="640"/>
        <v>0</v>
      </c>
      <c r="BJ190" s="155">
        <f t="shared" si="641"/>
        <v>0</v>
      </c>
      <c r="BK190" s="155">
        <f t="shared" si="642"/>
        <v>0</v>
      </c>
      <c r="BL190" s="155">
        <f t="shared" si="643"/>
        <v>0</v>
      </c>
      <c r="BM190" s="155">
        <f t="shared" si="644"/>
        <v>-1.8000000000000007</v>
      </c>
      <c r="BN190" s="155">
        <f t="shared" si="645"/>
        <v>0</v>
      </c>
      <c r="BO190" s="190">
        <f t="shared" si="646"/>
        <v>0</v>
      </c>
    </row>
    <row r="191" spans="1:67" x14ac:dyDescent="0.25">
      <c r="A191" s="30"/>
      <c r="B191" s="20" t="s">
        <v>308</v>
      </c>
      <c r="C191" s="148">
        <f t="shared" ref="C191" si="1001">E191+G191+I191+K191+M191+O191+Q191</f>
        <v>1290.5</v>
      </c>
      <c r="D191" s="148">
        <f t="shared" ref="D191:D194" si="1002">F191+H191+J191+L191+N191+P191+R191</f>
        <v>1137.5</v>
      </c>
      <c r="E191" s="6">
        <v>217.4</v>
      </c>
      <c r="F191" s="6">
        <v>152</v>
      </c>
      <c r="G191" s="6"/>
      <c r="H191" s="6"/>
      <c r="I191" s="6">
        <f>SUM(I192:I194)</f>
        <v>8.6000000000000014</v>
      </c>
      <c r="J191" s="6">
        <f>SUM(J192:J194)</f>
        <v>8.4</v>
      </c>
      <c r="K191" s="6">
        <v>1036.8</v>
      </c>
      <c r="L191" s="6">
        <v>977.1</v>
      </c>
      <c r="M191" s="6">
        <v>2.8</v>
      </c>
      <c r="N191" s="123"/>
      <c r="O191" s="123"/>
      <c r="P191" s="123"/>
      <c r="Q191" s="198">
        <f>'4 priedas_ nepanaudotos lėšos'!C65</f>
        <v>24.9</v>
      </c>
      <c r="R191" s="198">
        <f>'4 priedas_ nepanaudotos lėšos'!D65</f>
        <v>0</v>
      </c>
      <c r="S191" s="148">
        <f t="shared" ref="S191" si="1003">U191+W191+Y191+AA191+AC191+AE191+AG191</f>
        <v>152</v>
      </c>
      <c r="T191" s="148">
        <f t="shared" ref="T191:T194" si="1004">V191+X191+Z191+AB191+AD191+AF191+AH191</f>
        <v>114.9</v>
      </c>
      <c r="U191" s="128">
        <v>35.9</v>
      </c>
      <c r="V191" s="128">
        <v>11</v>
      </c>
      <c r="W191" s="128"/>
      <c r="X191" s="128"/>
      <c r="Y191" s="128">
        <f>SUM(Y192:Y194)</f>
        <v>0.4</v>
      </c>
      <c r="Z191" s="128">
        <f>SUM(Z192:Z194)</f>
        <v>0.4</v>
      </c>
      <c r="AA191" s="128">
        <v>113.9</v>
      </c>
      <c r="AB191" s="128">
        <v>103.5</v>
      </c>
      <c r="AC191" s="128"/>
      <c r="AD191" s="128"/>
      <c r="AE191" s="128"/>
      <c r="AF191" s="128"/>
      <c r="AG191" s="227">
        <f>'4 priedas_ nepanaudotos lėšos'!O65</f>
        <v>1.8</v>
      </c>
      <c r="AH191" s="227">
        <f>'4 priedas_ nepanaudotos lėšos'!P65</f>
        <v>0</v>
      </c>
      <c r="AI191" s="105">
        <f t="shared" ref="AI191" si="1005">AK191+AM191+AO191+AQ191+AS191+AU191+AW191</f>
        <v>1442.5</v>
      </c>
      <c r="AJ191" s="105">
        <f t="shared" ref="AJ191:AJ194" si="1006">AL191+AN191+AP191+AR191+AT191+AV191+AX191</f>
        <v>1252.3999999999999</v>
      </c>
      <c r="AK191" s="5">
        <f>E191+U191</f>
        <v>253.3</v>
      </c>
      <c r="AL191" s="5">
        <f t="shared" ref="AL191:AL192" si="1007">F191+V191</f>
        <v>163</v>
      </c>
      <c r="AM191" s="5">
        <f t="shared" ref="AM191:AM192" si="1008">G191+W191</f>
        <v>0</v>
      </c>
      <c r="AN191" s="5">
        <f t="shared" ref="AN191:AN192" si="1009">H191+X191</f>
        <v>0</v>
      </c>
      <c r="AO191" s="5">
        <f t="shared" ref="AO191:AO192" si="1010">I191+Y191</f>
        <v>9.0000000000000018</v>
      </c>
      <c r="AP191" s="5">
        <f t="shared" ref="AP191:AP192" si="1011">J191+Z191</f>
        <v>8.8000000000000007</v>
      </c>
      <c r="AQ191" s="5">
        <f t="shared" ref="AQ191:AQ192" si="1012">K191+AA191</f>
        <v>1150.7</v>
      </c>
      <c r="AR191" s="5">
        <f t="shared" ref="AR191:AR192" si="1013">L191+AB191</f>
        <v>1080.5999999999999</v>
      </c>
      <c r="AS191" s="5">
        <f t="shared" ref="AS191:AS192" si="1014">M191+AC191</f>
        <v>2.8</v>
      </c>
      <c r="AT191" s="5">
        <f t="shared" ref="AT191:AT192" si="1015">N191+AD191</f>
        <v>0</v>
      </c>
      <c r="AU191" s="5">
        <f t="shared" ref="AU191:AU192" si="1016">O191+AE191</f>
        <v>0</v>
      </c>
      <c r="AV191" s="5">
        <f t="shared" ref="AV191:AV192" si="1017">P191+AF191</f>
        <v>0</v>
      </c>
      <c r="AW191" s="5">
        <f t="shared" ref="AW191:AW192" si="1018">Q191+AG191</f>
        <v>26.7</v>
      </c>
      <c r="AX191" s="5">
        <f t="shared" ref="AX191:AX192" si="1019">R191+AH191</f>
        <v>0</v>
      </c>
      <c r="AY191" s="155">
        <f t="shared" si="630"/>
        <v>-152</v>
      </c>
      <c r="AZ191" s="155">
        <f t="shared" si="631"/>
        <v>-114.89999999999986</v>
      </c>
      <c r="BA191" s="155">
        <f t="shared" si="632"/>
        <v>-35.900000000000006</v>
      </c>
      <c r="BB191" s="155">
        <f t="shared" si="633"/>
        <v>-11</v>
      </c>
      <c r="BC191" s="155">
        <f t="shared" si="634"/>
        <v>0</v>
      </c>
      <c r="BD191" s="155">
        <f t="shared" si="635"/>
        <v>0</v>
      </c>
      <c r="BE191" s="155">
        <f t="shared" si="636"/>
        <v>-0.40000000000000036</v>
      </c>
      <c r="BF191" s="155">
        <f t="shared" si="637"/>
        <v>-0.40000000000000036</v>
      </c>
      <c r="BG191" s="155">
        <f t="shared" si="638"/>
        <v>-113.90000000000009</v>
      </c>
      <c r="BH191" s="155">
        <f t="shared" si="639"/>
        <v>-103.49999999999989</v>
      </c>
      <c r="BI191" s="155">
        <f t="shared" si="640"/>
        <v>0</v>
      </c>
      <c r="BJ191" s="155">
        <f t="shared" si="641"/>
        <v>0</v>
      </c>
      <c r="BK191" s="155">
        <f t="shared" si="642"/>
        <v>0</v>
      </c>
      <c r="BL191" s="155">
        <f t="shared" si="643"/>
        <v>0</v>
      </c>
      <c r="BM191" s="155">
        <f t="shared" si="644"/>
        <v>-1.8000000000000007</v>
      </c>
      <c r="BN191" s="155">
        <f t="shared" si="645"/>
        <v>0</v>
      </c>
      <c r="BO191" s="190">
        <f t="shared" si="646"/>
        <v>0</v>
      </c>
    </row>
    <row r="192" spans="1:67" ht="26.25" x14ac:dyDescent="0.25">
      <c r="A192" s="30"/>
      <c r="B192" s="32" t="s">
        <v>310</v>
      </c>
      <c r="C192" s="149">
        <f>E192+G192+I192+K192+M192+O192+Q192</f>
        <v>1.1000000000000001</v>
      </c>
      <c r="D192" s="150">
        <f t="shared" si="1002"/>
        <v>1</v>
      </c>
      <c r="E192" s="133"/>
      <c r="F192" s="133"/>
      <c r="G192" s="133"/>
      <c r="H192" s="133"/>
      <c r="I192" s="130">
        <v>1.1000000000000001</v>
      </c>
      <c r="J192" s="130">
        <v>1</v>
      </c>
      <c r="K192" s="133"/>
      <c r="L192" s="133"/>
      <c r="M192" s="133"/>
      <c r="N192" s="133"/>
      <c r="O192" s="133"/>
      <c r="P192" s="133"/>
      <c r="Q192" s="202"/>
      <c r="R192" s="202"/>
      <c r="S192" s="149">
        <f>U192+W192+Y192+AA192+AC192+AE192+AG192</f>
        <v>0.1</v>
      </c>
      <c r="T192" s="150">
        <f t="shared" si="1004"/>
        <v>0.1</v>
      </c>
      <c r="U192" s="135"/>
      <c r="V192" s="135"/>
      <c r="W192" s="135"/>
      <c r="X192" s="135"/>
      <c r="Y192" s="135">
        <v>0.1</v>
      </c>
      <c r="Z192" s="135">
        <v>0.1</v>
      </c>
      <c r="AA192" s="135"/>
      <c r="AB192" s="135"/>
      <c r="AC192" s="135"/>
      <c r="AD192" s="135"/>
      <c r="AE192" s="135"/>
      <c r="AF192" s="135"/>
      <c r="AG192" s="212"/>
      <c r="AH192" s="212"/>
      <c r="AI192" s="136">
        <f>AK192+AM192+AO192+AQ192+AS192+AU192+AW192</f>
        <v>1.2000000000000002</v>
      </c>
      <c r="AJ192" s="137">
        <f t="shared" si="1006"/>
        <v>1.1000000000000001</v>
      </c>
      <c r="AK192" s="106">
        <f t="shared" ref="AK192" si="1020">E192+U192</f>
        <v>0</v>
      </c>
      <c r="AL192" s="106">
        <f t="shared" si="1007"/>
        <v>0</v>
      </c>
      <c r="AM192" s="106">
        <f t="shared" si="1008"/>
        <v>0</v>
      </c>
      <c r="AN192" s="106">
        <f t="shared" si="1009"/>
        <v>0</v>
      </c>
      <c r="AO192" s="106">
        <f t="shared" si="1010"/>
        <v>1.2000000000000002</v>
      </c>
      <c r="AP192" s="106">
        <f t="shared" si="1011"/>
        <v>1.1000000000000001</v>
      </c>
      <c r="AQ192" s="106">
        <f t="shared" si="1012"/>
        <v>0</v>
      </c>
      <c r="AR192" s="106">
        <f t="shared" si="1013"/>
        <v>0</v>
      </c>
      <c r="AS192" s="106">
        <f t="shared" si="1014"/>
        <v>0</v>
      </c>
      <c r="AT192" s="106">
        <f t="shared" si="1015"/>
        <v>0</v>
      </c>
      <c r="AU192" s="106">
        <f t="shared" si="1016"/>
        <v>0</v>
      </c>
      <c r="AV192" s="106">
        <f t="shared" si="1017"/>
        <v>0</v>
      </c>
      <c r="AW192" s="106">
        <f t="shared" si="1018"/>
        <v>0</v>
      </c>
      <c r="AX192" s="106">
        <f t="shared" si="1019"/>
        <v>0</v>
      </c>
      <c r="AY192" s="155">
        <f t="shared" si="630"/>
        <v>-0.10000000000000009</v>
      </c>
      <c r="AZ192" s="155">
        <f t="shared" si="631"/>
        <v>-0.10000000000000009</v>
      </c>
      <c r="BA192" s="155">
        <f t="shared" si="632"/>
        <v>0</v>
      </c>
      <c r="BB192" s="155">
        <f t="shared" si="633"/>
        <v>0</v>
      </c>
      <c r="BC192" s="155">
        <f t="shared" si="634"/>
        <v>0</v>
      </c>
      <c r="BD192" s="155">
        <f t="shared" si="635"/>
        <v>0</v>
      </c>
      <c r="BE192" s="155">
        <f t="shared" si="636"/>
        <v>-0.10000000000000009</v>
      </c>
      <c r="BF192" s="155">
        <f t="shared" si="637"/>
        <v>-0.10000000000000009</v>
      </c>
      <c r="BG192" s="155">
        <f t="shared" si="638"/>
        <v>0</v>
      </c>
      <c r="BH192" s="155">
        <f t="shared" si="639"/>
        <v>0</v>
      </c>
      <c r="BI192" s="155">
        <f t="shared" si="640"/>
        <v>0</v>
      </c>
      <c r="BJ192" s="155">
        <f t="shared" si="641"/>
        <v>0</v>
      </c>
      <c r="BK192" s="155">
        <f t="shared" si="642"/>
        <v>0</v>
      </c>
      <c r="BL192" s="155">
        <f t="shared" si="643"/>
        <v>0</v>
      </c>
      <c r="BM192" s="155">
        <f t="shared" si="644"/>
        <v>0</v>
      </c>
      <c r="BN192" s="155">
        <f t="shared" si="645"/>
        <v>0</v>
      </c>
      <c r="BO192" s="190">
        <f t="shared" si="646"/>
        <v>0</v>
      </c>
    </row>
    <row r="193" spans="1:67" ht="39" x14ac:dyDescent="0.25">
      <c r="A193" s="30"/>
      <c r="B193" s="32" t="s">
        <v>409</v>
      </c>
      <c r="C193" s="149">
        <f>E193+G193+I193+K193+M193+O193+Q193</f>
        <v>4.3</v>
      </c>
      <c r="D193" s="150">
        <f t="shared" ref="D193" si="1021">F193+H193+J193+L193+N193+P193+R193</f>
        <v>4.2</v>
      </c>
      <c r="E193" s="133"/>
      <c r="F193" s="133"/>
      <c r="G193" s="133"/>
      <c r="H193" s="133"/>
      <c r="I193" s="130">
        <v>4.3</v>
      </c>
      <c r="J193" s="130">
        <v>4.2</v>
      </c>
      <c r="K193" s="133"/>
      <c r="L193" s="133"/>
      <c r="M193" s="133"/>
      <c r="N193" s="133"/>
      <c r="O193" s="133"/>
      <c r="P193" s="133"/>
      <c r="Q193" s="202"/>
      <c r="R193" s="202"/>
      <c r="S193" s="149">
        <f>U193+W193+Y193+AA193+AC193+AE193+AG193</f>
        <v>0</v>
      </c>
      <c r="T193" s="150">
        <f t="shared" ref="T193" si="1022">V193+X193+Z193+AB193+AD193+AF193+AH193</f>
        <v>0</v>
      </c>
      <c r="U193" s="135"/>
      <c r="V193" s="135"/>
      <c r="W193" s="135"/>
      <c r="X193" s="135"/>
      <c r="Y193" s="128"/>
      <c r="Z193" s="128"/>
      <c r="AA193" s="135"/>
      <c r="AB193" s="135"/>
      <c r="AC193" s="135"/>
      <c r="AD193" s="135"/>
      <c r="AE193" s="135"/>
      <c r="AF193" s="135"/>
      <c r="AG193" s="212"/>
      <c r="AH193" s="212"/>
      <c r="AI193" s="136">
        <f>AK193+AM193+AO193+AQ193+AS193+AU193+AW193</f>
        <v>4.3</v>
      </c>
      <c r="AJ193" s="137">
        <f t="shared" ref="AJ193" si="1023">AL193+AN193+AP193+AR193+AT193+AV193+AX193</f>
        <v>4.2</v>
      </c>
      <c r="AK193" s="106">
        <f t="shared" ref="AK193" si="1024">E193+U193</f>
        <v>0</v>
      </c>
      <c r="AL193" s="106">
        <f t="shared" ref="AL193" si="1025">F193+V193</f>
        <v>0</v>
      </c>
      <c r="AM193" s="106">
        <f t="shared" ref="AM193" si="1026">G193+W193</f>
        <v>0</v>
      </c>
      <c r="AN193" s="106">
        <f t="shared" ref="AN193" si="1027">H193+X193</f>
        <v>0</v>
      </c>
      <c r="AO193" s="106">
        <f t="shared" ref="AO193" si="1028">I193+Y193</f>
        <v>4.3</v>
      </c>
      <c r="AP193" s="106">
        <f t="shared" ref="AP193" si="1029">J193+Z193</f>
        <v>4.2</v>
      </c>
      <c r="AQ193" s="106">
        <f t="shared" ref="AQ193" si="1030">K193+AA193</f>
        <v>0</v>
      </c>
      <c r="AR193" s="106">
        <f t="shared" ref="AR193" si="1031">L193+AB193</f>
        <v>0</v>
      </c>
      <c r="AS193" s="106">
        <f t="shared" ref="AS193" si="1032">M193+AC193</f>
        <v>0</v>
      </c>
      <c r="AT193" s="106">
        <f t="shared" ref="AT193" si="1033">N193+AD193</f>
        <v>0</v>
      </c>
      <c r="AU193" s="106">
        <f t="shared" ref="AU193" si="1034">O193+AE193</f>
        <v>0</v>
      </c>
      <c r="AV193" s="106">
        <f t="shared" ref="AV193" si="1035">P193+AF193</f>
        <v>0</v>
      </c>
      <c r="AW193" s="106">
        <f t="shared" ref="AW193" si="1036">Q193+AG193</f>
        <v>0</v>
      </c>
      <c r="AX193" s="106">
        <f t="shared" ref="AX193" si="1037">R193+AH193</f>
        <v>0</v>
      </c>
      <c r="AY193" s="155">
        <f t="shared" si="630"/>
        <v>0</v>
      </c>
      <c r="AZ193" s="155">
        <f t="shared" si="631"/>
        <v>0</v>
      </c>
      <c r="BA193" s="155">
        <f t="shared" si="632"/>
        <v>0</v>
      </c>
      <c r="BB193" s="155">
        <f t="shared" si="633"/>
        <v>0</v>
      </c>
      <c r="BC193" s="155">
        <f t="shared" si="634"/>
        <v>0</v>
      </c>
      <c r="BD193" s="155">
        <f t="shared" si="635"/>
        <v>0</v>
      </c>
      <c r="BE193" s="155">
        <f t="shared" si="636"/>
        <v>0</v>
      </c>
      <c r="BF193" s="155">
        <f t="shared" si="637"/>
        <v>0</v>
      </c>
      <c r="BG193" s="155">
        <f t="shared" si="638"/>
        <v>0</v>
      </c>
      <c r="BH193" s="155">
        <f t="shared" si="639"/>
        <v>0</v>
      </c>
      <c r="BI193" s="155">
        <f t="shared" si="640"/>
        <v>0</v>
      </c>
      <c r="BJ193" s="155">
        <f t="shared" si="641"/>
        <v>0</v>
      </c>
      <c r="BK193" s="155">
        <f t="shared" si="642"/>
        <v>0</v>
      </c>
      <c r="BL193" s="155">
        <f t="shared" si="643"/>
        <v>0</v>
      </c>
      <c r="BM193" s="155">
        <f t="shared" si="644"/>
        <v>0</v>
      </c>
      <c r="BN193" s="155">
        <f t="shared" si="645"/>
        <v>0</v>
      </c>
      <c r="BO193" s="190">
        <f t="shared" si="646"/>
        <v>0</v>
      </c>
    </row>
    <row r="194" spans="1:67" ht="39" x14ac:dyDescent="0.25">
      <c r="A194" s="33"/>
      <c r="B194" s="32" t="s">
        <v>309</v>
      </c>
      <c r="C194" s="149">
        <f>E194+G194+I194+K194+M194+O194+Q194</f>
        <v>3.2</v>
      </c>
      <c r="D194" s="150">
        <f t="shared" si="1002"/>
        <v>3.2</v>
      </c>
      <c r="E194" s="130"/>
      <c r="F194" s="130"/>
      <c r="G194" s="130"/>
      <c r="H194" s="130"/>
      <c r="I194" s="130">
        <v>3.2</v>
      </c>
      <c r="J194" s="130">
        <v>3.2</v>
      </c>
      <c r="K194" s="130"/>
      <c r="L194" s="130"/>
      <c r="M194" s="130"/>
      <c r="N194" s="130"/>
      <c r="O194" s="130"/>
      <c r="P194" s="130"/>
      <c r="Q194" s="199"/>
      <c r="R194" s="199"/>
      <c r="S194" s="149">
        <f>U194+W194+Y194+AA194+AC194+AE194+AG194</f>
        <v>0.3</v>
      </c>
      <c r="T194" s="150">
        <f t="shared" si="1004"/>
        <v>0.3</v>
      </c>
      <c r="U194" s="131"/>
      <c r="V194" s="131"/>
      <c r="W194" s="131"/>
      <c r="X194" s="131"/>
      <c r="Y194" s="131">
        <v>0.3</v>
      </c>
      <c r="Z194" s="131">
        <v>0.3</v>
      </c>
      <c r="AA194" s="131"/>
      <c r="AB194" s="131"/>
      <c r="AC194" s="131"/>
      <c r="AD194" s="131"/>
      <c r="AE194" s="131"/>
      <c r="AF194" s="131"/>
      <c r="AG194" s="209"/>
      <c r="AH194" s="209"/>
      <c r="AI194" s="136">
        <f>AK194+AM194+AO194+AQ194+AS194+AU194+AW194</f>
        <v>3.5</v>
      </c>
      <c r="AJ194" s="137">
        <f t="shared" si="1006"/>
        <v>3.5</v>
      </c>
      <c r="AK194" s="106">
        <f t="shared" ref="AK194" si="1038">E194+U194</f>
        <v>0</v>
      </c>
      <c r="AL194" s="106">
        <f t="shared" ref="AL194" si="1039">F194+V194</f>
        <v>0</v>
      </c>
      <c r="AM194" s="106">
        <f t="shared" ref="AM194" si="1040">G194+W194</f>
        <v>0</v>
      </c>
      <c r="AN194" s="106">
        <f t="shared" ref="AN194" si="1041">H194+X194</f>
        <v>0</v>
      </c>
      <c r="AO194" s="106">
        <f t="shared" ref="AO194" si="1042">I194+Y194</f>
        <v>3.5</v>
      </c>
      <c r="AP194" s="106">
        <f t="shared" ref="AP194" si="1043">J194+Z194</f>
        <v>3.5</v>
      </c>
      <c r="AQ194" s="106">
        <f t="shared" ref="AQ194" si="1044">K194+AA194</f>
        <v>0</v>
      </c>
      <c r="AR194" s="106">
        <f t="shared" ref="AR194" si="1045">L194+AB194</f>
        <v>0</v>
      </c>
      <c r="AS194" s="106">
        <f t="shared" ref="AS194" si="1046">M194+AC194</f>
        <v>0</v>
      </c>
      <c r="AT194" s="106">
        <f t="shared" ref="AT194" si="1047">N194+AD194</f>
        <v>0</v>
      </c>
      <c r="AU194" s="106">
        <f t="shared" ref="AU194" si="1048">O194+AE194</f>
        <v>0</v>
      </c>
      <c r="AV194" s="106">
        <f t="shared" ref="AV194" si="1049">P194+AF194</f>
        <v>0</v>
      </c>
      <c r="AW194" s="106">
        <f t="shared" ref="AW194" si="1050">Q194+AG194</f>
        <v>0</v>
      </c>
      <c r="AX194" s="106">
        <f t="shared" ref="AX194" si="1051">R194+AH194</f>
        <v>0</v>
      </c>
      <c r="AY194" s="155">
        <f t="shared" si="630"/>
        <v>-0.29999999999999982</v>
      </c>
      <c r="AZ194" s="155">
        <f t="shared" si="631"/>
        <v>-0.29999999999999982</v>
      </c>
      <c r="BA194" s="155">
        <f t="shared" si="632"/>
        <v>0</v>
      </c>
      <c r="BB194" s="155">
        <f t="shared" si="633"/>
        <v>0</v>
      </c>
      <c r="BC194" s="155">
        <f t="shared" si="634"/>
        <v>0</v>
      </c>
      <c r="BD194" s="155">
        <f t="shared" si="635"/>
        <v>0</v>
      </c>
      <c r="BE194" s="155">
        <f t="shared" si="636"/>
        <v>-0.29999999999999982</v>
      </c>
      <c r="BF194" s="155">
        <f t="shared" si="637"/>
        <v>-0.29999999999999982</v>
      </c>
      <c r="BG194" s="155">
        <f t="shared" si="638"/>
        <v>0</v>
      </c>
      <c r="BH194" s="155">
        <f t="shared" si="639"/>
        <v>0</v>
      </c>
      <c r="BI194" s="155">
        <f t="shared" si="640"/>
        <v>0</v>
      </c>
      <c r="BJ194" s="155">
        <f t="shared" si="641"/>
        <v>0</v>
      </c>
      <c r="BK194" s="155">
        <f t="shared" si="642"/>
        <v>0</v>
      </c>
      <c r="BL194" s="155">
        <f t="shared" si="643"/>
        <v>0</v>
      </c>
      <c r="BM194" s="155">
        <f t="shared" si="644"/>
        <v>0</v>
      </c>
      <c r="BN194" s="155">
        <f t="shared" si="645"/>
        <v>0</v>
      </c>
      <c r="BO194" s="190">
        <f t="shared" si="646"/>
        <v>0</v>
      </c>
    </row>
    <row r="195" spans="1:67" ht="15" customHeight="1" x14ac:dyDescent="0.25">
      <c r="A195" s="29" t="s">
        <v>316</v>
      </c>
      <c r="B195" s="109" t="s">
        <v>317</v>
      </c>
      <c r="C195" s="145">
        <f>C196</f>
        <v>1771.2</v>
      </c>
      <c r="D195" s="146">
        <f t="shared" ref="D195:R195" si="1052">D196</f>
        <v>1509.2</v>
      </c>
      <c r="E195" s="123">
        <f t="shared" si="1052"/>
        <v>552.6</v>
      </c>
      <c r="F195" s="123">
        <f t="shared" si="1052"/>
        <v>410.3</v>
      </c>
      <c r="G195" s="123">
        <f t="shared" si="1052"/>
        <v>0</v>
      </c>
      <c r="H195" s="123">
        <f t="shared" si="1052"/>
        <v>0</v>
      </c>
      <c r="I195" s="123">
        <f t="shared" si="1052"/>
        <v>21.900000000000002</v>
      </c>
      <c r="J195" s="123">
        <f t="shared" si="1052"/>
        <v>20.100000000000001</v>
      </c>
      <c r="K195" s="123">
        <f t="shared" si="1052"/>
        <v>1141.4000000000001</v>
      </c>
      <c r="L195" s="123">
        <f t="shared" si="1052"/>
        <v>1078.8</v>
      </c>
      <c r="M195" s="123">
        <f t="shared" si="1052"/>
        <v>38.700000000000003</v>
      </c>
      <c r="N195" s="123">
        <f t="shared" si="1052"/>
        <v>0</v>
      </c>
      <c r="O195" s="123">
        <f t="shared" si="1052"/>
        <v>0</v>
      </c>
      <c r="P195" s="123">
        <f t="shared" si="1052"/>
        <v>0</v>
      </c>
      <c r="Q195" s="197">
        <f t="shared" si="1052"/>
        <v>16.599999999999998</v>
      </c>
      <c r="R195" s="197">
        <f t="shared" si="1052"/>
        <v>0</v>
      </c>
      <c r="S195" s="145">
        <f>S196</f>
        <v>5.5</v>
      </c>
      <c r="T195" s="146">
        <f t="shared" ref="T195:AH195" si="1053">T196</f>
        <v>0.80000000000000071</v>
      </c>
      <c r="U195" s="127">
        <f t="shared" si="1053"/>
        <v>0</v>
      </c>
      <c r="V195" s="127">
        <f t="shared" si="1053"/>
        <v>0</v>
      </c>
      <c r="W195" s="127">
        <f t="shared" si="1053"/>
        <v>0</v>
      </c>
      <c r="X195" s="127">
        <f t="shared" si="1053"/>
        <v>0</v>
      </c>
      <c r="Y195" s="127">
        <f t="shared" si="1053"/>
        <v>5.5</v>
      </c>
      <c r="Z195" s="127">
        <f t="shared" si="1053"/>
        <v>5.4</v>
      </c>
      <c r="AA195" s="127">
        <f t="shared" si="1053"/>
        <v>0</v>
      </c>
      <c r="AB195" s="127">
        <f t="shared" si="1053"/>
        <v>-4.5999999999999996</v>
      </c>
      <c r="AC195" s="127">
        <f t="shared" si="1053"/>
        <v>0</v>
      </c>
      <c r="AD195" s="127">
        <f t="shared" si="1053"/>
        <v>0</v>
      </c>
      <c r="AE195" s="127">
        <f t="shared" si="1053"/>
        <v>0</v>
      </c>
      <c r="AF195" s="127">
        <f t="shared" si="1053"/>
        <v>0</v>
      </c>
      <c r="AG195" s="207">
        <f t="shared" si="1053"/>
        <v>0</v>
      </c>
      <c r="AH195" s="207">
        <f t="shared" si="1053"/>
        <v>0</v>
      </c>
      <c r="AI195" s="13">
        <f>AI196</f>
        <v>1776.7</v>
      </c>
      <c r="AJ195" s="11">
        <f t="shared" ref="AJ195:AX195" si="1054">AJ196</f>
        <v>1510</v>
      </c>
      <c r="AK195" s="97">
        <f t="shared" si="1054"/>
        <v>552.6</v>
      </c>
      <c r="AL195" s="97">
        <f t="shared" si="1054"/>
        <v>410.3</v>
      </c>
      <c r="AM195" s="97">
        <f t="shared" si="1054"/>
        <v>0</v>
      </c>
      <c r="AN195" s="97">
        <f t="shared" si="1054"/>
        <v>0</v>
      </c>
      <c r="AO195" s="97">
        <f t="shared" si="1054"/>
        <v>27.400000000000002</v>
      </c>
      <c r="AP195" s="97">
        <f t="shared" si="1054"/>
        <v>25.5</v>
      </c>
      <c r="AQ195" s="97">
        <f t="shared" si="1054"/>
        <v>1141.4000000000001</v>
      </c>
      <c r="AR195" s="97">
        <f t="shared" si="1054"/>
        <v>1074.2</v>
      </c>
      <c r="AS195" s="97">
        <f t="shared" si="1054"/>
        <v>38.700000000000003</v>
      </c>
      <c r="AT195" s="97">
        <f t="shared" si="1054"/>
        <v>0</v>
      </c>
      <c r="AU195" s="97">
        <f t="shared" si="1054"/>
        <v>0</v>
      </c>
      <c r="AV195" s="97">
        <f t="shared" si="1054"/>
        <v>0</v>
      </c>
      <c r="AW195" s="97">
        <f t="shared" si="1054"/>
        <v>16.599999999999998</v>
      </c>
      <c r="AX195" s="97">
        <f t="shared" si="1054"/>
        <v>0</v>
      </c>
      <c r="AY195" s="155">
        <f t="shared" si="630"/>
        <v>-5.5</v>
      </c>
      <c r="AZ195" s="155">
        <f t="shared" si="631"/>
        <v>-0.79999999999995453</v>
      </c>
      <c r="BA195" s="155">
        <f t="shared" si="632"/>
        <v>0</v>
      </c>
      <c r="BB195" s="155">
        <f t="shared" si="633"/>
        <v>0</v>
      </c>
      <c r="BC195" s="155">
        <f t="shared" si="634"/>
        <v>0</v>
      </c>
      <c r="BD195" s="155">
        <f t="shared" si="635"/>
        <v>0</v>
      </c>
      <c r="BE195" s="155">
        <f t="shared" si="636"/>
        <v>-5.5</v>
      </c>
      <c r="BF195" s="155">
        <f t="shared" si="637"/>
        <v>-5.3999999999999986</v>
      </c>
      <c r="BG195" s="155">
        <f t="shared" si="638"/>
        <v>0</v>
      </c>
      <c r="BH195" s="155">
        <f t="shared" si="639"/>
        <v>4.5999999999999091</v>
      </c>
      <c r="BI195" s="155">
        <f t="shared" si="640"/>
        <v>0</v>
      </c>
      <c r="BJ195" s="155">
        <f t="shared" si="641"/>
        <v>0</v>
      </c>
      <c r="BK195" s="155">
        <f t="shared" si="642"/>
        <v>0</v>
      </c>
      <c r="BL195" s="155">
        <f t="shared" si="643"/>
        <v>0</v>
      </c>
      <c r="BM195" s="155">
        <f t="shared" si="644"/>
        <v>0</v>
      </c>
      <c r="BN195" s="155">
        <f t="shared" si="645"/>
        <v>0</v>
      </c>
      <c r="BO195" s="190">
        <f t="shared" si="646"/>
        <v>0</v>
      </c>
    </row>
    <row r="196" spans="1:67" x14ac:dyDescent="0.25">
      <c r="A196" s="30"/>
      <c r="B196" s="20" t="s">
        <v>308</v>
      </c>
      <c r="C196" s="148">
        <f t="shared" ref="C196" si="1055">E196+G196+I196+K196+M196+O196+Q196</f>
        <v>1771.2</v>
      </c>
      <c r="D196" s="148">
        <f t="shared" ref="D196:D200" si="1056">F196+H196+J196+L196+N196+P196+R196</f>
        <v>1509.2</v>
      </c>
      <c r="E196" s="6">
        <v>552.6</v>
      </c>
      <c r="F196" s="6">
        <v>410.3</v>
      </c>
      <c r="G196" s="6"/>
      <c r="H196" s="6"/>
      <c r="I196" s="6">
        <f>SUM(I197:I200)</f>
        <v>21.900000000000002</v>
      </c>
      <c r="J196" s="6">
        <f>SUM(J197:J200)</f>
        <v>20.100000000000001</v>
      </c>
      <c r="K196" s="6">
        <v>1141.4000000000001</v>
      </c>
      <c r="L196" s="6">
        <v>1078.8</v>
      </c>
      <c r="M196" s="6">
        <v>38.700000000000003</v>
      </c>
      <c r="N196" s="123"/>
      <c r="O196" s="123"/>
      <c r="P196" s="123"/>
      <c r="Q196" s="198">
        <f>'4 priedas_ nepanaudotos lėšos'!C67</f>
        <v>16.599999999999998</v>
      </c>
      <c r="R196" s="198">
        <f>'4 priedas_ nepanaudotos lėšos'!D67</f>
        <v>0</v>
      </c>
      <c r="S196" s="148">
        <f t="shared" ref="S196" si="1057">U196+W196+Y196+AA196+AC196+AE196+AG196</f>
        <v>5.5</v>
      </c>
      <c r="T196" s="148">
        <f t="shared" ref="T196:T200" si="1058">V196+X196+Z196+AB196+AD196+AF196+AH196</f>
        <v>0.80000000000000071</v>
      </c>
      <c r="U196" s="128"/>
      <c r="V196" s="128"/>
      <c r="W196" s="128"/>
      <c r="X196" s="128"/>
      <c r="Y196" s="128">
        <f>SUM(Y197:Y200)</f>
        <v>5.5</v>
      </c>
      <c r="Z196" s="128">
        <f>SUM(Z197:Z200)</f>
        <v>5.4</v>
      </c>
      <c r="AA196" s="128"/>
      <c r="AB196" s="128">
        <v>-4.5999999999999996</v>
      </c>
      <c r="AC196" s="128"/>
      <c r="AD196" s="128"/>
      <c r="AE196" s="128"/>
      <c r="AF196" s="128"/>
      <c r="AG196" s="227">
        <f>'4 priedas_ nepanaudotos lėšos'!O67</f>
        <v>0</v>
      </c>
      <c r="AH196" s="227">
        <f>'4 priedas_ nepanaudotos lėšos'!P67</f>
        <v>0</v>
      </c>
      <c r="AI196" s="105">
        <f t="shared" ref="AI196" si="1059">AK196+AM196+AO196+AQ196+AS196+AU196+AW196</f>
        <v>1776.7</v>
      </c>
      <c r="AJ196" s="105">
        <f t="shared" ref="AJ196:AJ200" si="1060">AL196+AN196+AP196+AR196+AT196+AV196+AX196</f>
        <v>1510</v>
      </c>
      <c r="AK196" s="5">
        <f>E196+U196</f>
        <v>552.6</v>
      </c>
      <c r="AL196" s="5">
        <f t="shared" ref="AL196:AL197" si="1061">F196+V196</f>
        <v>410.3</v>
      </c>
      <c r="AM196" s="5">
        <f t="shared" ref="AM196:AM197" si="1062">G196+W196</f>
        <v>0</v>
      </c>
      <c r="AN196" s="5">
        <f t="shared" ref="AN196:AN197" si="1063">H196+X196</f>
        <v>0</v>
      </c>
      <c r="AO196" s="5">
        <f t="shared" ref="AO196:AO197" si="1064">I196+Y196</f>
        <v>27.400000000000002</v>
      </c>
      <c r="AP196" s="5">
        <f t="shared" ref="AP196:AP197" si="1065">J196+Z196</f>
        <v>25.5</v>
      </c>
      <c r="AQ196" s="5">
        <f t="shared" ref="AQ196:AQ197" si="1066">K196+AA196</f>
        <v>1141.4000000000001</v>
      </c>
      <c r="AR196" s="5">
        <f t="shared" ref="AR196:AR197" si="1067">L196+AB196</f>
        <v>1074.2</v>
      </c>
      <c r="AS196" s="5">
        <f t="shared" ref="AS196:AS197" si="1068">M196+AC196</f>
        <v>38.700000000000003</v>
      </c>
      <c r="AT196" s="5">
        <f t="shared" ref="AT196:AT197" si="1069">N196+AD196</f>
        <v>0</v>
      </c>
      <c r="AU196" s="5">
        <f t="shared" ref="AU196:AU197" si="1070">O196+AE196</f>
        <v>0</v>
      </c>
      <c r="AV196" s="5">
        <f t="shared" ref="AV196:AV197" si="1071">P196+AF196</f>
        <v>0</v>
      </c>
      <c r="AW196" s="5">
        <f t="shared" ref="AW196:AW197" si="1072">Q196+AG196</f>
        <v>16.599999999999998</v>
      </c>
      <c r="AX196" s="5">
        <f t="shared" ref="AX196:AX197" si="1073">R196+AH196</f>
        <v>0</v>
      </c>
      <c r="AY196" s="155">
        <f t="shared" si="630"/>
        <v>-5.5</v>
      </c>
      <c r="AZ196" s="155">
        <f t="shared" si="631"/>
        <v>-0.79999999999995453</v>
      </c>
      <c r="BA196" s="155">
        <f t="shared" si="632"/>
        <v>0</v>
      </c>
      <c r="BB196" s="155">
        <f t="shared" si="633"/>
        <v>0</v>
      </c>
      <c r="BC196" s="155">
        <f t="shared" si="634"/>
        <v>0</v>
      </c>
      <c r="BD196" s="155">
        <f t="shared" si="635"/>
        <v>0</v>
      </c>
      <c r="BE196" s="155">
        <f t="shared" si="636"/>
        <v>-5.5</v>
      </c>
      <c r="BF196" s="155">
        <f t="shared" si="637"/>
        <v>-5.3999999999999986</v>
      </c>
      <c r="BG196" s="155">
        <f t="shared" si="638"/>
        <v>0</v>
      </c>
      <c r="BH196" s="155">
        <f t="shared" si="639"/>
        <v>4.5999999999999091</v>
      </c>
      <c r="BI196" s="155">
        <f t="shared" si="640"/>
        <v>0</v>
      </c>
      <c r="BJ196" s="155">
        <f t="shared" si="641"/>
        <v>0</v>
      </c>
      <c r="BK196" s="155">
        <f t="shared" si="642"/>
        <v>0</v>
      </c>
      <c r="BL196" s="155">
        <f t="shared" si="643"/>
        <v>0</v>
      </c>
      <c r="BM196" s="155">
        <f t="shared" si="644"/>
        <v>0</v>
      </c>
      <c r="BN196" s="155">
        <f t="shared" si="645"/>
        <v>0</v>
      </c>
      <c r="BO196" s="190">
        <f t="shared" si="646"/>
        <v>0</v>
      </c>
    </row>
    <row r="197" spans="1:67" ht="26.25" x14ac:dyDescent="0.25">
      <c r="A197" s="30"/>
      <c r="B197" s="32" t="s">
        <v>263</v>
      </c>
      <c r="C197" s="149">
        <f>E197+G197+I197+K197+M197+O197+Q197</f>
        <v>3.2</v>
      </c>
      <c r="D197" s="150">
        <f t="shared" si="1056"/>
        <v>1.7</v>
      </c>
      <c r="E197" s="6"/>
      <c r="F197" s="6"/>
      <c r="G197" s="6"/>
      <c r="H197" s="6"/>
      <c r="I197" s="6">
        <v>3.2</v>
      </c>
      <c r="J197" s="6">
        <v>1.7</v>
      </c>
      <c r="K197" s="6"/>
      <c r="L197" s="6"/>
      <c r="M197" s="6"/>
      <c r="N197" s="6"/>
      <c r="O197" s="6"/>
      <c r="P197" s="6"/>
      <c r="Q197" s="198"/>
      <c r="R197" s="198"/>
      <c r="S197" s="149">
        <f>U197+W197+Y197+AA197+AC197+AE197+AG197</f>
        <v>0</v>
      </c>
      <c r="T197" s="150">
        <f t="shared" si="1058"/>
        <v>0</v>
      </c>
      <c r="U197" s="128"/>
      <c r="V197" s="128"/>
      <c r="W197" s="128"/>
      <c r="X197" s="128"/>
      <c r="Y197" s="128"/>
      <c r="Z197" s="128"/>
      <c r="AA197" s="128"/>
      <c r="AB197" s="128"/>
      <c r="AC197" s="128"/>
      <c r="AD197" s="128"/>
      <c r="AE197" s="128"/>
      <c r="AF197" s="128"/>
      <c r="AG197" s="208"/>
      <c r="AH197" s="208"/>
      <c r="AI197" s="136">
        <f>AK197+AM197+AO197+AQ197+AS197+AU197+AW197</f>
        <v>3.2</v>
      </c>
      <c r="AJ197" s="137">
        <f t="shared" si="1060"/>
        <v>1.7</v>
      </c>
      <c r="AK197" s="106">
        <f t="shared" ref="AK197" si="1074">E197+U197</f>
        <v>0</v>
      </c>
      <c r="AL197" s="106">
        <f t="shared" si="1061"/>
        <v>0</v>
      </c>
      <c r="AM197" s="106">
        <f t="shared" si="1062"/>
        <v>0</v>
      </c>
      <c r="AN197" s="106">
        <f t="shared" si="1063"/>
        <v>0</v>
      </c>
      <c r="AO197" s="106">
        <f t="shared" si="1064"/>
        <v>3.2</v>
      </c>
      <c r="AP197" s="106">
        <f t="shared" si="1065"/>
        <v>1.7</v>
      </c>
      <c r="AQ197" s="106">
        <f t="shared" si="1066"/>
        <v>0</v>
      </c>
      <c r="AR197" s="106">
        <f t="shared" si="1067"/>
        <v>0</v>
      </c>
      <c r="AS197" s="106">
        <f t="shared" si="1068"/>
        <v>0</v>
      </c>
      <c r="AT197" s="106">
        <f t="shared" si="1069"/>
        <v>0</v>
      </c>
      <c r="AU197" s="106">
        <f t="shared" si="1070"/>
        <v>0</v>
      </c>
      <c r="AV197" s="106">
        <f t="shared" si="1071"/>
        <v>0</v>
      </c>
      <c r="AW197" s="106">
        <f t="shared" si="1072"/>
        <v>0</v>
      </c>
      <c r="AX197" s="106">
        <f t="shared" si="1073"/>
        <v>0</v>
      </c>
      <c r="AY197" s="155">
        <f t="shared" si="630"/>
        <v>0</v>
      </c>
      <c r="AZ197" s="155">
        <f t="shared" si="631"/>
        <v>0</v>
      </c>
      <c r="BA197" s="155">
        <f t="shared" si="632"/>
        <v>0</v>
      </c>
      <c r="BB197" s="155">
        <f t="shared" si="633"/>
        <v>0</v>
      </c>
      <c r="BC197" s="155">
        <f t="shared" si="634"/>
        <v>0</v>
      </c>
      <c r="BD197" s="155">
        <f t="shared" si="635"/>
        <v>0</v>
      </c>
      <c r="BE197" s="155">
        <f t="shared" si="636"/>
        <v>0</v>
      </c>
      <c r="BF197" s="155">
        <f t="shared" si="637"/>
        <v>0</v>
      </c>
      <c r="BG197" s="155">
        <f t="shared" si="638"/>
        <v>0</v>
      </c>
      <c r="BH197" s="155">
        <f t="shared" si="639"/>
        <v>0</v>
      </c>
      <c r="BI197" s="155">
        <f t="shared" si="640"/>
        <v>0</v>
      </c>
      <c r="BJ197" s="155">
        <f t="shared" si="641"/>
        <v>0</v>
      </c>
      <c r="BK197" s="155">
        <f t="shared" si="642"/>
        <v>0</v>
      </c>
      <c r="BL197" s="155">
        <f t="shared" si="643"/>
        <v>0</v>
      </c>
      <c r="BM197" s="155">
        <f t="shared" si="644"/>
        <v>0</v>
      </c>
      <c r="BN197" s="155">
        <f t="shared" si="645"/>
        <v>0</v>
      </c>
      <c r="BO197" s="190">
        <f t="shared" si="646"/>
        <v>0</v>
      </c>
    </row>
    <row r="198" spans="1:67" ht="26.25" x14ac:dyDescent="0.25">
      <c r="A198" s="30"/>
      <c r="B198" s="32" t="s">
        <v>310</v>
      </c>
      <c r="C198" s="149">
        <f t="shared" ref="C198:C200" si="1075">E198+G198+I198+K198+M198+O198+Q198</f>
        <v>7.6</v>
      </c>
      <c r="D198" s="150">
        <f t="shared" si="1056"/>
        <v>7.5</v>
      </c>
      <c r="E198" s="6"/>
      <c r="F198" s="6"/>
      <c r="G198" s="6"/>
      <c r="H198" s="6"/>
      <c r="I198" s="6">
        <v>7.6</v>
      </c>
      <c r="J198" s="6">
        <v>7.5</v>
      </c>
      <c r="K198" s="6"/>
      <c r="L198" s="6"/>
      <c r="M198" s="6"/>
      <c r="N198" s="6"/>
      <c r="O198" s="6"/>
      <c r="P198" s="6"/>
      <c r="Q198" s="198"/>
      <c r="R198" s="198"/>
      <c r="S198" s="149">
        <f t="shared" ref="S198:S200" si="1076">U198+W198+Y198+AA198+AC198+AE198+AG198</f>
        <v>0</v>
      </c>
      <c r="T198" s="150">
        <f t="shared" si="1058"/>
        <v>0</v>
      </c>
      <c r="U198" s="128"/>
      <c r="V198" s="128"/>
      <c r="W198" s="128"/>
      <c r="X198" s="128"/>
      <c r="Y198" s="128"/>
      <c r="Z198" s="128"/>
      <c r="AA198" s="128"/>
      <c r="AB198" s="128"/>
      <c r="AC198" s="128"/>
      <c r="AD198" s="128"/>
      <c r="AE198" s="128"/>
      <c r="AF198" s="128"/>
      <c r="AG198" s="208"/>
      <c r="AH198" s="208"/>
      <c r="AI198" s="136">
        <f t="shared" ref="AI198:AI200" si="1077">AK198+AM198+AO198+AQ198+AS198+AU198+AW198</f>
        <v>7.6</v>
      </c>
      <c r="AJ198" s="137">
        <f t="shared" si="1060"/>
        <v>7.5</v>
      </c>
      <c r="AK198" s="106">
        <f t="shared" ref="AK198:AK200" si="1078">E198+U198</f>
        <v>0</v>
      </c>
      <c r="AL198" s="106">
        <f t="shared" ref="AL198:AL200" si="1079">F198+V198</f>
        <v>0</v>
      </c>
      <c r="AM198" s="106">
        <f t="shared" ref="AM198:AM200" si="1080">G198+W198</f>
        <v>0</v>
      </c>
      <c r="AN198" s="106">
        <f t="shared" ref="AN198:AN200" si="1081">H198+X198</f>
        <v>0</v>
      </c>
      <c r="AO198" s="106">
        <f t="shared" ref="AO198:AO200" si="1082">I198+Y198</f>
        <v>7.6</v>
      </c>
      <c r="AP198" s="106">
        <f t="shared" ref="AP198:AP200" si="1083">J198+Z198</f>
        <v>7.5</v>
      </c>
      <c r="AQ198" s="106">
        <f t="shared" ref="AQ198:AQ200" si="1084">K198+AA198</f>
        <v>0</v>
      </c>
      <c r="AR198" s="106">
        <f t="shared" ref="AR198:AR200" si="1085">L198+AB198</f>
        <v>0</v>
      </c>
      <c r="AS198" s="106">
        <f t="shared" ref="AS198:AS200" si="1086">M198+AC198</f>
        <v>0</v>
      </c>
      <c r="AT198" s="106">
        <f t="shared" ref="AT198:AT200" si="1087">N198+AD198</f>
        <v>0</v>
      </c>
      <c r="AU198" s="106">
        <f t="shared" ref="AU198:AU200" si="1088">O198+AE198</f>
        <v>0</v>
      </c>
      <c r="AV198" s="106">
        <f t="shared" ref="AV198:AV200" si="1089">P198+AF198</f>
        <v>0</v>
      </c>
      <c r="AW198" s="106">
        <f t="shared" ref="AW198:AW200" si="1090">Q198+AG198</f>
        <v>0</v>
      </c>
      <c r="AX198" s="106">
        <f t="shared" ref="AX198:AX200" si="1091">R198+AH198</f>
        <v>0</v>
      </c>
      <c r="AY198" s="155">
        <f t="shared" si="630"/>
        <v>0</v>
      </c>
      <c r="AZ198" s="155">
        <f t="shared" si="631"/>
        <v>0</v>
      </c>
      <c r="BA198" s="155">
        <f t="shared" si="632"/>
        <v>0</v>
      </c>
      <c r="BB198" s="155">
        <f t="shared" si="633"/>
        <v>0</v>
      </c>
      <c r="BC198" s="155">
        <f t="shared" si="634"/>
        <v>0</v>
      </c>
      <c r="BD198" s="155">
        <f t="shared" si="635"/>
        <v>0</v>
      </c>
      <c r="BE198" s="155">
        <f t="shared" si="636"/>
        <v>0</v>
      </c>
      <c r="BF198" s="155">
        <f t="shared" si="637"/>
        <v>0</v>
      </c>
      <c r="BG198" s="155">
        <f t="shared" si="638"/>
        <v>0</v>
      </c>
      <c r="BH198" s="155">
        <f t="shared" si="639"/>
        <v>0</v>
      </c>
      <c r="BI198" s="155">
        <f t="shared" si="640"/>
        <v>0</v>
      </c>
      <c r="BJ198" s="155">
        <f t="shared" si="641"/>
        <v>0</v>
      </c>
      <c r="BK198" s="155">
        <f t="shared" si="642"/>
        <v>0</v>
      </c>
      <c r="BL198" s="155">
        <f t="shared" si="643"/>
        <v>0</v>
      </c>
      <c r="BM198" s="155">
        <f t="shared" si="644"/>
        <v>0</v>
      </c>
      <c r="BN198" s="155">
        <f t="shared" si="645"/>
        <v>0</v>
      </c>
      <c r="BO198" s="190">
        <f t="shared" si="646"/>
        <v>0</v>
      </c>
    </row>
    <row r="199" spans="1:67" ht="39" x14ac:dyDescent="0.25">
      <c r="A199" s="30"/>
      <c r="B199" s="32" t="s">
        <v>409</v>
      </c>
      <c r="C199" s="149">
        <f t="shared" si="1075"/>
        <v>7.5</v>
      </c>
      <c r="D199" s="150">
        <f t="shared" si="1056"/>
        <v>7.4</v>
      </c>
      <c r="E199" s="6"/>
      <c r="F199" s="6"/>
      <c r="G199" s="6"/>
      <c r="H199" s="6"/>
      <c r="I199" s="6">
        <v>7.5</v>
      </c>
      <c r="J199" s="6">
        <v>7.4</v>
      </c>
      <c r="K199" s="6"/>
      <c r="L199" s="6"/>
      <c r="M199" s="6"/>
      <c r="N199" s="6"/>
      <c r="O199" s="6"/>
      <c r="P199" s="6"/>
      <c r="Q199" s="198"/>
      <c r="R199" s="198"/>
      <c r="S199" s="149">
        <f t="shared" ref="S199" si="1092">U199+W199+Y199+AA199+AC199+AE199+AG199</f>
        <v>5.5</v>
      </c>
      <c r="T199" s="150">
        <f t="shared" ref="T199" si="1093">V199+X199+Z199+AB199+AD199+AF199+AH199</f>
        <v>5.4</v>
      </c>
      <c r="U199" s="128"/>
      <c r="V199" s="128"/>
      <c r="W199" s="128"/>
      <c r="X199" s="128"/>
      <c r="Y199" s="128">
        <v>5.5</v>
      </c>
      <c r="Z199" s="128">
        <v>5.4</v>
      </c>
      <c r="AA199" s="128"/>
      <c r="AB199" s="128"/>
      <c r="AC199" s="128"/>
      <c r="AD199" s="128"/>
      <c r="AE199" s="128"/>
      <c r="AF199" s="128"/>
      <c r="AG199" s="208"/>
      <c r="AH199" s="208"/>
      <c r="AI199" s="136">
        <f t="shared" ref="AI199" si="1094">AK199+AM199+AO199+AQ199+AS199+AU199+AW199</f>
        <v>13</v>
      </c>
      <c r="AJ199" s="137">
        <f t="shared" ref="AJ199" si="1095">AL199+AN199+AP199+AR199+AT199+AV199+AX199</f>
        <v>12.8</v>
      </c>
      <c r="AK199" s="106">
        <f t="shared" ref="AK199" si="1096">E199+U199</f>
        <v>0</v>
      </c>
      <c r="AL199" s="106">
        <f t="shared" ref="AL199" si="1097">F199+V199</f>
        <v>0</v>
      </c>
      <c r="AM199" s="106">
        <f t="shared" ref="AM199" si="1098">G199+W199</f>
        <v>0</v>
      </c>
      <c r="AN199" s="106">
        <f t="shared" ref="AN199" si="1099">H199+X199</f>
        <v>0</v>
      </c>
      <c r="AO199" s="106">
        <f t="shared" ref="AO199" si="1100">I199+Y199</f>
        <v>13</v>
      </c>
      <c r="AP199" s="106">
        <f t="shared" ref="AP199" si="1101">J199+Z199</f>
        <v>12.8</v>
      </c>
      <c r="AQ199" s="106">
        <f t="shared" ref="AQ199" si="1102">K199+AA199</f>
        <v>0</v>
      </c>
      <c r="AR199" s="106">
        <f t="shared" ref="AR199" si="1103">L199+AB199</f>
        <v>0</v>
      </c>
      <c r="AS199" s="106">
        <f t="shared" ref="AS199" si="1104">M199+AC199</f>
        <v>0</v>
      </c>
      <c r="AT199" s="106">
        <f t="shared" ref="AT199" si="1105">N199+AD199</f>
        <v>0</v>
      </c>
      <c r="AU199" s="106">
        <f t="shared" ref="AU199" si="1106">O199+AE199</f>
        <v>0</v>
      </c>
      <c r="AV199" s="106">
        <f t="shared" ref="AV199" si="1107">P199+AF199</f>
        <v>0</v>
      </c>
      <c r="AW199" s="106">
        <f t="shared" ref="AW199" si="1108">Q199+AG199</f>
        <v>0</v>
      </c>
      <c r="AX199" s="106">
        <f t="shared" ref="AX199" si="1109">R199+AH199</f>
        <v>0</v>
      </c>
      <c r="AY199" s="155">
        <f t="shared" si="630"/>
        <v>-5.5</v>
      </c>
      <c r="AZ199" s="155">
        <f t="shared" si="631"/>
        <v>-5.4</v>
      </c>
      <c r="BA199" s="155">
        <f t="shared" si="632"/>
        <v>0</v>
      </c>
      <c r="BB199" s="155">
        <f t="shared" si="633"/>
        <v>0</v>
      </c>
      <c r="BC199" s="155">
        <f t="shared" si="634"/>
        <v>0</v>
      </c>
      <c r="BD199" s="155">
        <f t="shared" si="635"/>
        <v>0</v>
      </c>
      <c r="BE199" s="155">
        <f t="shared" si="636"/>
        <v>-5.5</v>
      </c>
      <c r="BF199" s="155">
        <f t="shared" si="637"/>
        <v>-5.4</v>
      </c>
      <c r="BG199" s="155">
        <f t="shared" si="638"/>
        <v>0</v>
      </c>
      <c r="BH199" s="155">
        <f t="shared" si="639"/>
        <v>0</v>
      </c>
      <c r="BI199" s="155">
        <f t="shared" si="640"/>
        <v>0</v>
      </c>
      <c r="BJ199" s="155">
        <f t="shared" si="641"/>
        <v>0</v>
      </c>
      <c r="BK199" s="155">
        <f t="shared" si="642"/>
        <v>0</v>
      </c>
      <c r="BL199" s="155">
        <f t="shared" si="643"/>
        <v>0</v>
      </c>
      <c r="BM199" s="155">
        <f t="shared" si="644"/>
        <v>0</v>
      </c>
      <c r="BN199" s="155">
        <f t="shared" si="645"/>
        <v>0</v>
      </c>
      <c r="BO199" s="190">
        <f t="shared" si="646"/>
        <v>0</v>
      </c>
    </row>
    <row r="200" spans="1:67" ht="39" x14ac:dyDescent="0.25">
      <c r="A200" s="33"/>
      <c r="B200" s="32" t="s">
        <v>309</v>
      </c>
      <c r="C200" s="149">
        <f t="shared" si="1075"/>
        <v>3.6</v>
      </c>
      <c r="D200" s="150">
        <f t="shared" si="1056"/>
        <v>3.5</v>
      </c>
      <c r="E200" s="6"/>
      <c r="F200" s="6"/>
      <c r="G200" s="6"/>
      <c r="H200" s="6"/>
      <c r="I200" s="6">
        <v>3.6</v>
      </c>
      <c r="J200" s="6">
        <v>3.5</v>
      </c>
      <c r="K200" s="6"/>
      <c r="L200" s="6"/>
      <c r="M200" s="6"/>
      <c r="N200" s="6"/>
      <c r="O200" s="6"/>
      <c r="P200" s="6"/>
      <c r="Q200" s="198"/>
      <c r="R200" s="198"/>
      <c r="S200" s="149">
        <f t="shared" si="1076"/>
        <v>0</v>
      </c>
      <c r="T200" s="150">
        <f t="shared" si="1058"/>
        <v>0</v>
      </c>
      <c r="U200" s="128"/>
      <c r="V200" s="128"/>
      <c r="W200" s="128"/>
      <c r="X200" s="128"/>
      <c r="Y200" s="128"/>
      <c r="Z200" s="128"/>
      <c r="AA200" s="128"/>
      <c r="AB200" s="128"/>
      <c r="AC200" s="128"/>
      <c r="AD200" s="128"/>
      <c r="AE200" s="128"/>
      <c r="AF200" s="128"/>
      <c r="AG200" s="208"/>
      <c r="AH200" s="208"/>
      <c r="AI200" s="136">
        <f t="shared" si="1077"/>
        <v>3.6</v>
      </c>
      <c r="AJ200" s="137">
        <f t="shared" si="1060"/>
        <v>3.5</v>
      </c>
      <c r="AK200" s="106">
        <f t="shared" si="1078"/>
        <v>0</v>
      </c>
      <c r="AL200" s="106">
        <f t="shared" si="1079"/>
        <v>0</v>
      </c>
      <c r="AM200" s="106">
        <f t="shared" si="1080"/>
        <v>0</v>
      </c>
      <c r="AN200" s="106">
        <f t="shared" si="1081"/>
        <v>0</v>
      </c>
      <c r="AO200" s="106">
        <f t="shared" si="1082"/>
        <v>3.6</v>
      </c>
      <c r="AP200" s="106">
        <f t="shared" si="1083"/>
        <v>3.5</v>
      </c>
      <c r="AQ200" s="106">
        <f t="shared" si="1084"/>
        <v>0</v>
      </c>
      <c r="AR200" s="106">
        <f t="shared" si="1085"/>
        <v>0</v>
      </c>
      <c r="AS200" s="106">
        <f t="shared" si="1086"/>
        <v>0</v>
      </c>
      <c r="AT200" s="106">
        <f t="shared" si="1087"/>
        <v>0</v>
      </c>
      <c r="AU200" s="106">
        <f t="shared" si="1088"/>
        <v>0</v>
      </c>
      <c r="AV200" s="106">
        <f t="shared" si="1089"/>
        <v>0</v>
      </c>
      <c r="AW200" s="106">
        <f t="shared" si="1090"/>
        <v>0</v>
      </c>
      <c r="AX200" s="106">
        <f t="shared" si="1091"/>
        <v>0</v>
      </c>
      <c r="AY200" s="155">
        <f t="shared" si="630"/>
        <v>0</v>
      </c>
      <c r="AZ200" s="155">
        <f t="shared" si="631"/>
        <v>0</v>
      </c>
      <c r="BA200" s="155">
        <f t="shared" si="632"/>
        <v>0</v>
      </c>
      <c r="BB200" s="155">
        <f t="shared" si="633"/>
        <v>0</v>
      </c>
      <c r="BC200" s="155">
        <f t="shared" si="634"/>
        <v>0</v>
      </c>
      <c r="BD200" s="155">
        <f t="shared" si="635"/>
        <v>0</v>
      </c>
      <c r="BE200" s="155">
        <f t="shared" si="636"/>
        <v>0</v>
      </c>
      <c r="BF200" s="155">
        <f t="shared" si="637"/>
        <v>0</v>
      </c>
      <c r="BG200" s="155">
        <f t="shared" si="638"/>
        <v>0</v>
      </c>
      <c r="BH200" s="155">
        <f t="shared" si="639"/>
        <v>0</v>
      </c>
      <c r="BI200" s="155">
        <f t="shared" si="640"/>
        <v>0</v>
      </c>
      <c r="BJ200" s="155">
        <f t="shared" si="641"/>
        <v>0</v>
      </c>
      <c r="BK200" s="155">
        <f t="shared" si="642"/>
        <v>0</v>
      </c>
      <c r="BL200" s="155">
        <f t="shared" si="643"/>
        <v>0</v>
      </c>
      <c r="BM200" s="155">
        <f t="shared" si="644"/>
        <v>0</v>
      </c>
      <c r="BN200" s="155">
        <f t="shared" si="645"/>
        <v>0</v>
      </c>
      <c r="BO200" s="190">
        <f t="shared" si="646"/>
        <v>0</v>
      </c>
    </row>
    <row r="201" spans="1:67" ht="15" customHeight="1" x14ac:dyDescent="0.25">
      <c r="A201" s="29" t="s">
        <v>318</v>
      </c>
      <c r="B201" s="109" t="s">
        <v>319</v>
      </c>
      <c r="C201" s="145">
        <f>C202</f>
        <v>1300.3</v>
      </c>
      <c r="D201" s="146">
        <f t="shared" ref="D201:R201" si="1110">D202</f>
        <v>1122.7</v>
      </c>
      <c r="E201" s="123">
        <f t="shared" si="1110"/>
        <v>464.3</v>
      </c>
      <c r="F201" s="123">
        <f t="shared" si="1110"/>
        <v>363.9</v>
      </c>
      <c r="G201" s="123">
        <f t="shared" si="1110"/>
        <v>0</v>
      </c>
      <c r="H201" s="123">
        <f t="shared" si="1110"/>
        <v>0</v>
      </c>
      <c r="I201" s="123">
        <f t="shared" si="1110"/>
        <v>14</v>
      </c>
      <c r="J201" s="123">
        <f t="shared" si="1110"/>
        <v>4.5999999999999996</v>
      </c>
      <c r="K201" s="123">
        <f t="shared" si="1110"/>
        <v>799</v>
      </c>
      <c r="L201" s="123">
        <f t="shared" si="1110"/>
        <v>754.2</v>
      </c>
      <c r="M201" s="123">
        <f t="shared" si="1110"/>
        <v>13.6</v>
      </c>
      <c r="N201" s="123">
        <f t="shared" si="1110"/>
        <v>0</v>
      </c>
      <c r="O201" s="123">
        <f t="shared" si="1110"/>
        <v>0</v>
      </c>
      <c r="P201" s="123">
        <f t="shared" si="1110"/>
        <v>0</v>
      </c>
      <c r="Q201" s="197">
        <f t="shared" si="1110"/>
        <v>9.4</v>
      </c>
      <c r="R201" s="197">
        <f t="shared" si="1110"/>
        <v>0</v>
      </c>
      <c r="S201" s="145">
        <f>S202</f>
        <v>0</v>
      </c>
      <c r="T201" s="146">
        <f t="shared" ref="T201:AH201" si="1111">T202</f>
        <v>-17.100000000000001</v>
      </c>
      <c r="U201" s="127">
        <f t="shared" si="1111"/>
        <v>0</v>
      </c>
      <c r="V201" s="127">
        <f t="shared" si="1111"/>
        <v>-3.3</v>
      </c>
      <c r="W201" s="127">
        <f t="shared" si="1111"/>
        <v>0</v>
      </c>
      <c r="X201" s="127">
        <f t="shared" si="1111"/>
        <v>0</v>
      </c>
      <c r="Y201" s="127">
        <f t="shared" si="1111"/>
        <v>0</v>
      </c>
      <c r="Z201" s="127">
        <f t="shared" si="1111"/>
        <v>0</v>
      </c>
      <c r="AA201" s="127">
        <f t="shared" si="1111"/>
        <v>0</v>
      </c>
      <c r="AB201" s="127">
        <f t="shared" si="1111"/>
        <v>-13.8</v>
      </c>
      <c r="AC201" s="127">
        <f t="shared" si="1111"/>
        <v>0</v>
      </c>
      <c r="AD201" s="127">
        <f t="shared" si="1111"/>
        <v>0</v>
      </c>
      <c r="AE201" s="127">
        <f t="shared" si="1111"/>
        <v>0</v>
      </c>
      <c r="AF201" s="127">
        <f t="shared" si="1111"/>
        <v>0</v>
      </c>
      <c r="AG201" s="207">
        <f t="shared" si="1111"/>
        <v>0</v>
      </c>
      <c r="AH201" s="207">
        <f t="shared" si="1111"/>
        <v>0</v>
      </c>
      <c r="AI201" s="13">
        <f>AI202</f>
        <v>1300.3</v>
      </c>
      <c r="AJ201" s="11">
        <f t="shared" ref="AJ201:AX201" si="1112">AJ202</f>
        <v>1105.6000000000001</v>
      </c>
      <c r="AK201" s="97">
        <f t="shared" si="1112"/>
        <v>464.3</v>
      </c>
      <c r="AL201" s="97">
        <f t="shared" si="1112"/>
        <v>360.59999999999997</v>
      </c>
      <c r="AM201" s="97">
        <f t="shared" si="1112"/>
        <v>0</v>
      </c>
      <c r="AN201" s="97">
        <f t="shared" si="1112"/>
        <v>0</v>
      </c>
      <c r="AO201" s="97">
        <f t="shared" si="1112"/>
        <v>14</v>
      </c>
      <c r="AP201" s="97">
        <f t="shared" si="1112"/>
        <v>4.5999999999999996</v>
      </c>
      <c r="AQ201" s="97">
        <f t="shared" si="1112"/>
        <v>799</v>
      </c>
      <c r="AR201" s="97">
        <f t="shared" si="1112"/>
        <v>740.40000000000009</v>
      </c>
      <c r="AS201" s="97">
        <f t="shared" si="1112"/>
        <v>13.6</v>
      </c>
      <c r="AT201" s="97">
        <f t="shared" si="1112"/>
        <v>0</v>
      </c>
      <c r="AU201" s="97">
        <f t="shared" si="1112"/>
        <v>0</v>
      </c>
      <c r="AV201" s="97">
        <f t="shared" si="1112"/>
        <v>0</v>
      </c>
      <c r="AW201" s="97">
        <f t="shared" si="1112"/>
        <v>9.4</v>
      </c>
      <c r="AX201" s="97">
        <f t="shared" si="1112"/>
        <v>0</v>
      </c>
      <c r="AY201" s="155">
        <f t="shared" si="630"/>
        <v>0</v>
      </c>
      <c r="AZ201" s="155">
        <f t="shared" si="631"/>
        <v>17.099999999999909</v>
      </c>
      <c r="BA201" s="155">
        <f t="shared" si="632"/>
        <v>0</v>
      </c>
      <c r="BB201" s="155">
        <f t="shared" si="633"/>
        <v>3.3000000000000114</v>
      </c>
      <c r="BC201" s="155">
        <f t="shared" si="634"/>
        <v>0</v>
      </c>
      <c r="BD201" s="155">
        <f t="shared" si="635"/>
        <v>0</v>
      </c>
      <c r="BE201" s="155">
        <f t="shared" si="636"/>
        <v>0</v>
      </c>
      <c r="BF201" s="155">
        <f t="shared" si="637"/>
        <v>0</v>
      </c>
      <c r="BG201" s="155">
        <f t="shared" si="638"/>
        <v>0</v>
      </c>
      <c r="BH201" s="155">
        <f t="shared" si="639"/>
        <v>13.799999999999955</v>
      </c>
      <c r="BI201" s="155">
        <f t="shared" si="640"/>
        <v>0</v>
      </c>
      <c r="BJ201" s="155">
        <f t="shared" si="641"/>
        <v>0</v>
      </c>
      <c r="BK201" s="155">
        <f t="shared" si="642"/>
        <v>0</v>
      </c>
      <c r="BL201" s="155">
        <f t="shared" si="643"/>
        <v>0</v>
      </c>
      <c r="BM201" s="155">
        <f t="shared" si="644"/>
        <v>0</v>
      </c>
      <c r="BN201" s="155">
        <f t="shared" si="645"/>
        <v>0</v>
      </c>
      <c r="BO201" s="190">
        <f t="shared" si="646"/>
        <v>0</v>
      </c>
    </row>
    <row r="202" spans="1:67" x14ac:dyDescent="0.25">
      <c r="A202" s="30"/>
      <c r="B202" s="20" t="s">
        <v>308</v>
      </c>
      <c r="C202" s="148">
        <f t="shared" ref="C202" si="1113">E202+G202+I202+K202+M202+O202+Q202</f>
        <v>1300.3</v>
      </c>
      <c r="D202" s="148">
        <f t="shared" ref="D202:D205" si="1114">F202+H202+J202+L202+N202+P202+R202</f>
        <v>1122.7</v>
      </c>
      <c r="E202" s="6">
        <v>464.3</v>
      </c>
      <c r="F202" s="6">
        <v>363.9</v>
      </c>
      <c r="G202" s="6"/>
      <c r="H202" s="6"/>
      <c r="I202" s="6">
        <f>SUM(I203:I205)</f>
        <v>14</v>
      </c>
      <c r="J202" s="6">
        <f>SUM(J203:J205)</f>
        <v>4.5999999999999996</v>
      </c>
      <c r="K202" s="6">
        <v>799</v>
      </c>
      <c r="L202" s="6">
        <v>754.2</v>
      </c>
      <c r="M202" s="6">
        <v>13.6</v>
      </c>
      <c r="N202" s="123"/>
      <c r="O202" s="123"/>
      <c r="P202" s="123"/>
      <c r="Q202" s="198">
        <f>'4 priedas_ nepanaudotos lėšos'!C69</f>
        <v>9.4</v>
      </c>
      <c r="R202" s="198">
        <f>'4 priedas_ nepanaudotos lėšos'!D69</f>
        <v>0</v>
      </c>
      <c r="S202" s="148">
        <f t="shared" ref="S202" si="1115">U202+W202+Y202+AA202+AC202+AE202+AG202</f>
        <v>0</v>
      </c>
      <c r="T202" s="148">
        <f t="shared" ref="T202:T203" si="1116">V202+X202+Z202+AB202+AD202+AF202+AH202</f>
        <v>-17.100000000000001</v>
      </c>
      <c r="U202" s="128"/>
      <c r="V202" s="128">
        <v>-3.3</v>
      </c>
      <c r="W202" s="128"/>
      <c r="X202" s="128"/>
      <c r="Y202" s="128">
        <f>SUM(Y203:Y205)</f>
        <v>0</v>
      </c>
      <c r="Z202" s="128">
        <f>SUM(Z203:Z205)</f>
        <v>0</v>
      </c>
      <c r="AA202" s="128"/>
      <c r="AB202" s="128">
        <v>-13.8</v>
      </c>
      <c r="AC202" s="128"/>
      <c r="AD202" s="128"/>
      <c r="AE202" s="128"/>
      <c r="AF202" s="128"/>
      <c r="AG202" s="227">
        <f>'4 priedas_ nepanaudotos lėšos'!O69</f>
        <v>0</v>
      </c>
      <c r="AH202" s="227">
        <f>'4 priedas_ nepanaudotos lėšos'!P69</f>
        <v>0</v>
      </c>
      <c r="AI202" s="105">
        <f t="shared" ref="AI202" si="1117">AK202+AM202+AO202+AQ202+AS202+AU202+AW202</f>
        <v>1300.3</v>
      </c>
      <c r="AJ202" s="105">
        <f t="shared" ref="AJ202:AJ205" si="1118">AL202+AN202+AP202+AR202+AT202+AV202+AX202</f>
        <v>1105.6000000000001</v>
      </c>
      <c r="AK202" s="5">
        <f>E202+U202</f>
        <v>464.3</v>
      </c>
      <c r="AL202" s="5">
        <f t="shared" ref="AL202:AL203" si="1119">F202+V202</f>
        <v>360.59999999999997</v>
      </c>
      <c r="AM202" s="5">
        <f t="shared" ref="AM202:AM203" si="1120">G202+W202</f>
        <v>0</v>
      </c>
      <c r="AN202" s="5">
        <f t="shared" ref="AN202:AN203" si="1121">H202+X202</f>
        <v>0</v>
      </c>
      <c r="AO202" s="5">
        <f>I202+Y202</f>
        <v>14</v>
      </c>
      <c r="AP202" s="5">
        <f t="shared" ref="AP202:AP203" si="1122">J202+Z202</f>
        <v>4.5999999999999996</v>
      </c>
      <c r="AQ202" s="5">
        <f t="shared" ref="AQ202:AQ203" si="1123">K202+AA202</f>
        <v>799</v>
      </c>
      <c r="AR202" s="5">
        <f t="shared" ref="AR202:AR203" si="1124">L202+AB202</f>
        <v>740.40000000000009</v>
      </c>
      <c r="AS202" s="5">
        <f t="shared" ref="AS202:AS203" si="1125">M202+AC202</f>
        <v>13.6</v>
      </c>
      <c r="AT202" s="5">
        <f t="shared" ref="AT202:AT203" si="1126">N202+AD202</f>
        <v>0</v>
      </c>
      <c r="AU202" s="5">
        <f t="shared" ref="AU202:AU203" si="1127">O202+AE202</f>
        <v>0</v>
      </c>
      <c r="AV202" s="5">
        <f t="shared" ref="AV202:AV203" si="1128">P202+AF202</f>
        <v>0</v>
      </c>
      <c r="AW202" s="5">
        <f t="shared" ref="AW202:AW203" si="1129">Q202+AG202</f>
        <v>9.4</v>
      </c>
      <c r="AX202" s="5">
        <f t="shared" ref="AX202:AX203" si="1130">R202+AH202</f>
        <v>0</v>
      </c>
      <c r="AY202" s="155">
        <f t="shared" si="630"/>
        <v>0</v>
      </c>
      <c r="AZ202" s="155">
        <f t="shared" si="631"/>
        <v>17.099999999999909</v>
      </c>
      <c r="BA202" s="155">
        <f t="shared" si="632"/>
        <v>0</v>
      </c>
      <c r="BB202" s="155">
        <f t="shared" si="633"/>
        <v>3.3000000000000114</v>
      </c>
      <c r="BC202" s="155">
        <f t="shared" si="634"/>
        <v>0</v>
      </c>
      <c r="BD202" s="155">
        <f t="shared" si="635"/>
        <v>0</v>
      </c>
      <c r="BE202" s="155">
        <f t="shared" si="636"/>
        <v>0</v>
      </c>
      <c r="BF202" s="155">
        <f t="shared" si="637"/>
        <v>0</v>
      </c>
      <c r="BG202" s="155">
        <f t="shared" si="638"/>
        <v>0</v>
      </c>
      <c r="BH202" s="155">
        <f t="shared" si="639"/>
        <v>13.799999999999955</v>
      </c>
      <c r="BI202" s="155">
        <f t="shared" si="640"/>
        <v>0</v>
      </c>
      <c r="BJ202" s="155">
        <f t="shared" si="641"/>
        <v>0</v>
      </c>
      <c r="BK202" s="155">
        <f t="shared" si="642"/>
        <v>0</v>
      </c>
      <c r="BL202" s="155">
        <f t="shared" si="643"/>
        <v>0</v>
      </c>
      <c r="BM202" s="155">
        <f t="shared" si="644"/>
        <v>0</v>
      </c>
      <c r="BN202" s="155">
        <f t="shared" si="645"/>
        <v>0</v>
      </c>
      <c r="BO202" s="190">
        <f t="shared" si="646"/>
        <v>0</v>
      </c>
    </row>
    <row r="203" spans="1:67" ht="26.25" x14ac:dyDescent="0.25">
      <c r="A203" s="30"/>
      <c r="B203" s="32" t="s">
        <v>263</v>
      </c>
      <c r="C203" s="149">
        <f>E203+G203+I203+K203+M203+O203+Q203</f>
        <v>9.6999999999999993</v>
      </c>
      <c r="D203" s="150">
        <f t="shared" si="1114"/>
        <v>0.4</v>
      </c>
      <c r="E203" s="133"/>
      <c r="F203" s="133"/>
      <c r="G203" s="133"/>
      <c r="H203" s="133"/>
      <c r="I203" s="130">
        <v>9.6999999999999993</v>
      </c>
      <c r="J203" s="130">
        <v>0.4</v>
      </c>
      <c r="K203" s="133"/>
      <c r="L203" s="133"/>
      <c r="M203" s="133"/>
      <c r="N203" s="133"/>
      <c r="O203" s="133"/>
      <c r="P203" s="133"/>
      <c r="Q203" s="202"/>
      <c r="R203" s="202"/>
      <c r="S203" s="149">
        <f>U203+W203+Y203+AA203+AC203+AE203+AG203</f>
        <v>0</v>
      </c>
      <c r="T203" s="150">
        <f t="shared" si="1116"/>
        <v>0</v>
      </c>
      <c r="U203" s="135"/>
      <c r="V203" s="135"/>
      <c r="W203" s="135"/>
      <c r="X203" s="135"/>
      <c r="Y203" s="135"/>
      <c r="Z203" s="135"/>
      <c r="AA203" s="135"/>
      <c r="AB203" s="135"/>
      <c r="AC203" s="135"/>
      <c r="AD203" s="135"/>
      <c r="AE203" s="135"/>
      <c r="AF203" s="135"/>
      <c r="AG203" s="212"/>
      <c r="AH203" s="212"/>
      <c r="AI203" s="136">
        <f>AK203+AM203+AO203+AQ203+AS203+AU203+AW203</f>
        <v>9.6999999999999993</v>
      </c>
      <c r="AJ203" s="137">
        <f t="shared" si="1118"/>
        <v>0.4</v>
      </c>
      <c r="AK203" s="106">
        <f t="shared" ref="AK203" si="1131">E203+U203</f>
        <v>0</v>
      </c>
      <c r="AL203" s="106">
        <f t="shared" si="1119"/>
        <v>0</v>
      </c>
      <c r="AM203" s="106">
        <f t="shared" si="1120"/>
        <v>0</v>
      </c>
      <c r="AN203" s="106">
        <f t="shared" si="1121"/>
        <v>0</v>
      </c>
      <c r="AO203" s="106">
        <f t="shared" ref="AO203" si="1132">I203+Y203</f>
        <v>9.6999999999999993</v>
      </c>
      <c r="AP203" s="106">
        <f t="shared" si="1122"/>
        <v>0.4</v>
      </c>
      <c r="AQ203" s="106">
        <f t="shared" si="1123"/>
        <v>0</v>
      </c>
      <c r="AR203" s="106">
        <f t="shared" si="1124"/>
        <v>0</v>
      </c>
      <c r="AS203" s="106">
        <f t="shared" si="1125"/>
        <v>0</v>
      </c>
      <c r="AT203" s="106">
        <f t="shared" si="1126"/>
        <v>0</v>
      </c>
      <c r="AU203" s="106">
        <f t="shared" si="1127"/>
        <v>0</v>
      </c>
      <c r="AV203" s="106">
        <f t="shared" si="1128"/>
        <v>0</v>
      </c>
      <c r="AW203" s="106">
        <f t="shared" si="1129"/>
        <v>0</v>
      </c>
      <c r="AX203" s="106">
        <f t="shared" si="1130"/>
        <v>0</v>
      </c>
      <c r="AY203" s="155">
        <f t="shared" si="630"/>
        <v>0</v>
      </c>
      <c r="AZ203" s="155">
        <f t="shared" si="631"/>
        <v>0</v>
      </c>
      <c r="BA203" s="155">
        <f t="shared" si="632"/>
        <v>0</v>
      </c>
      <c r="BB203" s="155">
        <f t="shared" si="633"/>
        <v>0</v>
      </c>
      <c r="BC203" s="155">
        <f t="shared" si="634"/>
        <v>0</v>
      </c>
      <c r="BD203" s="155">
        <f t="shared" si="635"/>
        <v>0</v>
      </c>
      <c r="BE203" s="155">
        <f t="shared" si="636"/>
        <v>0</v>
      </c>
      <c r="BF203" s="155">
        <f t="shared" si="637"/>
        <v>0</v>
      </c>
      <c r="BG203" s="155">
        <f t="shared" si="638"/>
        <v>0</v>
      </c>
      <c r="BH203" s="155">
        <f t="shared" si="639"/>
        <v>0</v>
      </c>
      <c r="BI203" s="155">
        <f t="shared" si="640"/>
        <v>0</v>
      </c>
      <c r="BJ203" s="155">
        <f t="shared" si="641"/>
        <v>0</v>
      </c>
      <c r="BK203" s="155">
        <f t="shared" si="642"/>
        <v>0</v>
      </c>
      <c r="BL203" s="155">
        <f t="shared" si="643"/>
        <v>0</v>
      </c>
      <c r="BM203" s="155">
        <f t="shared" si="644"/>
        <v>0</v>
      </c>
      <c r="BN203" s="155">
        <f t="shared" si="645"/>
        <v>0</v>
      </c>
      <c r="BO203" s="190">
        <f t="shared" si="646"/>
        <v>0</v>
      </c>
    </row>
    <row r="204" spans="1:67" ht="39" x14ac:dyDescent="0.25">
      <c r="A204" s="30"/>
      <c r="B204" s="32" t="s">
        <v>409</v>
      </c>
      <c r="C204" s="149">
        <f>E204+G204+I204+K204+M204+O204+Q204</f>
        <v>0.3</v>
      </c>
      <c r="D204" s="150">
        <f t="shared" ref="D204" si="1133">F204+H204+J204+L204+N204+P204+R204</f>
        <v>0.3</v>
      </c>
      <c r="E204" s="133"/>
      <c r="F204" s="133"/>
      <c r="G204" s="133"/>
      <c r="H204" s="133"/>
      <c r="I204" s="130">
        <v>0.3</v>
      </c>
      <c r="J204" s="130">
        <v>0.3</v>
      </c>
      <c r="K204" s="133"/>
      <c r="L204" s="133"/>
      <c r="M204" s="133"/>
      <c r="N204" s="133"/>
      <c r="O204" s="133"/>
      <c r="P204" s="133"/>
      <c r="Q204" s="202"/>
      <c r="R204" s="202"/>
      <c r="S204" s="149">
        <f t="shared" ref="S204:S205" si="1134">U204+W204+Y204+AA204+AC204+AE204+AG204</f>
        <v>0</v>
      </c>
      <c r="T204" s="150">
        <f t="shared" ref="T204:T205" si="1135">V204+X204+Z204+AB204+AD204+AF204+AH204</f>
        <v>0</v>
      </c>
      <c r="U204" s="135"/>
      <c r="V204" s="135"/>
      <c r="W204" s="135"/>
      <c r="X204" s="135"/>
      <c r="Y204" s="128"/>
      <c r="Z204" s="128"/>
      <c r="AA204" s="135"/>
      <c r="AB204" s="135"/>
      <c r="AC204" s="135"/>
      <c r="AD204" s="135"/>
      <c r="AE204" s="135"/>
      <c r="AF204" s="135"/>
      <c r="AG204" s="212"/>
      <c r="AH204" s="212"/>
      <c r="AI204" s="136">
        <f>AK204+AM204+AO204+AQ204+AS204+AU204+AW204</f>
        <v>0.3</v>
      </c>
      <c r="AJ204" s="137">
        <f t="shared" ref="AJ204" si="1136">AL204+AN204+AP204+AR204+AT204+AV204+AX204</f>
        <v>0.3</v>
      </c>
      <c r="AK204" s="106"/>
      <c r="AL204" s="106"/>
      <c r="AM204" s="106"/>
      <c r="AN204" s="106"/>
      <c r="AO204" s="106">
        <f>I204+Y204</f>
        <v>0.3</v>
      </c>
      <c r="AP204" s="106">
        <f t="shared" ref="AP204" si="1137">J204+Z204</f>
        <v>0.3</v>
      </c>
      <c r="AQ204" s="106"/>
      <c r="AR204" s="106"/>
      <c r="AS204" s="106"/>
      <c r="AT204" s="106"/>
      <c r="AU204" s="106"/>
      <c r="AV204" s="106"/>
      <c r="AW204" s="106"/>
      <c r="AX204" s="106"/>
      <c r="AY204" s="155"/>
      <c r="AZ204" s="155"/>
      <c r="BA204" s="155"/>
      <c r="BB204" s="155"/>
      <c r="BC204" s="155"/>
      <c r="BD204" s="155"/>
      <c r="BE204" s="155">
        <f t="shared" si="636"/>
        <v>0</v>
      </c>
      <c r="BF204" s="155">
        <f t="shared" si="637"/>
        <v>0</v>
      </c>
      <c r="BG204" s="155"/>
      <c r="BH204" s="155"/>
      <c r="BI204" s="155"/>
      <c r="BJ204" s="155"/>
      <c r="BK204" s="155"/>
      <c r="BL204" s="155"/>
      <c r="BM204" s="155"/>
      <c r="BN204" s="155"/>
      <c r="BO204" s="190"/>
    </row>
    <row r="205" spans="1:67" ht="26.25" x14ac:dyDescent="0.25">
      <c r="A205" s="30"/>
      <c r="B205" s="32" t="s">
        <v>310</v>
      </c>
      <c r="C205" s="149">
        <f>E205+G205+I205+K205+M205+O205+Q205</f>
        <v>4</v>
      </c>
      <c r="D205" s="150">
        <f t="shared" si="1114"/>
        <v>3.9</v>
      </c>
      <c r="E205" s="130"/>
      <c r="F205" s="130"/>
      <c r="G205" s="130"/>
      <c r="H205" s="130"/>
      <c r="I205" s="130">
        <v>4</v>
      </c>
      <c r="J205" s="130">
        <v>3.9</v>
      </c>
      <c r="K205" s="130"/>
      <c r="L205" s="130"/>
      <c r="M205" s="130"/>
      <c r="N205" s="130"/>
      <c r="O205" s="130"/>
      <c r="P205" s="130"/>
      <c r="Q205" s="199"/>
      <c r="R205" s="199"/>
      <c r="S205" s="149">
        <f t="shared" si="1134"/>
        <v>0</v>
      </c>
      <c r="T205" s="150">
        <f t="shared" si="1135"/>
        <v>0</v>
      </c>
      <c r="U205" s="131"/>
      <c r="V205" s="131"/>
      <c r="W205" s="131"/>
      <c r="X205" s="131"/>
      <c r="Y205" s="131"/>
      <c r="Z205" s="131"/>
      <c r="AA205" s="131"/>
      <c r="AB205" s="131"/>
      <c r="AC205" s="131"/>
      <c r="AD205" s="131"/>
      <c r="AE205" s="131"/>
      <c r="AF205" s="131"/>
      <c r="AG205" s="209"/>
      <c r="AH205" s="209"/>
      <c r="AI205" s="136">
        <f>AK205+AM205+AO205+AQ205+AS205+AU205+AW205</f>
        <v>4</v>
      </c>
      <c r="AJ205" s="137">
        <f t="shared" si="1118"/>
        <v>3.9</v>
      </c>
      <c r="AK205" s="106">
        <f t="shared" ref="AK205" si="1138">E205+U205</f>
        <v>0</v>
      </c>
      <c r="AL205" s="106">
        <f t="shared" ref="AL205" si="1139">F205+V205</f>
        <v>0</v>
      </c>
      <c r="AM205" s="106">
        <f t="shared" ref="AM205" si="1140">G205+W205</f>
        <v>0</v>
      </c>
      <c r="AN205" s="106">
        <f t="shared" ref="AN205" si="1141">H205+X205</f>
        <v>0</v>
      </c>
      <c r="AO205" s="106">
        <f t="shared" ref="AO205" si="1142">I205+Y205</f>
        <v>4</v>
      </c>
      <c r="AP205" s="106">
        <f t="shared" ref="AP205" si="1143">J205+Z205</f>
        <v>3.9</v>
      </c>
      <c r="AQ205" s="106">
        <f t="shared" ref="AQ205" si="1144">K205+AA205</f>
        <v>0</v>
      </c>
      <c r="AR205" s="106">
        <f t="shared" ref="AR205" si="1145">L205+AB205</f>
        <v>0</v>
      </c>
      <c r="AS205" s="106">
        <f t="shared" ref="AS205" si="1146">M205+AC205</f>
        <v>0</v>
      </c>
      <c r="AT205" s="106">
        <f t="shared" ref="AT205" si="1147">N205+AD205</f>
        <v>0</v>
      </c>
      <c r="AU205" s="106">
        <f t="shared" ref="AU205" si="1148">O205+AE205</f>
        <v>0</v>
      </c>
      <c r="AV205" s="106">
        <f t="shared" ref="AV205" si="1149">P205+AF205</f>
        <v>0</v>
      </c>
      <c r="AW205" s="106">
        <f t="shared" ref="AW205" si="1150">Q205+AG205</f>
        <v>0</v>
      </c>
      <c r="AX205" s="106">
        <f t="shared" ref="AX205" si="1151">R205+AH205</f>
        <v>0</v>
      </c>
      <c r="AY205" s="155">
        <f t="shared" si="630"/>
        <v>0</v>
      </c>
      <c r="AZ205" s="155">
        <f t="shared" si="631"/>
        <v>0</v>
      </c>
      <c r="BA205" s="155">
        <f t="shared" si="632"/>
        <v>0</v>
      </c>
      <c r="BB205" s="155">
        <f t="shared" si="633"/>
        <v>0</v>
      </c>
      <c r="BC205" s="155">
        <f t="shared" si="634"/>
        <v>0</v>
      </c>
      <c r="BD205" s="155">
        <f t="shared" si="635"/>
        <v>0</v>
      </c>
      <c r="BE205" s="155">
        <f t="shared" si="636"/>
        <v>0</v>
      </c>
      <c r="BF205" s="155">
        <f t="shared" si="637"/>
        <v>0</v>
      </c>
      <c r="BG205" s="155">
        <f t="shared" si="638"/>
        <v>0</v>
      </c>
      <c r="BH205" s="155">
        <f t="shared" si="639"/>
        <v>0</v>
      </c>
      <c r="BI205" s="155">
        <f t="shared" si="640"/>
        <v>0</v>
      </c>
      <c r="BJ205" s="155">
        <f t="shared" si="641"/>
        <v>0</v>
      </c>
      <c r="BK205" s="155">
        <f t="shared" si="642"/>
        <v>0</v>
      </c>
      <c r="BL205" s="155">
        <f t="shared" si="643"/>
        <v>0</v>
      </c>
      <c r="BM205" s="155">
        <f t="shared" si="644"/>
        <v>0</v>
      </c>
      <c r="BN205" s="155">
        <f t="shared" si="645"/>
        <v>0</v>
      </c>
      <c r="BO205" s="190">
        <f t="shared" si="646"/>
        <v>0</v>
      </c>
    </row>
    <row r="206" spans="1:67" ht="15" customHeight="1" x14ac:dyDescent="0.25">
      <c r="A206" s="29" t="s">
        <v>31</v>
      </c>
      <c r="B206" s="109" t="s">
        <v>320</v>
      </c>
      <c r="C206" s="145">
        <f>C207</f>
        <v>730.8</v>
      </c>
      <c r="D206" s="146">
        <f t="shared" ref="D206:R206" si="1152">D207</f>
        <v>639.70000000000005</v>
      </c>
      <c r="E206" s="123">
        <f t="shared" si="1152"/>
        <v>257.5</v>
      </c>
      <c r="F206" s="123">
        <f t="shared" si="1152"/>
        <v>198</v>
      </c>
      <c r="G206" s="123">
        <f t="shared" si="1152"/>
        <v>0</v>
      </c>
      <c r="H206" s="123">
        <f t="shared" si="1152"/>
        <v>0</v>
      </c>
      <c r="I206" s="123">
        <f t="shared" si="1152"/>
        <v>12.799999999999999</v>
      </c>
      <c r="J206" s="123">
        <f t="shared" si="1152"/>
        <v>10</v>
      </c>
      <c r="K206" s="123">
        <f t="shared" si="1152"/>
        <v>448.3</v>
      </c>
      <c r="L206" s="123">
        <f t="shared" si="1152"/>
        <v>431.7</v>
      </c>
      <c r="M206" s="123">
        <f t="shared" si="1152"/>
        <v>5.8</v>
      </c>
      <c r="N206" s="123">
        <f t="shared" si="1152"/>
        <v>0</v>
      </c>
      <c r="O206" s="123">
        <f t="shared" si="1152"/>
        <v>0</v>
      </c>
      <c r="P206" s="123">
        <f t="shared" si="1152"/>
        <v>0</v>
      </c>
      <c r="Q206" s="197">
        <f t="shared" si="1152"/>
        <v>6.3999999999999995</v>
      </c>
      <c r="R206" s="197">
        <f t="shared" si="1152"/>
        <v>0</v>
      </c>
      <c r="S206" s="145">
        <f>S207</f>
        <v>0</v>
      </c>
      <c r="T206" s="146">
        <f t="shared" ref="T206:AH206" si="1153">T207</f>
        <v>0</v>
      </c>
      <c r="U206" s="127">
        <f t="shared" si="1153"/>
        <v>0</v>
      </c>
      <c r="V206" s="127">
        <f t="shared" si="1153"/>
        <v>0</v>
      </c>
      <c r="W206" s="127">
        <f t="shared" si="1153"/>
        <v>0</v>
      </c>
      <c r="X206" s="127">
        <f t="shared" si="1153"/>
        <v>0</v>
      </c>
      <c r="Y206" s="127">
        <f t="shared" si="1153"/>
        <v>0</v>
      </c>
      <c r="Z206" s="127">
        <f t="shared" si="1153"/>
        <v>0</v>
      </c>
      <c r="AA206" s="127">
        <f t="shared" si="1153"/>
        <v>0</v>
      </c>
      <c r="AB206" s="127">
        <f t="shared" si="1153"/>
        <v>0</v>
      </c>
      <c r="AC206" s="127">
        <f t="shared" si="1153"/>
        <v>0</v>
      </c>
      <c r="AD206" s="127">
        <f t="shared" si="1153"/>
        <v>0</v>
      </c>
      <c r="AE206" s="127">
        <f t="shared" si="1153"/>
        <v>0</v>
      </c>
      <c r="AF206" s="127">
        <f t="shared" si="1153"/>
        <v>0</v>
      </c>
      <c r="AG206" s="207">
        <f t="shared" si="1153"/>
        <v>0</v>
      </c>
      <c r="AH206" s="207">
        <f t="shared" si="1153"/>
        <v>0</v>
      </c>
      <c r="AI206" s="13">
        <f>AI207</f>
        <v>730.8</v>
      </c>
      <c r="AJ206" s="11">
        <f t="shared" ref="AJ206:AX206" si="1154">AJ207</f>
        <v>639.70000000000005</v>
      </c>
      <c r="AK206" s="97">
        <f t="shared" si="1154"/>
        <v>257.5</v>
      </c>
      <c r="AL206" s="97">
        <f t="shared" si="1154"/>
        <v>198</v>
      </c>
      <c r="AM206" s="97">
        <f t="shared" si="1154"/>
        <v>0</v>
      </c>
      <c r="AN206" s="97">
        <f t="shared" si="1154"/>
        <v>0</v>
      </c>
      <c r="AO206" s="97">
        <f t="shared" si="1154"/>
        <v>12.799999999999999</v>
      </c>
      <c r="AP206" s="97">
        <f t="shared" si="1154"/>
        <v>10</v>
      </c>
      <c r="AQ206" s="97">
        <f t="shared" si="1154"/>
        <v>448.3</v>
      </c>
      <c r="AR206" s="97">
        <f t="shared" si="1154"/>
        <v>431.7</v>
      </c>
      <c r="AS206" s="97">
        <f t="shared" si="1154"/>
        <v>5.8</v>
      </c>
      <c r="AT206" s="97">
        <f t="shared" si="1154"/>
        <v>0</v>
      </c>
      <c r="AU206" s="97">
        <f t="shared" si="1154"/>
        <v>0</v>
      </c>
      <c r="AV206" s="97">
        <f t="shared" si="1154"/>
        <v>0</v>
      </c>
      <c r="AW206" s="97">
        <f t="shared" si="1154"/>
        <v>6.3999999999999995</v>
      </c>
      <c r="AX206" s="97">
        <f t="shared" si="1154"/>
        <v>0</v>
      </c>
      <c r="AY206" s="155">
        <f t="shared" si="630"/>
        <v>0</v>
      </c>
      <c r="AZ206" s="155">
        <f t="shared" si="631"/>
        <v>0</v>
      </c>
      <c r="BA206" s="155">
        <f t="shared" si="632"/>
        <v>0</v>
      </c>
      <c r="BB206" s="155">
        <f t="shared" si="633"/>
        <v>0</v>
      </c>
      <c r="BC206" s="155">
        <f t="shared" si="634"/>
        <v>0</v>
      </c>
      <c r="BD206" s="155">
        <f t="shared" si="635"/>
        <v>0</v>
      </c>
      <c r="BE206" s="155">
        <f t="shared" si="636"/>
        <v>0</v>
      </c>
      <c r="BF206" s="155">
        <f t="shared" si="637"/>
        <v>0</v>
      </c>
      <c r="BG206" s="155">
        <f t="shared" si="638"/>
        <v>0</v>
      </c>
      <c r="BH206" s="155">
        <f t="shared" si="639"/>
        <v>0</v>
      </c>
      <c r="BI206" s="155">
        <f t="shared" si="640"/>
        <v>0</v>
      </c>
      <c r="BJ206" s="155">
        <f t="shared" si="641"/>
        <v>0</v>
      </c>
      <c r="BK206" s="155">
        <f t="shared" si="642"/>
        <v>0</v>
      </c>
      <c r="BL206" s="155">
        <f t="shared" si="643"/>
        <v>0</v>
      </c>
      <c r="BM206" s="155">
        <f t="shared" si="644"/>
        <v>0</v>
      </c>
      <c r="BN206" s="155">
        <f t="shared" si="645"/>
        <v>0</v>
      </c>
      <c r="BO206" s="190">
        <f t="shared" si="646"/>
        <v>0</v>
      </c>
    </row>
    <row r="207" spans="1:67" x14ac:dyDescent="0.25">
      <c r="A207" s="30"/>
      <c r="B207" s="20" t="s">
        <v>308</v>
      </c>
      <c r="C207" s="148">
        <f t="shared" ref="C207" si="1155">E207+G207+I207+K207+M207+O207+Q207</f>
        <v>730.8</v>
      </c>
      <c r="D207" s="148">
        <f t="shared" ref="D207:D210" si="1156">F207+H207+J207+L207+N207+P207+R207</f>
        <v>639.70000000000005</v>
      </c>
      <c r="E207" s="6">
        <v>257.5</v>
      </c>
      <c r="F207" s="6">
        <v>198</v>
      </c>
      <c r="G207" s="6"/>
      <c r="H207" s="6"/>
      <c r="I207" s="6">
        <f>I208+I209+I210</f>
        <v>12.799999999999999</v>
      </c>
      <c r="J207" s="6">
        <f>J208+J209+J210</f>
        <v>10</v>
      </c>
      <c r="K207" s="6">
        <v>448.3</v>
      </c>
      <c r="L207" s="6">
        <v>431.7</v>
      </c>
      <c r="M207" s="6">
        <v>5.8</v>
      </c>
      <c r="N207" s="123"/>
      <c r="O207" s="123"/>
      <c r="P207" s="123"/>
      <c r="Q207" s="198">
        <f>'4 priedas_ nepanaudotos lėšos'!C71</f>
        <v>6.3999999999999995</v>
      </c>
      <c r="R207" s="198">
        <f>'4 priedas_ nepanaudotos lėšos'!D71</f>
        <v>0</v>
      </c>
      <c r="S207" s="148">
        <f t="shared" ref="S207" si="1157">U207+W207+Y207+AA207+AC207+AE207+AG207</f>
        <v>0</v>
      </c>
      <c r="T207" s="148">
        <f t="shared" ref="T207:T210" si="1158">V207+X207+Z207+AB207+AD207+AF207+AH207</f>
        <v>0</v>
      </c>
      <c r="U207" s="128"/>
      <c r="V207" s="128"/>
      <c r="W207" s="128"/>
      <c r="X207" s="128"/>
      <c r="Y207" s="128">
        <f>Y208+Y209+Y210</f>
        <v>0</v>
      </c>
      <c r="Z207" s="128">
        <f>Z208+Z209+Z210</f>
        <v>0</v>
      </c>
      <c r="AA207" s="128"/>
      <c r="AB207" s="128"/>
      <c r="AC207" s="128"/>
      <c r="AD207" s="128"/>
      <c r="AE207" s="128"/>
      <c r="AF207" s="128"/>
      <c r="AG207" s="227">
        <f>'4 priedas_ nepanaudotos lėšos'!O71</f>
        <v>0</v>
      </c>
      <c r="AH207" s="227">
        <f>'4 priedas_ nepanaudotos lėšos'!P71</f>
        <v>0</v>
      </c>
      <c r="AI207" s="105">
        <f t="shared" ref="AI207" si="1159">AK207+AM207+AO207+AQ207+AS207+AU207+AW207</f>
        <v>730.8</v>
      </c>
      <c r="AJ207" s="105">
        <f t="shared" ref="AJ207:AJ210" si="1160">AL207+AN207+AP207+AR207+AT207+AV207+AX207</f>
        <v>639.70000000000005</v>
      </c>
      <c r="AK207" s="5">
        <f>E207+U207</f>
        <v>257.5</v>
      </c>
      <c r="AL207" s="5">
        <f t="shared" ref="AL207:AL208" si="1161">F207+V207</f>
        <v>198</v>
      </c>
      <c r="AM207" s="5">
        <f t="shared" ref="AM207:AM208" si="1162">G207+W207</f>
        <v>0</v>
      </c>
      <c r="AN207" s="5">
        <f t="shared" ref="AN207:AN208" si="1163">H207+X207</f>
        <v>0</v>
      </c>
      <c r="AO207" s="5">
        <f t="shared" ref="AO207:AO208" si="1164">I207+Y207</f>
        <v>12.799999999999999</v>
      </c>
      <c r="AP207" s="5">
        <f t="shared" ref="AP207:AP208" si="1165">J207+Z207</f>
        <v>10</v>
      </c>
      <c r="AQ207" s="5">
        <f t="shared" ref="AQ207:AQ208" si="1166">K207+AA207</f>
        <v>448.3</v>
      </c>
      <c r="AR207" s="5">
        <f t="shared" ref="AR207:AR208" si="1167">L207+AB207</f>
        <v>431.7</v>
      </c>
      <c r="AS207" s="5">
        <f t="shared" ref="AS207:AS208" si="1168">M207+AC207</f>
        <v>5.8</v>
      </c>
      <c r="AT207" s="5">
        <f t="shared" ref="AT207:AT208" si="1169">N207+AD207</f>
        <v>0</v>
      </c>
      <c r="AU207" s="5">
        <f t="shared" ref="AU207:AU208" si="1170">O207+AE207</f>
        <v>0</v>
      </c>
      <c r="AV207" s="5">
        <f t="shared" ref="AV207:AV208" si="1171">P207+AF207</f>
        <v>0</v>
      </c>
      <c r="AW207" s="5">
        <f t="shared" ref="AW207:AW208" si="1172">Q207+AG207</f>
        <v>6.3999999999999995</v>
      </c>
      <c r="AX207" s="5">
        <f t="shared" ref="AX207:AX208" si="1173">R207+AH207</f>
        <v>0</v>
      </c>
      <c r="AY207" s="155">
        <f t="shared" si="630"/>
        <v>0</v>
      </c>
      <c r="AZ207" s="155">
        <f t="shared" si="631"/>
        <v>0</v>
      </c>
      <c r="BA207" s="155">
        <f t="shared" si="632"/>
        <v>0</v>
      </c>
      <c r="BB207" s="155">
        <f t="shared" si="633"/>
        <v>0</v>
      </c>
      <c r="BC207" s="155">
        <f t="shared" si="634"/>
        <v>0</v>
      </c>
      <c r="BD207" s="155">
        <f t="shared" si="635"/>
        <v>0</v>
      </c>
      <c r="BE207" s="155">
        <f t="shared" si="636"/>
        <v>0</v>
      </c>
      <c r="BF207" s="155">
        <f t="shared" si="637"/>
        <v>0</v>
      </c>
      <c r="BG207" s="155">
        <f t="shared" si="638"/>
        <v>0</v>
      </c>
      <c r="BH207" s="155">
        <f t="shared" si="639"/>
        <v>0</v>
      </c>
      <c r="BI207" s="155">
        <f t="shared" si="640"/>
        <v>0</v>
      </c>
      <c r="BJ207" s="155">
        <f t="shared" si="641"/>
        <v>0</v>
      </c>
      <c r="BK207" s="155">
        <f t="shared" si="642"/>
        <v>0</v>
      </c>
      <c r="BL207" s="155">
        <f t="shared" si="643"/>
        <v>0</v>
      </c>
      <c r="BM207" s="155">
        <f t="shared" si="644"/>
        <v>0</v>
      </c>
      <c r="BN207" s="155">
        <f t="shared" si="645"/>
        <v>0</v>
      </c>
      <c r="BO207" s="190">
        <f t="shared" si="646"/>
        <v>0</v>
      </c>
    </row>
    <row r="208" spans="1:67" ht="26.25" x14ac:dyDescent="0.25">
      <c r="A208" s="30"/>
      <c r="B208" s="32" t="s">
        <v>263</v>
      </c>
      <c r="C208" s="149">
        <f>E208+G208+I208+K208+M208+O208+Q208</f>
        <v>6.5</v>
      </c>
      <c r="D208" s="150">
        <f t="shared" si="1156"/>
        <v>3.8</v>
      </c>
      <c r="E208" s="6"/>
      <c r="F208" s="6"/>
      <c r="G208" s="6"/>
      <c r="H208" s="6"/>
      <c r="I208" s="6">
        <v>6.5</v>
      </c>
      <c r="J208" s="6">
        <v>3.8</v>
      </c>
      <c r="K208" s="6"/>
      <c r="L208" s="6"/>
      <c r="M208" s="6"/>
      <c r="N208" s="6"/>
      <c r="O208" s="6"/>
      <c r="P208" s="6"/>
      <c r="Q208" s="198"/>
      <c r="R208" s="198"/>
      <c r="S208" s="149">
        <f>U208+W208+Y208+AA208+AC208+AE208+AG208</f>
        <v>0</v>
      </c>
      <c r="T208" s="150">
        <f t="shared" si="1158"/>
        <v>0</v>
      </c>
      <c r="U208" s="128"/>
      <c r="V208" s="128"/>
      <c r="W208" s="128"/>
      <c r="X208" s="128"/>
      <c r="Y208" s="128"/>
      <c r="Z208" s="128"/>
      <c r="AA208" s="128"/>
      <c r="AB208" s="128"/>
      <c r="AC208" s="128"/>
      <c r="AD208" s="128"/>
      <c r="AE208" s="128"/>
      <c r="AF208" s="128"/>
      <c r="AG208" s="208"/>
      <c r="AH208" s="208"/>
      <c r="AI208" s="136">
        <f>AK208+AM208+AO208+AQ208+AS208+AU208+AW208</f>
        <v>6.5</v>
      </c>
      <c r="AJ208" s="137">
        <f t="shared" si="1160"/>
        <v>3.8</v>
      </c>
      <c r="AK208" s="106">
        <f t="shared" ref="AK208" si="1174">E208+U208</f>
        <v>0</v>
      </c>
      <c r="AL208" s="106">
        <f t="shared" si="1161"/>
        <v>0</v>
      </c>
      <c r="AM208" s="106">
        <f t="shared" si="1162"/>
        <v>0</v>
      </c>
      <c r="AN208" s="106">
        <f t="shared" si="1163"/>
        <v>0</v>
      </c>
      <c r="AO208" s="106">
        <f t="shared" si="1164"/>
        <v>6.5</v>
      </c>
      <c r="AP208" s="106">
        <f t="shared" si="1165"/>
        <v>3.8</v>
      </c>
      <c r="AQ208" s="106">
        <f t="shared" si="1166"/>
        <v>0</v>
      </c>
      <c r="AR208" s="106">
        <f t="shared" si="1167"/>
        <v>0</v>
      </c>
      <c r="AS208" s="106">
        <f t="shared" si="1168"/>
        <v>0</v>
      </c>
      <c r="AT208" s="106">
        <f t="shared" si="1169"/>
        <v>0</v>
      </c>
      <c r="AU208" s="106">
        <f t="shared" si="1170"/>
        <v>0</v>
      </c>
      <c r="AV208" s="106">
        <f t="shared" si="1171"/>
        <v>0</v>
      </c>
      <c r="AW208" s="106">
        <f t="shared" si="1172"/>
        <v>0</v>
      </c>
      <c r="AX208" s="106">
        <f t="shared" si="1173"/>
        <v>0</v>
      </c>
      <c r="AY208" s="155">
        <f t="shared" si="630"/>
        <v>0</v>
      </c>
      <c r="AZ208" s="155">
        <f t="shared" si="631"/>
        <v>0</v>
      </c>
      <c r="BA208" s="155">
        <f t="shared" si="632"/>
        <v>0</v>
      </c>
      <c r="BB208" s="155">
        <f t="shared" si="633"/>
        <v>0</v>
      </c>
      <c r="BC208" s="155">
        <f t="shared" si="634"/>
        <v>0</v>
      </c>
      <c r="BD208" s="155">
        <f t="shared" si="635"/>
        <v>0</v>
      </c>
      <c r="BE208" s="155">
        <f t="shared" si="636"/>
        <v>0</v>
      </c>
      <c r="BF208" s="155">
        <f t="shared" si="637"/>
        <v>0</v>
      </c>
      <c r="BG208" s="155">
        <f t="shared" si="638"/>
        <v>0</v>
      </c>
      <c r="BH208" s="155">
        <f t="shared" si="639"/>
        <v>0</v>
      </c>
      <c r="BI208" s="155">
        <f t="shared" si="640"/>
        <v>0</v>
      </c>
      <c r="BJ208" s="155">
        <f t="shared" si="641"/>
        <v>0</v>
      </c>
      <c r="BK208" s="155">
        <f t="shared" si="642"/>
        <v>0</v>
      </c>
      <c r="BL208" s="155">
        <f t="shared" si="643"/>
        <v>0</v>
      </c>
      <c r="BM208" s="155">
        <f t="shared" si="644"/>
        <v>0</v>
      </c>
      <c r="BN208" s="155">
        <f t="shared" si="645"/>
        <v>0</v>
      </c>
      <c r="BO208" s="190">
        <f t="shared" si="646"/>
        <v>0</v>
      </c>
    </row>
    <row r="209" spans="1:67" ht="26.25" x14ac:dyDescent="0.25">
      <c r="A209" s="30"/>
      <c r="B209" s="32" t="s">
        <v>310</v>
      </c>
      <c r="C209" s="149">
        <f t="shared" ref="C209:C210" si="1175">E209+G209+I209+K209+M209+O209+Q209</f>
        <v>2.7</v>
      </c>
      <c r="D209" s="150">
        <f t="shared" si="1156"/>
        <v>2.7</v>
      </c>
      <c r="E209" s="6"/>
      <c r="F209" s="6"/>
      <c r="G209" s="6"/>
      <c r="H209" s="6"/>
      <c r="I209" s="6">
        <v>2.7</v>
      </c>
      <c r="J209" s="6">
        <v>2.7</v>
      </c>
      <c r="K209" s="6"/>
      <c r="L209" s="6"/>
      <c r="M209" s="6"/>
      <c r="N209" s="6"/>
      <c r="O209" s="6"/>
      <c r="P209" s="6"/>
      <c r="Q209" s="198"/>
      <c r="R209" s="198"/>
      <c r="S209" s="149">
        <f t="shared" ref="S209:S210" si="1176">U209+W209+Y209+AA209+AC209+AE209+AG209</f>
        <v>0</v>
      </c>
      <c r="T209" s="150">
        <f t="shared" si="1158"/>
        <v>0</v>
      </c>
      <c r="U209" s="128"/>
      <c r="V209" s="128"/>
      <c r="W209" s="128"/>
      <c r="X209" s="128"/>
      <c r="Y209" s="128"/>
      <c r="Z209" s="128"/>
      <c r="AA209" s="128"/>
      <c r="AB209" s="128"/>
      <c r="AC209" s="128"/>
      <c r="AD209" s="128"/>
      <c r="AE209" s="128"/>
      <c r="AF209" s="128"/>
      <c r="AG209" s="208"/>
      <c r="AH209" s="208"/>
      <c r="AI209" s="136">
        <f t="shared" ref="AI209:AI210" si="1177">AK209+AM209+AO209+AQ209+AS209+AU209+AW209</f>
        <v>2.7</v>
      </c>
      <c r="AJ209" s="137">
        <f t="shared" si="1160"/>
        <v>2.7</v>
      </c>
      <c r="AK209" s="106">
        <f t="shared" ref="AK209:AK210" si="1178">E209+U209</f>
        <v>0</v>
      </c>
      <c r="AL209" s="106">
        <f t="shared" ref="AL209:AL210" si="1179">F209+V209</f>
        <v>0</v>
      </c>
      <c r="AM209" s="106">
        <f t="shared" ref="AM209:AM210" si="1180">G209+W209</f>
        <v>0</v>
      </c>
      <c r="AN209" s="106">
        <f t="shared" ref="AN209:AN210" si="1181">H209+X209</f>
        <v>0</v>
      </c>
      <c r="AO209" s="106">
        <f t="shared" ref="AO209:AO210" si="1182">I209+Y209</f>
        <v>2.7</v>
      </c>
      <c r="AP209" s="106">
        <f t="shared" ref="AP209:AP210" si="1183">J209+Z209</f>
        <v>2.7</v>
      </c>
      <c r="AQ209" s="106">
        <f t="shared" ref="AQ209:AQ210" si="1184">K209+AA209</f>
        <v>0</v>
      </c>
      <c r="AR209" s="106">
        <f t="shared" ref="AR209:AR210" si="1185">L209+AB209</f>
        <v>0</v>
      </c>
      <c r="AS209" s="106">
        <f t="shared" ref="AS209:AS210" si="1186">M209+AC209</f>
        <v>0</v>
      </c>
      <c r="AT209" s="106">
        <f t="shared" ref="AT209:AT210" si="1187">N209+AD209</f>
        <v>0</v>
      </c>
      <c r="AU209" s="106">
        <f t="shared" ref="AU209:AU210" si="1188">O209+AE209</f>
        <v>0</v>
      </c>
      <c r="AV209" s="106">
        <f t="shared" ref="AV209:AV210" si="1189">P209+AF209</f>
        <v>0</v>
      </c>
      <c r="AW209" s="106">
        <f t="shared" ref="AW209:AW210" si="1190">Q209+AG209</f>
        <v>0</v>
      </c>
      <c r="AX209" s="106">
        <f t="shared" ref="AX209:AX210" si="1191">R209+AH209</f>
        <v>0</v>
      </c>
      <c r="AY209" s="155">
        <f t="shared" si="630"/>
        <v>0</v>
      </c>
      <c r="AZ209" s="155">
        <f t="shared" si="631"/>
        <v>0</v>
      </c>
      <c r="BA209" s="155">
        <f t="shared" si="632"/>
        <v>0</v>
      </c>
      <c r="BB209" s="155">
        <f t="shared" si="633"/>
        <v>0</v>
      </c>
      <c r="BC209" s="155">
        <f t="shared" si="634"/>
        <v>0</v>
      </c>
      <c r="BD209" s="155">
        <f t="shared" si="635"/>
        <v>0</v>
      </c>
      <c r="BE209" s="155">
        <f t="shared" si="636"/>
        <v>0</v>
      </c>
      <c r="BF209" s="155">
        <f t="shared" si="637"/>
        <v>0</v>
      </c>
      <c r="BG209" s="155">
        <f t="shared" si="638"/>
        <v>0</v>
      </c>
      <c r="BH209" s="155">
        <f t="shared" si="639"/>
        <v>0</v>
      </c>
      <c r="BI209" s="155">
        <f t="shared" si="640"/>
        <v>0</v>
      </c>
      <c r="BJ209" s="155">
        <f t="shared" si="641"/>
        <v>0</v>
      </c>
      <c r="BK209" s="155">
        <f t="shared" si="642"/>
        <v>0</v>
      </c>
      <c r="BL209" s="155">
        <f t="shared" si="643"/>
        <v>0</v>
      </c>
      <c r="BM209" s="155">
        <f t="shared" si="644"/>
        <v>0</v>
      </c>
      <c r="BN209" s="155">
        <f t="shared" si="645"/>
        <v>0</v>
      </c>
      <c r="BO209" s="190">
        <f t="shared" si="646"/>
        <v>0</v>
      </c>
    </row>
    <row r="210" spans="1:67" ht="39" x14ac:dyDescent="0.25">
      <c r="A210" s="33"/>
      <c r="B210" s="32" t="s">
        <v>309</v>
      </c>
      <c r="C210" s="149">
        <f t="shared" si="1175"/>
        <v>3.6</v>
      </c>
      <c r="D210" s="150">
        <f t="shared" si="1156"/>
        <v>3.5</v>
      </c>
      <c r="E210" s="6"/>
      <c r="F210" s="6"/>
      <c r="G210" s="6"/>
      <c r="H210" s="6"/>
      <c r="I210" s="6">
        <v>3.6</v>
      </c>
      <c r="J210" s="6">
        <v>3.5</v>
      </c>
      <c r="K210" s="6"/>
      <c r="L210" s="6"/>
      <c r="M210" s="6"/>
      <c r="N210" s="6"/>
      <c r="O210" s="6"/>
      <c r="P210" s="6"/>
      <c r="Q210" s="198"/>
      <c r="R210" s="198"/>
      <c r="S210" s="149">
        <f t="shared" si="1176"/>
        <v>0</v>
      </c>
      <c r="T210" s="150">
        <f t="shared" si="1158"/>
        <v>0</v>
      </c>
      <c r="U210" s="128"/>
      <c r="V210" s="128"/>
      <c r="W210" s="128"/>
      <c r="X210" s="128"/>
      <c r="Y210" s="128"/>
      <c r="Z210" s="128"/>
      <c r="AA210" s="128"/>
      <c r="AB210" s="128"/>
      <c r="AC210" s="128"/>
      <c r="AD210" s="128"/>
      <c r="AE210" s="128"/>
      <c r="AF210" s="128"/>
      <c r="AG210" s="208"/>
      <c r="AH210" s="208"/>
      <c r="AI210" s="136">
        <f t="shared" si="1177"/>
        <v>3.6</v>
      </c>
      <c r="AJ210" s="137">
        <f t="shared" si="1160"/>
        <v>3.5</v>
      </c>
      <c r="AK210" s="106">
        <f t="shared" si="1178"/>
        <v>0</v>
      </c>
      <c r="AL210" s="106">
        <f t="shared" si="1179"/>
        <v>0</v>
      </c>
      <c r="AM210" s="106">
        <f t="shared" si="1180"/>
        <v>0</v>
      </c>
      <c r="AN210" s="106">
        <f t="shared" si="1181"/>
        <v>0</v>
      </c>
      <c r="AO210" s="106">
        <f t="shared" si="1182"/>
        <v>3.6</v>
      </c>
      <c r="AP210" s="106">
        <f t="shared" si="1183"/>
        <v>3.5</v>
      </c>
      <c r="AQ210" s="106">
        <f t="shared" si="1184"/>
        <v>0</v>
      </c>
      <c r="AR210" s="106">
        <f t="shared" si="1185"/>
        <v>0</v>
      </c>
      <c r="AS210" s="106">
        <f t="shared" si="1186"/>
        <v>0</v>
      </c>
      <c r="AT210" s="106">
        <f t="shared" si="1187"/>
        <v>0</v>
      </c>
      <c r="AU210" s="106">
        <f t="shared" si="1188"/>
        <v>0</v>
      </c>
      <c r="AV210" s="106">
        <f t="shared" si="1189"/>
        <v>0</v>
      </c>
      <c r="AW210" s="106">
        <f t="shared" si="1190"/>
        <v>0</v>
      </c>
      <c r="AX210" s="106">
        <f t="shared" si="1191"/>
        <v>0</v>
      </c>
      <c r="AY210" s="155">
        <f t="shared" si="630"/>
        <v>0</v>
      </c>
      <c r="AZ210" s="155">
        <f t="shared" si="631"/>
        <v>0</v>
      </c>
      <c r="BA210" s="155">
        <f t="shared" si="632"/>
        <v>0</v>
      </c>
      <c r="BB210" s="155">
        <f t="shared" si="633"/>
        <v>0</v>
      </c>
      <c r="BC210" s="155">
        <f t="shared" si="634"/>
        <v>0</v>
      </c>
      <c r="BD210" s="155">
        <f t="shared" si="635"/>
        <v>0</v>
      </c>
      <c r="BE210" s="155">
        <f t="shared" si="636"/>
        <v>0</v>
      </c>
      <c r="BF210" s="155">
        <f t="shared" si="637"/>
        <v>0</v>
      </c>
      <c r="BG210" s="155">
        <f t="shared" si="638"/>
        <v>0</v>
      </c>
      <c r="BH210" s="155">
        <f t="shared" si="639"/>
        <v>0</v>
      </c>
      <c r="BI210" s="155">
        <f t="shared" si="640"/>
        <v>0</v>
      </c>
      <c r="BJ210" s="155">
        <f t="shared" si="641"/>
        <v>0</v>
      </c>
      <c r="BK210" s="155">
        <f t="shared" si="642"/>
        <v>0</v>
      </c>
      <c r="BL210" s="155">
        <f t="shared" si="643"/>
        <v>0</v>
      </c>
      <c r="BM210" s="155">
        <f t="shared" si="644"/>
        <v>0</v>
      </c>
      <c r="BN210" s="155">
        <f t="shared" si="645"/>
        <v>0</v>
      </c>
      <c r="BO210" s="190">
        <f t="shared" si="646"/>
        <v>0</v>
      </c>
    </row>
    <row r="211" spans="1:67" ht="15" customHeight="1" x14ac:dyDescent="0.25">
      <c r="A211" s="29" t="s">
        <v>321</v>
      </c>
      <c r="B211" s="109" t="s">
        <v>322</v>
      </c>
      <c r="C211" s="145">
        <f>C212</f>
        <v>1243</v>
      </c>
      <c r="D211" s="146">
        <f t="shared" ref="D211:R211" si="1192">D212</f>
        <v>1077.5999999999999</v>
      </c>
      <c r="E211" s="123">
        <f t="shared" si="1192"/>
        <v>427.9</v>
      </c>
      <c r="F211" s="123">
        <f t="shared" si="1192"/>
        <v>328.7</v>
      </c>
      <c r="G211" s="123">
        <f t="shared" si="1192"/>
        <v>0</v>
      </c>
      <c r="H211" s="123">
        <f t="shared" si="1192"/>
        <v>0</v>
      </c>
      <c r="I211" s="123">
        <f t="shared" si="1192"/>
        <v>13.2</v>
      </c>
      <c r="J211" s="123">
        <f t="shared" si="1192"/>
        <v>10.4</v>
      </c>
      <c r="K211" s="123">
        <f t="shared" si="1192"/>
        <v>773.4</v>
      </c>
      <c r="L211" s="123">
        <f t="shared" si="1192"/>
        <v>738.5</v>
      </c>
      <c r="M211" s="123">
        <f t="shared" si="1192"/>
        <v>16.2</v>
      </c>
      <c r="N211" s="123">
        <f t="shared" si="1192"/>
        <v>0</v>
      </c>
      <c r="O211" s="123">
        <f t="shared" si="1192"/>
        <v>0</v>
      </c>
      <c r="P211" s="123">
        <f t="shared" si="1192"/>
        <v>0</v>
      </c>
      <c r="Q211" s="197">
        <f t="shared" si="1192"/>
        <v>12.299999999999999</v>
      </c>
      <c r="R211" s="197">
        <f t="shared" si="1192"/>
        <v>0</v>
      </c>
      <c r="S211" s="145">
        <f>S212</f>
        <v>0</v>
      </c>
      <c r="T211" s="146">
        <f t="shared" ref="T211:AH211" si="1193">T212</f>
        <v>0</v>
      </c>
      <c r="U211" s="127">
        <f t="shared" si="1193"/>
        <v>0</v>
      </c>
      <c r="V211" s="127">
        <f t="shared" si="1193"/>
        <v>0</v>
      </c>
      <c r="W211" s="127">
        <f t="shared" si="1193"/>
        <v>0</v>
      </c>
      <c r="X211" s="127">
        <f t="shared" si="1193"/>
        <v>0</v>
      </c>
      <c r="Y211" s="127">
        <f t="shared" si="1193"/>
        <v>0</v>
      </c>
      <c r="Z211" s="127">
        <f t="shared" si="1193"/>
        <v>0</v>
      </c>
      <c r="AA211" s="127">
        <f t="shared" si="1193"/>
        <v>0</v>
      </c>
      <c r="AB211" s="127">
        <f t="shared" si="1193"/>
        <v>0</v>
      </c>
      <c r="AC211" s="127">
        <f t="shared" si="1193"/>
        <v>0</v>
      </c>
      <c r="AD211" s="127">
        <f t="shared" si="1193"/>
        <v>0</v>
      </c>
      <c r="AE211" s="127">
        <f t="shared" si="1193"/>
        <v>0</v>
      </c>
      <c r="AF211" s="127">
        <f t="shared" si="1193"/>
        <v>0</v>
      </c>
      <c r="AG211" s="207">
        <f t="shared" si="1193"/>
        <v>0</v>
      </c>
      <c r="AH211" s="207">
        <f t="shared" si="1193"/>
        <v>0</v>
      </c>
      <c r="AI211" s="13">
        <f>AI212</f>
        <v>1243</v>
      </c>
      <c r="AJ211" s="11">
        <f t="shared" ref="AJ211:AX211" si="1194">AJ212</f>
        <v>1077.5999999999999</v>
      </c>
      <c r="AK211" s="97">
        <f t="shared" si="1194"/>
        <v>427.9</v>
      </c>
      <c r="AL211" s="97">
        <f t="shared" si="1194"/>
        <v>328.7</v>
      </c>
      <c r="AM211" s="97">
        <f t="shared" si="1194"/>
        <v>0</v>
      </c>
      <c r="AN211" s="97">
        <f t="shared" si="1194"/>
        <v>0</v>
      </c>
      <c r="AO211" s="97">
        <f t="shared" si="1194"/>
        <v>13.2</v>
      </c>
      <c r="AP211" s="97">
        <f t="shared" si="1194"/>
        <v>10.4</v>
      </c>
      <c r="AQ211" s="97">
        <f t="shared" si="1194"/>
        <v>773.4</v>
      </c>
      <c r="AR211" s="97">
        <f t="shared" si="1194"/>
        <v>738.5</v>
      </c>
      <c r="AS211" s="97">
        <f t="shared" si="1194"/>
        <v>16.2</v>
      </c>
      <c r="AT211" s="97">
        <f t="shared" si="1194"/>
        <v>0</v>
      </c>
      <c r="AU211" s="97">
        <f t="shared" si="1194"/>
        <v>0</v>
      </c>
      <c r="AV211" s="97">
        <f t="shared" si="1194"/>
        <v>0</v>
      </c>
      <c r="AW211" s="97">
        <f t="shared" si="1194"/>
        <v>12.299999999999999</v>
      </c>
      <c r="AX211" s="97">
        <f t="shared" si="1194"/>
        <v>0</v>
      </c>
      <c r="AY211" s="155">
        <f t="shared" si="630"/>
        <v>0</v>
      </c>
      <c r="AZ211" s="155">
        <f t="shared" si="631"/>
        <v>0</v>
      </c>
      <c r="BA211" s="155">
        <f t="shared" si="632"/>
        <v>0</v>
      </c>
      <c r="BB211" s="155">
        <f t="shared" si="633"/>
        <v>0</v>
      </c>
      <c r="BC211" s="155">
        <f t="shared" si="634"/>
        <v>0</v>
      </c>
      <c r="BD211" s="155">
        <f t="shared" si="635"/>
        <v>0</v>
      </c>
      <c r="BE211" s="155">
        <f t="shared" si="636"/>
        <v>0</v>
      </c>
      <c r="BF211" s="155">
        <f t="shared" si="637"/>
        <v>0</v>
      </c>
      <c r="BG211" s="155">
        <f t="shared" si="638"/>
        <v>0</v>
      </c>
      <c r="BH211" s="155">
        <f t="shared" si="639"/>
        <v>0</v>
      </c>
      <c r="BI211" s="155">
        <f t="shared" si="640"/>
        <v>0</v>
      </c>
      <c r="BJ211" s="155">
        <f t="shared" si="641"/>
        <v>0</v>
      </c>
      <c r="BK211" s="155">
        <f t="shared" si="642"/>
        <v>0</v>
      </c>
      <c r="BL211" s="155">
        <f t="shared" si="643"/>
        <v>0</v>
      </c>
      <c r="BM211" s="155">
        <f t="shared" si="644"/>
        <v>0</v>
      </c>
      <c r="BN211" s="155">
        <f t="shared" si="645"/>
        <v>0</v>
      </c>
      <c r="BO211" s="190">
        <f t="shared" si="646"/>
        <v>0</v>
      </c>
    </row>
    <row r="212" spans="1:67" x14ac:dyDescent="0.25">
      <c r="A212" s="30"/>
      <c r="B212" s="20" t="s">
        <v>308</v>
      </c>
      <c r="C212" s="148">
        <f t="shared" ref="C212" si="1195">E212+G212+I212+K212+M212+O212+Q212</f>
        <v>1243</v>
      </c>
      <c r="D212" s="148">
        <f t="shared" ref="D212:D216" si="1196">F212+H212+J212+L212+N212+P212+R212</f>
        <v>1077.5999999999999</v>
      </c>
      <c r="E212" s="6">
        <v>427.9</v>
      </c>
      <c r="F212" s="6">
        <v>328.7</v>
      </c>
      <c r="G212" s="6"/>
      <c r="H212" s="6"/>
      <c r="I212" s="6">
        <f>SUM(I213:I216)</f>
        <v>13.2</v>
      </c>
      <c r="J212" s="6">
        <f>SUM(J213:J216)</f>
        <v>10.4</v>
      </c>
      <c r="K212" s="6">
        <v>773.4</v>
      </c>
      <c r="L212" s="6">
        <v>738.5</v>
      </c>
      <c r="M212" s="6">
        <v>16.2</v>
      </c>
      <c r="N212" s="123"/>
      <c r="O212" s="123"/>
      <c r="P212" s="123"/>
      <c r="Q212" s="198">
        <f>'4 priedas_ nepanaudotos lėšos'!C73</f>
        <v>12.299999999999999</v>
      </c>
      <c r="R212" s="198">
        <f>'4 priedas_ nepanaudotos lėšos'!D73</f>
        <v>0</v>
      </c>
      <c r="S212" s="148">
        <f t="shared" ref="S212" si="1197">U212+W212+Y212+AA212+AC212+AE212+AG212</f>
        <v>0</v>
      </c>
      <c r="T212" s="148">
        <f t="shared" ref="T212:T216" si="1198">V212+X212+Z212+AB212+AD212+AF212+AH212</f>
        <v>0</v>
      </c>
      <c r="U212" s="128"/>
      <c r="V212" s="128"/>
      <c r="W212" s="128"/>
      <c r="X212" s="128"/>
      <c r="Y212" s="128">
        <f>SUM(Y213:Y216)</f>
        <v>0</v>
      </c>
      <c r="Z212" s="128">
        <f>SUM(Z213:Z216)</f>
        <v>0</v>
      </c>
      <c r="AA212" s="128"/>
      <c r="AB212" s="128"/>
      <c r="AC212" s="128"/>
      <c r="AD212" s="128"/>
      <c r="AE212" s="128"/>
      <c r="AF212" s="128"/>
      <c r="AG212" s="227">
        <f>'4 priedas_ nepanaudotos lėšos'!O73</f>
        <v>0</v>
      </c>
      <c r="AH212" s="227">
        <f>'4 priedas_ nepanaudotos lėšos'!P73</f>
        <v>0</v>
      </c>
      <c r="AI212" s="105">
        <f t="shared" ref="AI212" si="1199">AK212+AM212+AO212+AQ212+AS212+AU212+AW212</f>
        <v>1243</v>
      </c>
      <c r="AJ212" s="105">
        <f t="shared" ref="AJ212:AJ216" si="1200">AL212+AN212+AP212+AR212+AT212+AV212+AX212</f>
        <v>1077.5999999999999</v>
      </c>
      <c r="AK212" s="5">
        <f>E212+U212</f>
        <v>427.9</v>
      </c>
      <c r="AL212" s="5">
        <f t="shared" ref="AL212:AL213" si="1201">F212+V212</f>
        <v>328.7</v>
      </c>
      <c r="AM212" s="5">
        <f t="shared" ref="AM212:AM213" si="1202">G212+W212</f>
        <v>0</v>
      </c>
      <c r="AN212" s="5">
        <f t="shared" ref="AN212:AN213" si="1203">H212+X212</f>
        <v>0</v>
      </c>
      <c r="AO212" s="5">
        <f t="shared" ref="AO212:AO213" si="1204">I212+Y212</f>
        <v>13.2</v>
      </c>
      <c r="AP212" s="5">
        <f t="shared" ref="AP212:AP213" si="1205">J212+Z212</f>
        <v>10.4</v>
      </c>
      <c r="AQ212" s="5">
        <f t="shared" ref="AQ212:AQ213" si="1206">K212+AA212</f>
        <v>773.4</v>
      </c>
      <c r="AR212" s="5">
        <f t="shared" ref="AR212:AR213" si="1207">L212+AB212</f>
        <v>738.5</v>
      </c>
      <c r="AS212" s="5">
        <f t="shared" ref="AS212:AS213" si="1208">M212+AC212</f>
        <v>16.2</v>
      </c>
      <c r="AT212" s="5">
        <f t="shared" ref="AT212:AT213" si="1209">N212+AD212</f>
        <v>0</v>
      </c>
      <c r="AU212" s="5">
        <f t="shared" ref="AU212:AU213" si="1210">O212+AE212</f>
        <v>0</v>
      </c>
      <c r="AV212" s="5">
        <f t="shared" ref="AV212:AV213" si="1211">P212+AF212</f>
        <v>0</v>
      </c>
      <c r="AW212" s="5">
        <f t="shared" ref="AW212:AW213" si="1212">Q212+AG212</f>
        <v>12.299999999999999</v>
      </c>
      <c r="AX212" s="5">
        <f t="shared" ref="AX212:AX213" si="1213">R212+AH212</f>
        <v>0</v>
      </c>
      <c r="AY212" s="155">
        <f t="shared" si="630"/>
        <v>0</v>
      </c>
      <c r="AZ212" s="155">
        <f t="shared" si="631"/>
        <v>0</v>
      </c>
      <c r="BA212" s="155">
        <f t="shared" si="632"/>
        <v>0</v>
      </c>
      <c r="BB212" s="155">
        <f t="shared" si="633"/>
        <v>0</v>
      </c>
      <c r="BC212" s="155">
        <f t="shared" si="634"/>
        <v>0</v>
      </c>
      <c r="BD212" s="155">
        <f t="shared" si="635"/>
        <v>0</v>
      </c>
      <c r="BE212" s="155">
        <f t="shared" si="636"/>
        <v>0</v>
      </c>
      <c r="BF212" s="155">
        <f t="shared" si="637"/>
        <v>0</v>
      </c>
      <c r="BG212" s="155">
        <f t="shared" si="638"/>
        <v>0</v>
      </c>
      <c r="BH212" s="155">
        <f t="shared" si="639"/>
        <v>0</v>
      </c>
      <c r="BI212" s="155">
        <f t="shared" si="640"/>
        <v>0</v>
      </c>
      <c r="BJ212" s="155">
        <f t="shared" si="641"/>
        <v>0</v>
      </c>
      <c r="BK212" s="155">
        <f t="shared" si="642"/>
        <v>0</v>
      </c>
      <c r="BL212" s="155">
        <f t="shared" si="643"/>
        <v>0</v>
      </c>
      <c r="BM212" s="155">
        <f t="shared" si="644"/>
        <v>0</v>
      </c>
      <c r="BN212" s="155">
        <f t="shared" si="645"/>
        <v>0</v>
      </c>
      <c r="BO212" s="190">
        <f t="shared" si="646"/>
        <v>0</v>
      </c>
    </row>
    <row r="213" spans="1:67" ht="26.25" x14ac:dyDescent="0.25">
      <c r="A213" s="30"/>
      <c r="B213" s="32" t="s">
        <v>263</v>
      </c>
      <c r="C213" s="149">
        <f>E213+G213+I213+K213+M213+O213+Q213</f>
        <v>3.2</v>
      </c>
      <c r="D213" s="150">
        <f t="shared" si="1196"/>
        <v>0.6</v>
      </c>
      <c r="E213" s="6"/>
      <c r="F213" s="6"/>
      <c r="G213" s="6"/>
      <c r="H213" s="6"/>
      <c r="I213" s="6">
        <v>3.2</v>
      </c>
      <c r="J213" s="6">
        <v>0.6</v>
      </c>
      <c r="K213" s="6"/>
      <c r="L213" s="6"/>
      <c r="M213" s="6"/>
      <c r="N213" s="6"/>
      <c r="O213" s="6"/>
      <c r="P213" s="6"/>
      <c r="Q213" s="198"/>
      <c r="R213" s="198"/>
      <c r="S213" s="149">
        <f>U213+W213+Y213+AA213+AC213+AE213+AG213</f>
        <v>0</v>
      </c>
      <c r="T213" s="150">
        <f t="shared" si="1198"/>
        <v>0</v>
      </c>
      <c r="U213" s="128"/>
      <c r="V213" s="128"/>
      <c r="W213" s="128"/>
      <c r="X213" s="128"/>
      <c r="Y213" s="128"/>
      <c r="Z213" s="128"/>
      <c r="AA213" s="128"/>
      <c r="AB213" s="128"/>
      <c r="AC213" s="128"/>
      <c r="AD213" s="128"/>
      <c r="AE213" s="128"/>
      <c r="AF213" s="128"/>
      <c r="AG213" s="208"/>
      <c r="AH213" s="208"/>
      <c r="AI213" s="136">
        <f>AK213+AM213+AO213+AQ213+AS213+AU213+AW213</f>
        <v>3.2</v>
      </c>
      <c r="AJ213" s="137">
        <f t="shared" si="1200"/>
        <v>0.6</v>
      </c>
      <c r="AK213" s="106">
        <f t="shared" ref="AK213" si="1214">E213+U213</f>
        <v>0</v>
      </c>
      <c r="AL213" s="106">
        <f t="shared" si="1201"/>
        <v>0</v>
      </c>
      <c r="AM213" s="106">
        <f t="shared" si="1202"/>
        <v>0</v>
      </c>
      <c r="AN213" s="106">
        <f t="shared" si="1203"/>
        <v>0</v>
      </c>
      <c r="AO213" s="106">
        <f t="shared" si="1204"/>
        <v>3.2</v>
      </c>
      <c r="AP213" s="106">
        <f t="shared" si="1205"/>
        <v>0.6</v>
      </c>
      <c r="AQ213" s="106">
        <f t="shared" si="1206"/>
        <v>0</v>
      </c>
      <c r="AR213" s="106">
        <f t="shared" si="1207"/>
        <v>0</v>
      </c>
      <c r="AS213" s="106">
        <f t="shared" si="1208"/>
        <v>0</v>
      </c>
      <c r="AT213" s="106">
        <f t="shared" si="1209"/>
        <v>0</v>
      </c>
      <c r="AU213" s="106">
        <f t="shared" si="1210"/>
        <v>0</v>
      </c>
      <c r="AV213" s="106">
        <f t="shared" si="1211"/>
        <v>0</v>
      </c>
      <c r="AW213" s="106">
        <f t="shared" si="1212"/>
        <v>0</v>
      </c>
      <c r="AX213" s="106">
        <f t="shared" si="1213"/>
        <v>0</v>
      </c>
      <c r="AY213" s="155">
        <f t="shared" si="630"/>
        <v>0</v>
      </c>
      <c r="AZ213" s="155">
        <f t="shared" si="631"/>
        <v>0</v>
      </c>
      <c r="BA213" s="155">
        <f t="shared" si="632"/>
        <v>0</v>
      </c>
      <c r="BB213" s="155">
        <f t="shared" si="633"/>
        <v>0</v>
      </c>
      <c r="BC213" s="155">
        <f t="shared" si="634"/>
        <v>0</v>
      </c>
      <c r="BD213" s="155">
        <f t="shared" si="635"/>
        <v>0</v>
      </c>
      <c r="BE213" s="155">
        <f t="shared" si="636"/>
        <v>0</v>
      </c>
      <c r="BF213" s="155">
        <f t="shared" si="637"/>
        <v>0</v>
      </c>
      <c r="BG213" s="155">
        <f t="shared" si="638"/>
        <v>0</v>
      </c>
      <c r="BH213" s="155">
        <f t="shared" si="639"/>
        <v>0</v>
      </c>
      <c r="BI213" s="155">
        <f t="shared" si="640"/>
        <v>0</v>
      </c>
      <c r="BJ213" s="155">
        <f t="shared" si="641"/>
        <v>0</v>
      </c>
      <c r="BK213" s="155">
        <f t="shared" si="642"/>
        <v>0</v>
      </c>
      <c r="BL213" s="155">
        <f t="shared" si="643"/>
        <v>0</v>
      </c>
      <c r="BM213" s="155">
        <f t="shared" si="644"/>
        <v>0</v>
      </c>
      <c r="BN213" s="155">
        <f t="shared" si="645"/>
        <v>0</v>
      </c>
      <c r="BO213" s="190">
        <f t="shared" si="646"/>
        <v>0</v>
      </c>
    </row>
    <row r="214" spans="1:67" ht="26.25" x14ac:dyDescent="0.25">
      <c r="A214" s="30"/>
      <c r="B214" s="32" t="s">
        <v>310</v>
      </c>
      <c r="C214" s="149">
        <f t="shared" ref="C214:C216" si="1215">E214+G214+I214+K214+M214+O214+Q214</f>
        <v>5</v>
      </c>
      <c r="D214" s="150">
        <f t="shared" si="1196"/>
        <v>4.9000000000000004</v>
      </c>
      <c r="E214" s="6"/>
      <c r="F214" s="6"/>
      <c r="G214" s="6"/>
      <c r="H214" s="6"/>
      <c r="I214" s="6">
        <v>5</v>
      </c>
      <c r="J214" s="6">
        <v>4.9000000000000004</v>
      </c>
      <c r="K214" s="6"/>
      <c r="L214" s="6"/>
      <c r="M214" s="6"/>
      <c r="N214" s="6"/>
      <c r="O214" s="6"/>
      <c r="P214" s="6"/>
      <c r="Q214" s="198"/>
      <c r="R214" s="198"/>
      <c r="S214" s="149">
        <f t="shared" ref="S214:S216" si="1216">U214+W214+Y214+AA214+AC214+AE214+AG214</f>
        <v>0</v>
      </c>
      <c r="T214" s="150">
        <f t="shared" si="1198"/>
        <v>0</v>
      </c>
      <c r="U214" s="128"/>
      <c r="V214" s="128"/>
      <c r="W214" s="128"/>
      <c r="X214" s="128"/>
      <c r="Y214" s="128"/>
      <c r="Z214" s="128"/>
      <c r="AA214" s="128"/>
      <c r="AB214" s="128"/>
      <c r="AC214" s="128"/>
      <c r="AD214" s="128"/>
      <c r="AE214" s="128"/>
      <c r="AF214" s="128"/>
      <c r="AG214" s="208"/>
      <c r="AH214" s="208"/>
      <c r="AI214" s="136">
        <f t="shared" ref="AI214:AI216" si="1217">AK214+AM214+AO214+AQ214+AS214+AU214+AW214</f>
        <v>5</v>
      </c>
      <c r="AJ214" s="137">
        <f t="shared" si="1200"/>
        <v>4.9000000000000004</v>
      </c>
      <c r="AK214" s="106">
        <f t="shared" ref="AK214:AK216" si="1218">E214+U214</f>
        <v>0</v>
      </c>
      <c r="AL214" s="106">
        <f t="shared" ref="AL214:AL216" si="1219">F214+V214</f>
        <v>0</v>
      </c>
      <c r="AM214" s="106">
        <f t="shared" ref="AM214:AM216" si="1220">G214+W214</f>
        <v>0</v>
      </c>
      <c r="AN214" s="106">
        <f t="shared" ref="AN214:AN216" si="1221">H214+X214</f>
        <v>0</v>
      </c>
      <c r="AO214" s="106">
        <f t="shared" ref="AO214:AO216" si="1222">I214+Y214</f>
        <v>5</v>
      </c>
      <c r="AP214" s="106">
        <f t="shared" ref="AP214:AP216" si="1223">J214+Z214</f>
        <v>4.9000000000000004</v>
      </c>
      <c r="AQ214" s="106">
        <f t="shared" ref="AQ214:AQ216" si="1224">K214+AA214</f>
        <v>0</v>
      </c>
      <c r="AR214" s="106">
        <f t="shared" ref="AR214:AR216" si="1225">L214+AB214</f>
        <v>0</v>
      </c>
      <c r="AS214" s="106">
        <f t="shared" ref="AS214:AS216" si="1226">M214+AC214</f>
        <v>0</v>
      </c>
      <c r="AT214" s="106">
        <f t="shared" ref="AT214:AT216" si="1227">N214+AD214</f>
        <v>0</v>
      </c>
      <c r="AU214" s="106">
        <f t="shared" ref="AU214:AU216" si="1228">O214+AE214</f>
        <v>0</v>
      </c>
      <c r="AV214" s="106">
        <f t="shared" ref="AV214:AV216" si="1229">P214+AF214</f>
        <v>0</v>
      </c>
      <c r="AW214" s="106">
        <f t="shared" ref="AW214:AW216" si="1230">Q214+AG214</f>
        <v>0</v>
      </c>
      <c r="AX214" s="106">
        <f t="shared" ref="AX214:AX216" si="1231">R214+AH214</f>
        <v>0</v>
      </c>
      <c r="AY214" s="155">
        <f t="shared" si="630"/>
        <v>0</v>
      </c>
      <c r="AZ214" s="155">
        <f t="shared" si="631"/>
        <v>0</v>
      </c>
      <c r="BA214" s="155">
        <f t="shared" si="632"/>
        <v>0</v>
      </c>
      <c r="BB214" s="155">
        <f t="shared" si="633"/>
        <v>0</v>
      </c>
      <c r="BC214" s="155">
        <f t="shared" si="634"/>
        <v>0</v>
      </c>
      <c r="BD214" s="155">
        <f t="shared" si="635"/>
        <v>0</v>
      </c>
      <c r="BE214" s="155">
        <f t="shared" si="636"/>
        <v>0</v>
      </c>
      <c r="BF214" s="155">
        <f t="shared" si="637"/>
        <v>0</v>
      </c>
      <c r="BG214" s="155">
        <f t="shared" si="638"/>
        <v>0</v>
      </c>
      <c r="BH214" s="155">
        <f t="shared" si="639"/>
        <v>0</v>
      </c>
      <c r="BI214" s="155">
        <f t="shared" si="640"/>
        <v>0</v>
      </c>
      <c r="BJ214" s="155">
        <f t="shared" si="641"/>
        <v>0</v>
      </c>
      <c r="BK214" s="155">
        <f t="shared" si="642"/>
        <v>0</v>
      </c>
      <c r="BL214" s="155">
        <f t="shared" si="643"/>
        <v>0</v>
      </c>
      <c r="BM214" s="155">
        <f t="shared" si="644"/>
        <v>0</v>
      </c>
      <c r="BN214" s="155">
        <f t="shared" si="645"/>
        <v>0</v>
      </c>
      <c r="BO214" s="190">
        <f t="shared" si="646"/>
        <v>0</v>
      </c>
    </row>
    <row r="215" spans="1:67" ht="39" x14ac:dyDescent="0.25">
      <c r="A215" s="30"/>
      <c r="B215" s="32" t="s">
        <v>409</v>
      </c>
      <c r="C215" s="149">
        <f t="shared" si="1215"/>
        <v>1.4</v>
      </c>
      <c r="D215" s="150">
        <f t="shared" si="1196"/>
        <v>1.4</v>
      </c>
      <c r="E215" s="6"/>
      <c r="F215" s="6"/>
      <c r="G215" s="6"/>
      <c r="H215" s="6"/>
      <c r="I215" s="6">
        <v>1.4</v>
      </c>
      <c r="J215" s="6">
        <v>1.4</v>
      </c>
      <c r="K215" s="6"/>
      <c r="L215" s="6"/>
      <c r="M215" s="6"/>
      <c r="N215" s="6"/>
      <c r="O215" s="6"/>
      <c r="P215" s="6"/>
      <c r="Q215" s="198"/>
      <c r="R215" s="198"/>
      <c r="S215" s="149">
        <f t="shared" ref="S215" si="1232">U215+W215+Y215+AA215+AC215+AE215+AG215</f>
        <v>0</v>
      </c>
      <c r="T215" s="150">
        <f t="shared" ref="T215" si="1233">V215+X215+Z215+AB215+AD215+AF215+AH215</f>
        <v>0</v>
      </c>
      <c r="U215" s="128"/>
      <c r="V215" s="128"/>
      <c r="W215" s="128"/>
      <c r="X215" s="128"/>
      <c r="Y215" s="128"/>
      <c r="Z215" s="128"/>
      <c r="AA215" s="128"/>
      <c r="AB215" s="128"/>
      <c r="AC215" s="128"/>
      <c r="AD215" s="128"/>
      <c r="AE215" s="128"/>
      <c r="AF215" s="128"/>
      <c r="AG215" s="208"/>
      <c r="AH215" s="208"/>
      <c r="AI215" s="136">
        <f t="shared" ref="AI215" si="1234">AK215+AM215+AO215+AQ215+AS215+AU215+AW215</f>
        <v>1.4</v>
      </c>
      <c r="AJ215" s="137">
        <f t="shared" ref="AJ215" si="1235">AL215+AN215+AP215+AR215+AT215+AV215+AX215</f>
        <v>1.4</v>
      </c>
      <c r="AK215" s="106">
        <f t="shared" ref="AK215" si="1236">E215+U215</f>
        <v>0</v>
      </c>
      <c r="AL215" s="106">
        <f t="shared" ref="AL215" si="1237">F215+V215</f>
        <v>0</v>
      </c>
      <c r="AM215" s="106">
        <f t="shared" ref="AM215" si="1238">G215+W215</f>
        <v>0</v>
      </c>
      <c r="AN215" s="106">
        <f t="shared" ref="AN215" si="1239">H215+X215</f>
        <v>0</v>
      </c>
      <c r="AO215" s="106">
        <f t="shared" ref="AO215" si="1240">I215+Y215</f>
        <v>1.4</v>
      </c>
      <c r="AP215" s="106">
        <f t="shared" ref="AP215" si="1241">J215+Z215</f>
        <v>1.4</v>
      </c>
      <c r="AQ215" s="106">
        <f t="shared" ref="AQ215" si="1242">K215+AA215</f>
        <v>0</v>
      </c>
      <c r="AR215" s="106">
        <f t="shared" ref="AR215" si="1243">L215+AB215</f>
        <v>0</v>
      </c>
      <c r="AS215" s="106">
        <f t="shared" ref="AS215" si="1244">M215+AC215</f>
        <v>0</v>
      </c>
      <c r="AT215" s="106">
        <f t="shared" ref="AT215" si="1245">N215+AD215</f>
        <v>0</v>
      </c>
      <c r="AU215" s="106">
        <f t="shared" ref="AU215" si="1246">O215+AE215</f>
        <v>0</v>
      </c>
      <c r="AV215" s="106">
        <f t="shared" ref="AV215" si="1247">P215+AF215</f>
        <v>0</v>
      </c>
      <c r="AW215" s="106">
        <f t="shared" ref="AW215" si="1248">Q215+AG215</f>
        <v>0</v>
      </c>
      <c r="AX215" s="106">
        <f t="shared" ref="AX215" si="1249">R215+AH215</f>
        <v>0</v>
      </c>
      <c r="AY215" s="155">
        <f t="shared" si="630"/>
        <v>0</v>
      </c>
      <c r="AZ215" s="155">
        <f t="shared" si="631"/>
        <v>0</v>
      </c>
      <c r="BA215" s="155">
        <f t="shared" si="632"/>
        <v>0</v>
      </c>
      <c r="BB215" s="155">
        <f t="shared" si="633"/>
        <v>0</v>
      </c>
      <c r="BC215" s="155">
        <f t="shared" si="634"/>
        <v>0</v>
      </c>
      <c r="BD215" s="155">
        <f t="shared" si="635"/>
        <v>0</v>
      </c>
      <c r="BE215" s="155">
        <f t="shared" si="636"/>
        <v>0</v>
      </c>
      <c r="BF215" s="155">
        <f t="shared" si="637"/>
        <v>0</v>
      </c>
      <c r="BG215" s="155">
        <f t="shared" si="638"/>
        <v>0</v>
      </c>
      <c r="BH215" s="155">
        <f t="shared" si="639"/>
        <v>0</v>
      </c>
      <c r="BI215" s="155">
        <f t="shared" si="640"/>
        <v>0</v>
      </c>
      <c r="BJ215" s="155">
        <f t="shared" si="641"/>
        <v>0</v>
      </c>
      <c r="BK215" s="155">
        <f t="shared" si="642"/>
        <v>0</v>
      </c>
      <c r="BL215" s="155">
        <f t="shared" si="643"/>
        <v>0</v>
      </c>
      <c r="BM215" s="155">
        <f t="shared" si="644"/>
        <v>0</v>
      </c>
      <c r="BN215" s="155">
        <f t="shared" si="645"/>
        <v>0</v>
      </c>
      <c r="BO215" s="190">
        <f t="shared" si="646"/>
        <v>0</v>
      </c>
    </row>
    <row r="216" spans="1:67" ht="39" x14ac:dyDescent="0.25">
      <c r="A216" s="33"/>
      <c r="B216" s="32" t="s">
        <v>309</v>
      </c>
      <c r="C216" s="149">
        <f t="shared" si="1215"/>
        <v>3.6</v>
      </c>
      <c r="D216" s="150">
        <f t="shared" si="1196"/>
        <v>3.5</v>
      </c>
      <c r="E216" s="6"/>
      <c r="F216" s="6"/>
      <c r="G216" s="6"/>
      <c r="H216" s="6"/>
      <c r="I216" s="6">
        <v>3.6</v>
      </c>
      <c r="J216" s="6">
        <v>3.5</v>
      </c>
      <c r="K216" s="6"/>
      <c r="L216" s="6"/>
      <c r="M216" s="6"/>
      <c r="N216" s="6"/>
      <c r="O216" s="6"/>
      <c r="P216" s="6"/>
      <c r="Q216" s="198"/>
      <c r="R216" s="198"/>
      <c r="S216" s="149">
        <f t="shared" si="1216"/>
        <v>0</v>
      </c>
      <c r="T216" s="150">
        <f t="shared" si="1198"/>
        <v>0</v>
      </c>
      <c r="U216" s="128"/>
      <c r="V216" s="128"/>
      <c r="W216" s="128"/>
      <c r="X216" s="128"/>
      <c r="Y216" s="128"/>
      <c r="Z216" s="128"/>
      <c r="AA216" s="128"/>
      <c r="AB216" s="128"/>
      <c r="AC216" s="128"/>
      <c r="AD216" s="128"/>
      <c r="AE216" s="128"/>
      <c r="AF216" s="128"/>
      <c r="AG216" s="208"/>
      <c r="AH216" s="208"/>
      <c r="AI216" s="136">
        <f t="shared" si="1217"/>
        <v>3.6</v>
      </c>
      <c r="AJ216" s="137">
        <f t="shared" si="1200"/>
        <v>3.5</v>
      </c>
      <c r="AK216" s="106">
        <f t="shared" si="1218"/>
        <v>0</v>
      </c>
      <c r="AL216" s="106">
        <f t="shared" si="1219"/>
        <v>0</v>
      </c>
      <c r="AM216" s="106">
        <f t="shared" si="1220"/>
        <v>0</v>
      </c>
      <c r="AN216" s="106">
        <f t="shared" si="1221"/>
        <v>0</v>
      </c>
      <c r="AO216" s="106">
        <f t="shared" si="1222"/>
        <v>3.6</v>
      </c>
      <c r="AP216" s="106">
        <f t="shared" si="1223"/>
        <v>3.5</v>
      </c>
      <c r="AQ216" s="106">
        <f t="shared" si="1224"/>
        <v>0</v>
      </c>
      <c r="AR216" s="106">
        <f t="shared" si="1225"/>
        <v>0</v>
      </c>
      <c r="AS216" s="106">
        <f t="shared" si="1226"/>
        <v>0</v>
      </c>
      <c r="AT216" s="106">
        <f t="shared" si="1227"/>
        <v>0</v>
      </c>
      <c r="AU216" s="106">
        <f t="shared" si="1228"/>
        <v>0</v>
      </c>
      <c r="AV216" s="106">
        <f t="shared" si="1229"/>
        <v>0</v>
      </c>
      <c r="AW216" s="106">
        <f t="shared" si="1230"/>
        <v>0</v>
      </c>
      <c r="AX216" s="106">
        <f t="shared" si="1231"/>
        <v>0</v>
      </c>
      <c r="AY216" s="155">
        <f t="shared" si="630"/>
        <v>0</v>
      </c>
      <c r="AZ216" s="155">
        <f t="shared" si="631"/>
        <v>0</v>
      </c>
      <c r="BA216" s="155">
        <f t="shared" si="632"/>
        <v>0</v>
      </c>
      <c r="BB216" s="155">
        <f t="shared" si="633"/>
        <v>0</v>
      </c>
      <c r="BC216" s="155">
        <f t="shared" si="634"/>
        <v>0</v>
      </c>
      <c r="BD216" s="155">
        <f t="shared" si="635"/>
        <v>0</v>
      </c>
      <c r="BE216" s="155">
        <f t="shared" si="636"/>
        <v>0</v>
      </c>
      <c r="BF216" s="155">
        <f t="shared" si="637"/>
        <v>0</v>
      </c>
      <c r="BG216" s="155">
        <f t="shared" si="638"/>
        <v>0</v>
      </c>
      <c r="BH216" s="155">
        <f t="shared" si="639"/>
        <v>0</v>
      </c>
      <c r="BI216" s="155">
        <f t="shared" si="640"/>
        <v>0</v>
      </c>
      <c r="BJ216" s="155">
        <f t="shared" si="641"/>
        <v>0</v>
      </c>
      <c r="BK216" s="155">
        <f t="shared" si="642"/>
        <v>0</v>
      </c>
      <c r="BL216" s="155">
        <f t="shared" si="643"/>
        <v>0</v>
      </c>
      <c r="BM216" s="155">
        <f t="shared" si="644"/>
        <v>0</v>
      </c>
      <c r="BN216" s="155">
        <f t="shared" si="645"/>
        <v>0</v>
      </c>
      <c r="BO216" s="190">
        <f t="shared" si="646"/>
        <v>0</v>
      </c>
    </row>
    <row r="217" spans="1:67" ht="15" customHeight="1" x14ac:dyDescent="0.25">
      <c r="A217" s="29" t="s">
        <v>33</v>
      </c>
      <c r="B217" s="109" t="s">
        <v>323</v>
      </c>
      <c r="C217" s="145">
        <f>C218</f>
        <v>297.8</v>
      </c>
      <c r="D217" s="146">
        <f t="shared" ref="D217:R217" si="1250">D218</f>
        <v>245.09999999999997</v>
      </c>
      <c r="E217" s="123">
        <f t="shared" si="1250"/>
        <v>195.9</v>
      </c>
      <c r="F217" s="123">
        <f t="shared" si="1250"/>
        <v>163.6</v>
      </c>
      <c r="G217" s="123">
        <f t="shared" si="1250"/>
        <v>0</v>
      </c>
      <c r="H217" s="123">
        <f t="shared" si="1250"/>
        <v>0</v>
      </c>
      <c r="I217" s="123">
        <f t="shared" si="1250"/>
        <v>6.6999999999999993</v>
      </c>
      <c r="J217" s="123">
        <f t="shared" si="1250"/>
        <v>6.6999999999999993</v>
      </c>
      <c r="K217" s="123">
        <f t="shared" si="1250"/>
        <v>77.900000000000006</v>
      </c>
      <c r="L217" s="123">
        <f t="shared" si="1250"/>
        <v>74.8</v>
      </c>
      <c r="M217" s="123">
        <f t="shared" si="1250"/>
        <v>11.8</v>
      </c>
      <c r="N217" s="123">
        <f t="shared" si="1250"/>
        <v>0</v>
      </c>
      <c r="O217" s="123">
        <f t="shared" si="1250"/>
        <v>0</v>
      </c>
      <c r="P217" s="123">
        <f t="shared" si="1250"/>
        <v>0</v>
      </c>
      <c r="Q217" s="197">
        <f t="shared" si="1250"/>
        <v>5.5</v>
      </c>
      <c r="R217" s="197">
        <f t="shared" si="1250"/>
        <v>0</v>
      </c>
      <c r="S217" s="145">
        <f>S218</f>
        <v>0</v>
      </c>
      <c r="T217" s="146">
        <f t="shared" ref="T217:AH217" si="1251">T218</f>
        <v>0</v>
      </c>
      <c r="U217" s="127">
        <f t="shared" si="1251"/>
        <v>0</v>
      </c>
      <c r="V217" s="127">
        <f t="shared" si="1251"/>
        <v>0</v>
      </c>
      <c r="W217" s="127">
        <f t="shared" si="1251"/>
        <v>0</v>
      </c>
      <c r="X217" s="127">
        <f t="shared" si="1251"/>
        <v>0</v>
      </c>
      <c r="Y217" s="127">
        <f t="shared" si="1251"/>
        <v>0</v>
      </c>
      <c r="Z217" s="127">
        <f t="shared" si="1251"/>
        <v>0</v>
      </c>
      <c r="AA217" s="127">
        <f t="shared" si="1251"/>
        <v>0</v>
      </c>
      <c r="AB217" s="127">
        <f t="shared" si="1251"/>
        <v>0</v>
      </c>
      <c r="AC217" s="127">
        <f t="shared" si="1251"/>
        <v>0</v>
      </c>
      <c r="AD217" s="127">
        <f t="shared" si="1251"/>
        <v>0</v>
      </c>
      <c r="AE217" s="127">
        <f t="shared" si="1251"/>
        <v>0</v>
      </c>
      <c r="AF217" s="127">
        <f t="shared" si="1251"/>
        <v>0</v>
      </c>
      <c r="AG217" s="207">
        <f t="shared" si="1251"/>
        <v>0</v>
      </c>
      <c r="AH217" s="207">
        <f t="shared" si="1251"/>
        <v>0</v>
      </c>
      <c r="AI217" s="13">
        <f>AI218</f>
        <v>297.8</v>
      </c>
      <c r="AJ217" s="11">
        <f t="shared" ref="AJ217:AX217" si="1252">AJ218</f>
        <v>245.09999999999997</v>
      </c>
      <c r="AK217" s="97">
        <f t="shared" si="1252"/>
        <v>195.9</v>
      </c>
      <c r="AL217" s="97">
        <f t="shared" si="1252"/>
        <v>163.6</v>
      </c>
      <c r="AM217" s="97">
        <f t="shared" si="1252"/>
        <v>0</v>
      </c>
      <c r="AN217" s="97">
        <f t="shared" si="1252"/>
        <v>0</v>
      </c>
      <c r="AO217" s="97">
        <f t="shared" si="1252"/>
        <v>6.6999999999999993</v>
      </c>
      <c r="AP217" s="97">
        <f t="shared" si="1252"/>
        <v>6.6999999999999993</v>
      </c>
      <c r="AQ217" s="97">
        <f t="shared" si="1252"/>
        <v>77.900000000000006</v>
      </c>
      <c r="AR217" s="97">
        <f t="shared" si="1252"/>
        <v>74.8</v>
      </c>
      <c r="AS217" s="97">
        <f t="shared" si="1252"/>
        <v>11.8</v>
      </c>
      <c r="AT217" s="97">
        <f t="shared" si="1252"/>
        <v>0</v>
      </c>
      <c r="AU217" s="97">
        <f t="shared" si="1252"/>
        <v>0</v>
      </c>
      <c r="AV217" s="97">
        <f t="shared" si="1252"/>
        <v>0</v>
      </c>
      <c r="AW217" s="97">
        <f t="shared" si="1252"/>
        <v>5.5</v>
      </c>
      <c r="AX217" s="97">
        <f t="shared" si="1252"/>
        <v>0</v>
      </c>
      <c r="AY217" s="155">
        <f t="shared" si="630"/>
        <v>0</v>
      </c>
      <c r="AZ217" s="155">
        <f t="shared" si="631"/>
        <v>0</v>
      </c>
      <c r="BA217" s="155">
        <f t="shared" si="632"/>
        <v>0</v>
      </c>
      <c r="BB217" s="155">
        <f t="shared" si="633"/>
        <v>0</v>
      </c>
      <c r="BC217" s="155">
        <f t="shared" si="634"/>
        <v>0</v>
      </c>
      <c r="BD217" s="155">
        <f t="shared" si="635"/>
        <v>0</v>
      </c>
      <c r="BE217" s="155">
        <f t="shared" si="636"/>
        <v>0</v>
      </c>
      <c r="BF217" s="155">
        <f t="shared" si="637"/>
        <v>0</v>
      </c>
      <c r="BG217" s="155">
        <f t="shared" si="638"/>
        <v>0</v>
      </c>
      <c r="BH217" s="155">
        <f t="shared" si="639"/>
        <v>0</v>
      </c>
      <c r="BI217" s="155">
        <f t="shared" si="640"/>
        <v>0</v>
      </c>
      <c r="BJ217" s="155">
        <f t="shared" si="641"/>
        <v>0</v>
      </c>
      <c r="BK217" s="155">
        <f t="shared" si="642"/>
        <v>0</v>
      </c>
      <c r="BL217" s="155">
        <f t="shared" si="643"/>
        <v>0</v>
      </c>
      <c r="BM217" s="155">
        <f t="shared" si="644"/>
        <v>0</v>
      </c>
      <c r="BN217" s="155">
        <f t="shared" si="645"/>
        <v>0</v>
      </c>
      <c r="BO217" s="190">
        <f t="shared" si="646"/>
        <v>0</v>
      </c>
    </row>
    <row r="218" spans="1:67" x14ac:dyDescent="0.25">
      <c r="A218" s="30"/>
      <c r="B218" s="20" t="s">
        <v>308</v>
      </c>
      <c r="C218" s="148">
        <f t="shared" ref="C218" si="1253">E218+G218+I218+K218+M218+O218+Q218</f>
        <v>297.8</v>
      </c>
      <c r="D218" s="148">
        <f t="shared" ref="D218:D220" si="1254">F218+H218+J218+L218+N218+P218+R218</f>
        <v>245.09999999999997</v>
      </c>
      <c r="E218" s="6">
        <v>195.9</v>
      </c>
      <c r="F218" s="6">
        <v>163.6</v>
      </c>
      <c r="G218" s="6"/>
      <c r="H218" s="6"/>
      <c r="I218" s="6">
        <f>I219+I220</f>
        <v>6.6999999999999993</v>
      </c>
      <c r="J218" s="6">
        <f>J219+J220</f>
        <v>6.6999999999999993</v>
      </c>
      <c r="K218" s="6">
        <v>77.900000000000006</v>
      </c>
      <c r="L218" s="6">
        <v>74.8</v>
      </c>
      <c r="M218" s="6">
        <v>11.8</v>
      </c>
      <c r="N218" s="123"/>
      <c r="O218" s="123"/>
      <c r="P218" s="123"/>
      <c r="Q218" s="198">
        <f>'4 priedas_ nepanaudotos lėšos'!C75</f>
        <v>5.5</v>
      </c>
      <c r="R218" s="198">
        <f>'4 priedas_ nepanaudotos lėšos'!D75</f>
        <v>0</v>
      </c>
      <c r="S218" s="148">
        <f t="shared" ref="S218" si="1255">U218+W218+Y218+AA218+AC218+AE218+AG218</f>
        <v>0</v>
      </c>
      <c r="T218" s="148">
        <f t="shared" ref="T218:T220" si="1256">V218+X218+Z218+AB218+AD218+AF218+AH218</f>
        <v>0</v>
      </c>
      <c r="U218" s="127"/>
      <c r="V218" s="127"/>
      <c r="W218" s="128"/>
      <c r="X218" s="128"/>
      <c r="Y218" s="128">
        <f>Y219+Y220</f>
        <v>0</v>
      </c>
      <c r="Z218" s="128">
        <f>Z219+Z220</f>
        <v>0</v>
      </c>
      <c r="AA218" s="127"/>
      <c r="AB218" s="127"/>
      <c r="AC218" s="127"/>
      <c r="AD218" s="127"/>
      <c r="AE218" s="127"/>
      <c r="AF218" s="127"/>
      <c r="AG218" s="207">
        <f>'4 priedas_ nepanaudotos lėšos'!O75</f>
        <v>0</v>
      </c>
      <c r="AH218" s="207">
        <f>'4 priedas_ nepanaudotos lėšos'!P75</f>
        <v>0</v>
      </c>
      <c r="AI218" s="105">
        <f t="shared" ref="AI218" si="1257">AK218+AM218+AO218+AQ218+AS218+AU218+AW218</f>
        <v>297.8</v>
      </c>
      <c r="AJ218" s="105">
        <f t="shared" ref="AJ218:AJ220" si="1258">AL218+AN218+AP218+AR218+AT218+AV218+AX218</f>
        <v>245.09999999999997</v>
      </c>
      <c r="AK218" s="5">
        <f>E218+U218</f>
        <v>195.9</v>
      </c>
      <c r="AL218" s="5">
        <f t="shared" ref="AL218:AL219" si="1259">F218+V218</f>
        <v>163.6</v>
      </c>
      <c r="AM218" s="5">
        <f t="shared" ref="AM218:AM219" si="1260">G218+W218</f>
        <v>0</v>
      </c>
      <c r="AN218" s="5">
        <f t="shared" ref="AN218:AN219" si="1261">H218+X218</f>
        <v>0</v>
      </c>
      <c r="AO218" s="5">
        <f t="shared" ref="AO218:AO219" si="1262">I218+Y218</f>
        <v>6.6999999999999993</v>
      </c>
      <c r="AP218" s="5">
        <f t="shared" ref="AP218:AP219" si="1263">J218+Z218</f>
        <v>6.6999999999999993</v>
      </c>
      <c r="AQ218" s="5">
        <f t="shared" ref="AQ218:AQ219" si="1264">K218+AA218</f>
        <v>77.900000000000006</v>
      </c>
      <c r="AR218" s="5">
        <f t="shared" ref="AR218:AR219" si="1265">L218+AB218</f>
        <v>74.8</v>
      </c>
      <c r="AS218" s="5">
        <f t="shared" ref="AS218:AS219" si="1266">M218+AC218</f>
        <v>11.8</v>
      </c>
      <c r="AT218" s="5">
        <f t="shared" ref="AT218:AT219" si="1267">N218+AD218</f>
        <v>0</v>
      </c>
      <c r="AU218" s="5">
        <f t="shared" ref="AU218:AU219" si="1268">O218+AE218</f>
        <v>0</v>
      </c>
      <c r="AV218" s="5">
        <f t="shared" ref="AV218:AV219" si="1269">P218+AF218</f>
        <v>0</v>
      </c>
      <c r="AW218" s="5">
        <f t="shared" ref="AW218:AW219" si="1270">Q218+AG218</f>
        <v>5.5</v>
      </c>
      <c r="AX218" s="5">
        <f t="shared" ref="AX218:AX219" si="1271">R218+AH218</f>
        <v>0</v>
      </c>
      <c r="AY218" s="155">
        <f t="shared" si="630"/>
        <v>0</v>
      </c>
      <c r="AZ218" s="155">
        <f t="shared" si="631"/>
        <v>0</v>
      </c>
      <c r="BA218" s="155">
        <f t="shared" si="632"/>
        <v>0</v>
      </c>
      <c r="BB218" s="155">
        <f t="shared" si="633"/>
        <v>0</v>
      </c>
      <c r="BC218" s="155">
        <f t="shared" si="634"/>
        <v>0</v>
      </c>
      <c r="BD218" s="155">
        <f t="shared" si="635"/>
        <v>0</v>
      </c>
      <c r="BE218" s="155">
        <f t="shared" si="636"/>
        <v>0</v>
      </c>
      <c r="BF218" s="155">
        <f t="shared" si="637"/>
        <v>0</v>
      </c>
      <c r="BG218" s="155">
        <f t="shared" si="638"/>
        <v>0</v>
      </c>
      <c r="BH218" s="155">
        <f t="shared" si="639"/>
        <v>0</v>
      </c>
      <c r="BI218" s="155">
        <f t="shared" si="640"/>
        <v>0</v>
      </c>
      <c r="BJ218" s="155">
        <f t="shared" si="641"/>
        <v>0</v>
      </c>
      <c r="BK218" s="155">
        <f t="shared" si="642"/>
        <v>0</v>
      </c>
      <c r="BL218" s="155">
        <f t="shared" si="643"/>
        <v>0</v>
      </c>
      <c r="BM218" s="155">
        <f t="shared" si="644"/>
        <v>0</v>
      </c>
      <c r="BN218" s="155">
        <f t="shared" si="645"/>
        <v>0</v>
      </c>
      <c r="BO218" s="190">
        <f t="shared" si="646"/>
        <v>0</v>
      </c>
    </row>
    <row r="219" spans="1:67" ht="26.25" x14ac:dyDescent="0.25">
      <c r="A219" s="30"/>
      <c r="B219" s="32" t="s">
        <v>310</v>
      </c>
      <c r="C219" s="149">
        <f>E219+G219+I219+K219+M219+O219+Q219</f>
        <v>3.9</v>
      </c>
      <c r="D219" s="150">
        <f t="shared" si="1254"/>
        <v>3.9</v>
      </c>
      <c r="E219" s="130"/>
      <c r="F219" s="130"/>
      <c r="G219" s="130"/>
      <c r="H219" s="130"/>
      <c r="I219" s="130">
        <v>3.9</v>
      </c>
      <c r="J219" s="130">
        <v>3.9</v>
      </c>
      <c r="K219" s="133"/>
      <c r="L219" s="133"/>
      <c r="M219" s="133"/>
      <c r="N219" s="133"/>
      <c r="O219" s="133"/>
      <c r="P219" s="133"/>
      <c r="Q219" s="202"/>
      <c r="R219" s="202"/>
      <c r="S219" s="149">
        <f>U219+W219+Y219+AA219+AC219+AE219+AG219</f>
        <v>0</v>
      </c>
      <c r="T219" s="150">
        <f t="shared" si="1256"/>
        <v>0</v>
      </c>
      <c r="U219" s="135"/>
      <c r="V219" s="135"/>
      <c r="W219" s="135"/>
      <c r="X219" s="135"/>
      <c r="Y219" s="135"/>
      <c r="Z219" s="135"/>
      <c r="AA219" s="135"/>
      <c r="AB219" s="135"/>
      <c r="AC219" s="135"/>
      <c r="AD219" s="135"/>
      <c r="AE219" s="135"/>
      <c r="AF219" s="135"/>
      <c r="AG219" s="212"/>
      <c r="AH219" s="212"/>
      <c r="AI219" s="136">
        <f>AK219+AM219+AO219+AQ219+AS219+AU219+AW219</f>
        <v>3.9</v>
      </c>
      <c r="AJ219" s="137">
        <f t="shared" si="1258"/>
        <v>3.9</v>
      </c>
      <c r="AK219" s="106">
        <f t="shared" ref="AK219" si="1272">E219+U219</f>
        <v>0</v>
      </c>
      <c r="AL219" s="106">
        <f t="shared" si="1259"/>
        <v>0</v>
      </c>
      <c r="AM219" s="106">
        <f t="shared" si="1260"/>
        <v>0</v>
      </c>
      <c r="AN219" s="106">
        <f t="shared" si="1261"/>
        <v>0</v>
      </c>
      <c r="AO219" s="106">
        <f t="shared" si="1262"/>
        <v>3.9</v>
      </c>
      <c r="AP219" s="106">
        <f t="shared" si="1263"/>
        <v>3.9</v>
      </c>
      <c r="AQ219" s="106">
        <f t="shared" si="1264"/>
        <v>0</v>
      </c>
      <c r="AR219" s="106">
        <f t="shared" si="1265"/>
        <v>0</v>
      </c>
      <c r="AS219" s="106">
        <f t="shared" si="1266"/>
        <v>0</v>
      </c>
      <c r="AT219" s="106">
        <f t="shared" si="1267"/>
        <v>0</v>
      </c>
      <c r="AU219" s="106">
        <f t="shared" si="1268"/>
        <v>0</v>
      </c>
      <c r="AV219" s="106">
        <f t="shared" si="1269"/>
        <v>0</v>
      </c>
      <c r="AW219" s="106">
        <f t="shared" si="1270"/>
        <v>0</v>
      </c>
      <c r="AX219" s="106">
        <f t="shared" si="1271"/>
        <v>0</v>
      </c>
      <c r="AY219" s="155">
        <f t="shared" si="630"/>
        <v>0</v>
      </c>
      <c r="AZ219" s="155">
        <f t="shared" si="631"/>
        <v>0</v>
      </c>
      <c r="BA219" s="155">
        <f t="shared" si="632"/>
        <v>0</v>
      </c>
      <c r="BB219" s="155">
        <f t="shared" si="633"/>
        <v>0</v>
      </c>
      <c r="BC219" s="155">
        <f t="shared" si="634"/>
        <v>0</v>
      </c>
      <c r="BD219" s="155">
        <f t="shared" si="635"/>
        <v>0</v>
      </c>
      <c r="BE219" s="155">
        <f t="shared" si="636"/>
        <v>0</v>
      </c>
      <c r="BF219" s="155">
        <f t="shared" si="637"/>
        <v>0</v>
      </c>
      <c r="BG219" s="155">
        <f t="shared" si="638"/>
        <v>0</v>
      </c>
      <c r="BH219" s="155">
        <f t="shared" si="639"/>
        <v>0</v>
      </c>
      <c r="BI219" s="155">
        <f t="shared" si="640"/>
        <v>0</v>
      </c>
      <c r="BJ219" s="155">
        <f t="shared" si="641"/>
        <v>0</v>
      </c>
      <c r="BK219" s="155">
        <f t="shared" si="642"/>
        <v>0</v>
      </c>
      <c r="BL219" s="155">
        <f t="shared" si="643"/>
        <v>0</v>
      </c>
      <c r="BM219" s="155">
        <f t="shared" si="644"/>
        <v>0</v>
      </c>
      <c r="BN219" s="155">
        <f t="shared" si="645"/>
        <v>0</v>
      </c>
      <c r="BO219" s="190">
        <f t="shared" si="646"/>
        <v>0</v>
      </c>
    </row>
    <row r="220" spans="1:67" ht="39" x14ac:dyDescent="0.25">
      <c r="A220" s="33"/>
      <c r="B220" s="32" t="s">
        <v>309</v>
      </c>
      <c r="C220" s="149">
        <f>E220+G220+I220+K220+M220+O220+Q220</f>
        <v>2.8</v>
      </c>
      <c r="D220" s="150">
        <f t="shared" si="1254"/>
        <v>2.8</v>
      </c>
      <c r="E220" s="130"/>
      <c r="F220" s="130"/>
      <c r="G220" s="130"/>
      <c r="H220" s="130"/>
      <c r="I220" s="130">
        <v>2.8</v>
      </c>
      <c r="J220" s="130">
        <v>2.8</v>
      </c>
      <c r="K220" s="130"/>
      <c r="L220" s="130"/>
      <c r="M220" s="130"/>
      <c r="N220" s="130"/>
      <c r="O220" s="130"/>
      <c r="P220" s="130"/>
      <c r="Q220" s="199"/>
      <c r="R220" s="199"/>
      <c r="S220" s="149">
        <f>U220+W220+Y220+AA220+AC220+AE220+AG220</f>
        <v>0</v>
      </c>
      <c r="T220" s="150">
        <f t="shared" si="1256"/>
        <v>0</v>
      </c>
      <c r="U220" s="131"/>
      <c r="V220" s="131"/>
      <c r="W220" s="131"/>
      <c r="X220" s="131"/>
      <c r="Y220" s="131"/>
      <c r="Z220" s="131"/>
      <c r="AA220" s="131"/>
      <c r="AB220" s="131"/>
      <c r="AC220" s="131"/>
      <c r="AD220" s="131"/>
      <c r="AE220" s="131"/>
      <c r="AF220" s="131"/>
      <c r="AG220" s="209"/>
      <c r="AH220" s="209"/>
      <c r="AI220" s="136">
        <f>AK220+AM220+AO220+AQ220+AS220+AU220+AW220</f>
        <v>2.8</v>
      </c>
      <c r="AJ220" s="137">
        <f t="shared" si="1258"/>
        <v>2.8</v>
      </c>
      <c r="AK220" s="106">
        <f t="shared" ref="AK220" si="1273">E220+U220</f>
        <v>0</v>
      </c>
      <c r="AL220" s="106">
        <f t="shared" ref="AL220" si="1274">F220+V220</f>
        <v>0</v>
      </c>
      <c r="AM220" s="106">
        <f t="shared" ref="AM220" si="1275">G220+W220</f>
        <v>0</v>
      </c>
      <c r="AN220" s="106">
        <f t="shared" ref="AN220" si="1276">H220+X220</f>
        <v>0</v>
      </c>
      <c r="AO220" s="106">
        <f t="shared" ref="AO220" si="1277">I220+Y220</f>
        <v>2.8</v>
      </c>
      <c r="AP220" s="106">
        <f t="shared" ref="AP220" si="1278">J220+Z220</f>
        <v>2.8</v>
      </c>
      <c r="AQ220" s="106">
        <f t="shared" ref="AQ220" si="1279">K220+AA220</f>
        <v>0</v>
      </c>
      <c r="AR220" s="106">
        <f t="shared" ref="AR220" si="1280">L220+AB220</f>
        <v>0</v>
      </c>
      <c r="AS220" s="106">
        <f t="shared" ref="AS220" si="1281">M220+AC220</f>
        <v>0</v>
      </c>
      <c r="AT220" s="106">
        <f t="shared" ref="AT220" si="1282">N220+AD220</f>
        <v>0</v>
      </c>
      <c r="AU220" s="106">
        <f t="shared" ref="AU220" si="1283">O220+AE220</f>
        <v>0</v>
      </c>
      <c r="AV220" s="106">
        <f t="shared" ref="AV220" si="1284">P220+AF220</f>
        <v>0</v>
      </c>
      <c r="AW220" s="106">
        <f t="shared" ref="AW220" si="1285">Q220+AG220</f>
        <v>0</v>
      </c>
      <c r="AX220" s="106">
        <f t="shared" ref="AX220" si="1286">R220+AH220</f>
        <v>0</v>
      </c>
      <c r="AY220" s="155">
        <f t="shared" si="630"/>
        <v>0</v>
      </c>
      <c r="AZ220" s="155">
        <f t="shared" si="631"/>
        <v>0</v>
      </c>
      <c r="BA220" s="155">
        <f t="shared" si="632"/>
        <v>0</v>
      </c>
      <c r="BB220" s="155">
        <f t="shared" si="633"/>
        <v>0</v>
      </c>
      <c r="BC220" s="155">
        <f t="shared" si="634"/>
        <v>0</v>
      </c>
      <c r="BD220" s="155">
        <f t="shared" si="635"/>
        <v>0</v>
      </c>
      <c r="BE220" s="155">
        <f t="shared" si="636"/>
        <v>0</v>
      </c>
      <c r="BF220" s="155">
        <f t="shared" si="637"/>
        <v>0</v>
      </c>
      <c r="BG220" s="155">
        <f t="shared" si="638"/>
        <v>0</v>
      </c>
      <c r="BH220" s="155">
        <f t="shared" si="639"/>
        <v>0</v>
      </c>
      <c r="BI220" s="155">
        <f t="shared" si="640"/>
        <v>0</v>
      </c>
      <c r="BJ220" s="155">
        <f t="shared" si="641"/>
        <v>0</v>
      </c>
      <c r="BK220" s="155">
        <f t="shared" si="642"/>
        <v>0</v>
      </c>
      <c r="BL220" s="155">
        <f t="shared" si="643"/>
        <v>0</v>
      </c>
      <c r="BM220" s="155">
        <f t="shared" si="644"/>
        <v>0</v>
      </c>
      <c r="BN220" s="155">
        <f t="shared" si="645"/>
        <v>0</v>
      </c>
      <c r="BO220" s="190">
        <f t="shared" si="646"/>
        <v>0</v>
      </c>
    </row>
    <row r="221" spans="1:67" ht="15" customHeight="1" x14ac:dyDescent="0.25">
      <c r="A221" s="29" t="s">
        <v>34</v>
      </c>
      <c r="B221" s="109" t="s">
        <v>326</v>
      </c>
      <c r="C221" s="145">
        <f>C222</f>
        <v>423.7</v>
      </c>
      <c r="D221" s="146">
        <f t="shared" ref="D221:R221" si="1287">D222</f>
        <v>347.29999999999995</v>
      </c>
      <c r="E221" s="123">
        <f t="shared" si="1287"/>
        <v>181.7</v>
      </c>
      <c r="F221" s="123">
        <f t="shared" si="1287"/>
        <v>142.1</v>
      </c>
      <c r="G221" s="123">
        <f t="shared" si="1287"/>
        <v>0</v>
      </c>
      <c r="H221" s="123">
        <f t="shared" si="1287"/>
        <v>0</v>
      </c>
      <c r="I221" s="123">
        <f t="shared" si="1287"/>
        <v>7.1</v>
      </c>
      <c r="J221" s="123">
        <f t="shared" si="1287"/>
        <v>7</v>
      </c>
      <c r="K221" s="123">
        <f t="shared" si="1287"/>
        <v>207.4</v>
      </c>
      <c r="L221" s="123">
        <f t="shared" si="1287"/>
        <v>198.2</v>
      </c>
      <c r="M221" s="123">
        <f t="shared" si="1287"/>
        <v>15.7</v>
      </c>
      <c r="N221" s="123">
        <f t="shared" si="1287"/>
        <v>0</v>
      </c>
      <c r="O221" s="123">
        <f t="shared" si="1287"/>
        <v>0</v>
      </c>
      <c r="P221" s="123">
        <f t="shared" si="1287"/>
        <v>0</v>
      </c>
      <c r="Q221" s="197">
        <f t="shared" si="1287"/>
        <v>11.799999999999999</v>
      </c>
      <c r="R221" s="197">
        <f t="shared" si="1287"/>
        <v>0</v>
      </c>
      <c r="S221" s="145">
        <f>S222</f>
        <v>0.4</v>
      </c>
      <c r="T221" s="146">
        <f t="shared" ref="T221:AH221" si="1288">T222</f>
        <v>0.4</v>
      </c>
      <c r="U221" s="127">
        <f t="shared" si="1288"/>
        <v>0</v>
      </c>
      <c r="V221" s="127">
        <f t="shared" si="1288"/>
        <v>0</v>
      </c>
      <c r="W221" s="127">
        <f t="shared" si="1288"/>
        <v>0</v>
      </c>
      <c r="X221" s="127">
        <f t="shared" si="1288"/>
        <v>0</v>
      </c>
      <c r="Y221" s="127">
        <f t="shared" si="1288"/>
        <v>0.4</v>
      </c>
      <c r="Z221" s="127">
        <f t="shared" si="1288"/>
        <v>0.4</v>
      </c>
      <c r="AA221" s="127">
        <f t="shared" si="1288"/>
        <v>0</v>
      </c>
      <c r="AB221" s="127">
        <f t="shared" si="1288"/>
        <v>0</v>
      </c>
      <c r="AC221" s="127">
        <f t="shared" si="1288"/>
        <v>0</v>
      </c>
      <c r="AD221" s="127">
        <f t="shared" si="1288"/>
        <v>0</v>
      </c>
      <c r="AE221" s="127">
        <f t="shared" si="1288"/>
        <v>0</v>
      </c>
      <c r="AF221" s="127">
        <f t="shared" si="1288"/>
        <v>0</v>
      </c>
      <c r="AG221" s="207">
        <f t="shared" si="1288"/>
        <v>0</v>
      </c>
      <c r="AH221" s="207">
        <f t="shared" si="1288"/>
        <v>0</v>
      </c>
      <c r="AI221" s="13">
        <f>AI222</f>
        <v>424.1</v>
      </c>
      <c r="AJ221" s="11">
        <f t="shared" ref="AJ221:AX221" si="1289">AJ222</f>
        <v>347.7</v>
      </c>
      <c r="AK221" s="97">
        <f t="shared" si="1289"/>
        <v>181.7</v>
      </c>
      <c r="AL221" s="97">
        <f t="shared" si="1289"/>
        <v>142.1</v>
      </c>
      <c r="AM221" s="97">
        <f t="shared" si="1289"/>
        <v>0</v>
      </c>
      <c r="AN221" s="97">
        <f t="shared" si="1289"/>
        <v>0</v>
      </c>
      <c r="AO221" s="97">
        <f t="shared" si="1289"/>
        <v>7.5</v>
      </c>
      <c r="AP221" s="97">
        <f t="shared" si="1289"/>
        <v>7.4</v>
      </c>
      <c r="AQ221" s="97">
        <f t="shared" si="1289"/>
        <v>207.4</v>
      </c>
      <c r="AR221" s="97">
        <f t="shared" si="1289"/>
        <v>198.2</v>
      </c>
      <c r="AS221" s="97">
        <f t="shared" si="1289"/>
        <v>15.7</v>
      </c>
      <c r="AT221" s="97">
        <f t="shared" si="1289"/>
        <v>0</v>
      </c>
      <c r="AU221" s="97">
        <f t="shared" si="1289"/>
        <v>0</v>
      </c>
      <c r="AV221" s="97">
        <f t="shared" si="1289"/>
        <v>0</v>
      </c>
      <c r="AW221" s="97">
        <f t="shared" si="1289"/>
        <v>11.799999999999999</v>
      </c>
      <c r="AX221" s="97">
        <f t="shared" si="1289"/>
        <v>0</v>
      </c>
      <c r="AY221" s="155">
        <f t="shared" si="630"/>
        <v>-0.40000000000003411</v>
      </c>
      <c r="AZ221" s="155">
        <f t="shared" si="631"/>
        <v>-0.40000000000003411</v>
      </c>
      <c r="BA221" s="155">
        <f t="shared" si="632"/>
        <v>0</v>
      </c>
      <c r="BB221" s="155">
        <f t="shared" si="633"/>
        <v>0</v>
      </c>
      <c r="BC221" s="155">
        <f t="shared" si="634"/>
        <v>0</v>
      </c>
      <c r="BD221" s="155">
        <f t="shared" si="635"/>
        <v>0</v>
      </c>
      <c r="BE221" s="155">
        <f t="shared" si="636"/>
        <v>-0.40000000000000036</v>
      </c>
      <c r="BF221" s="155">
        <f t="shared" si="637"/>
        <v>-0.40000000000000036</v>
      </c>
      <c r="BG221" s="155">
        <f t="shared" si="638"/>
        <v>0</v>
      </c>
      <c r="BH221" s="155">
        <f t="shared" si="639"/>
        <v>0</v>
      </c>
      <c r="BI221" s="155">
        <f t="shared" si="640"/>
        <v>0</v>
      </c>
      <c r="BJ221" s="155">
        <f t="shared" si="641"/>
        <v>0</v>
      </c>
      <c r="BK221" s="155">
        <f t="shared" si="642"/>
        <v>0</v>
      </c>
      <c r="BL221" s="155">
        <f t="shared" si="643"/>
        <v>0</v>
      </c>
      <c r="BM221" s="155">
        <f t="shared" si="644"/>
        <v>0</v>
      </c>
      <c r="BN221" s="155">
        <f t="shared" si="645"/>
        <v>0</v>
      </c>
      <c r="BO221" s="190">
        <f t="shared" si="646"/>
        <v>-3.4083846855992306E-14</v>
      </c>
    </row>
    <row r="222" spans="1:67" x14ac:dyDescent="0.25">
      <c r="A222" s="30"/>
      <c r="B222" s="20" t="s">
        <v>308</v>
      </c>
      <c r="C222" s="148">
        <f t="shared" ref="C222" si="1290">E222+G222+I222+K222+M222+O222+Q222</f>
        <v>423.7</v>
      </c>
      <c r="D222" s="148">
        <f t="shared" ref="D222:D225" si="1291">F222+H222+J222+L222+N222+P222+R222</f>
        <v>347.29999999999995</v>
      </c>
      <c r="E222" s="6">
        <v>181.7</v>
      </c>
      <c r="F222" s="6">
        <v>142.1</v>
      </c>
      <c r="G222" s="6"/>
      <c r="H222" s="6"/>
      <c r="I222" s="6">
        <f>SUM(I223:I225)</f>
        <v>7.1</v>
      </c>
      <c r="J222" s="6">
        <f>SUM(J223:J225)</f>
        <v>7</v>
      </c>
      <c r="K222" s="6">
        <v>207.4</v>
      </c>
      <c r="L222" s="6">
        <v>198.2</v>
      </c>
      <c r="M222" s="6">
        <v>15.7</v>
      </c>
      <c r="N222" s="123"/>
      <c r="O222" s="123"/>
      <c r="P222" s="123"/>
      <c r="Q222" s="198">
        <f>'4 priedas_ nepanaudotos lėšos'!C77</f>
        <v>11.799999999999999</v>
      </c>
      <c r="R222" s="198">
        <f>'4 priedas_ nepanaudotos lėšos'!D77</f>
        <v>0</v>
      </c>
      <c r="S222" s="148">
        <f t="shared" ref="S222" si="1292">U222+W222+Y222+AA222+AC222+AE222+AG222</f>
        <v>0.4</v>
      </c>
      <c r="T222" s="148">
        <f t="shared" ref="T222:T225" si="1293">V222+X222+Z222+AB222+AD222+AF222+AH222</f>
        <v>0.4</v>
      </c>
      <c r="U222" s="127"/>
      <c r="V222" s="127"/>
      <c r="W222" s="128"/>
      <c r="X222" s="128"/>
      <c r="Y222" s="128">
        <f>SUM(Y223:Y225)</f>
        <v>0.4</v>
      </c>
      <c r="Z222" s="128">
        <f>SUM(Z223:Z225)</f>
        <v>0.4</v>
      </c>
      <c r="AA222" s="127"/>
      <c r="AB222" s="127"/>
      <c r="AC222" s="127"/>
      <c r="AD222" s="127"/>
      <c r="AE222" s="127"/>
      <c r="AF222" s="127"/>
      <c r="AG222" s="207">
        <f>'4 priedas_ nepanaudotos lėšos'!O77</f>
        <v>0</v>
      </c>
      <c r="AH222" s="207">
        <f>'4 priedas_ nepanaudotos lėšos'!P77</f>
        <v>0</v>
      </c>
      <c r="AI222" s="105">
        <f t="shared" ref="AI222" si="1294">AK222+AM222+AO222+AQ222+AS222+AU222+AW222</f>
        <v>424.1</v>
      </c>
      <c r="AJ222" s="105">
        <f t="shared" ref="AJ222:AJ225" si="1295">AL222+AN222+AP222+AR222+AT222+AV222+AX222</f>
        <v>347.7</v>
      </c>
      <c r="AK222" s="5">
        <f>E222+U222</f>
        <v>181.7</v>
      </c>
      <c r="AL222" s="5">
        <f t="shared" ref="AL222:AL223" si="1296">F222+V222</f>
        <v>142.1</v>
      </c>
      <c r="AM222" s="5">
        <f t="shared" ref="AM222:AM223" si="1297">G222+W222</f>
        <v>0</v>
      </c>
      <c r="AN222" s="5">
        <f t="shared" ref="AN222:AN223" si="1298">H222+X222</f>
        <v>0</v>
      </c>
      <c r="AO222" s="5">
        <f t="shared" ref="AO222:AO223" si="1299">I222+Y222</f>
        <v>7.5</v>
      </c>
      <c r="AP222" s="5">
        <f t="shared" ref="AP222:AP223" si="1300">J222+Z222</f>
        <v>7.4</v>
      </c>
      <c r="AQ222" s="5">
        <f t="shared" ref="AQ222:AQ223" si="1301">K222+AA222</f>
        <v>207.4</v>
      </c>
      <c r="AR222" s="5">
        <f t="shared" ref="AR222:AR223" si="1302">L222+AB222</f>
        <v>198.2</v>
      </c>
      <c r="AS222" s="5">
        <f t="shared" ref="AS222:AS223" si="1303">M222+AC222</f>
        <v>15.7</v>
      </c>
      <c r="AT222" s="5">
        <f t="shared" ref="AT222:AT223" si="1304">N222+AD222</f>
        <v>0</v>
      </c>
      <c r="AU222" s="5">
        <f t="shared" ref="AU222:AU223" si="1305">O222+AE222</f>
        <v>0</v>
      </c>
      <c r="AV222" s="5">
        <f t="shared" ref="AV222:AV223" si="1306">P222+AF222</f>
        <v>0</v>
      </c>
      <c r="AW222" s="5">
        <f t="shared" ref="AW222:AW223" si="1307">Q222+AG222</f>
        <v>11.799999999999999</v>
      </c>
      <c r="AX222" s="5">
        <f t="shared" ref="AX222:AX223" si="1308">R222+AH222</f>
        <v>0</v>
      </c>
      <c r="AY222" s="155">
        <f t="shared" ref="AY222:AY289" si="1309">C222-AI222</f>
        <v>-0.40000000000003411</v>
      </c>
      <c r="AZ222" s="155">
        <f t="shared" ref="AZ222:AZ289" si="1310">D222-AJ222</f>
        <v>-0.40000000000003411</v>
      </c>
      <c r="BA222" s="155">
        <f t="shared" ref="BA222:BA289" si="1311">E222-AK222</f>
        <v>0</v>
      </c>
      <c r="BB222" s="155">
        <f t="shared" ref="BB222:BB289" si="1312">F222-AL222</f>
        <v>0</v>
      </c>
      <c r="BC222" s="155">
        <f t="shared" ref="BC222:BC289" si="1313">G222-AM222</f>
        <v>0</v>
      </c>
      <c r="BD222" s="155">
        <f t="shared" ref="BD222:BD289" si="1314">H222-AN222</f>
        <v>0</v>
      </c>
      <c r="BE222" s="155">
        <f t="shared" ref="BE222:BE289" si="1315">I222-AO222</f>
        <v>-0.40000000000000036</v>
      </c>
      <c r="BF222" s="155">
        <f t="shared" ref="BF222:BF289" si="1316">J222-AP222</f>
        <v>-0.40000000000000036</v>
      </c>
      <c r="BG222" s="155">
        <f t="shared" ref="BG222:BG289" si="1317">K222-AQ222</f>
        <v>0</v>
      </c>
      <c r="BH222" s="155">
        <f t="shared" ref="BH222:BH289" si="1318">L222-AR222</f>
        <v>0</v>
      </c>
      <c r="BI222" s="155">
        <f t="shared" ref="BI222:BI289" si="1319">M222-AS222</f>
        <v>0</v>
      </c>
      <c r="BJ222" s="155">
        <f t="shared" ref="BJ222:BJ289" si="1320">N222-AT222</f>
        <v>0</v>
      </c>
      <c r="BK222" s="155">
        <f t="shared" ref="BK222:BK289" si="1321">O222-AU222</f>
        <v>0</v>
      </c>
      <c r="BL222" s="155">
        <f t="shared" ref="BL222:BL289" si="1322">P222-AV222</f>
        <v>0</v>
      </c>
      <c r="BM222" s="155">
        <f t="shared" ref="BM222:BM289" si="1323">Q222-AW222</f>
        <v>0</v>
      </c>
      <c r="BN222" s="155">
        <f t="shared" ref="BN222:BN289" si="1324">R222-AX222</f>
        <v>0</v>
      </c>
      <c r="BO222" s="190">
        <f t="shared" ref="BO222:BO289" si="1325">S222+AY222</f>
        <v>-3.4083846855992306E-14</v>
      </c>
    </row>
    <row r="223" spans="1:67" ht="26.25" x14ac:dyDescent="0.25">
      <c r="A223" s="30"/>
      <c r="B223" s="32" t="s">
        <v>310</v>
      </c>
      <c r="C223" s="149">
        <f>E223+G223+I223+K223+M223+O223+Q223</f>
        <v>5.0999999999999996</v>
      </c>
      <c r="D223" s="150">
        <f t="shared" si="1291"/>
        <v>5</v>
      </c>
      <c r="E223" s="133"/>
      <c r="F223" s="133"/>
      <c r="G223" s="133"/>
      <c r="H223" s="133"/>
      <c r="I223" s="130">
        <v>5.0999999999999996</v>
      </c>
      <c r="J223" s="130">
        <v>5</v>
      </c>
      <c r="K223" s="133"/>
      <c r="L223" s="133"/>
      <c r="M223" s="133"/>
      <c r="N223" s="133"/>
      <c r="O223" s="133"/>
      <c r="P223" s="133"/>
      <c r="Q223" s="202"/>
      <c r="R223" s="202"/>
      <c r="S223" s="149">
        <f>U223+W223+Y223+AA223+AC223+AE223+AG223</f>
        <v>0</v>
      </c>
      <c r="T223" s="150">
        <f t="shared" si="1293"/>
        <v>0</v>
      </c>
      <c r="U223" s="135"/>
      <c r="V223" s="135"/>
      <c r="W223" s="135"/>
      <c r="X223" s="135"/>
      <c r="Y223" s="135"/>
      <c r="Z223" s="135"/>
      <c r="AA223" s="135"/>
      <c r="AB223" s="135"/>
      <c r="AC223" s="135"/>
      <c r="AD223" s="135"/>
      <c r="AE223" s="135"/>
      <c r="AF223" s="135"/>
      <c r="AG223" s="212"/>
      <c r="AH223" s="212"/>
      <c r="AI223" s="136">
        <f>AK223+AM223+AO223+AQ223+AS223+AU223+AW223</f>
        <v>5.0999999999999996</v>
      </c>
      <c r="AJ223" s="137">
        <f t="shared" si="1295"/>
        <v>5</v>
      </c>
      <c r="AK223" s="106">
        <f t="shared" ref="AK223" si="1326">E223+U223</f>
        <v>0</v>
      </c>
      <c r="AL223" s="106">
        <f t="shared" si="1296"/>
        <v>0</v>
      </c>
      <c r="AM223" s="106">
        <f t="shared" si="1297"/>
        <v>0</v>
      </c>
      <c r="AN223" s="106">
        <f t="shared" si="1298"/>
        <v>0</v>
      </c>
      <c r="AO223" s="106">
        <f t="shared" si="1299"/>
        <v>5.0999999999999996</v>
      </c>
      <c r="AP223" s="106">
        <f t="shared" si="1300"/>
        <v>5</v>
      </c>
      <c r="AQ223" s="106">
        <f t="shared" si="1301"/>
        <v>0</v>
      </c>
      <c r="AR223" s="106">
        <f t="shared" si="1302"/>
        <v>0</v>
      </c>
      <c r="AS223" s="106">
        <f t="shared" si="1303"/>
        <v>0</v>
      </c>
      <c r="AT223" s="106">
        <f t="shared" si="1304"/>
        <v>0</v>
      </c>
      <c r="AU223" s="106">
        <f t="shared" si="1305"/>
        <v>0</v>
      </c>
      <c r="AV223" s="106">
        <f t="shared" si="1306"/>
        <v>0</v>
      </c>
      <c r="AW223" s="106">
        <f t="shared" si="1307"/>
        <v>0</v>
      </c>
      <c r="AX223" s="106">
        <f t="shared" si="1308"/>
        <v>0</v>
      </c>
      <c r="AY223" s="155">
        <f t="shared" si="1309"/>
        <v>0</v>
      </c>
      <c r="AZ223" s="155">
        <f t="shared" si="1310"/>
        <v>0</v>
      </c>
      <c r="BA223" s="155">
        <f t="shared" si="1311"/>
        <v>0</v>
      </c>
      <c r="BB223" s="155">
        <f t="shared" si="1312"/>
        <v>0</v>
      </c>
      <c r="BC223" s="155">
        <f t="shared" si="1313"/>
        <v>0</v>
      </c>
      <c r="BD223" s="155">
        <f t="shared" si="1314"/>
        <v>0</v>
      </c>
      <c r="BE223" s="155">
        <f t="shared" si="1315"/>
        <v>0</v>
      </c>
      <c r="BF223" s="155">
        <f t="shared" si="1316"/>
        <v>0</v>
      </c>
      <c r="BG223" s="155">
        <f t="shared" si="1317"/>
        <v>0</v>
      </c>
      <c r="BH223" s="155">
        <f t="shared" si="1318"/>
        <v>0</v>
      </c>
      <c r="BI223" s="155">
        <f t="shared" si="1319"/>
        <v>0</v>
      </c>
      <c r="BJ223" s="155">
        <f t="shared" si="1320"/>
        <v>0</v>
      </c>
      <c r="BK223" s="155">
        <f t="shared" si="1321"/>
        <v>0</v>
      </c>
      <c r="BL223" s="155">
        <f t="shared" si="1322"/>
        <v>0</v>
      </c>
      <c r="BM223" s="155">
        <f t="shared" si="1323"/>
        <v>0</v>
      </c>
      <c r="BN223" s="155">
        <f t="shared" si="1324"/>
        <v>0</v>
      </c>
      <c r="BO223" s="190">
        <f t="shared" si="1325"/>
        <v>0</v>
      </c>
    </row>
    <row r="224" spans="1:67" ht="39" x14ac:dyDescent="0.25">
      <c r="A224" s="30"/>
      <c r="B224" s="32" t="s">
        <v>409</v>
      </c>
      <c r="C224" s="149">
        <f>E224+G224+I224+K224+M224+O224+Q224</f>
        <v>0.2</v>
      </c>
      <c r="D224" s="150">
        <f t="shared" ref="D224" si="1327">F224+H224+J224+L224+N224+P224+R224</f>
        <v>0.2</v>
      </c>
      <c r="E224" s="133"/>
      <c r="F224" s="133"/>
      <c r="G224" s="133"/>
      <c r="H224" s="133"/>
      <c r="I224" s="130">
        <v>0.2</v>
      </c>
      <c r="J224" s="130">
        <v>0.2</v>
      </c>
      <c r="K224" s="133"/>
      <c r="L224" s="133"/>
      <c r="M224" s="133"/>
      <c r="N224" s="133"/>
      <c r="O224" s="133"/>
      <c r="P224" s="133"/>
      <c r="Q224" s="202"/>
      <c r="R224" s="202"/>
      <c r="S224" s="149">
        <f>U224+W224+Y224+AA224+AC224+AE224+AG224</f>
        <v>0.4</v>
      </c>
      <c r="T224" s="150">
        <f t="shared" ref="T224" si="1328">V224+X224+Z224+AB224+AD224+AF224+AH224</f>
        <v>0.4</v>
      </c>
      <c r="U224" s="135"/>
      <c r="V224" s="135"/>
      <c r="W224" s="135"/>
      <c r="X224" s="135"/>
      <c r="Y224" s="128">
        <v>0.4</v>
      </c>
      <c r="Z224" s="128">
        <v>0.4</v>
      </c>
      <c r="AA224" s="135"/>
      <c r="AB224" s="135"/>
      <c r="AC224" s="135"/>
      <c r="AD224" s="135"/>
      <c r="AE224" s="135"/>
      <c r="AF224" s="135"/>
      <c r="AG224" s="212"/>
      <c r="AH224" s="212"/>
      <c r="AI224" s="136">
        <f>AK224+AM224+AO224+AQ224+AS224+AU224+AW224</f>
        <v>0.60000000000000009</v>
      </c>
      <c r="AJ224" s="137">
        <f t="shared" ref="AJ224" si="1329">AL224+AN224+AP224+AR224+AT224+AV224+AX224</f>
        <v>0.60000000000000009</v>
      </c>
      <c r="AK224" s="106"/>
      <c r="AL224" s="106"/>
      <c r="AM224" s="106"/>
      <c r="AN224" s="106"/>
      <c r="AO224" s="106">
        <f t="shared" ref="AO224" si="1330">I224+Y224</f>
        <v>0.60000000000000009</v>
      </c>
      <c r="AP224" s="106">
        <f t="shared" ref="AP224" si="1331">J224+Z224</f>
        <v>0.60000000000000009</v>
      </c>
      <c r="AQ224" s="106"/>
      <c r="AR224" s="106"/>
      <c r="AS224" s="106"/>
      <c r="AT224" s="106"/>
      <c r="AU224" s="106"/>
      <c r="AV224" s="106"/>
      <c r="AW224" s="106"/>
      <c r="AX224" s="106"/>
      <c r="AY224" s="155">
        <f t="shared" ref="AY224" si="1332">C224-AI224</f>
        <v>-0.40000000000000008</v>
      </c>
      <c r="AZ224" s="155">
        <f t="shared" ref="AZ224" si="1333">D224-AJ224</f>
        <v>-0.40000000000000008</v>
      </c>
      <c r="BA224" s="155"/>
      <c r="BB224" s="155"/>
      <c r="BC224" s="155"/>
      <c r="BD224" s="155"/>
      <c r="BE224" s="155">
        <f t="shared" si="1315"/>
        <v>-0.40000000000000008</v>
      </c>
      <c r="BF224" s="155">
        <f t="shared" si="1316"/>
        <v>-0.40000000000000008</v>
      </c>
      <c r="BG224" s="155"/>
      <c r="BH224" s="155"/>
      <c r="BI224" s="155"/>
      <c r="BJ224" s="155"/>
      <c r="BK224" s="155"/>
      <c r="BL224" s="155"/>
      <c r="BM224" s="155"/>
      <c r="BN224" s="155"/>
      <c r="BO224" s="190"/>
    </row>
    <row r="225" spans="1:67" ht="39" x14ac:dyDescent="0.25">
      <c r="A225" s="30"/>
      <c r="B225" s="32" t="s">
        <v>309</v>
      </c>
      <c r="C225" s="149">
        <f>E225+G225+I225+K225+M225+O225+Q225</f>
        <v>1.8</v>
      </c>
      <c r="D225" s="150">
        <f t="shared" si="1291"/>
        <v>1.8</v>
      </c>
      <c r="E225" s="130"/>
      <c r="F225" s="130"/>
      <c r="G225" s="130"/>
      <c r="H225" s="130"/>
      <c r="I225" s="130">
        <v>1.8</v>
      </c>
      <c r="J225" s="130">
        <v>1.8</v>
      </c>
      <c r="K225" s="130"/>
      <c r="L225" s="130"/>
      <c r="M225" s="130"/>
      <c r="N225" s="130"/>
      <c r="O225" s="130"/>
      <c r="P225" s="130"/>
      <c r="Q225" s="199"/>
      <c r="R225" s="199"/>
      <c r="S225" s="149">
        <f>U225+W225+Y225+AA225+AC225+AE225+AG225</f>
        <v>0</v>
      </c>
      <c r="T225" s="150">
        <f t="shared" si="1293"/>
        <v>0</v>
      </c>
      <c r="U225" s="131"/>
      <c r="V225" s="131"/>
      <c r="W225" s="131"/>
      <c r="X225" s="131"/>
      <c r="Y225" s="131"/>
      <c r="Z225" s="131"/>
      <c r="AA225" s="131"/>
      <c r="AB225" s="131"/>
      <c r="AC225" s="131"/>
      <c r="AD225" s="131"/>
      <c r="AE225" s="131"/>
      <c r="AF225" s="131"/>
      <c r="AG225" s="209"/>
      <c r="AH225" s="209"/>
      <c r="AI225" s="136">
        <f>AK225+AM225+AO225+AQ225+AS225+AU225+AW225</f>
        <v>1.8</v>
      </c>
      <c r="AJ225" s="137">
        <f t="shared" si="1295"/>
        <v>1.8</v>
      </c>
      <c r="AK225" s="106">
        <f t="shared" ref="AK225" si="1334">E225+U225</f>
        <v>0</v>
      </c>
      <c r="AL225" s="106">
        <f t="shared" ref="AL225" si="1335">F225+V225</f>
        <v>0</v>
      </c>
      <c r="AM225" s="106">
        <f t="shared" ref="AM225" si="1336">G225+W225</f>
        <v>0</v>
      </c>
      <c r="AN225" s="106">
        <f t="shared" ref="AN225" si="1337">H225+X225</f>
        <v>0</v>
      </c>
      <c r="AO225" s="106">
        <f t="shared" ref="AO225" si="1338">I225+Y225</f>
        <v>1.8</v>
      </c>
      <c r="AP225" s="106">
        <f t="shared" ref="AP225" si="1339">J225+Z225</f>
        <v>1.8</v>
      </c>
      <c r="AQ225" s="106">
        <f t="shared" ref="AQ225" si="1340">K225+AA225</f>
        <v>0</v>
      </c>
      <c r="AR225" s="106">
        <f t="shared" ref="AR225" si="1341">L225+AB225</f>
        <v>0</v>
      </c>
      <c r="AS225" s="106">
        <f t="shared" ref="AS225" si="1342">M225+AC225</f>
        <v>0</v>
      </c>
      <c r="AT225" s="106">
        <f t="shared" ref="AT225" si="1343">N225+AD225</f>
        <v>0</v>
      </c>
      <c r="AU225" s="106">
        <f t="shared" ref="AU225" si="1344">O225+AE225</f>
        <v>0</v>
      </c>
      <c r="AV225" s="106">
        <f t="shared" ref="AV225" si="1345">P225+AF225</f>
        <v>0</v>
      </c>
      <c r="AW225" s="106">
        <f t="shared" ref="AW225" si="1346">Q225+AG225</f>
        <v>0</v>
      </c>
      <c r="AX225" s="106">
        <f t="shared" ref="AX225" si="1347">R225+AH225</f>
        <v>0</v>
      </c>
      <c r="AY225" s="155">
        <f t="shared" si="1309"/>
        <v>0</v>
      </c>
      <c r="AZ225" s="155">
        <f t="shared" si="1310"/>
        <v>0</v>
      </c>
      <c r="BA225" s="155">
        <f t="shared" si="1311"/>
        <v>0</v>
      </c>
      <c r="BB225" s="155">
        <f t="shared" si="1312"/>
        <v>0</v>
      </c>
      <c r="BC225" s="155">
        <f t="shared" si="1313"/>
        <v>0</v>
      </c>
      <c r="BD225" s="155">
        <f t="shared" si="1314"/>
        <v>0</v>
      </c>
      <c r="BE225" s="155">
        <f t="shared" si="1315"/>
        <v>0</v>
      </c>
      <c r="BF225" s="155">
        <f t="shared" si="1316"/>
        <v>0</v>
      </c>
      <c r="BG225" s="155">
        <f t="shared" si="1317"/>
        <v>0</v>
      </c>
      <c r="BH225" s="155">
        <f t="shared" si="1318"/>
        <v>0</v>
      </c>
      <c r="BI225" s="155">
        <f t="shared" si="1319"/>
        <v>0</v>
      </c>
      <c r="BJ225" s="155">
        <f t="shared" si="1320"/>
        <v>0</v>
      </c>
      <c r="BK225" s="155">
        <f t="shared" si="1321"/>
        <v>0</v>
      </c>
      <c r="BL225" s="155">
        <f t="shared" si="1322"/>
        <v>0</v>
      </c>
      <c r="BM225" s="155">
        <f t="shared" si="1323"/>
        <v>0</v>
      </c>
      <c r="BN225" s="155">
        <f t="shared" si="1324"/>
        <v>0</v>
      </c>
      <c r="BO225" s="190">
        <f t="shared" si="1325"/>
        <v>0</v>
      </c>
    </row>
    <row r="226" spans="1:67" ht="15" customHeight="1" x14ac:dyDescent="0.25">
      <c r="A226" s="3" t="s">
        <v>35</v>
      </c>
      <c r="B226" s="218" t="s">
        <v>325</v>
      </c>
      <c r="C226" s="145">
        <f>C227</f>
        <v>525.19999999999993</v>
      </c>
      <c r="D226" s="146">
        <f t="shared" ref="D226:R226" si="1348">D227</f>
        <v>377.59999999999997</v>
      </c>
      <c r="E226" s="123">
        <f t="shared" si="1348"/>
        <v>127.9</v>
      </c>
      <c r="F226" s="123">
        <f t="shared" si="1348"/>
        <v>75.5</v>
      </c>
      <c r="G226" s="123">
        <f t="shared" si="1348"/>
        <v>0</v>
      </c>
      <c r="H226" s="123">
        <f t="shared" si="1348"/>
        <v>0</v>
      </c>
      <c r="I226" s="123">
        <f t="shared" si="1348"/>
        <v>39.400000000000006</v>
      </c>
      <c r="J226" s="123">
        <f t="shared" si="1348"/>
        <v>1.7</v>
      </c>
      <c r="K226" s="123">
        <f t="shared" si="1348"/>
        <v>355</v>
      </c>
      <c r="L226" s="123">
        <f t="shared" si="1348"/>
        <v>300.39999999999998</v>
      </c>
      <c r="M226" s="123">
        <f t="shared" si="1348"/>
        <v>0.1</v>
      </c>
      <c r="N226" s="123">
        <f t="shared" si="1348"/>
        <v>0</v>
      </c>
      <c r="O226" s="123">
        <f t="shared" si="1348"/>
        <v>0</v>
      </c>
      <c r="P226" s="123">
        <f t="shared" si="1348"/>
        <v>0</v>
      </c>
      <c r="Q226" s="197">
        <f t="shared" si="1348"/>
        <v>2.8</v>
      </c>
      <c r="R226" s="197">
        <f t="shared" si="1348"/>
        <v>0</v>
      </c>
      <c r="S226" s="145">
        <f>S227</f>
        <v>-152</v>
      </c>
      <c r="T226" s="146">
        <f t="shared" ref="T226:AH226" si="1349">T227</f>
        <v>-117</v>
      </c>
      <c r="U226" s="127">
        <f t="shared" si="1349"/>
        <v>-35.9</v>
      </c>
      <c r="V226" s="127">
        <f t="shared" si="1349"/>
        <v>-11</v>
      </c>
      <c r="W226" s="127">
        <f t="shared" si="1349"/>
        <v>0</v>
      </c>
      <c r="X226" s="127">
        <f t="shared" si="1349"/>
        <v>0</v>
      </c>
      <c r="Y226" s="127">
        <f t="shared" si="1349"/>
        <v>-0.4</v>
      </c>
      <c r="Z226" s="127">
        <f t="shared" si="1349"/>
        <v>-0.4</v>
      </c>
      <c r="AA226" s="127">
        <f t="shared" si="1349"/>
        <v>-113.9</v>
      </c>
      <c r="AB226" s="127">
        <f t="shared" si="1349"/>
        <v>-105.6</v>
      </c>
      <c r="AC226" s="127">
        <f t="shared" si="1349"/>
        <v>0</v>
      </c>
      <c r="AD226" s="127">
        <f t="shared" si="1349"/>
        <v>0</v>
      </c>
      <c r="AE226" s="127">
        <f t="shared" si="1349"/>
        <v>0</v>
      </c>
      <c r="AF226" s="127">
        <f t="shared" si="1349"/>
        <v>0</v>
      </c>
      <c r="AG226" s="207">
        <f t="shared" si="1349"/>
        <v>-1.8</v>
      </c>
      <c r="AH226" s="207">
        <f t="shared" si="1349"/>
        <v>0</v>
      </c>
      <c r="AI226" s="13">
        <f>AI227</f>
        <v>373.20000000000005</v>
      </c>
      <c r="AJ226" s="11">
        <f t="shared" ref="AJ226:AX226" si="1350">AJ227</f>
        <v>260.59999999999997</v>
      </c>
      <c r="AK226" s="97">
        <f t="shared" si="1350"/>
        <v>92</v>
      </c>
      <c r="AL226" s="97">
        <f t="shared" si="1350"/>
        <v>64.5</v>
      </c>
      <c r="AM226" s="97">
        <f t="shared" si="1350"/>
        <v>0</v>
      </c>
      <c r="AN226" s="97">
        <f t="shared" si="1350"/>
        <v>0</v>
      </c>
      <c r="AO226" s="97">
        <f t="shared" si="1350"/>
        <v>39.000000000000007</v>
      </c>
      <c r="AP226" s="97">
        <f t="shared" si="1350"/>
        <v>1.2999999999999998</v>
      </c>
      <c r="AQ226" s="97">
        <f t="shared" si="1350"/>
        <v>241.1</v>
      </c>
      <c r="AR226" s="97">
        <f t="shared" si="1350"/>
        <v>194.79999999999998</v>
      </c>
      <c r="AS226" s="97">
        <f t="shared" si="1350"/>
        <v>0.1</v>
      </c>
      <c r="AT226" s="97">
        <f t="shared" si="1350"/>
        <v>0</v>
      </c>
      <c r="AU226" s="97">
        <f t="shared" si="1350"/>
        <v>0</v>
      </c>
      <c r="AV226" s="97">
        <f t="shared" si="1350"/>
        <v>0</v>
      </c>
      <c r="AW226" s="97">
        <f t="shared" si="1350"/>
        <v>0.99999999999999978</v>
      </c>
      <c r="AX226" s="97">
        <f t="shared" si="1350"/>
        <v>0</v>
      </c>
      <c r="AY226" s="155">
        <f t="shared" si="1309"/>
        <v>151.99999999999989</v>
      </c>
      <c r="AZ226" s="155">
        <f t="shared" si="1310"/>
        <v>117</v>
      </c>
      <c r="BA226" s="155">
        <f t="shared" si="1311"/>
        <v>35.900000000000006</v>
      </c>
      <c r="BB226" s="155">
        <f t="shared" si="1312"/>
        <v>11</v>
      </c>
      <c r="BC226" s="155">
        <f t="shared" si="1313"/>
        <v>0</v>
      </c>
      <c r="BD226" s="155">
        <f t="shared" si="1314"/>
        <v>0</v>
      </c>
      <c r="BE226" s="155">
        <f t="shared" si="1315"/>
        <v>0.39999999999999858</v>
      </c>
      <c r="BF226" s="155">
        <f t="shared" si="1316"/>
        <v>0.40000000000000013</v>
      </c>
      <c r="BG226" s="155">
        <f t="shared" si="1317"/>
        <v>113.9</v>
      </c>
      <c r="BH226" s="155">
        <f t="shared" si="1318"/>
        <v>105.6</v>
      </c>
      <c r="BI226" s="155">
        <f t="shared" si="1319"/>
        <v>0</v>
      </c>
      <c r="BJ226" s="155">
        <f t="shared" si="1320"/>
        <v>0</v>
      </c>
      <c r="BK226" s="155">
        <f t="shared" si="1321"/>
        <v>0</v>
      </c>
      <c r="BL226" s="155">
        <f t="shared" si="1322"/>
        <v>0</v>
      </c>
      <c r="BM226" s="155">
        <f t="shared" si="1323"/>
        <v>1.8</v>
      </c>
      <c r="BN226" s="155">
        <f t="shared" si="1324"/>
        <v>0</v>
      </c>
      <c r="BO226" s="190">
        <f t="shared" si="1325"/>
        <v>0</v>
      </c>
    </row>
    <row r="227" spans="1:67" x14ac:dyDescent="0.25">
      <c r="A227" s="9"/>
      <c r="B227" s="113" t="s">
        <v>308</v>
      </c>
      <c r="C227" s="148">
        <f>E227+G227+I227+K227+M227+O227+Q227</f>
        <v>525.19999999999993</v>
      </c>
      <c r="D227" s="148">
        <f t="shared" ref="D227:D230" si="1351">F227+H227+J227+L227+N227+P227+R227</f>
        <v>377.59999999999997</v>
      </c>
      <c r="E227" s="6">
        <v>127.9</v>
      </c>
      <c r="F227" s="6">
        <v>75.5</v>
      </c>
      <c r="G227" s="6"/>
      <c r="H227" s="6"/>
      <c r="I227" s="6">
        <f>SUM(I228:I230)</f>
        <v>39.400000000000006</v>
      </c>
      <c r="J227" s="6">
        <f>SUM(J228:J230)</f>
        <v>1.7</v>
      </c>
      <c r="K227" s="6">
        <v>355</v>
      </c>
      <c r="L227" s="6">
        <v>300.39999999999998</v>
      </c>
      <c r="M227" s="123">
        <v>0.1</v>
      </c>
      <c r="N227" s="123"/>
      <c r="O227" s="123"/>
      <c r="P227" s="123"/>
      <c r="Q227" s="198">
        <f>'4 priedas_ nepanaudotos lėšos'!C79</f>
        <v>2.8</v>
      </c>
      <c r="R227" s="198">
        <f>'4 priedas_ nepanaudotos lėšos'!D79</f>
        <v>0</v>
      </c>
      <c r="S227" s="148">
        <f t="shared" ref="S227" si="1352">U227+W227+Y227+AA227+AC227+AE227+AG227</f>
        <v>-152</v>
      </c>
      <c r="T227" s="148">
        <f t="shared" ref="T227:T230" si="1353">V227+X227+Z227+AB227+AD227+AF227+AH227</f>
        <v>-117</v>
      </c>
      <c r="U227" s="128">
        <v>-35.9</v>
      </c>
      <c r="V227" s="128">
        <v>-11</v>
      </c>
      <c r="W227" s="128"/>
      <c r="X227" s="128"/>
      <c r="Y227" s="128">
        <f>SUM(Y228:Y230)</f>
        <v>-0.4</v>
      </c>
      <c r="Z227" s="128">
        <f>SUM(Z228:Z230)</f>
        <v>-0.4</v>
      </c>
      <c r="AA227" s="128">
        <v>-113.9</v>
      </c>
      <c r="AB227" s="128">
        <v>-105.6</v>
      </c>
      <c r="AC227" s="128"/>
      <c r="AD227" s="128"/>
      <c r="AE227" s="128"/>
      <c r="AF227" s="128"/>
      <c r="AG227" s="227">
        <f>'4 priedas_ nepanaudotos lėšos'!O79</f>
        <v>-1.8</v>
      </c>
      <c r="AH227" s="227">
        <f>'4 priedas_ nepanaudotos lėšos'!P79</f>
        <v>0</v>
      </c>
      <c r="AI227" s="105">
        <f>AK227+AM227+AO227+AQ227+AS227+AU227+AW227</f>
        <v>373.20000000000005</v>
      </c>
      <c r="AJ227" s="105">
        <f t="shared" ref="AJ227:AJ230" si="1354">AL227+AN227+AP227+AR227+AT227+AV227+AX227</f>
        <v>260.59999999999997</v>
      </c>
      <c r="AK227" s="5">
        <f>E227+U227</f>
        <v>92</v>
      </c>
      <c r="AL227" s="5">
        <f t="shared" ref="AL227:AL229" si="1355">F227+V227</f>
        <v>64.5</v>
      </c>
      <c r="AM227" s="5">
        <f t="shared" ref="AM227:AM229" si="1356">G227+W227</f>
        <v>0</v>
      </c>
      <c r="AN227" s="5">
        <f t="shared" ref="AN227:AN229" si="1357">H227+X227</f>
        <v>0</v>
      </c>
      <c r="AO227" s="5">
        <f t="shared" ref="AO227:AO229" si="1358">I227+Y227</f>
        <v>39.000000000000007</v>
      </c>
      <c r="AP227" s="5">
        <f t="shared" ref="AP227:AP229" si="1359">J227+Z227</f>
        <v>1.2999999999999998</v>
      </c>
      <c r="AQ227" s="5">
        <f t="shared" ref="AQ227:AQ229" si="1360">K227+AA227</f>
        <v>241.1</v>
      </c>
      <c r="AR227" s="5">
        <f t="shared" ref="AR227:AR229" si="1361">L227+AB227</f>
        <v>194.79999999999998</v>
      </c>
      <c r="AS227" s="5">
        <f t="shared" ref="AS227:AS229" si="1362">M227+AC227</f>
        <v>0.1</v>
      </c>
      <c r="AT227" s="5">
        <f t="shared" ref="AT227:AT229" si="1363">N227+AD227</f>
        <v>0</v>
      </c>
      <c r="AU227" s="5">
        <f t="shared" ref="AU227:AU229" si="1364">O227+AE227</f>
        <v>0</v>
      </c>
      <c r="AV227" s="5">
        <f t="shared" ref="AV227:AV229" si="1365">P227+AF227</f>
        <v>0</v>
      </c>
      <c r="AW227" s="5">
        <f t="shared" ref="AW227:AW229" si="1366">Q227+AG227</f>
        <v>0.99999999999999978</v>
      </c>
      <c r="AX227" s="5">
        <f t="shared" ref="AX227:AX229" si="1367">R227+AH227</f>
        <v>0</v>
      </c>
      <c r="AY227" s="155">
        <f>C227-AI227</f>
        <v>151.99999999999989</v>
      </c>
      <c r="AZ227" s="155">
        <f t="shared" ref="AZ227:AZ230" si="1368">D227-AJ227</f>
        <v>117</v>
      </c>
      <c r="BA227" s="155">
        <f t="shared" ref="BA227:BA230" si="1369">E227-AK227</f>
        <v>35.900000000000006</v>
      </c>
      <c r="BB227" s="155">
        <f t="shared" ref="BB227:BB230" si="1370">F227-AL227</f>
        <v>11</v>
      </c>
      <c r="BC227" s="155">
        <f t="shared" ref="BC227:BC230" si="1371">G227-AM227</f>
        <v>0</v>
      </c>
      <c r="BD227" s="155">
        <f t="shared" ref="BD227:BD230" si="1372">H227-AN227</f>
        <v>0</v>
      </c>
      <c r="BE227" s="155">
        <f t="shared" ref="BE227:BE230" si="1373">I227-AO227</f>
        <v>0.39999999999999858</v>
      </c>
      <c r="BF227" s="155">
        <f t="shared" ref="BF227:BF230" si="1374">J227-AP227</f>
        <v>0.40000000000000013</v>
      </c>
      <c r="BG227" s="155">
        <f t="shared" si="1317"/>
        <v>113.9</v>
      </c>
      <c r="BH227" s="155">
        <f t="shared" si="1318"/>
        <v>105.6</v>
      </c>
      <c r="BI227" s="155">
        <f t="shared" si="1319"/>
        <v>0</v>
      </c>
      <c r="BJ227" s="155">
        <f t="shared" si="1320"/>
        <v>0</v>
      </c>
      <c r="BK227" s="155">
        <f t="shared" si="1321"/>
        <v>0</v>
      </c>
      <c r="BL227" s="155">
        <f t="shared" si="1322"/>
        <v>0</v>
      </c>
      <c r="BM227" s="155">
        <f t="shared" si="1323"/>
        <v>1.8</v>
      </c>
      <c r="BN227" s="155">
        <f t="shared" si="1324"/>
        <v>0</v>
      </c>
      <c r="BO227" s="190">
        <f t="shared" si="1325"/>
        <v>0</v>
      </c>
    </row>
    <row r="228" spans="1:67" ht="26.25" x14ac:dyDescent="0.25">
      <c r="A228" s="9"/>
      <c r="B228" s="35" t="s">
        <v>310</v>
      </c>
      <c r="C228" s="149">
        <f>E228+G228+I228+K228+M228+O228+Q228</f>
        <v>0.5</v>
      </c>
      <c r="D228" s="150">
        <f t="shared" si="1351"/>
        <v>0.5</v>
      </c>
      <c r="E228" s="133"/>
      <c r="F228" s="133"/>
      <c r="G228" s="133"/>
      <c r="H228" s="133"/>
      <c r="I228" s="130">
        <v>0.5</v>
      </c>
      <c r="J228" s="130">
        <v>0.5</v>
      </c>
      <c r="K228" s="133"/>
      <c r="L228" s="133"/>
      <c r="M228" s="133"/>
      <c r="N228" s="133"/>
      <c r="O228" s="133"/>
      <c r="P228" s="133"/>
      <c r="Q228" s="202"/>
      <c r="R228" s="202"/>
      <c r="S228" s="149">
        <f>U228+W228+Y228+AA228+AC228+AE228+AG228</f>
        <v>-0.1</v>
      </c>
      <c r="T228" s="150">
        <f t="shared" si="1353"/>
        <v>-0.1</v>
      </c>
      <c r="U228" s="135"/>
      <c r="V228" s="135"/>
      <c r="W228" s="135"/>
      <c r="X228" s="135"/>
      <c r="Y228" s="135">
        <v>-0.1</v>
      </c>
      <c r="Z228" s="135">
        <v>-0.1</v>
      </c>
      <c r="AA228" s="135"/>
      <c r="AB228" s="135"/>
      <c r="AC228" s="135"/>
      <c r="AD228" s="135"/>
      <c r="AE228" s="135"/>
      <c r="AF228" s="135"/>
      <c r="AG228" s="212"/>
      <c r="AH228" s="212"/>
      <c r="AI228" s="136">
        <f>AK228+AM228+AO228+AQ228+AS228+AU228+AW228</f>
        <v>0.4</v>
      </c>
      <c r="AJ228" s="137">
        <f t="shared" si="1354"/>
        <v>0.4</v>
      </c>
      <c r="AK228" s="106">
        <f t="shared" ref="AK228:AK229" si="1375">E228+U228</f>
        <v>0</v>
      </c>
      <c r="AL228" s="106">
        <f t="shared" si="1355"/>
        <v>0</v>
      </c>
      <c r="AM228" s="106">
        <f t="shared" si="1356"/>
        <v>0</v>
      </c>
      <c r="AN228" s="106">
        <f t="shared" si="1357"/>
        <v>0</v>
      </c>
      <c r="AO228" s="106">
        <f t="shared" si="1358"/>
        <v>0.4</v>
      </c>
      <c r="AP228" s="106">
        <f t="shared" si="1359"/>
        <v>0.4</v>
      </c>
      <c r="AQ228" s="106">
        <f t="shared" si="1360"/>
        <v>0</v>
      </c>
      <c r="AR228" s="106">
        <f t="shared" si="1361"/>
        <v>0</v>
      </c>
      <c r="AS228" s="106">
        <f t="shared" si="1362"/>
        <v>0</v>
      </c>
      <c r="AT228" s="106">
        <f t="shared" si="1363"/>
        <v>0</v>
      </c>
      <c r="AU228" s="106">
        <f t="shared" si="1364"/>
        <v>0</v>
      </c>
      <c r="AV228" s="106">
        <f t="shared" si="1365"/>
        <v>0</v>
      </c>
      <c r="AW228" s="106">
        <f t="shared" si="1366"/>
        <v>0</v>
      </c>
      <c r="AX228" s="106">
        <f t="shared" si="1367"/>
        <v>0</v>
      </c>
      <c r="AY228" s="155">
        <f t="shared" ref="AY228:AY230" si="1376">C228-AI228</f>
        <v>9.9999999999999978E-2</v>
      </c>
      <c r="AZ228" s="155">
        <f t="shared" si="1368"/>
        <v>9.9999999999999978E-2</v>
      </c>
      <c r="BA228" s="155">
        <f t="shared" si="1369"/>
        <v>0</v>
      </c>
      <c r="BB228" s="155">
        <f t="shared" si="1370"/>
        <v>0</v>
      </c>
      <c r="BC228" s="155">
        <f t="shared" si="1371"/>
        <v>0</v>
      </c>
      <c r="BD228" s="155">
        <f t="shared" si="1372"/>
        <v>0</v>
      </c>
      <c r="BE228" s="155">
        <f t="shared" si="1373"/>
        <v>9.9999999999999978E-2</v>
      </c>
      <c r="BF228" s="155">
        <f t="shared" si="1374"/>
        <v>9.9999999999999978E-2</v>
      </c>
      <c r="BG228" s="155">
        <f t="shared" si="1317"/>
        <v>0</v>
      </c>
      <c r="BH228" s="155">
        <f t="shared" si="1318"/>
        <v>0</v>
      </c>
      <c r="BI228" s="155">
        <f t="shared" si="1319"/>
        <v>0</v>
      </c>
      <c r="BJ228" s="155">
        <f t="shared" si="1320"/>
        <v>0</v>
      </c>
      <c r="BK228" s="155">
        <f t="shared" si="1321"/>
        <v>0</v>
      </c>
      <c r="BL228" s="155">
        <f t="shared" si="1322"/>
        <v>0</v>
      </c>
      <c r="BM228" s="155">
        <f t="shared" si="1323"/>
        <v>0</v>
      </c>
      <c r="BN228" s="155">
        <f t="shared" si="1324"/>
        <v>0</v>
      </c>
      <c r="BO228" s="190">
        <f t="shared" si="1325"/>
        <v>0</v>
      </c>
    </row>
    <row r="229" spans="1:67" ht="39" x14ac:dyDescent="0.25">
      <c r="A229" s="9"/>
      <c r="B229" s="35" t="s">
        <v>309</v>
      </c>
      <c r="C229" s="149">
        <f>E229+G229+I229+K229+M229+O229+Q229</f>
        <v>1.2</v>
      </c>
      <c r="D229" s="150">
        <f t="shared" ref="D229" si="1377">F229+H229+J229+L229+N229+P229+R229</f>
        <v>1.2</v>
      </c>
      <c r="E229" s="130"/>
      <c r="F229" s="130"/>
      <c r="G229" s="130"/>
      <c r="H229" s="130"/>
      <c r="I229" s="130">
        <v>1.2</v>
      </c>
      <c r="J229" s="130">
        <v>1.2</v>
      </c>
      <c r="K229" s="130"/>
      <c r="L229" s="130"/>
      <c r="M229" s="130"/>
      <c r="N229" s="130"/>
      <c r="O229" s="130"/>
      <c r="P229" s="130"/>
      <c r="Q229" s="199"/>
      <c r="R229" s="199"/>
      <c r="S229" s="149">
        <f>U229+W229+Y229+AA229+AC229+AE229+AG229</f>
        <v>-0.3</v>
      </c>
      <c r="T229" s="150">
        <f t="shared" ref="T229" si="1378">V229+X229+Z229+AB229+AD229+AF229+AH229</f>
        <v>-0.3</v>
      </c>
      <c r="U229" s="131"/>
      <c r="V229" s="131"/>
      <c r="W229" s="131"/>
      <c r="X229" s="131"/>
      <c r="Y229" s="131">
        <v>-0.3</v>
      </c>
      <c r="Z229" s="131">
        <v>-0.3</v>
      </c>
      <c r="AA229" s="131"/>
      <c r="AB229" s="131"/>
      <c r="AC229" s="131"/>
      <c r="AD229" s="131"/>
      <c r="AE229" s="131"/>
      <c r="AF229" s="131"/>
      <c r="AG229" s="209"/>
      <c r="AH229" s="209"/>
      <c r="AI229" s="136">
        <f>AK229+AM229+AO229+AQ229+AS229+AU229+AW229</f>
        <v>0.89999999999999991</v>
      </c>
      <c r="AJ229" s="137">
        <f t="shared" ref="AJ229" si="1379">AL229+AN229+AP229+AR229+AT229+AV229+AX229</f>
        <v>0.89999999999999991</v>
      </c>
      <c r="AK229" s="106">
        <f t="shared" si="1375"/>
        <v>0</v>
      </c>
      <c r="AL229" s="106">
        <f t="shared" si="1355"/>
        <v>0</v>
      </c>
      <c r="AM229" s="106">
        <f t="shared" si="1356"/>
        <v>0</v>
      </c>
      <c r="AN229" s="106">
        <f t="shared" si="1357"/>
        <v>0</v>
      </c>
      <c r="AO229" s="106">
        <f t="shared" si="1358"/>
        <v>0.89999999999999991</v>
      </c>
      <c r="AP229" s="106">
        <f t="shared" si="1359"/>
        <v>0.89999999999999991</v>
      </c>
      <c r="AQ229" s="106">
        <f t="shared" si="1360"/>
        <v>0</v>
      </c>
      <c r="AR229" s="106">
        <f t="shared" si="1361"/>
        <v>0</v>
      </c>
      <c r="AS229" s="106">
        <f t="shared" si="1362"/>
        <v>0</v>
      </c>
      <c r="AT229" s="106">
        <f t="shared" si="1363"/>
        <v>0</v>
      </c>
      <c r="AU229" s="106">
        <f t="shared" si="1364"/>
        <v>0</v>
      </c>
      <c r="AV229" s="106">
        <f t="shared" si="1365"/>
        <v>0</v>
      </c>
      <c r="AW229" s="106">
        <f t="shared" si="1366"/>
        <v>0</v>
      </c>
      <c r="AX229" s="106">
        <f t="shared" si="1367"/>
        <v>0</v>
      </c>
      <c r="AY229" s="155">
        <f t="shared" si="1376"/>
        <v>0.30000000000000004</v>
      </c>
      <c r="AZ229" s="155">
        <f t="shared" si="1368"/>
        <v>0.30000000000000004</v>
      </c>
      <c r="BA229" s="155">
        <f t="shared" si="1369"/>
        <v>0</v>
      </c>
      <c r="BB229" s="155">
        <f t="shared" si="1370"/>
        <v>0</v>
      </c>
      <c r="BC229" s="155">
        <f t="shared" si="1371"/>
        <v>0</v>
      </c>
      <c r="BD229" s="155">
        <f t="shared" si="1372"/>
        <v>0</v>
      </c>
      <c r="BE229" s="155">
        <f t="shared" si="1373"/>
        <v>0.30000000000000004</v>
      </c>
      <c r="BF229" s="155">
        <f t="shared" si="1374"/>
        <v>0.30000000000000004</v>
      </c>
      <c r="BG229" s="155">
        <f t="shared" ref="BG229" si="1380">K229-AQ229</f>
        <v>0</v>
      </c>
      <c r="BH229" s="155">
        <f t="shared" ref="BH229" si="1381">L229-AR229</f>
        <v>0</v>
      </c>
      <c r="BI229" s="155">
        <f t="shared" ref="BI229" si="1382">M229-AS229</f>
        <v>0</v>
      </c>
      <c r="BJ229" s="155">
        <f t="shared" ref="BJ229" si="1383">N229-AT229</f>
        <v>0</v>
      </c>
      <c r="BK229" s="155">
        <f t="shared" ref="BK229" si="1384">O229-AU229</f>
        <v>0</v>
      </c>
      <c r="BL229" s="155">
        <f t="shared" ref="BL229" si="1385">P229-AV229</f>
        <v>0</v>
      </c>
      <c r="BM229" s="155">
        <f t="shared" ref="BM229" si="1386">Q229-AW229</f>
        <v>0</v>
      </c>
      <c r="BN229" s="155">
        <f t="shared" ref="BN229" si="1387">R229-AX229</f>
        <v>0</v>
      </c>
      <c r="BO229" s="190">
        <f t="shared" ref="BO229" si="1388">S229+AY229</f>
        <v>0</v>
      </c>
    </row>
    <row r="230" spans="1:67" ht="51.75" x14ac:dyDescent="0.25">
      <c r="A230" s="27"/>
      <c r="B230" s="35" t="s">
        <v>434</v>
      </c>
      <c r="C230" s="149">
        <f>E230+G230+I230+K230+M230+O230+Q230</f>
        <v>37.700000000000003</v>
      </c>
      <c r="D230" s="150">
        <f t="shared" si="1351"/>
        <v>0</v>
      </c>
      <c r="E230" s="130"/>
      <c r="F230" s="130"/>
      <c r="G230" s="130"/>
      <c r="H230" s="130"/>
      <c r="I230" s="130">
        <v>37.700000000000003</v>
      </c>
      <c r="J230" s="130"/>
      <c r="K230" s="130"/>
      <c r="L230" s="130"/>
      <c r="M230" s="130"/>
      <c r="N230" s="130"/>
      <c r="O230" s="130"/>
      <c r="P230" s="130"/>
      <c r="Q230" s="199"/>
      <c r="R230" s="199"/>
      <c r="S230" s="149">
        <f>U230+W230+Y230+AA230+AC230+AE230+AG230</f>
        <v>0</v>
      </c>
      <c r="T230" s="150">
        <f t="shared" si="1353"/>
        <v>0</v>
      </c>
      <c r="U230" s="131"/>
      <c r="V230" s="131"/>
      <c r="W230" s="131"/>
      <c r="X230" s="131"/>
      <c r="Y230" s="131"/>
      <c r="Z230" s="131"/>
      <c r="AA230" s="131"/>
      <c r="AB230" s="131"/>
      <c r="AC230" s="131"/>
      <c r="AD230" s="131"/>
      <c r="AE230" s="131"/>
      <c r="AF230" s="131"/>
      <c r="AG230" s="209"/>
      <c r="AH230" s="209"/>
      <c r="AI230" s="136">
        <f>AK230+AM230+AO230+AQ230+AS230+AU230+AW230</f>
        <v>37.700000000000003</v>
      </c>
      <c r="AJ230" s="137">
        <f t="shared" si="1354"/>
        <v>0</v>
      </c>
      <c r="AK230" s="106">
        <f t="shared" ref="AK230" si="1389">E230+U230</f>
        <v>0</v>
      </c>
      <c r="AL230" s="106">
        <f t="shared" ref="AL230" si="1390">F230+V230</f>
        <v>0</v>
      </c>
      <c r="AM230" s="106">
        <f t="shared" ref="AM230" si="1391">G230+W230</f>
        <v>0</v>
      </c>
      <c r="AN230" s="106">
        <f t="shared" ref="AN230" si="1392">H230+X230</f>
        <v>0</v>
      </c>
      <c r="AO230" s="106">
        <f t="shared" ref="AO230" si="1393">I230+Y230</f>
        <v>37.700000000000003</v>
      </c>
      <c r="AP230" s="106">
        <f t="shared" ref="AP230" si="1394">J230+Z230</f>
        <v>0</v>
      </c>
      <c r="AQ230" s="106">
        <f t="shared" ref="AQ230" si="1395">K230+AA230</f>
        <v>0</v>
      </c>
      <c r="AR230" s="106">
        <f t="shared" ref="AR230" si="1396">L230+AB230</f>
        <v>0</v>
      </c>
      <c r="AS230" s="106">
        <f t="shared" ref="AS230" si="1397">M230+AC230</f>
        <v>0</v>
      </c>
      <c r="AT230" s="106">
        <f t="shared" ref="AT230" si="1398">N230+AD230</f>
        <v>0</v>
      </c>
      <c r="AU230" s="106">
        <f t="shared" ref="AU230" si="1399">O230+AE230</f>
        <v>0</v>
      </c>
      <c r="AV230" s="106">
        <f t="shared" ref="AV230" si="1400">P230+AF230</f>
        <v>0</v>
      </c>
      <c r="AW230" s="106">
        <f t="shared" ref="AW230" si="1401">Q230+AG230</f>
        <v>0</v>
      </c>
      <c r="AX230" s="106">
        <f t="shared" ref="AX230" si="1402">R230+AH230</f>
        <v>0</v>
      </c>
      <c r="AY230" s="155">
        <f t="shared" si="1376"/>
        <v>0</v>
      </c>
      <c r="AZ230" s="155">
        <f t="shared" si="1368"/>
        <v>0</v>
      </c>
      <c r="BA230" s="155">
        <f t="shared" si="1369"/>
        <v>0</v>
      </c>
      <c r="BB230" s="155">
        <f t="shared" si="1370"/>
        <v>0</v>
      </c>
      <c r="BC230" s="155">
        <f t="shared" si="1371"/>
        <v>0</v>
      </c>
      <c r="BD230" s="155">
        <f t="shared" si="1372"/>
        <v>0</v>
      </c>
      <c r="BE230" s="155">
        <f t="shared" si="1373"/>
        <v>0</v>
      </c>
      <c r="BF230" s="155">
        <f t="shared" si="1374"/>
        <v>0</v>
      </c>
      <c r="BG230" s="155">
        <f t="shared" si="1317"/>
        <v>0</v>
      </c>
      <c r="BH230" s="155">
        <f t="shared" si="1318"/>
        <v>0</v>
      </c>
      <c r="BI230" s="155">
        <f t="shared" si="1319"/>
        <v>0</v>
      </c>
      <c r="BJ230" s="155">
        <f t="shared" si="1320"/>
        <v>0</v>
      </c>
      <c r="BK230" s="155">
        <f t="shared" si="1321"/>
        <v>0</v>
      </c>
      <c r="BL230" s="155">
        <f t="shared" si="1322"/>
        <v>0</v>
      </c>
      <c r="BM230" s="155">
        <f t="shared" si="1323"/>
        <v>0</v>
      </c>
      <c r="BN230" s="155">
        <f t="shared" si="1324"/>
        <v>0</v>
      </c>
      <c r="BO230" s="190">
        <f t="shared" si="1325"/>
        <v>0</v>
      </c>
    </row>
    <row r="231" spans="1:67" ht="15" customHeight="1" x14ac:dyDescent="0.25">
      <c r="A231" s="30" t="s">
        <v>36</v>
      </c>
      <c r="B231" s="109" t="s">
        <v>324</v>
      </c>
      <c r="C231" s="145">
        <f>C232</f>
        <v>1144.4999999999998</v>
      </c>
      <c r="D231" s="146">
        <f t="shared" ref="D231:R231" si="1403">D232</f>
        <v>927.8</v>
      </c>
      <c r="E231" s="123">
        <f t="shared" si="1403"/>
        <v>516.29999999999995</v>
      </c>
      <c r="F231" s="123">
        <f t="shared" si="1403"/>
        <v>423</v>
      </c>
      <c r="G231" s="123">
        <f t="shared" si="1403"/>
        <v>0</v>
      </c>
      <c r="H231" s="123">
        <f t="shared" si="1403"/>
        <v>0</v>
      </c>
      <c r="I231" s="123">
        <f t="shared" si="1403"/>
        <v>30.6</v>
      </c>
      <c r="J231" s="123">
        <f t="shared" si="1403"/>
        <v>26</v>
      </c>
      <c r="K231" s="123">
        <f t="shared" si="1403"/>
        <v>502.4</v>
      </c>
      <c r="L231" s="123">
        <f t="shared" si="1403"/>
        <v>478.8</v>
      </c>
      <c r="M231" s="123">
        <f t="shared" si="1403"/>
        <v>87.6</v>
      </c>
      <c r="N231" s="123">
        <f t="shared" si="1403"/>
        <v>0</v>
      </c>
      <c r="O231" s="123">
        <f t="shared" si="1403"/>
        <v>0</v>
      </c>
      <c r="P231" s="123">
        <f t="shared" si="1403"/>
        <v>0</v>
      </c>
      <c r="Q231" s="197">
        <f t="shared" si="1403"/>
        <v>7.6000000000000005</v>
      </c>
      <c r="R231" s="197">
        <f t="shared" si="1403"/>
        <v>0</v>
      </c>
      <c r="S231" s="145">
        <f>S232</f>
        <v>0</v>
      </c>
      <c r="T231" s="146">
        <f t="shared" ref="T231:AH231" si="1404">T232</f>
        <v>0</v>
      </c>
      <c r="U231" s="127">
        <f t="shared" si="1404"/>
        <v>0</v>
      </c>
      <c r="V231" s="127">
        <f t="shared" si="1404"/>
        <v>0</v>
      </c>
      <c r="W231" s="127">
        <f t="shared" si="1404"/>
        <v>0</v>
      </c>
      <c r="X231" s="127">
        <f t="shared" si="1404"/>
        <v>0</v>
      </c>
      <c r="Y231" s="127">
        <f t="shared" si="1404"/>
        <v>0</v>
      </c>
      <c r="Z231" s="127">
        <f t="shared" si="1404"/>
        <v>0</v>
      </c>
      <c r="AA231" s="127">
        <f t="shared" si="1404"/>
        <v>0</v>
      </c>
      <c r="AB231" s="127">
        <f t="shared" si="1404"/>
        <v>0</v>
      </c>
      <c r="AC231" s="127">
        <f t="shared" si="1404"/>
        <v>0</v>
      </c>
      <c r="AD231" s="127">
        <f t="shared" si="1404"/>
        <v>0</v>
      </c>
      <c r="AE231" s="127">
        <f t="shared" si="1404"/>
        <v>0</v>
      </c>
      <c r="AF231" s="127">
        <f t="shared" si="1404"/>
        <v>0</v>
      </c>
      <c r="AG231" s="207">
        <f t="shared" si="1404"/>
        <v>0</v>
      </c>
      <c r="AH231" s="207">
        <f t="shared" si="1404"/>
        <v>0</v>
      </c>
      <c r="AI231" s="13">
        <f>AI232</f>
        <v>1144.4999999999998</v>
      </c>
      <c r="AJ231" s="11">
        <f t="shared" ref="AJ231:AX231" si="1405">AJ232</f>
        <v>927.8</v>
      </c>
      <c r="AK231" s="97">
        <f t="shared" si="1405"/>
        <v>516.29999999999995</v>
      </c>
      <c r="AL231" s="97">
        <f t="shared" si="1405"/>
        <v>423</v>
      </c>
      <c r="AM231" s="97">
        <f t="shared" si="1405"/>
        <v>0</v>
      </c>
      <c r="AN231" s="97">
        <f t="shared" si="1405"/>
        <v>0</v>
      </c>
      <c r="AO231" s="97">
        <f t="shared" si="1405"/>
        <v>30.6</v>
      </c>
      <c r="AP231" s="97">
        <f t="shared" si="1405"/>
        <v>26</v>
      </c>
      <c r="AQ231" s="97">
        <f t="shared" si="1405"/>
        <v>502.4</v>
      </c>
      <c r="AR231" s="97">
        <f t="shared" si="1405"/>
        <v>478.8</v>
      </c>
      <c r="AS231" s="97">
        <f t="shared" si="1405"/>
        <v>87.6</v>
      </c>
      <c r="AT231" s="97">
        <f t="shared" si="1405"/>
        <v>0</v>
      </c>
      <c r="AU231" s="97">
        <f t="shared" si="1405"/>
        <v>0</v>
      </c>
      <c r="AV231" s="97">
        <f t="shared" si="1405"/>
        <v>0</v>
      </c>
      <c r="AW231" s="97">
        <f t="shared" si="1405"/>
        <v>7.6000000000000005</v>
      </c>
      <c r="AX231" s="97">
        <f t="shared" si="1405"/>
        <v>0</v>
      </c>
      <c r="AY231" s="155">
        <f t="shared" si="1309"/>
        <v>0</v>
      </c>
      <c r="AZ231" s="155">
        <f t="shared" si="1310"/>
        <v>0</v>
      </c>
      <c r="BA231" s="155">
        <f t="shared" si="1311"/>
        <v>0</v>
      </c>
      <c r="BB231" s="155">
        <f t="shared" si="1312"/>
        <v>0</v>
      </c>
      <c r="BC231" s="155">
        <f t="shared" si="1313"/>
        <v>0</v>
      </c>
      <c r="BD231" s="155">
        <f t="shared" si="1314"/>
        <v>0</v>
      </c>
      <c r="BE231" s="155">
        <f t="shared" si="1315"/>
        <v>0</v>
      </c>
      <c r="BF231" s="155">
        <f t="shared" si="1316"/>
        <v>0</v>
      </c>
      <c r="BG231" s="155">
        <f t="shared" si="1317"/>
        <v>0</v>
      </c>
      <c r="BH231" s="155">
        <f t="shared" si="1318"/>
        <v>0</v>
      </c>
      <c r="BI231" s="155">
        <f t="shared" si="1319"/>
        <v>0</v>
      </c>
      <c r="BJ231" s="155">
        <f t="shared" si="1320"/>
        <v>0</v>
      </c>
      <c r="BK231" s="155">
        <f t="shared" si="1321"/>
        <v>0</v>
      </c>
      <c r="BL231" s="155">
        <f t="shared" si="1322"/>
        <v>0</v>
      </c>
      <c r="BM231" s="155">
        <f t="shared" si="1323"/>
        <v>0</v>
      </c>
      <c r="BN231" s="155">
        <f t="shared" si="1324"/>
        <v>0</v>
      </c>
      <c r="BO231" s="190">
        <f t="shared" si="1325"/>
        <v>0</v>
      </c>
    </row>
    <row r="232" spans="1:67" x14ac:dyDescent="0.25">
      <c r="A232" s="30"/>
      <c r="B232" s="20" t="s">
        <v>308</v>
      </c>
      <c r="C232" s="148">
        <f t="shared" ref="C232" si="1406">E232+G232+I232+K232+M232+O232+Q232</f>
        <v>1144.4999999999998</v>
      </c>
      <c r="D232" s="148">
        <f t="shared" ref="D232:D235" si="1407">F232+H232+J232+L232+N232+P232+R232</f>
        <v>927.8</v>
      </c>
      <c r="E232" s="6">
        <v>516.29999999999995</v>
      </c>
      <c r="F232" s="6">
        <v>423</v>
      </c>
      <c r="G232" s="6"/>
      <c r="H232" s="6"/>
      <c r="I232" s="6">
        <f>I233+I234+I235</f>
        <v>30.6</v>
      </c>
      <c r="J232" s="6">
        <f>J233+J234+J235</f>
        <v>26</v>
      </c>
      <c r="K232" s="6">
        <v>502.4</v>
      </c>
      <c r="L232" s="6">
        <v>478.8</v>
      </c>
      <c r="M232" s="6">
        <v>87.6</v>
      </c>
      <c r="N232" s="123"/>
      <c r="O232" s="123"/>
      <c r="P232" s="123"/>
      <c r="Q232" s="198">
        <f>'4 priedas_ nepanaudotos lėšos'!C81</f>
        <v>7.6000000000000005</v>
      </c>
      <c r="R232" s="198">
        <f>'4 priedas_ nepanaudotos lėšos'!D81</f>
        <v>0</v>
      </c>
      <c r="S232" s="148">
        <f t="shared" ref="S232" si="1408">U232+W232+Y232+AA232+AC232+AE232+AG232</f>
        <v>0</v>
      </c>
      <c r="T232" s="148">
        <f t="shared" ref="T232:T235" si="1409">V232+X232+Z232+AB232+AD232+AF232+AH232</f>
        <v>0</v>
      </c>
      <c r="U232" s="127"/>
      <c r="V232" s="127"/>
      <c r="W232" s="128"/>
      <c r="X232" s="128"/>
      <c r="Y232" s="128">
        <f>Y233+Y234+Y235</f>
        <v>0</v>
      </c>
      <c r="Z232" s="128">
        <f>Z233+Z234+Z235</f>
        <v>0</v>
      </c>
      <c r="AA232" s="127"/>
      <c r="AB232" s="127"/>
      <c r="AC232" s="127"/>
      <c r="AD232" s="127"/>
      <c r="AE232" s="127"/>
      <c r="AF232" s="127"/>
      <c r="AG232" s="207">
        <f>'4 priedas_ nepanaudotos lėšos'!O81</f>
        <v>0</v>
      </c>
      <c r="AH232" s="207">
        <f>'4 priedas_ nepanaudotos lėšos'!P81</f>
        <v>0</v>
      </c>
      <c r="AI232" s="105">
        <f t="shared" ref="AI232" si="1410">AK232+AM232+AO232+AQ232+AS232+AU232+AW232</f>
        <v>1144.4999999999998</v>
      </c>
      <c r="AJ232" s="105">
        <f t="shared" ref="AJ232:AJ235" si="1411">AL232+AN232+AP232+AR232+AT232+AV232+AX232</f>
        <v>927.8</v>
      </c>
      <c r="AK232" s="5">
        <f>E232+U232</f>
        <v>516.29999999999995</v>
      </c>
      <c r="AL232" s="5">
        <f t="shared" ref="AL232:AL233" si="1412">F232+V232</f>
        <v>423</v>
      </c>
      <c r="AM232" s="5">
        <f t="shared" ref="AM232:AM233" si="1413">G232+W232</f>
        <v>0</v>
      </c>
      <c r="AN232" s="5">
        <f t="shared" ref="AN232:AN233" si="1414">H232+X232</f>
        <v>0</v>
      </c>
      <c r="AO232" s="5">
        <f t="shared" ref="AO232:AO233" si="1415">I232+Y232</f>
        <v>30.6</v>
      </c>
      <c r="AP232" s="5">
        <f t="shared" ref="AP232:AP233" si="1416">J232+Z232</f>
        <v>26</v>
      </c>
      <c r="AQ232" s="5">
        <f t="shared" ref="AQ232:AQ233" si="1417">K232+AA232</f>
        <v>502.4</v>
      </c>
      <c r="AR232" s="5">
        <f t="shared" ref="AR232:AR233" si="1418">L232+AB232</f>
        <v>478.8</v>
      </c>
      <c r="AS232" s="5">
        <f t="shared" ref="AS232:AS233" si="1419">M232+AC232</f>
        <v>87.6</v>
      </c>
      <c r="AT232" s="5">
        <f t="shared" ref="AT232:AT233" si="1420">N232+AD232</f>
        <v>0</v>
      </c>
      <c r="AU232" s="5">
        <f t="shared" ref="AU232:AU233" si="1421">O232+AE232</f>
        <v>0</v>
      </c>
      <c r="AV232" s="5">
        <f t="shared" ref="AV232:AV233" si="1422">P232+AF232</f>
        <v>0</v>
      </c>
      <c r="AW232" s="5">
        <f t="shared" ref="AW232:AW233" si="1423">Q232+AG232</f>
        <v>7.6000000000000005</v>
      </c>
      <c r="AX232" s="5">
        <f t="shared" ref="AX232:AX233" si="1424">R232+AH232</f>
        <v>0</v>
      </c>
      <c r="AY232" s="155">
        <f t="shared" si="1309"/>
        <v>0</v>
      </c>
      <c r="AZ232" s="155">
        <f t="shared" si="1310"/>
        <v>0</v>
      </c>
      <c r="BA232" s="155">
        <f t="shared" si="1311"/>
        <v>0</v>
      </c>
      <c r="BB232" s="155">
        <f t="shared" si="1312"/>
        <v>0</v>
      </c>
      <c r="BC232" s="155">
        <f t="shared" si="1313"/>
        <v>0</v>
      </c>
      <c r="BD232" s="155">
        <f t="shared" si="1314"/>
        <v>0</v>
      </c>
      <c r="BE232" s="155">
        <f t="shared" si="1315"/>
        <v>0</v>
      </c>
      <c r="BF232" s="155">
        <f t="shared" si="1316"/>
        <v>0</v>
      </c>
      <c r="BG232" s="155">
        <f t="shared" si="1317"/>
        <v>0</v>
      </c>
      <c r="BH232" s="155">
        <f t="shared" si="1318"/>
        <v>0</v>
      </c>
      <c r="BI232" s="155">
        <f t="shared" si="1319"/>
        <v>0</v>
      </c>
      <c r="BJ232" s="155">
        <f t="shared" si="1320"/>
        <v>0</v>
      </c>
      <c r="BK232" s="155">
        <f t="shared" si="1321"/>
        <v>0</v>
      </c>
      <c r="BL232" s="155">
        <f t="shared" si="1322"/>
        <v>0</v>
      </c>
      <c r="BM232" s="155">
        <f t="shared" si="1323"/>
        <v>0</v>
      </c>
      <c r="BN232" s="155">
        <f t="shared" si="1324"/>
        <v>0</v>
      </c>
      <c r="BO232" s="190">
        <f t="shared" si="1325"/>
        <v>0</v>
      </c>
    </row>
    <row r="233" spans="1:67" ht="26.25" x14ac:dyDescent="0.25">
      <c r="A233" s="30"/>
      <c r="B233" s="32" t="s">
        <v>263</v>
      </c>
      <c r="C233" s="149">
        <f>E233+G233+I233+K233+M233+O233+Q233</f>
        <v>9.6999999999999993</v>
      </c>
      <c r="D233" s="150">
        <f t="shared" si="1407"/>
        <v>5.4</v>
      </c>
      <c r="E233" s="6"/>
      <c r="F233" s="6"/>
      <c r="G233" s="6"/>
      <c r="H233" s="6"/>
      <c r="I233" s="6">
        <v>9.6999999999999993</v>
      </c>
      <c r="J233" s="6">
        <v>5.4</v>
      </c>
      <c r="K233" s="6"/>
      <c r="L233" s="6"/>
      <c r="M233" s="6"/>
      <c r="N233" s="6"/>
      <c r="O233" s="6"/>
      <c r="P233" s="6"/>
      <c r="Q233" s="198"/>
      <c r="R233" s="198"/>
      <c r="S233" s="149">
        <f>U233+W233+Y233+AA233+AC233+AE233+AG233</f>
        <v>0</v>
      </c>
      <c r="T233" s="150">
        <f t="shared" si="1409"/>
        <v>0</v>
      </c>
      <c r="U233" s="128"/>
      <c r="V233" s="128"/>
      <c r="W233" s="128"/>
      <c r="X233" s="128"/>
      <c r="Y233" s="128"/>
      <c r="Z233" s="128"/>
      <c r="AA233" s="128"/>
      <c r="AB233" s="128"/>
      <c r="AC233" s="128"/>
      <c r="AD233" s="128"/>
      <c r="AE233" s="128"/>
      <c r="AF233" s="128"/>
      <c r="AG233" s="208"/>
      <c r="AH233" s="208"/>
      <c r="AI233" s="136">
        <f>AK233+AM233+AO233+AQ233+AS233+AU233+AW233</f>
        <v>9.6999999999999993</v>
      </c>
      <c r="AJ233" s="137">
        <f t="shared" si="1411"/>
        <v>5.4</v>
      </c>
      <c r="AK233" s="106">
        <f t="shared" ref="AK233" si="1425">E233+U233</f>
        <v>0</v>
      </c>
      <c r="AL233" s="106">
        <f t="shared" si="1412"/>
        <v>0</v>
      </c>
      <c r="AM233" s="106">
        <f t="shared" si="1413"/>
        <v>0</v>
      </c>
      <c r="AN233" s="106">
        <f t="shared" si="1414"/>
        <v>0</v>
      </c>
      <c r="AO233" s="106">
        <f t="shared" si="1415"/>
        <v>9.6999999999999993</v>
      </c>
      <c r="AP233" s="106">
        <f t="shared" si="1416"/>
        <v>5.4</v>
      </c>
      <c r="AQ233" s="106">
        <f t="shared" si="1417"/>
        <v>0</v>
      </c>
      <c r="AR233" s="106">
        <f t="shared" si="1418"/>
        <v>0</v>
      </c>
      <c r="AS233" s="106">
        <f t="shared" si="1419"/>
        <v>0</v>
      </c>
      <c r="AT233" s="106">
        <f t="shared" si="1420"/>
        <v>0</v>
      </c>
      <c r="AU233" s="106">
        <f t="shared" si="1421"/>
        <v>0</v>
      </c>
      <c r="AV233" s="106">
        <f t="shared" si="1422"/>
        <v>0</v>
      </c>
      <c r="AW233" s="106">
        <f t="shared" si="1423"/>
        <v>0</v>
      </c>
      <c r="AX233" s="106">
        <f t="shared" si="1424"/>
        <v>0</v>
      </c>
      <c r="AY233" s="155">
        <f t="shared" si="1309"/>
        <v>0</v>
      </c>
      <c r="AZ233" s="155">
        <f t="shared" si="1310"/>
        <v>0</v>
      </c>
      <c r="BA233" s="155">
        <f t="shared" si="1311"/>
        <v>0</v>
      </c>
      <c r="BB233" s="155">
        <f t="shared" si="1312"/>
        <v>0</v>
      </c>
      <c r="BC233" s="155">
        <f t="shared" si="1313"/>
        <v>0</v>
      </c>
      <c r="BD233" s="155">
        <f t="shared" si="1314"/>
        <v>0</v>
      </c>
      <c r="BE233" s="155">
        <f t="shared" si="1315"/>
        <v>0</v>
      </c>
      <c r="BF233" s="155">
        <f t="shared" si="1316"/>
        <v>0</v>
      </c>
      <c r="BG233" s="155">
        <f t="shared" si="1317"/>
        <v>0</v>
      </c>
      <c r="BH233" s="155">
        <f t="shared" si="1318"/>
        <v>0</v>
      </c>
      <c r="BI233" s="155">
        <f t="shared" si="1319"/>
        <v>0</v>
      </c>
      <c r="BJ233" s="155">
        <f t="shared" si="1320"/>
        <v>0</v>
      </c>
      <c r="BK233" s="155">
        <f t="shared" si="1321"/>
        <v>0</v>
      </c>
      <c r="BL233" s="155">
        <f t="shared" si="1322"/>
        <v>0</v>
      </c>
      <c r="BM233" s="155">
        <f t="shared" si="1323"/>
        <v>0</v>
      </c>
      <c r="BN233" s="155">
        <f t="shared" si="1324"/>
        <v>0</v>
      </c>
      <c r="BO233" s="190">
        <f t="shared" si="1325"/>
        <v>0</v>
      </c>
    </row>
    <row r="234" spans="1:67" ht="26.25" x14ac:dyDescent="0.25">
      <c r="A234" s="30"/>
      <c r="B234" s="32" t="s">
        <v>310</v>
      </c>
      <c r="C234" s="149">
        <f t="shared" ref="C234:C235" si="1426">E234+G234+I234+K234+M234+O234+Q234</f>
        <v>17.3</v>
      </c>
      <c r="D234" s="150">
        <f t="shared" si="1407"/>
        <v>17</v>
      </c>
      <c r="E234" s="6"/>
      <c r="F234" s="6"/>
      <c r="G234" s="6"/>
      <c r="H234" s="6"/>
      <c r="I234" s="6">
        <v>17.3</v>
      </c>
      <c r="J234" s="6">
        <v>17</v>
      </c>
      <c r="K234" s="6"/>
      <c r="L234" s="6"/>
      <c r="M234" s="6"/>
      <c r="N234" s="6"/>
      <c r="O234" s="6"/>
      <c r="P234" s="6"/>
      <c r="Q234" s="198"/>
      <c r="R234" s="198"/>
      <c r="S234" s="149">
        <f t="shared" ref="S234:S235" si="1427">U234+W234+Y234+AA234+AC234+AE234+AG234</f>
        <v>0</v>
      </c>
      <c r="T234" s="150">
        <f t="shared" si="1409"/>
        <v>0</v>
      </c>
      <c r="U234" s="128"/>
      <c r="V234" s="128"/>
      <c r="W234" s="128"/>
      <c r="X234" s="128"/>
      <c r="Y234" s="128"/>
      <c r="Z234" s="128"/>
      <c r="AA234" s="128"/>
      <c r="AB234" s="128"/>
      <c r="AC234" s="128"/>
      <c r="AD234" s="128"/>
      <c r="AE234" s="128"/>
      <c r="AF234" s="128"/>
      <c r="AG234" s="208"/>
      <c r="AH234" s="208"/>
      <c r="AI234" s="136">
        <f t="shared" ref="AI234:AI235" si="1428">AK234+AM234+AO234+AQ234+AS234+AU234+AW234</f>
        <v>17.3</v>
      </c>
      <c r="AJ234" s="137">
        <f t="shared" si="1411"/>
        <v>17</v>
      </c>
      <c r="AK234" s="106">
        <f t="shared" ref="AK234:AK235" si="1429">E234+U234</f>
        <v>0</v>
      </c>
      <c r="AL234" s="106">
        <f t="shared" ref="AL234:AL235" si="1430">F234+V234</f>
        <v>0</v>
      </c>
      <c r="AM234" s="106">
        <f t="shared" ref="AM234:AM235" si="1431">G234+W234</f>
        <v>0</v>
      </c>
      <c r="AN234" s="106">
        <f t="shared" ref="AN234:AN235" si="1432">H234+X234</f>
        <v>0</v>
      </c>
      <c r="AO234" s="106">
        <f t="shared" ref="AO234:AO235" si="1433">I234+Y234</f>
        <v>17.3</v>
      </c>
      <c r="AP234" s="106">
        <f t="shared" ref="AP234:AP235" si="1434">J234+Z234</f>
        <v>17</v>
      </c>
      <c r="AQ234" s="106">
        <f t="shared" ref="AQ234:AQ235" si="1435">K234+AA234</f>
        <v>0</v>
      </c>
      <c r="AR234" s="106">
        <f t="shared" ref="AR234:AR235" si="1436">L234+AB234</f>
        <v>0</v>
      </c>
      <c r="AS234" s="106">
        <f t="shared" ref="AS234:AS235" si="1437">M234+AC234</f>
        <v>0</v>
      </c>
      <c r="AT234" s="106">
        <f t="shared" ref="AT234:AT235" si="1438">N234+AD234</f>
        <v>0</v>
      </c>
      <c r="AU234" s="106">
        <f t="shared" ref="AU234:AU235" si="1439">O234+AE234</f>
        <v>0</v>
      </c>
      <c r="AV234" s="106">
        <f t="shared" ref="AV234:AV235" si="1440">P234+AF234</f>
        <v>0</v>
      </c>
      <c r="AW234" s="106">
        <f t="shared" ref="AW234:AW235" si="1441">Q234+AG234</f>
        <v>0</v>
      </c>
      <c r="AX234" s="106">
        <f t="shared" ref="AX234:AX235" si="1442">R234+AH234</f>
        <v>0</v>
      </c>
      <c r="AY234" s="155">
        <f t="shared" si="1309"/>
        <v>0</v>
      </c>
      <c r="AZ234" s="155">
        <f t="shared" si="1310"/>
        <v>0</v>
      </c>
      <c r="BA234" s="155">
        <f t="shared" si="1311"/>
        <v>0</v>
      </c>
      <c r="BB234" s="155">
        <f t="shared" si="1312"/>
        <v>0</v>
      </c>
      <c r="BC234" s="155">
        <f t="shared" si="1313"/>
        <v>0</v>
      </c>
      <c r="BD234" s="155">
        <f t="shared" si="1314"/>
        <v>0</v>
      </c>
      <c r="BE234" s="155">
        <f t="shared" si="1315"/>
        <v>0</v>
      </c>
      <c r="BF234" s="155">
        <f t="shared" si="1316"/>
        <v>0</v>
      </c>
      <c r="BG234" s="155">
        <f t="shared" si="1317"/>
        <v>0</v>
      </c>
      <c r="BH234" s="155">
        <f t="shared" si="1318"/>
        <v>0</v>
      </c>
      <c r="BI234" s="155">
        <f t="shared" si="1319"/>
        <v>0</v>
      </c>
      <c r="BJ234" s="155">
        <f t="shared" si="1320"/>
        <v>0</v>
      </c>
      <c r="BK234" s="155">
        <f t="shared" si="1321"/>
        <v>0</v>
      </c>
      <c r="BL234" s="155">
        <f t="shared" si="1322"/>
        <v>0</v>
      </c>
      <c r="BM234" s="155">
        <f t="shared" si="1323"/>
        <v>0</v>
      </c>
      <c r="BN234" s="155">
        <f t="shared" si="1324"/>
        <v>0</v>
      </c>
      <c r="BO234" s="190">
        <f t="shared" si="1325"/>
        <v>0</v>
      </c>
    </row>
    <row r="235" spans="1:67" ht="39" x14ac:dyDescent="0.25">
      <c r="A235" s="33"/>
      <c r="B235" s="32" t="s">
        <v>309</v>
      </c>
      <c r="C235" s="149">
        <f t="shared" si="1426"/>
        <v>3.6</v>
      </c>
      <c r="D235" s="150">
        <f t="shared" si="1407"/>
        <v>3.6</v>
      </c>
      <c r="E235" s="6"/>
      <c r="F235" s="6"/>
      <c r="G235" s="6"/>
      <c r="H235" s="6"/>
      <c r="I235" s="6">
        <v>3.6</v>
      </c>
      <c r="J235" s="6">
        <v>3.6</v>
      </c>
      <c r="K235" s="6"/>
      <c r="L235" s="6"/>
      <c r="M235" s="6"/>
      <c r="N235" s="6"/>
      <c r="O235" s="6"/>
      <c r="P235" s="6"/>
      <c r="Q235" s="198"/>
      <c r="R235" s="198"/>
      <c r="S235" s="149">
        <f t="shared" si="1427"/>
        <v>0</v>
      </c>
      <c r="T235" s="150">
        <f t="shared" si="1409"/>
        <v>0</v>
      </c>
      <c r="U235" s="128"/>
      <c r="V235" s="128"/>
      <c r="W235" s="128"/>
      <c r="X235" s="128"/>
      <c r="Y235" s="128"/>
      <c r="Z235" s="128"/>
      <c r="AA235" s="128"/>
      <c r="AB235" s="128"/>
      <c r="AC235" s="128"/>
      <c r="AD235" s="128"/>
      <c r="AE235" s="128"/>
      <c r="AF235" s="128"/>
      <c r="AG235" s="208"/>
      <c r="AH235" s="208"/>
      <c r="AI235" s="136">
        <f t="shared" si="1428"/>
        <v>3.6</v>
      </c>
      <c r="AJ235" s="137">
        <f t="shared" si="1411"/>
        <v>3.6</v>
      </c>
      <c r="AK235" s="106">
        <f t="shared" si="1429"/>
        <v>0</v>
      </c>
      <c r="AL235" s="106">
        <f t="shared" si="1430"/>
        <v>0</v>
      </c>
      <c r="AM235" s="106">
        <f t="shared" si="1431"/>
        <v>0</v>
      </c>
      <c r="AN235" s="106">
        <f t="shared" si="1432"/>
        <v>0</v>
      </c>
      <c r="AO235" s="106">
        <f t="shared" si="1433"/>
        <v>3.6</v>
      </c>
      <c r="AP235" s="106">
        <f t="shared" si="1434"/>
        <v>3.6</v>
      </c>
      <c r="AQ235" s="106">
        <f t="shared" si="1435"/>
        <v>0</v>
      </c>
      <c r="AR235" s="106">
        <f t="shared" si="1436"/>
        <v>0</v>
      </c>
      <c r="AS235" s="106">
        <f t="shared" si="1437"/>
        <v>0</v>
      </c>
      <c r="AT235" s="106">
        <f t="shared" si="1438"/>
        <v>0</v>
      </c>
      <c r="AU235" s="106">
        <f t="shared" si="1439"/>
        <v>0</v>
      </c>
      <c r="AV235" s="106">
        <f t="shared" si="1440"/>
        <v>0</v>
      </c>
      <c r="AW235" s="106">
        <f t="shared" si="1441"/>
        <v>0</v>
      </c>
      <c r="AX235" s="106">
        <f t="shared" si="1442"/>
        <v>0</v>
      </c>
      <c r="AY235" s="155">
        <f t="shared" si="1309"/>
        <v>0</v>
      </c>
      <c r="AZ235" s="155">
        <f t="shared" si="1310"/>
        <v>0</v>
      </c>
      <c r="BA235" s="155">
        <f t="shared" si="1311"/>
        <v>0</v>
      </c>
      <c r="BB235" s="155">
        <f t="shared" si="1312"/>
        <v>0</v>
      </c>
      <c r="BC235" s="155">
        <f t="shared" si="1313"/>
        <v>0</v>
      </c>
      <c r="BD235" s="155">
        <f t="shared" si="1314"/>
        <v>0</v>
      </c>
      <c r="BE235" s="155">
        <f t="shared" si="1315"/>
        <v>0</v>
      </c>
      <c r="BF235" s="155">
        <f t="shared" si="1316"/>
        <v>0</v>
      </c>
      <c r="BG235" s="155">
        <f t="shared" si="1317"/>
        <v>0</v>
      </c>
      <c r="BH235" s="155">
        <f t="shared" si="1318"/>
        <v>0</v>
      </c>
      <c r="BI235" s="155">
        <f t="shared" si="1319"/>
        <v>0</v>
      </c>
      <c r="BJ235" s="155">
        <f t="shared" si="1320"/>
        <v>0</v>
      </c>
      <c r="BK235" s="155">
        <f t="shared" si="1321"/>
        <v>0</v>
      </c>
      <c r="BL235" s="155">
        <f t="shared" si="1322"/>
        <v>0</v>
      </c>
      <c r="BM235" s="155">
        <f t="shared" si="1323"/>
        <v>0</v>
      </c>
      <c r="BN235" s="155">
        <f t="shared" si="1324"/>
        <v>0</v>
      </c>
      <c r="BO235" s="190">
        <f t="shared" si="1325"/>
        <v>0</v>
      </c>
    </row>
    <row r="236" spans="1:67" ht="15" customHeight="1" x14ac:dyDescent="0.25">
      <c r="A236" s="29" t="s">
        <v>37</v>
      </c>
      <c r="B236" s="109" t="s">
        <v>327</v>
      </c>
      <c r="C236" s="145">
        <f>C237</f>
        <v>509.6</v>
      </c>
      <c r="D236" s="146">
        <f t="shared" ref="D236:R236" si="1443">D237</f>
        <v>418</v>
      </c>
      <c r="E236" s="123">
        <f t="shared" si="1443"/>
        <v>243.5</v>
      </c>
      <c r="F236" s="123">
        <f t="shared" si="1443"/>
        <v>203</v>
      </c>
      <c r="G236" s="123">
        <f t="shared" si="1443"/>
        <v>0</v>
      </c>
      <c r="H236" s="123">
        <f t="shared" si="1443"/>
        <v>0</v>
      </c>
      <c r="I236" s="123">
        <f t="shared" si="1443"/>
        <v>11.9</v>
      </c>
      <c r="J236" s="123">
        <f t="shared" si="1443"/>
        <v>11.799999999999999</v>
      </c>
      <c r="K236" s="123">
        <f t="shared" si="1443"/>
        <v>211.8</v>
      </c>
      <c r="L236" s="123">
        <f t="shared" si="1443"/>
        <v>203.2</v>
      </c>
      <c r="M236" s="123">
        <f t="shared" si="1443"/>
        <v>39.9</v>
      </c>
      <c r="N236" s="123">
        <f t="shared" si="1443"/>
        <v>0</v>
      </c>
      <c r="O236" s="123">
        <f t="shared" si="1443"/>
        <v>0</v>
      </c>
      <c r="P236" s="123">
        <f t="shared" si="1443"/>
        <v>0</v>
      </c>
      <c r="Q236" s="197">
        <f t="shared" si="1443"/>
        <v>2.5</v>
      </c>
      <c r="R236" s="197">
        <f t="shared" si="1443"/>
        <v>0</v>
      </c>
      <c r="S236" s="145">
        <f>S237</f>
        <v>0</v>
      </c>
      <c r="T236" s="146">
        <f t="shared" ref="T236:AH236" si="1444">T237</f>
        <v>0</v>
      </c>
      <c r="U236" s="127">
        <f t="shared" si="1444"/>
        <v>0</v>
      </c>
      <c r="V236" s="127">
        <f t="shared" si="1444"/>
        <v>0</v>
      </c>
      <c r="W236" s="127">
        <f t="shared" si="1444"/>
        <v>0</v>
      </c>
      <c r="X236" s="127">
        <f t="shared" si="1444"/>
        <v>0</v>
      </c>
      <c r="Y236" s="127">
        <f t="shared" si="1444"/>
        <v>0</v>
      </c>
      <c r="Z236" s="127">
        <f t="shared" si="1444"/>
        <v>0</v>
      </c>
      <c r="AA236" s="127">
        <f t="shared" si="1444"/>
        <v>0</v>
      </c>
      <c r="AB236" s="127">
        <f t="shared" si="1444"/>
        <v>0</v>
      </c>
      <c r="AC236" s="127">
        <f t="shared" si="1444"/>
        <v>0</v>
      </c>
      <c r="AD236" s="127">
        <f t="shared" si="1444"/>
        <v>0</v>
      </c>
      <c r="AE236" s="127">
        <f t="shared" si="1444"/>
        <v>0</v>
      </c>
      <c r="AF236" s="127">
        <f t="shared" si="1444"/>
        <v>0</v>
      </c>
      <c r="AG236" s="207">
        <f t="shared" si="1444"/>
        <v>0</v>
      </c>
      <c r="AH236" s="207">
        <f t="shared" si="1444"/>
        <v>0</v>
      </c>
      <c r="AI236" s="13">
        <f>AI237</f>
        <v>509.6</v>
      </c>
      <c r="AJ236" s="11">
        <f t="shared" ref="AJ236:AX236" si="1445">AJ237</f>
        <v>418</v>
      </c>
      <c r="AK236" s="97">
        <f t="shared" si="1445"/>
        <v>243.5</v>
      </c>
      <c r="AL236" s="97">
        <f t="shared" si="1445"/>
        <v>203</v>
      </c>
      <c r="AM236" s="97">
        <f t="shared" si="1445"/>
        <v>0</v>
      </c>
      <c r="AN236" s="97">
        <f t="shared" si="1445"/>
        <v>0</v>
      </c>
      <c r="AO236" s="97">
        <f t="shared" si="1445"/>
        <v>11.9</v>
      </c>
      <c r="AP236" s="97">
        <f t="shared" si="1445"/>
        <v>11.799999999999999</v>
      </c>
      <c r="AQ236" s="97">
        <f t="shared" si="1445"/>
        <v>211.8</v>
      </c>
      <c r="AR236" s="97">
        <f t="shared" si="1445"/>
        <v>203.2</v>
      </c>
      <c r="AS236" s="97">
        <f t="shared" si="1445"/>
        <v>39.9</v>
      </c>
      <c r="AT236" s="97">
        <f t="shared" si="1445"/>
        <v>0</v>
      </c>
      <c r="AU236" s="97">
        <f t="shared" si="1445"/>
        <v>0</v>
      </c>
      <c r="AV236" s="97">
        <f t="shared" si="1445"/>
        <v>0</v>
      </c>
      <c r="AW236" s="97">
        <f t="shared" si="1445"/>
        <v>2.5</v>
      </c>
      <c r="AX236" s="97">
        <f t="shared" si="1445"/>
        <v>0</v>
      </c>
      <c r="AY236" s="155">
        <f t="shared" si="1309"/>
        <v>0</v>
      </c>
      <c r="AZ236" s="155">
        <f t="shared" si="1310"/>
        <v>0</v>
      </c>
      <c r="BA236" s="155">
        <f t="shared" si="1311"/>
        <v>0</v>
      </c>
      <c r="BB236" s="155">
        <f t="shared" si="1312"/>
        <v>0</v>
      </c>
      <c r="BC236" s="155">
        <f t="shared" si="1313"/>
        <v>0</v>
      </c>
      <c r="BD236" s="155">
        <f t="shared" si="1314"/>
        <v>0</v>
      </c>
      <c r="BE236" s="155">
        <f t="shared" si="1315"/>
        <v>0</v>
      </c>
      <c r="BF236" s="155">
        <f t="shared" si="1316"/>
        <v>0</v>
      </c>
      <c r="BG236" s="155">
        <f t="shared" si="1317"/>
        <v>0</v>
      </c>
      <c r="BH236" s="155">
        <f t="shared" si="1318"/>
        <v>0</v>
      </c>
      <c r="BI236" s="155">
        <f t="shared" si="1319"/>
        <v>0</v>
      </c>
      <c r="BJ236" s="155">
        <f t="shared" si="1320"/>
        <v>0</v>
      </c>
      <c r="BK236" s="155">
        <f t="shared" si="1321"/>
        <v>0</v>
      </c>
      <c r="BL236" s="155">
        <f t="shared" si="1322"/>
        <v>0</v>
      </c>
      <c r="BM236" s="155">
        <f t="shared" si="1323"/>
        <v>0</v>
      </c>
      <c r="BN236" s="155">
        <f t="shared" si="1324"/>
        <v>0</v>
      </c>
      <c r="BO236" s="190">
        <f t="shared" si="1325"/>
        <v>0</v>
      </c>
    </row>
    <row r="237" spans="1:67" x14ac:dyDescent="0.25">
      <c r="A237" s="30"/>
      <c r="B237" s="20" t="s">
        <v>308</v>
      </c>
      <c r="C237" s="148">
        <f t="shared" ref="C237" si="1446">E237+G237+I237+K237+M237+O237+Q237</f>
        <v>509.6</v>
      </c>
      <c r="D237" s="148">
        <f t="shared" ref="D237:D239" si="1447">F237+H237+J237+L237+N237+P237+R237</f>
        <v>418</v>
      </c>
      <c r="E237" s="6">
        <v>243.5</v>
      </c>
      <c r="F237" s="6">
        <v>203</v>
      </c>
      <c r="G237" s="6"/>
      <c r="H237" s="6"/>
      <c r="I237" s="6">
        <f>I238+I239</f>
        <v>11.9</v>
      </c>
      <c r="J237" s="6">
        <f>J238+J239</f>
        <v>11.799999999999999</v>
      </c>
      <c r="K237" s="6">
        <v>211.8</v>
      </c>
      <c r="L237" s="6">
        <v>203.2</v>
      </c>
      <c r="M237" s="6">
        <v>39.9</v>
      </c>
      <c r="N237" s="123"/>
      <c r="O237" s="123"/>
      <c r="P237" s="123"/>
      <c r="Q237" s="198">
        <f>'4 priedas_ nepanaudotos lėšos'!C83</f>
        <v>2.5</v>
      </c>
      <c r="R237" s="198">
        <f>'4 priedas_ nepanaudotos lėšos'!D83</f>
        <v>0</v>
      </c>
      <c r="S237" s="148">
        <f t="shared" ref="S237" si="1448">U237+W237+Y237+AA237+AC237+AE237+AG237</f>
        <v>0</v>
      </c>
      <c r="T237" s="148">
        <f t="shared" ref="T237:T239" si="1449">V237+X237+Z237+AB237+AD237+AF237+AH237</f>
        <v>0</v>
      </c>
      <c r="U237" s="127"/>
      <c r="V237" s="127"/>
      <c r="W237" s="128"/>
      <c r="X237" s="128"/>
      <c r="Y237" s="128">
        <f>Y238+Y239</f>
        <v>0</v>
      </c>
      <c r="Z237" s="128">
        <f>Z238+Z239</f>
        <v>0</v>
      </c>
      <c r="AA237" s="127"/>
      <c r="AB237" s="127"/>
      <c r="AC237" s="127"/>
      <c r="AD237" s="127"/>
      <c r="AE237" s="127"/>
      <c r="AF237" s="127"/>
      <c r="AG237" s="207">
        <f>'4 priedas_ nepanaudotos lėšos'!O83</f>
        <v>0</v>
      </c>
      <c r="AH237" s="207">
        <f>'4 priedas_ nepanaudotos lėšos'!P83</f>
        <v>0</v>
      </c>
      <c r="AI237" s="105">
        <f t="shared" ref="AI237" si="1450">AK237+AM237+AO237+AQ237+AS237+AU237+AW237</f>
        <v>509.6</v>
      </c>
      <c r="AJ237" s="105">
        <f t="shared" ref="AJ237:AJ239" si="1451">AL237+AN237+AP237+AR237+AT237+AV237+AX237</f>
        <v>418</v>
      </c>
      <c r="AK237" s="5">
        <f>E237+U237</f>
        <v>243.5</v>
      </c>
      <c r="AL237" s="5">
        <f t="shared" ref="AL237:AL238" si="1452">F237+V237</f>
        <v>203</v>
      </c>
      <c r="AM237" s="5">
        <f t="shared" ref="AM237:AM238" si="1453">G237+W237</f>
        <v>0</v>
      </c>
      <c r="AN237" s="5">
        <f t="shared" ref="AN237:AN238" si="1454">H237+X237</f>
        <v>0</v>
      </c>
      <c r="AO237" s="5">
        <f t="shared" ref="AO237:AO238" si="1455">I237+Y237</f>
        <v>11.9</v>
      </c>
      <c r="AP237" s="5">
        <f t="shared" ref="AP237:AP238" si="1456">J237+Z237</f>
        <v>11.799999999999999</v>
      </c>
      <c r="AQ237" s="5">
        <f t="shared" ref="AQ237:AQ238" si="1457">K237+AA237</f>
        <v>211.8</v>
      </c>
      <c r="AR237" s="5">
        <f t="shared" ref="AR237:AR238" si="1458">L237+AB237</f>
        <v>203.2</v>
      </c>
      <c r="AS237" s="5">
        <f t="shared" ref="AS237:AS238" si="1459">M237+AC237</f>
        <v>39.9</v>
      </c>
      <c r="AT237" s="5">
        <f t="shared" ref="AT237:AT238" si="1460">N237+AD237</f>
        <v>0</v>
      </c>
      <c r="AU237" s="5">
        <f t="shared" ref="AU237:AU238" si="1461">O237+AE237</f>
        <v>0</v>
      </c>
      <c r="AV237" s="5">
        <f t="shared" ref="AV237:AV238" si="1462">P237+AF237</f>
        <v>0</v>
      </c>
      <c r="AW237" s="5">
        <f t="shared" ref="AW237:AW238" si="1463">Q237+AG237</f>
        <v>2.5</v>
      </c>
      <c r="AX237" s="5">
        <f t="shared" ref="AX237:AX238" si="1464">R237+AH237</f>
        <v>0</v>
      </c>
      <c r="AY237" s="155">
        <f t="shared" si="1309"/>
        <v>0</v>
      </c>
      <c r="AZ237" s="155">
        <f t="shared" si="1310"/>
        <v>0</v>
      </c>
      <c r="BA237" s="155">
        <f t="shared" si="1311"/>
        <v>0</v>
      </c>
      <c r="BB237" s="155">
        <f t="shared" si="1312"/>
        <v>0</v>
      </c>
      <c r="BC237" s="155">
        <f t="shared" si="1313"/>
        <v>0</v>
      </c>
      <c r="BD237" s="155">
        <f t="shared" si="1314"/>
        <v>0</v>
      </c>
      <c r="BE237" s="155">
        <f t="shared" si="1315"/>
        <v>0</v>
      </c>
      <c r="BF237" s="155">
        <f t="shared" si="1316"/>
        <v>0</v>
      </c>
      <c r="BG237" s="155">
        <f t="shared" si="1317"/>
        <v>0</v>
      </c>
      <c r="BH237" s="155">
        <f t="shared" si="1318"/>
        <v>0</v>
      </c>
      <c r="BI237" s="155">
        <f t="shared" si="1319"/>
        <v>0</v>
      </c>
      <c r="BJ237" s="155">
        <f t="shared" si="1320"/>
        <v>0</v>
      </c>
      <c r="BK237" s="155">
        <f t="shared" si="1321"/>
        <v>0</v>
      </c>
      <c r="BL237" s="155">
        <f t="shared" si="1322"/>
        <v>0</v>
      </c>
      <c r="BM237" s="155">
        <f t="shared" si="1323"/>
        <v>0</v>
      </c>
      <c r="BN237" s="155">
        <f t="shared" si="1324"/>
        <v>0</v>
      </c>
      <c r="BO237" s="190">
        <f t="shared" si="1325"/>
        <v>0</v>
      </c>
    </row>
    <row r="238" spans="1:67" ht="26.25" x14ac:dyDescent="0.25">
      <c r="A238" s="30"/>
      <c r="B238" s="32" t="s">
        <v>310</v>
      </c>
      <c r="C238" s="149">
        <f>E238+G238+I238+K238+M238+O238+Q238</f>
        <v>8.8000000000000007</v>
      </c>
      <c r="D238" s="150">
        <f t="shared" si="1447"/>
        <v>8.6999999999999993</v>
      </c>
      <c r="E238" s="130"/>
      <c r="F238" s="130"/>
      <c r="G238" s="133"/>
      <c r="H238" s="133"/>
      <c r="I238" s="130">
        <v>8.8000000000000007</v>
      </c>
      <c r="J238" s="130">
        <v>8.6999999999999993</v>
      </c>
      <c r="K238" s="133"/>
      <c r="L238" s="133"/>
      <c r="M238" s="133"/>
      <c r="N238" s="133"/>
      <c r="O238" s="133"/>
      <c r="P238" s="133"/>
      <c r="Q238" s="202"/>
      <c r="R238" s="202"/>
      <c r="S238" s="149">
        <f>U238+W238+Y238+AA238+AC238+AE238+AG238</f>
        <v>0</v>
      </c>
      <c r="T238" s="150">
        <f t="shared" si="1449"/>
        <v>0</v>
      </c>
      <c r="U238" s="135"/>
      <c r="V238" s="135"/>
      <c r="W238" s="135"/>
      <c r="X238" s="135"/>
      <c r="Y238" s="135"/>
      <c r="Z238" s="135"/>
      <c r="AA238" s="135"/>
      <c r="AB238" s="135"/>
      <c r="AC238" s="135"/>
      <c r="AD238" s="135"/>
      <c r="AE238" s="135"/>
      <c r="AF238" s="135"/>
      <c r="AG238" s="212"/>
      <c r="AH238" s="212"/>
      <c r="AI238" s="136">
        <f>AK238+AM238+AO238+AQ238+AS238+AU238+AW238</f>
        <v>8.8000000000000007</v>
      </c>
      <c r="AJ238" s="137">
        <f t="shared" si="1451"/>
        <v>8.6999999999999993</v>
      </c>
      <c r="AK238" s="106">
        <f t="shared" ref="AK238" si="1465">E238+U238</f>
        <v>0</v>
      </c>
      <c r="AL238" s="106">
        <f t="shared" si="1452"/>
        <v>0</v>
      </c>
      <c r="AM238" s="106">
        <f t="shared" si="1453"/>
        <v>0</v>
      </c>
      <c r="AN238" s="106">
        <f t="shared" si="1454"/>
        <v>0</v>
      </c>
      <c r="AO238" s="106">
        <f t="shared" si="1455"/>
        <v>8.8000000000000007</v>
      </c>
      <c r="AP238" s="106">
        <f t="shared" si="1456"/>
        <v>8.6999999999999993</v>
      </c>
      <c r="AQ238" s="106">
        <f t="shared" si="1457"/>
        <v>0</v>
      </c>
      <c r="AR238" s="106">
        <f t="shared" si="1458"/>
        <v>0</v>
      </c>
      <c r="AS238" s="106">
        <f t="shared" si="1459"/>
        <v>0</v>
      </c>
      <c r="AT238" s="106">
        <f t="shared" si="1460"/>
        <v>0</v>
      </c>
      <c r="AU238" s="106">
        <f t="shared" si="1461"/>
        <v>0</v>
      </c>
      <c r="AV238" s="106">
        <f t="shared" si="1462"/>
        <v>0</v>
      </c>
      <c r="AW238" s="106">
        <f t="shared" si="1463"/>
        <v>0</v>
      </c>
      <c r="AX238" s="106">
        <f t="shared" si="1464"/>
        <v>0</v>
      </c>
      <c r="AY238" s="155">
        <f t="shared" si="1309"/>
        <v>0</v>
      </c>
      <c r="AZ238" s="155">
        <f t="shared" si="1310"/>
        <v>0</v>
      </c>
      <c r="BA238" s="155">
        <f t="shared" si="1311"/>
        <v>0</v>
      </c>
      <c r="BB238" s="155">
        <f t="shared" si="1312"/>
        <v>0</v>
      </c>
      <c r="BC238" s="155">
        <f t="shared" si="1313"/>
        <v>0</v>
      </c>
      <c r="BD238" s="155">
        <f t="shared" si="1314"/>
        <v>0</v>
      </c>
      <c r="BE238" s="155">
        <f t="shared" si="1315"/>
        <v>0</v>
      </c>
      <c r="BF238" s="155">
        <f t="shared" si="1316"/>
        <v>0</v>
      </c>
      <c r="BG238" s="155">
        <f t="shared" si="1317"/>
        <v>0</v>
      </c>
      <c r="BH238" s="155">
        <f t="shared" si="1318"/>
        <v>0</v>
      </c>
      <c r="BI238" s="155">
        <f t="shared" si="1319"/>
        <v>0</v>
      </c>
      <c r="BJ238" s="155">
        <f t="shared" si="1320"/>
        <v>0</v>
      </c>
      <c r="BK238" s="155">
        <f t="shared" si="1321"/>
        <v>0</v>
      </c>
      <c r="BL238" s="155">
        <f t="shared" si="1322"/>
        <v>0</v>
      </c>
      <c r="BM238" s="155">
        <f t="shared" si="1323"/>
        <v>0</v>
      </c>
      <c r="BN238" s="155">
        <f t="shared" si="1324"/>
        <v>0</v>
      </c>
      <c r="BO238" s="190">
        <f t="shared" si="1325"/>
        <v>0</v>
      </c>
    </row>
    <row r="239" spans="1:67" ht="39" x14ac:dyDescent="0.25">
      <c r="A239" s="33"/>
      <c r="B239" s="32" t="s">
        <v>309</v>
      </c>
      <c r="C239" s="149">
        <f>E239+G239+I239+K239+M239+O239+Q239</f>
        <v>3.1</v>
      </c>
      <c r="D239" s="150">
        <f t="shared" si="1447"/>
        <v>3.1</v>
      </c>
      <c r="E239" s="130"/>
      <c r="F239" s="130"/>
      <c r="G239" s="130"/>
      <c r="H239" s="130"/>
      <c r="I239" s="130">
        <v>3.1</v>
      </c>
      <c r="J239" s="130">
        <v>3.1</v>
      </c>
      <c r="K239" s="130"/>
      <c r="L239" s="130"/>
      <c r="M239" s="130"/>
      <c r="N239" s="130"/>
      <c r="O239" s="130"/>
      <c r="P239" s="130"/>
      <c r="Q239" s="199"/>
      <c r="R239" s="199"/>
      <c r="S239" s="149">
        <f>U239+W239+Y239+AA239+AC239+AE239+AG239</f>
        <v>0</v>
      </c>
      <c r="T239" s="150">
        <f t="shared" si="1449"/>
        <v>0</v>
      </c>
      <c r="U239" s="131"/>
      <c r="V239" s="131"/>
      <c r="W239" s="131"/>
      <c r="X239" s="131"/>
      <c r="Y239" s="131"/>
      <c r="Z239" s="131"/>
      <c r="AA239" s="131"/>
      <c r="AB239" s="131"/>
      <c r="AC239" s="131"/>
      <c r="AD239" s="131"/>
      <c r="AE239" s="131"/>
      <c r="AF239" s="131"/>
      <c r="AG239" s="209"/>
      <c r="AH239" s="209"/>
      <c r="AI239" s="136">
        <f>AK239+AM239+AO239+AQ239+AS239+AU239+AW239</f>
        <v>3.1</v>
      </c>
      <c r="AJ239" s="137">
        <f t="shared" si="1451"/>
        <v>3.1</v>
      </c>
      <c r="AK239" s="106">
        <f t="shared" ref="AK239" si="1466">E239+U239</f>
        <v>0</v>
      </c>
      <c r="AL239" s="106">
        <f t="shared" ref="AL239" si="1467">F239+V239</f>
        <v>0</v>
      </c>
      <c r="AM239" s="106">
        <f t="shared" ref="AM239" si="1468">G239+W239</f>
        <v>0</v>
      </c>
      <c r="AN239" s="106">
        <f t="shared" ref="AN239" si="1469">H239+X239</f>
        <v>0</v>
      </c>
      <c r="AO239" s="106">
        <f t="shared" ref="AO239" si="1470">I239+Y239</f>
        <v>3.1</v>
      </c>
      <c r="AP239" s="106">
        <f t="shared" ref="AP239" si="1471">J239+Z239</f>
        <v>3.1</v>
      </c>
      <c r="AQ239" s="106">
        <f t="shared" ref="AQ239" si="1472">K239+AA239</f>
        <v>0</v>
      </c>
      <c r="AR239" s="106">
        <f t="shared" ref="AR239" si="1473">L239+AB239</f>
        <v>0</v>
      </c>
      <c r="AS239" s="106">
        <f t="shared" ref="AS239" si="1474">M239+AC239</f>
        <v>0</v>
      </c>
      <c r="AT239" s="106">
        <f t="shared" ref="AT239" si="1475">N239+AD239</f>
        <v>0</v>
      </c>
      <c r="AU239" s="106">
        <f t="shared" ref="AU239" si="1476">O239+AE239</f>
        <v>0</v>
      </c>
      <c r="AV239" s="106">
        <f t="shared" ref="AV239" si="1477">P239+AF239</f>
        <v>0</v>
      </c>
      <c r="AW239" s="106">
        <f t="shared" ref="AW239" si="1478">Q239+AG239</f>
        <v>0</v>
      </c>
      <c r="AX239" s="106">
        <f t="shared" ref="AX239" si="1479">R239+AH239</f>
        <v>0</v>
      </c>
      <c r="AY239" s="155">
        <f t="shared" si="1309"/>
        <v>0</v>
      </c>
      <c r="AZ239" s="155">
        <f t="shared" si="1310"/>
        <v>0</v>
      </c>
      <c r="BA239" s="155">
        <f t="shared" si="1311"/>
        <v>0</v>
      </c>
      <c r="BB239" s="155">
        <f t="shared" si="1312"/>
        <v>0</v>
      </c>
      <c r="BC239" s="155">
        <f t="shared" si="1313"/>
        <v>0</v>
      </c>
      <c r="BD239" s="155">
        <f t="shared" si="1314"/>
        <v>0</v>
      </c>
      <c r="BE239" s="155">
        <f t="shared" si="1315"/>
        <v>0</v>
      </c>
      <c r="BF239" s="155">
        <f t="shared" si="1316"/>
        <v>0</v>
      </c>
      <c r="BG239" s="155">
        <f t="shared" si="1317"/>
        <v>0</v>
      </c>
      <c r="BH239" s="155">
        <f t="shared" si="1318"/>
        <v>0</v>
      </c>
      <c r="BI239" s="155">
        <f t="shared" si="1319"/>
        <v>0</v>
      </c>
      <c r="BJ239" s="155">
        <f t="shared" si="1320"/>
        <v>0</v>
      </c>
      <c r="BK239" s="155">
        <f t="shared" si="1321"/>
        <v>0</v>
      </c>
      <c r="BL239" s="155">
        <f t="shared" si="1322"/>
        <v>0</v>
      </c>
      <c r="BM239" s="155">
        <f t="shared" si="1323"/>
        <v>0</v>
      </c>
      <c r="BN239" s="155">
        <f t="shared" si="1324"/>
        <v>0</v>
      </c>
      <c r="BO239" s="190">
        <f t="shared" si="1325"/>
        <v>0</v>
      </c>
    </row>
    <row r="240" spans="1:67" ht="15" customHeight="1" x14ac:dyDescent="0.25">
      <c r="A240" s="29" t="s">
        <v>38</v>
      </c>
      <c r="B240" s="109" t="s">
        <v>328</v>
      </c>
      <c r="C240" s="145">
        <f>C241</f>
        <v>951.50000000000011</v>
      </c>
      <c r="D240" s="146">
        <f t="shared" ref="D240:R240" si="1480">D241</f>
        <v>776.90000000000009</v>
      </c>
      <c r="E240" s="123">
        <f t="shared" si="1480"/>
        <v>439.9</v>
      </c>
      <c r="F240" s="123">
        <f t="shared" si="1480"/>
        <v>367.6</v>
      </c>
      <c r="G240" s="123">
        <f t="shared" si="1480"/>
        <v>0</v>
      </c>
      <c r="H240" s="123">
        <f t="shared" si="1480"/>
        <v>0</v>
      </c>
      <c r="I240" s="123">
        <f t="shared" si="1480"/>
        <v>17.3</v>
      </c>
      <c r="J240" s="123">
        <f t="shared" si="1480"/>
        <v>17</v>
      </c>
      <c r="K240" s="123">
        <f t="shared" si="1480"/>
        <v>409.5</v>
      </c>
      <c r="L240" s="123">
        <f t="shared" si="1480"/>
        <v>392.3</v>
      </c>
      <c r="M240" s="123">
        <f t="shared" si="1480"/>
        <v>70.599999999999994</v>
      </c>
      <c r="N240" s="123">
        <f t="shared" si="1480"/>
        <v>0</v>
      </c>
      <c r="O240" s="123">
        <f t="shared" si="1480"/>
        <v>0</v>
      </c>
      <c r="P240" s="123">
        <f t="shared" si="1480"/>
        <v>0</v>
      </c>
      <c r="Q240" s="197">
        <f t="shared" si="1480"/>
        <v>14.2</v>
      </c>
      <c r="R240" s="197">
        <f t="shared" si="1480"/>
        <v>0</v>
      </c>
      <c r="S240" s="145">
        <f>S241</f>
        <v>0</v>
      </c>
      <c r="T240" s="146">
        <f t="shared" ref="T240:AH240" si="1481">T241</f>
        <v>0</v>
      </c>
      <c r="U240" s="127">
        <f t="shared" si="1481"/>
        <v>0</v>
      </c>
      <c r="V240" s="127">
        <f t="shared" si="1481"/>
        <v>0</v>
      </c>
      <c r="W240" s="127">
        <f t="shared" si="1481"/>
        <v>0</v>
      </c>
      <c r="X240" s="127">
        <f t="shared" si="1481"/>
        <v>0</v>
      </c>
      <c r="Y240" s="127">
        <f t="shared" si="1481"/>
        <v>0</v>
      </c>
      <c r="Z240" s="127">
        <f t="shared" si="1481"/>
        <v>0</v>
      </c>
      <c r="AA240" s="127">
        <f t="shared" si="1481"/>
        <v>0</v>
      </c>
      <c r="AB240" s="127">
        <f t="shared" si="1481"/>
        <v>0</v>
      </c>
      <c r="AC240" s="127">
        <f t="shared" si="1481"/>
        <v>0</v>
      </c>
      <c r="AD240" s="127">
        <f t="shared" si="1481"/>
        <v>0</v>
      </c>
      <c r="AE240" s="127">
        <f t="shared" si="1481"/>
        <v>0</v>
      </c>
      <c r="AF240" s="127">
        <f t="shared" si="1481"/>
        <v>0</v>
      </c>
      <c r="AG240" s="207">
        <f t="shared" si="1481"/>
        <v>0</v>
      </c>
      <c r="AH240" s="207">
        <f t="shared" si="1481"/>
        <v>0</v>
      </c>
      <c r="AI240" s="13">
        <f>AI241</f>
        <v>951.50000000000011</v>
      </c>
      <c r="AJ240" s="11">
        <f t="shared" ref="AJ240:AX240" si="1482">AJ241</f>
        <v>776.90000000000009</v>
      </c>
      <c r="AK240" s="97">
        <f t="shared" si="1482"/>
        <v>439.9</v>
      </c>
      <c r="AL240" s="97">
        <f t="shared" si="1482"/>
        <v>367.6</v>
      </c>
      <c r="AM240" s="97">
        <f t="shared" si="1482"/>
        <v>0</v>
      </c>
      <c r="AN240" s="97">
        <f t="shared" si="1482"/>
        <v>0</v>
      </c>
      <c r="AO240" s="97">
        <f t="shared" si="1482"/>
        <v>17.3</v>
      </c>
      <c r="AP240" s="97">
        <f t="shared" si="1482"/>
        <v>17</v>
      </c>
      <c r="AQ240" s="97">
        <f t="shared" si="1482"/>
        <v>409.5</v>
      </c>
      <c r="AR240" s="97">
        <f t="shared" si="1482"/>
        <v>392.3</v>
      </c>
      <c r="AS240" s="97">
        <f t="shared" si="1482"/>
        <v>70.599999999999994</v>
      </c>
      <c r="AT240" s="97">
        <f t="shared" si="1482"/>
        <v>0</v>
      </c>
      <c r="AU240" s="97">
        <f t="shared" si="1482"/>
        <v>0</v>
      </c>
      <c r="AV240" s="97">
        <f t="shared" si="1482"/>
        <v>0</v>
      </c>
      <c r="AW240" s="97">
        <f t="shared" si="1482"/>
        <v>14.2</v>
      </c>
      <c r="AX240" s="97">
        <f t="shared" si="1482"/>
        <v>0</v>
      </c>
      <c r="AY240" s="155">
        <f t="shared" si="1309"/>
        <v>0</v>
      </c>
      <c r="AZ240" s="155">
        <f t="shared" si="1310"/>
        <v>0</v>
      </c>
      <c r="BA240" s="155">
        <f t="shared" si="1311"/>
        <v>0</v>
      </c>
      <c r="BB240" s="155">
        <f t="shared" si="1312"/>
        <v>0</v>
      </c>
      <c r="BC240" s="155">
        <f t="shared" si="1313"/>
        <v>0</v>
      </c>
      <c r="BD240" s="155">
        <f t="shared" si="1314"/>
        <v>0</v>
      </c>
      <c r="BE240" s="155">
        <f t="shared" si="1315"/>
        <v>0</v>
      </c>
      <c r="BF240" s="155">
        <f t="shared" si="1316"/>
        <v>0</v>
      </c>
      <c r="BG240" s="155">
        <f t="shared" si="1317"/>
        <v>0</v>
      </c>
      <c r="BH240" s="155">
        <f t="shared" si="1318"/>
        <v>0</v>
      </c>
      <c r="BI240" s="155">
        <f t="shared" si="1319"/>
        <v>0</v>
      </c>
      <c r="BJ240" s="155">
        <f t="shared" si="1320"/>
        <v>0</v>
      </c>
      <c r="BK240" s="155">
        <f t="shared" si="1321"/>
        <v>0</v>
      </c>
      <c r="BL240" s="155">
        <f t="shared" si="1322"/>
        <v>0</v>
      </c>
      <c r="BM240" s="155">
        <f t="shared" si="1323"/>
        <v>0</v>
      </c>
      <c r="BN240" s="155">
        <f t="shared" si="1324"/>
        <v>0</v>
      </c>
      <c r="BO240" s="190">
        <f t="shared" si="1325"/>
        <v>0</v>
      </c>
    </row>
    <row r="241" spans="1:67" x14ac:dyDescent="0.25">
      <c r="A241" s="30"/>
      <c r="B241" s="20" t="s">
        <v>308</v>
      </c>
      <c r="C241" s="148">
        <f t="shared" ref="C241" si="1483">E241+G241+I241+K241+M241+O241+Q241</f>
        <v>951.50000000000011</v>
      </c>
      <c r="D241" s="148">
        <f t="shared" ref="D241:D243" si="1484">F241+H241+J241+L241+N241+P241+R241</f>
        <v>776.90000000000009</v>
      </c>
      <c r="E241" s="6">
        <v>439.9</v>
      </c>
      <c r="F241" s="6">
        <v>367.6</v>
      </c>
      <c r="G241" s="6"/>
      <c r="H241" s="6"/>
      <c r="I241" s="6">
        <f>I242+I243</f>
        <v>17.3</v>
      </c>
      <c r="J241" s="6">
        <f>J242+J243</f>
        <v>17</v>
      </c>
      <c r="K241" s="6">
        <v>409.5</v>
      </c>
      <c r="L241" s="6">
        <v>392.3</v>
      </c>
      <c r="M241" s="6">
        <v>70.599999999999994</v>
      </c>
      <c r="N241" s="123"/>
      <c r="O241" s="123"/>
      <c r="P241" s="123"/>
      <c r="Q241" s="198">
        <f>'4 priedas_ nepanaudotos lėšos'!C85</f>
        <v>14.2</v>
      </c>
      <c r="R241" s="198">
        <f>'4 priedas_ nepanaudotos lėšos'!D85</f>
        <v>0</v>
      </c>
      <c r="S241" s="148">
        <f t="shared" ref="S241" si="1485">U241+W241+Y241+AA241+AC241+AE241+AG241</f>
        <v>0</v>
      </c>
      <c r="T241" s="148">
        <f t="shared" ref="T241:T243" si="1486">V241+X241+Z241+AB241+AD241+AF241+AH241</f>
        <v>0</v>
      </c>
      <c r="U241" s="127"/>
      <c r="V241" s="127"/>
      <c r="W241" s="128"/>
      <c r="X241" s="128"/>
      <c r="Y241" s="128">
        <f>Y242+Y243</f>
        <v>0</v>
      </c>
      <c r="Z241" s="128">
        <f>Z242+Z243</f>
        <v>0</v>
      </c>
      <c r="AA241" s="127"/>
      <c r="AB241" s="128"/>
      <c r="AC241" s="127"/>
      <c r="AD241" s="127"/>
      <c r="AE241" s="127"/>
      <c r="AF241" s="127"/>
      <c r="AG241" s="207">
        <f>'4 priedas_ nepanaudotos lėšos'!O85</f>
        <v>0</v>
      </c>
      <c r="AH241" s="207">
        <f>'4 priedas_ nepanaudotos lėšos'!P85</f>
        <v>0</v>
      </c>
      <c r="AI241" s="105">
        <f t="shared" ref="AI241" si="1487">AK241+AM241+AO241+AQ241+AS241+AU241+AW241</f>
        <v>951.50000000000011</v>
      </c>
      <c r="AJ241" s="105">
        <f t="shared" ref="AJ241:AJ243" si="1488">AL241+AN241+AP241+AR241+AT241+AV241+AX241</f>
        <v>776.90000000000009</v>
      </c>
      <c r="AK241" s="5">
        <f>E241+U241</f>
        <v>439.9</v>
      </c>
      <c r="AL241" s="5">
        <f t="shared" ref="AL241:AL242" si="1489">F241+V241</f>
        <v>367.6</v>
      </c>
      <c r="AM241" s="5">
        <f t="shared" ref="AM241:AM242" si="1490">G241+W241</f>
        <v>0</v>
      </c>
      <c r="AN241" s="5">
        <f t="shared" ref="AN241:AN242" si="1491">H241+X241</f>
        <v>0</v>
      </c>
      <c r="AO241" s="5">
        <f t="shared" ref="AO241:AO242" si="1492">I241+Y241</f>
        <v>17.3</v>
      </c>
      <c r="AP241" s="5">
        <f t="shared" ref="AP241:AP242" si="1493">J241+Z241</f>
        <v>17</v>
      </c>
      <c r="AQ241" s="5">
        <f t="shared" ref="AQ241:AQ242" si="1494">K241+AA241</f>
        <v>409.5</v>
      </c>
      <c r="AR241" s="5">
        <f t="shared" ref="AR241:AR242" si="1495">L241+AB241</f>
        <v>392.3</v>
      </c>
      <c r="AS241" s="5">
        <f t="shared" ref="AS241:AS242" si="1496">M241+AC241</f>
        <v>70.599999999999994</v>
      </c>
      <c r="AT241" s="5">
        <f t="shared" ref="AT241:AT242" si="1497">N241+AD241</f>
        <v>0</v>
      </c>
      <c r="AU241" s="5">
        <f t="shared" ref="AU241:AU242" si="1498">O241+AE241</f>
        <v>0</v>
      </c>
      <c r="AV241" s="5">
        <f t="shared" ref="AV241:AV242" si="1499">P241+AF241</f>
        <v>0</v>
      </c>
      <c r="AW241" s="5">
        <f t="shared" ref="AW241:AW242" si="1500">Q241+AG241</f>
        <v>14.2</v>
      </c>
      <c r="AX241" s="5">
        <f t="shared" ref="AX241:AX242" si="1501">R241+AH241</f>
        <v>0</v>
      </c>
      <c r="AY241" s="155">
        <f t="shared" si="1309"/>
        <v>0</v>
      </c>
      <c r="AZ241" s="155">
        <f t="shared" si="1310"/>
        <v>0</v>
      </c>
      <c r="BA241" s="155">
        <f t="shared" si="1311"/>
        <v>0</v>
      </c>
      <c r="BB241" s="155">
        <f t="shared" si="1312"/>
        <v>0</v>
      </c>
      <c r="BC241" s="155">
        <f t="shared" si="1313"/>
        <v>0</v>
      </c>
      <c r="BD241" s="155">
        <f t="shared" si="1314"/>
        <v>0</v>
      </c>
      <c r="BE241" s="155">
        <f t="shared" si="1315"/>
        <v>0</v>
      </c>
      <c r="BF241" s="155">
        <f t="shared" si="1316"/>
        <v>0</v>
      </c>
      <c r="BG241" s="155">
        <f t="shared" si="1317"/>
        <v>0</v>
      </c>
      <c r="BH241" s="155">
        <f t="shared" si="1318"/>
        <v>0</v>
      </c>
      <c r="BI241" s="155">
        <f t="shared" si="1319"/>
        <v>0</v>
      </c>
      <c r="BJ241" s="155">
        <f t="shared" si="1320"/>
        <v>0</v>
      </c>
      <c r="BK241" s="155">
        <f t="shared" si="1321"/>
        <v>0</v>
      </c>
      <c r="BL241" s="155">
        <f t="shared" si="1322"/>
        <v>0</v>
      </c>
      <c r="BM241" s="155">
        <f t="shared" si="1323"/>
        <v>0</v>
      </c>
      <c r="BN241" s="155">
        <f t="shared" si="1324"/>
        <v>0</v>
      </c>
      <c r="BO241" s="190">
        <f t="shared" si="1325"/>
        <v>0</v>
      </c>
    </row>
    <row r="242" spans="1:67" ht="26.25" x14ac:dyDescent="0.25">
      <c r="A242" s="30"/>
      <c r="B242" s="32" t="s">
        <v>310</v>
      </c>
      <c r="C242" s="149">
        <f>E242+G242+I242+K242+M242+O242+Q242</f>
        <v>13.7</v>
      </c>
      <c r="D242" s="150">
        <f t="shared" si="1484"/>
        <v>13.5</v>
      </c>
      <c r="E242" s="133"/>
      <c r="F242" s="133"/>
      <c r="G242" s="133"/>
      <c r="H242" s="133"/>
      <c r="I242" s="130">
        <v>13.7</v>
      </c>
      <c r="J242" s="130">
        <v>13.5</v>
      </c>
      <c r="K242" s="133"/>
      <c r="L242" s="133"/>
      <c r="M242" s="133"/>
      <c r="N242" s="133"/>
      <c r="O242" s="133"/>
      <c r="P242" s="133"/>
      <c r="Q242" s="202"/>
      <c r="R242" s="202"/>
      <c r="S242" s="149">
        <f>U242+W242+Y242+AA242+AC242+AE242+AG242</f>
        <v>0</v>
      </c>
      <c r="T242" s="150">
        <f t="shared" si="1486"/>
        <v>0</v>
      </c>
      <c r="U242" s="135"/>
      <c r="V242" s="135"/>
      <c r="W242" s="135"/>
      <c r="X242" s="135"/>
      <c r="Y242" s="135"/>
      <c r="Z242" s="135"/>
      <c r="AA242" s="135"/>
      <c r="AB242" s="135"/>
      <c r="AC242" s="135"/>
      <c r="AD242" s="135"/>
      <c r="AE242" s="135"/>
      <c r="AF242" s="135"/>
      <c r="AG242" s="212"/>
      <c r="AH242" s="212"/>
      <c r="AI242" s="136">
        <f>AK242+AM242+AO242+AQ242+AS242+AU242+AW242</f>
        <v>13.7</v>
      </c>
      <c r="AJ242" s="137">
        <f t="shared" si="1488"/>
        <v>13.5</v>
      </c>
      <c r="AK242" s="106">
        <f t="shared" ref="AK242" si="1502">E242+U242</f>
        <v>0</v>
      </c>
      <c r="AL242" s="106">
        <f t="shared" si="1489"/>
        <v>0</v>
      </c>
      <c r="AM242" s="106">
        <f t="shared" si="1490"/>
        <v>0</v>
      </c>
      <c r="AN242" s="106">
        <f t="shared" si="1491"/>
        <v>0</v>
      </c>
      <c r="AO242" s="106">
        <f t="shared" si="1492"/>
        <v>13.7</v>
      </c>
      <c r="AP242" s="106">
        <f t="shared" si="1493"/>
        <v>13.5</v>
      </c>
      <c r="AQ242" s="106">
        <f t="shared" si="1494"/>
        <v>0</v>
      </c>
      <c r="AR242" s="106">
        <f t="shared" si="1495"/>
        <v>0</v>
      </c>
      <c r="AS242" s="106">
        <f t="shared" si="1496"/>
        <v>0</v>
      </c>
      <c r="AT242" s="106">
        <f t="shared" si="1497"/>
        <v>0</v>
      </c>
      <c r="AU242" s="106">
        <f t="shared" si="1498"/>
        <v>0</v>
      </c>
      <c r="AV242" s="106">
        <f t="shared" si="1499"/>
        <v>0</v>
      </c>
      <c r="AW242" s="106">
        <f t="shared" si="1500"/>
        <v>0</v>
      </c>
      <c r="AX242" s="106">
        <f t="shared" si="1501"/>
        <v>0</v>
      </c>
      <c r="AY242" s="155">
        <f t="shared" si="1309"/>
        <v>0</v>
      </c>
      <c r="AZ242" s="155">
        <f t="shared" si="1310"/>
        <v>0</v>
      </c>
      <c r="BA242" s="155">
        <f t="shared" si="1311"/>
        <v>0</v>
      </c>
      <c r="BB242" s="155">
        <f t="shared" si="1312"/>
        <v>0</v>
      </c>
      <c r="BC242" s="155">
        <f t="shared" si="1313"/>
        <v>0</v>
      </c>
      <c r="BD242" s="155">
        <f t="shared" si="1314"/>
        <v>0</v>
      </c>
      <c r="BE242" s="155">
        <f t="shared" si="1315"/>
        <v>0</v>
      </c>
      <c r="BF242" s="155">
        <f t="shared" si="1316"/>
        <v>0</v>
      </c>
      <c r="BG242" s="155">
        <f t="shared" si="1317"/>
        <v>0</v>
      </c>
      <c r="BH242" s="155">
        <f t="shared" si="1318"/>
        <v>0</v>
      </c>
      <c r="BI242" s="155">
        <f t="shared" si="1319"/>
        <v>0</v>
      </c>
      <c r="BJ242" s="155">
        <f t="shared" si="1320"/>
        <v>0</v>
      </c>
      <c r="BK242" s="155">
        <f t="shared" si="1321"/>
        <v>0</v>
      </c>
      <c r="BL242" s="155">
        <f t="shared" si="1322"/>
        <v>0</v>
      </c>
      <c r="BM242" s="155">
        <f t="shared" si="1323"/>
        <v>0</v>
      </c>
      <c r="BN242" s="155">
        <f t="shared" si="1324"/>
        <v>0</v>
      </c>
      <c r="BO242" s="190">
        <f t="shared" si="1325"/>
        <v>0</v>
      </c>
    </row>
    <row r="243" spans="1:67" ht="39" x14ac:dyDescent="0.25">
      <c r="A243" s="33"/>
      <c r="B243" s="32" t="s">
        <v>309</v>
      </c>
      <c r="C243" s="149">
        <f>E243+G243+I243+K243+M243+O243+Q243</f>
        <v>3.6</v>
      </c>
      <c r="D243" s="150">
        <f t="shared" si="1484"/>
        <v>3.5</v>
      </c>
      <c r="E243" s="130"/>
      <c r="F243" s="130"/>
      <c r="G243" s="130"/>
      <c r="H243" s="130"/>
      <c r="I243" s="130">
        <v>3.6</v>
      </c>
      <c r="J243" s="130">
        <v>3.5</v>
      </c>
      <c r="K243" s="130"/>
      <c r="L243" s="130"/>
      <c r="M243" s="130"/>
      <c r="N243" s="130"/>
      <c r="O243" s="130"/>
      <c r="P243" s="130"/>
      <c r="Q243" s="199"/>
      <c r="R243" s="199"/>
      <c r="S243" s="149">
        <f>U243+W243+Y243+AA243+AC243+AE243+AG243</f>
        <v>0</v>
      </c>
      <c r="T243" s="150">
        <f t="shared" si="1486"/>
        <v>0</v>
      </c>
      <c r="U243" s="131"/>
      <c r="V243" s="131"/>
      <c r="W243" s="131"/>
      <c r="X243" s="131"/>
      <c r="Y243" s="131"/>
      <c r="Z243" s="131"/>
      <c r="AA243" s="131"/>
      <c r="AB243" s="131"/>
      <c r="AC243" s="131"/>
      <c r="AD243" s="131"/>
      <c r="AE243" s="131"/>
      <c r="AF243" s="131"/>
      <c r="AG243" s="209"/>
      <c r="AH243" s="209"/>
      <c r="AI243" s="136">
        <f>AK243+AM243+AO243+AQ243+AS243+AU243+AW243</f>
        <v>3.6</v>
      </c>
      <c r="AJ243" s="137">
        <f t="shared" si="1488"/>
        <v>3.5</v>
      </c>
      <c r="AK243" s="106">
        <f t="shared" ref="AK243" si="1503">E243+U243</f>
        <v>0</v>
      </c>
      <c r="AL243" s="106">
        <f t="shared" ref="AL243" si="1504">F243+V243</f>
        <v>0</v>
      </c>
      <c r="AM243" s="106">
        <f t="shared" ref="AM243" si="1505">G243+W243</f>
        <v>0</v>
      </c>
      <c r="AN243" s="106">
        <f t="shared" ref="AN243" si="1506">H243+X243</f>
        <v>0</v>
      </c>
      <c r="AO243" s="106">
        <f t="shared" ref="AO243" si="1507">I243+Y243</f>
        <v>3.6</v>
      </c>
      <c r="AP243" s="106">
        <f t="shared" ref="AP243" si="1508">J243+Z243</f>
        <v>3.5</v>
      </c>
      <c r="AQ243" s="106">
        <f t="shared" ref="AQ243" si="1509">K243+AA243</f>
        <v>0</v>
      </c>
      <c r="AR243" s="106">
        <f t="shared" ref="AR243" si="1510">L243+AB243</f>
        <v>0</v>
      </c>
      <c r="AS243" s="106">
        <f t="shared" ref="AS243" si="1511">M243+AC243</f>
        <v>0</v>
      </c>
      <c r="AT243" s="106">
        <f t="shared" ref="AT243" si="1512">N243+AD243</f>
        <v>0</v>
      </c>
      <c r="AU243" s="106">
        <f t="shared" ref="AU243" si="1513">O243+AE243</f>
        <v>0</v>
      </c>
      <c r="AV243" s="106">
        <f t="shared" ref="AV243" si="1514">P243+AF243</f>
        <v>0</v>
      </c>
      <c r="AW243" s="106">
        <f t="shared" ref="AW243" si="1515">Q243+AG243</f>
        <v>0</v>
      </c>
      <c r="AX243" s="106">
        <f t="shared" ref="AX243" si="1516">R243+AH243</f>
        <v>0</v>
      </c>
      <c r="AY243" s="155">
        <f t="shared" si="1309"/>
        <v>0</v>
      </c>
      <c r="AZ243" s="155">
        <f t="shared" si="1310"/>
        <v>0</v>
      </c>
      <c r="BA243" s="155">
        <f t="shared" si="1311"/>
        <v>0</v>
      </c>
      <c r="BB243" s="155">
        <f t="shared" si="1312"/>
        <v>0</v>
      </c>
      <c r="BC243" s="155">
        <f t="shared" si="1313"/>
        <v>0</v>
      </c>
      <c r="BD243" s="155">
        <f t="shared" si="1314"/>
        <v>0</v>
      </c>
      <c r="BE243" s="155">
        <f t="shared" si="1315"/>
        <v>0</v>
      </c>
      <c r="BF243" s="155">
        <f t="shared" si="1316"/>
        <v>0</v>
      </c>
      <c r="BG243" s="155">
        <f t="shared" si="1317"/>
        <v>0</v>
      </c>
      <c r="BH243" s="155">
        <f t="shared" si="1318"/>
        <v>0</v>
      </c>
      <c r="BI243" s="155">
        <f t="shared" si="1319"/>
        <v>0</v>
      </c>
      <c r="BJ243" s="155">
        <f t="shared" si="1320"/>
        <v>0</v>
      </c>
      <c r="BK243" s="155">
        <f t="shared" si="1321"/>
        <v>0</v>
      </c>
      <c r="BL243" s="155">
        <f t="shared" si="1322"/>
        <v>0</v>
      </c>
      <c r="BM243" s="155">
        <f t="shared" si="1323"/>
        <v>0</v>
      </c>
      <c r="BN243" s="155">
        <f t="shared" si="1324"/>
        <v>0</v>
      </c>
      <c r="BO243" s="190">
        <f t="shared" si="1325"/>
        <v>0</v>
      </c>
    </row>
    <row r="244" spans="1:67" ht="15" customHeight="1" x14ac:dyDescent="0.25">
      <c r="A244" s="29" t="s">
        <v>39</v>
      </c>
      <c r="B244" s="109" t="s">
        <v>329</v>
      </c>
      <c r="C244" s="145">
        <f>C245</f>
        <v>548.1</v>
      </c>
      <c r="D244" s="146">
        <f t="shared" ref="D244:R244" si="1517">D245</f>
        <v>442.40000000000003</v>
      </c>
      <c r="E244" s="123">
        <f t="shared" si="1517"/>
        <v>258.39999999999998</v>
      </c>
      <c r="F244" s="123">
        <f t="shared" si="1517"/>
        <v>213.3</v>
      </c>
      <c r="G244" s="123">
        <f t="shared" si="1517"/>
        <v>0</v>
      </c>
      <c r="H244" s="123">
        <f t="shared" si="1517"/>
        <v>0</v>
      </c>
      <c r="I244" s="123">
        <f t="shared" si="1517"/>
        <v>19.200000000000003</v>
      </c>
      <c r="J244" s="123">
        <f t="shared" si="1517"/>
        <v>16.3</v>
      </c>
      <c r="K244" s="123">
        <f t="shared" si="1517"/>
        <v>226.4</v>
      </c>
      <c r="L244" s="123">
        <f t="shared" si="1517"/>
        <v>212.8</v>
      </c>
      <c r="M244" s="123">
        <f t="shared" si="1517"/>
        <v>36.1</v>
      </c>
      <c r="N244" s="123">
        <f t="shared" si="1517"/>
        <v>0</v>
      </c>
      <c r="O244" s="123">
        <f t="shared" si="1517"/>
        <v>0</v>
      </c>
      <c r="P244" s="123">
        <f t="shared" si="1517"/>
        <v>0</v>
      </c>
      <c r="Q244" s="197">
        <f t="shared" si="1517"/>
        <v>8</v>
      </c>
      <c r="R244" s="197">
        <f t="shared" si="1517"/>
        <v>0</v>
      </c>
      <c r="S244" s="145">
        <f>S245</f>
        <v>0.3</v>
      </c>
      <c r="T244" s="146">
        <f t="shared" ref="T244:AH244" si="1518">T245</f>
        <v>0.3</v>
      </c>
      <c r="U244" s="127">
        <f t="shared" si="1518"/>
        <v>0</v>
      </c>
      <c r="V244" s="127">
        <f t="shared" si="1518"/>
        <v>0</v>
      </c>
      <c r="W244" s="127">
        <f t="shared" si="1518"/>
        <v>0</v>
      </c>
      <c r="X244" s="127">
        <f t="shared" si="1518"/>
        <v>0</v>
      </c>
      <c r="Y244" s="127">
        <f t="shared" si="1518"/>
        <v>0.3</v>
      </c>
      <c r="Z244" s="127">
        <f t="shared" si="1518"/>
        <v>0.3</v>
      </c>
      <c r="AA244" s="127">
        <f t="shared" si="1518"/>
        <v>0</v>
      </c>
      <c r="AB244" s="127">
        <f t="shared" si="1518"/>
        <v>0</v>
      </c>
      <c r="AC244" s="127">
        <f t="shared" si="1518"/>
        <v>0</v>
      </c>
      <c r="AD244" s="127">
        <f t="shared" si="1518"/>
        <v>0</v>
      </c>
      <c r="AE244" s="127">
        <f t="shared" si="1518"/>
        <v>0</v>
      </c>
      <c r="AF244" s="127">
        <f t="shared" si="1518"/>
        <v>0</v>
      </c>
      <c r="AG244" s="207">
        <f t="shared" si="1518"/>
        <v>0</v>
      </c>
      <c r="AH244" s="207">
        <f t="shared" si="1518"/>
        <v>0</v>
      </c>
      <c r="AI244" s="13">
        <f>AI245</f>
        <v>548.4</v>
      </c>
      <c r="AJ244" s="11">
        <f t="shared" ref="AJ244:AX244" si="1519">AJ245</f>
        <v>442.70000000000005</v>
      </c>
      <c r="AK244" s="97">
        <f t="shared" si="1519"/>
        <v>258.39999999999998</v>
      </c>
      <c r="AL244" s="97">
        <f t="shared" si="1519"/>
        <v>213.3</v>
      </c>
      <c r="AM244" s="97">
        <f t="shared" si="1519"/>
        <v>0</v>
      </c>
      <c r="AN244" s="97">
        <f t="shared" si="1519"/>
        <v>0</v>
      </c>
      <c r="AO244" s="97">
        <f t="shared" si="1519"/>
        <v>19.500000000000004</v>
      </c>
      <c r="AP244" s="97">
        <f t="shared" si="1519"/>
        <v>16.600000000000001</v>
      </c>
      <c r="AQ244" s="97">
        <f t="shared" si="1519"/>
        <v>226.4</v>
      </c>
      <c r="AR244" s="97">
        <f t="shared" si="1519"/>
        <v>212.8</v>
      </c>
      <c r="AS244" s="97">
        <f t="shared" si="1519"/>
        <v>36.1</v>
      </c>
      <c r="AT244" s="97">
        <f t="shared" si="1519"/>
        <v>0</v>
      </c>
      <c r="AU244" s="97">
        <f t="shared" si="1519"/>
        <v>0</v>
      </c>
      <c r="AV244" s="97">
        <f t="shared" si="1519"/>
        <v>0</v>
      </c>
      <c r="AW244" s="97">
        <f t="shared" si="1519"/>
        <v>8</v>
      </c>
      <c r="AX244" s="97">
        <f t="shared" si="1519"/>
        <v>0</v>
      </c>
      <c r="AY244" s="155">
        <f t="shared" si="1309"/>
        <v>-0.29999999999995453</v>
      </c>
      <c r="AZ244" s="155">
        <f t="shared" si="1310"/>
        <v>-0.30000000000001137</v>
      </c>
      <c r="BA244" s="155">
        <f t="shared" si="1311"/>
        <v>0</v>
      </c>
      <c r="BB244" s="155">
        <f t="shared" si="1312"/>
        <v>0</v>
      </c>
      <c r="BC244" s="155">
        <f t="shared" si="1313"/>
        <v>0</v>
      </c>
      <c r="BD244" s="155">
        <f t="shared" si="1314"/>
        <v>0</v>
      </c>
      <c r="BE244" s="155">
        <f t="shared" si="1315"/>
        <v>-0.30000000000000071</v>
      </c>
      <c r="BF244" s="155">
        <f t="shared" si="1316"/>
        <v>-0.30000000000000071</v>
      </c>
      <c r="BG244" s="155">
        <f t="shared" si="1317"/>
        <v>0</v>
      </c>
      <c r="BH244" s="155">
        <f t="shared" si="1318"/>
        <v>0</v>
      </c>
      <c r="BI244" s="155">
        <f t="shared" si="1319"/>
        <v>0</v>
      </c>
      <c r="BJ244" s="155">
        <f t="shared" si="1320"/>
        <v>0</v>
      </c>
      <c r="BK244" s="155">
        <f t="shared" si="1321"/>
        <v>0</v>
      </c>
      <c r="BL244" s="155">
        <f t="shared" si="1322"/>
        <v>0</v>
      </c>
      <c r="BM244" s="155">
        <f t="shared" si="1323"/>
        <v>0</v>
      </c>
      <c r="BN244" s="155">
        <f t="shared" si="1324"/>
        <v>0</v>
      </c>
      <c r="BO244" s="190">
        <f t="shared" si="1325"/>
        <v>4.546363285840016E-14</v>
      </c>
    </row>
    <row r="245" spans="1:67" x14ac:dyDescent="0.25">
      <c r="A245" s="30"/>
      <c r="B245" s="20" t="s">
        <v>308</v>
      </c>
      <c r="C245" s="148">
        <f t="shared" ref="C245" si="1520">E245+G245+I245+K245+M245+O245+Q245</f>
        <v>548.1</v>
      </c>
      <c r="D245" s="148">
        <f t="shared" ref="D245:D249" si="1521">F245+H245+J245+L245+N245+P245+R245</f>
        <v>442.40000000000003</v>
      </c>
      <c r="E245" s="6">
        <v>258.39999999999998</v>
      </c>
      <c r="F245" s="6">
        <v>213.3</v>
      </c>
      <c r="G245" s="6"/>
      <c r="H245" s="6"/>
      <c r="I245" s="6">
        <f>SUM(I246:I249)</f>
        <v>19.200000000000003</v>
      </c>
      <c r="J245" s="6">
        <f>SUM(J246:J249)</f>
        <v>16.3</v>
      </c>
      <c r="K245" s="6">
        <v>226.4</v>
      </c>
      <c r="L245" s="6">
        <v>212.8</v>
      </c>
      <c r="M245" s="6">
        <v>36.1</v>
      </c>
      <c r="N245" s="123"/>
      <c r="O245" s="123"/>
      <c r="P245" s="123"/>
      <c r="Q245" s="198">
        <f>'4 priedas_ nepanaudotos lėšos'!C87</f>
        <v>8</v>
      </c>
      <c r="R245" s="198">
        <f>'4 priedas_ nepanaudotos lėšos'!D87</f>
        <v>0</v>
      </c>
      <c r="S245" s="148">
        <f t="shared" ref="S245" si="1522">U245+W245+Y245+AA245+AC245+AE245+AG245</f>
        <v>0.3</v>
      </c>
      <c r="T245" s="148">
        <f t="shared" ref="T245:T249" si="1523">V245+X245+Z245+AB245+AD245+AF245+AH245</f>
        <v>0.3</v>
      </c>
      <c r="U245" s="127"/>
      <c r="V245" s="127"/>
      <c r="W245" s="128"/>
      <c r="X245" s="128"/>
      <c r="Y245" s="128">
        <f>SUM(Y246:Y249)</f>
        <v>0.3</v>
      </c>
      <c r="Z245" s="128">
        <f>SUM(Z246:Z249)</f>
        <v>0.3</v>
      </c>
      <c r="AA245" s="127"/>
      <c r="AB245" s="128"/>
      <c r="AC245" s="127"/>
      <c r="AD245" s="127"/>
      <c r="AE245" s="127"/>
      <c r="AF245" s="127"/>
      <c r="AG245" s="207">
        <f>'4 priedas_ nepanaudotos lėšos'!O87</f>
        <v>0</v>
      </c>
      <c r="AH245" s="207">
        <f>'4 priedas_ nepanaudotos lėšos'!P87</f>
        <v>0</v>
      </c>
      <c r="AI245" s="105">
        <f t="shared" ref="AI245" si="1524">AK245+AM245+AO245+AQ245+AS245+AU245+AW245</f>
        <v>548.4</v>
      </c>
      <c r="AJ245" s="105">
        <f t="shared" ref="AJ245:AJ249" si="1525">AL245+AN245+AP245+AR245+AT245+AV245+AX245</f>
        <v>442.70000000000005</v>
      </c>
      <c r="AK245" s="5">
        <f>E245+U245</f>
        <v>258.39999999999998</v>
      </c>
      <c r="AL245" s="5">
        <f t="shared" ref="AL245:AL246" si="1526">F245+V245</f>
        <v>213.3</v>
      </c>
      <c r="AM245" s="5">
        <f t="shared" ref="AM245:AM246" si="1527">G245+W245</f>
        <v>0</v>
      </c>
      <c r="AN245" s="5">
        <f t="shared" ref="AN245:AN246" si="1528">H245+X245</f>
        <v>0</v>
      </c>
      <c r="AO245" s="5">
        <f t="shared" ref="AO245:AO246" si="1529">I245+Y245</f>
        <v>19.500000000000004</v>
      </c>
      <c r="AP245" s="5">
        <f t="shared" ref="AP245:AP246" si="1530">J245+Z245</f>
        <v>16.600000000000001</v>
      </c>
      <c r="AQ245" s="5">
        <f t="shared" ref="AQ245:AQ246" si="1531">K245+AA245</f>
        <v>226.4</v>
      </c>
      <c r="AR245" s="5">
        <f t="shared" ref="AR245:AR246" si="1532">L245+AB245</f>
        <v>212.8</v>
      </c>
      <c r="AS245" s="5">
        <f t="shared" ref="AS245:AS246" si="1533">M245+AC245</f>
        <v>36.1</v>
      </c>
      <c r="AT245" s="5">
        <f t="shared" ref="AT245:AT246" si="1534">N245+AD245</f>
        <v>0</v>
      </c>
      <c r="AU245" s="5">
        <f t="shared" ref="AU245:AU246" si="1535">O245+AE245</f>
        <v>0</v>
      </c>
      <c r="AV245" s="5">
        <f t="shared" ref="AV245:AV246" si="1536">P245+AF245</f>
        <v>0</v>
      </c>
      <c r="AW245" s="5">
        <f t="shared" ref="AW245:AW246" si="1537">Q245+AG245</f>
        <v>8</v>
      </c>
      <c r="AX245" s="5">
        <f t="shared" ref="AX245:AX246" si="1538">R245+AH245</f>
        <v>0</v>
      </c>
      <c r="AY245" s="155">
        <f t="shared" si="1309"/>
        <v>-0.29999999999995453</v>
      </c>
      <c r="AZ245" s="155">
        <f t="shared" si="1310"/>
        <v>-0.30000000000001137</v>
      </c>
      <c r="BA245" s="155">
        <f t="shared" si="1311"/>
        <v>0</v>
      </c>
      <c r="BB245" s="155">
        <f t="shared" si="1312"/>
        <v>0</v>
      </c>
      <c r="BC245" s="155">
        <f t="shared" si="1313"/>
        <v>0</v>
      </c>
      <c r="BD245" s="155">
        <f t="shared" si="1314"/>
        <v>0</v>
      </c>
      <c r="BE245" s="155">
        <f t="shared" si="1315"/>
        <v>-0.30000000000000071</v>
      </c>
      <c r="BF245" s="155">
        <f t="shared" si="1316"/>
        <v>-0.30000000000000071</v>
      </c>
      <c r="BG245" s="155">
        <f t="shared" si="1317"/>
        <v>0</v>
      </c>
      <c r="BH245" s="155">
        <f t="shared" si="1318"/>
        <v>0</v>
      </c>
      <c r="BI245" s="155">
        <f t="shared" si="1319"/>
        <v>0</v>
      </c>
      <c r="BJ245" s="155">
        <f t="shared" si="1320"/>
        <v>0</v>
      </c>
      <c r="BK245" s="155">
        <f t="shared" si="1321"/>
        <v>0</v>
      </c>
      <c r="BL245" s="155">
        <f t="shared" si="1322"/>
        <v>0</v>
      </c>
      <c r="BM245" s="155">
        <f t="shared" si="1323"/>
        <v>0</v>
      </c>
      <c r="BN245" s="155">
        <f t="shared" si="1324"/>
        <v>0</v>
      </c>
      <c r="BO245" s="190">
        <f t="shared" si="1325"/>
        <v>4.546363285840016E-14</v>
      </c>
    </row>
    <row r="246" spans="1:67" ht="26.25" x14ac:dyDescent="0.25">
      <c r="A246" s="30"/>
      <c r="B246" s="32" t="s">
        <v>263</v>
      </c>
      <c r="C246" s="149">
        <f>E246+G246+I246+K246+M246+O246+Q246</f>
        <v>6.4</v>
      </c>
      <c r="D246" s="150">
        <f t="shared" si="1521"/>
        <v>3.6</v>
      </c>
      <c r="E246" s="6"/>
      <c r="F246" s="6"/>
      <c r="G246" s="6"/>
      <c r="H246" s="6"/>
      <c r="I246" s="6">
        <v>6.4</v>
      </c>
      <c r="J246" s="6">
        <v>3.6</v>
      </c>
      <c r="K246" s="6"/>
      <c r="L246" s="6"/>
      <c r="M246" s="6"/>
      <c r="N246" s="6"/>
      <c r="O246" s="6"/>
      <c r="P246" s="6"/>
      <c r="Q246" s="198"/>
      <c r="R246" s="198"/>
      <c r="S246" s="149">
        <f>U246+W246+Y246+AA246+AC246+AE246+AG246</f>
        <v>0</v>
      </c>
      <c r="T246" s="150">
        <f t="shared" si="1523"/>
        <v>0</v>
      </c>
      <c r="U246" s="128"/>
      <c r="V246" s="128"/>
      <c r="W246" s="128"/>
      <c r="X246" s="128"/>
      <c r="Y246" s="128"/>
      <c r="Z246" s="128"/>
      <c r="AA246" s="128"/>
      <c r="AB246" s="128"/>
      <c r="AC246" s="128"/>
      <c r="AD246" s="128"/>
      <c r="AE246" s="128"/>
      <c r="AF246" s="128"/>
      <c r="AG246" s="208"/>
      <c r="AH246" s="208"/>
      <c r="AI246" s="136">
        <f>AK246+AM246+AO246+AQ246+AS246+AU246+AW246</f>
        <v>6.4</v>
      </c>
      <c r="AJ246" s="137">
        <f t="shared" si="1525"/>
        <v>3.6</v>
      </c>
      <c r="AK246" s="106">
        <f t="shared" ref="AK246" si="1539">E246+U246</f>
        <v>0</v>
      </c>
      <c r="AL246" s="106">
        <f t="shared" si="1526"/>
        <v>0</v>
      </c>
      <c r="AM246" s="106">
        <f t="shared" si="1527"/>
        <v>0</v>
      </c>
      <c r="AN246" s="106">
        <f t="shared" si="1528"/>
        <v>0</v>
      </c>
      <c r="AO246" s="106">
        <f t="shared" si="1529"/>
        <v>6.4</v>
      </c>
      <c r="AP246" s="106">
        <f t="shared" si="1530"/>
        <v>3.6</v>
      </c>
      <c r="AQ246" s="106">
        <f t="shared" si="1531"/>
        <v>0</v>
      </c>
      <c r="AR246" s="106">
        <f t="shared" si="1532"/>
        <v>0</v>
      </c>
      <c r="AS246" s="106">
        <f t="shared" si="1533"/>
        <v>0</v>
      </c>
      <c r="AT246" s="106">
        <f t="shared" si="1534"/>
        <v>0</v>
      </c>
      <c r="AU246" s="106">
        <f t="shared" si="1535"/>
        <v>0</v>
      </c>
      <c r="AV246" s="106">
        <f t="shared" si="1536"/>
        <v>0</v>
      </c>
      <c r="AW246" s="106">
        <f t="shared" si="1537"/>
        <v>0</v>
      </c>
      <c r="AX246" s="106">
        <f t="shared" si="1538"/>
        <v>0</v>
      </c>
      <c r="AY246" s="155">
        <f t="shared" si="1309"/>
        <v>0</v>
      </c>
      <c r="AZ246" s="155">
        <f t="shared" si="1310"/>
        <v>0</v>
      </c>
      <c r="BA246" s="155">
        <f t="shared" si="1311"/>
        <v>0</v>
      </c>
      <c r="BB246" s="155">
        <f t="shared" si="1312"/>
        <v>0</v>
      </c>
      <c r="BC246" s="155">
        <f t="shared" si="1313"/>
        <v>0</v>
      </c>
      <c r="BD246" s="155">
        <f t="shared" si="1314"/>
        <v>0</v>
      </c>
      <c r="BE246" s="155">
        <f t="shared" si="1315"/>
        <v>0</v>
      </c>
      <c r="BF246" s="155">
        <f t="shared" si="1316"/>
        <v>0</v>
      </c>
      <c r="BG246" s="155">
        <f t="shared" si="1317"/>
        <v>0</v>
      </c>
      <c r="BH246" s="155">
        <f t="shared" si="1318"/>
        <v>0</v>
      </c>
      <c r="BI246" s="155">
        <f t="shared" si="1319"/>
        <v>0</v>
      </c>
      <c r="BJ246" s="155">
        <f t="shared" si="1320"/>
        <v>0</v>
      </c>
      <c r="BK246" s="155">
        <f t="shared" si="1321"/>
        <v>0</v>
      </c>
      <c r="BL246" s="155">
        <f t="shared" si="1322"/>
        <v>0</v>
      </c>
      <c r="BM246" s="155">
        <f t="shared" si="1323"/>
        <v>0</v>
      </c>
      <c r="BN246" s="155">
        <f t="shared" si="1324"/>
        <v>0</v>
      </c>
      <c r="BO246" s="190">
        <f t="shared" si="1325"/>
        <v>0</v>
      </c>
    </row>
    <row r="247" spans="1:67" ht="26.25" x14ac:dyDescent="0.25">
      <c r="A247" s="30"/>
      <c r="B247" s="32" t="s">
        <v>310</v>
      </c>
      <c r="C247" s="149">
        <f t="shared" ref="C247:C249" si="1540">E247+G247+I247+K247+M247+O247+Q247</f>
        <v>8.8000000000000007</v>
      </c>
      <c r="D247" s="150">
        <f t="shared" si="1521"/>
        <v>8.6999999999999993</v>
      </c>
      <c r="E247" s="6"/>
      <c r="F247" s="6"/>
      <c r="G247" s="6"/>
      <c r="H247" s="6"/>
      <c r="I247" s="132">
        <v>8.8000000000000007</v>
      </c>
      <c r="J247" s="132">
        <v>8.6999999999999993</v>
      </c>
      <c r="K247" s="6"/>
      <c r="L247" s="6"/>
      <c r="M247" s="6"/>
      <c r="N247" s="6"/>
      <c r="O247" s="6"/>
      <c r="P247" s="6"/>
      <c r="Q247" s="198"/>
      <c r="R247" s="198"/>
      <c r="S247" s="149">
        <f t="shared" ref="S247:S249" si="1541">U247+W247+Y247+AA247+AC247+AE247+AG247</f>
        <v>0</v>
      </c>
      <c r="T247" s="150">
        <f t="shared" si="1523"/>
        <v>0</v>
      </c>
      <c r="U247" s="128"/>
      <c r="V247" s="128"/>
      <c r="W247" s="128"/>
      <c r="X247" s="128"/>
      <c r="Y247" s="128"/>
      <c r="Z247" s="128"/>
      <c r="AA247" s="128"/>
      <c r="AB247" s="128"/>
      <c r="AC247" s="128"/>
      <c r="AD247" s="128"/>
      <c r="AE247" s="128"/>
      <c r="AF247" s="128"/>
      <c r="AG247" s="208"/>
      <c r="AH247" s="208"/>
      <c r="AI247" s="136">
        <f t="shared" ref="AI247:AI249" si="1542">AK247+AM247+AO247+AQ247+AS247+AU247+AW247</f>
        <v>8.8000000000000007</v>
      </c>
      <c r="AJ247" s="137">
        <f t="shared" si="1525"/>
        <v>8.6999999999999993</v>
      </c>
      <c r="AK247" s="106">
        <f t="shared" ref="AK247:AK249" si="1543">E247+U247</f>
        <v>0</v>
      </c>
      <c r="AL247" s="106">
        <f t="shared" ref="AL247:AL249" si="1544">F247+V247</f>
        <v>0</v>
      </c>
      <c r="AM247" s="106">
        <f t="shared" ref="AM247:AM249" si="1545">G247+W247</f>
        <v>0</v>
      </c>
      <c r="AN247" s="106">
        <f t="shared" ref="AN247:AN249" si="1546">H247+X247</f>
        <v>0</v>
      </c>
      <c r="AO247" s="106">
        <f t="shared" ref="AO247:AO249" si="1547">I247+Y247</f>
        <v>8.8000000000000007</v>
      </c>
      <c r="AP247" s="106">
        <f t="shared" ref="AP247:AP249" si="1548">J247+Z247</f>
        <v>8.6999999999999993</v>
      </c>
      <c r="AQ247" s="106">
        <f t="shared" ref="AQ247:AQ249" si="1549">K247+AA247</f>
        <v>0</v>
      </c>
      <c r="AR247" s="106">
        <f t="shared" ref="AR247:AR249" si="1550">L247+AB247</f>
        <v>0</v>
      </c>
      <c r="AS247" s="106">
        <f t="shared" ref="AS247:AS249" si="1551">M247+AC247</f>
        <v>0</v>
      </c>
      <c r="AT247" s="106">
        <f t="shared" ref="AT247:AT249" si="1552">N247+AD247</f>
        <v>0</v>
      </c>
      <c r="AU247" s="106">
        <f t="shared" ref="AU247:AU249" si="1553">O247+AE247</f>
        <v>0</v>
      </c>
      <c r="AV247" s="106">
        <f t="shared" ref="AV247:AV249" si="1554">P247+AF247</f>
        <v>0</v>
      </c>
      <c r="AW247" s="106">
        <f t="shared" ref="AW247:AW249" si="1555">Q247+AG247</f>
        <v>0</v>
      </c>
      <c r="AX247" s="106">
        <f t="shared" ref="AX247:AX249" si="1556">R247+AH247</f>
        <v>0</v>
      </c>
      <c r="AY247" s="155">
        <f t="shared" si="1309"/>
        <v>0</v>
      </c>
      <c r="AZ247" s="155">
        <f t="shared" si="1310"/>
        <v>0</v>
      </c>
      <c r="BA247" s="155">
        <f t="shared" si="1311"/>
        <v>0</v>
      </c>
      <c r="BB247" s="155">
        <f t="shared" si="1312"/>
        <v>0</v>
      </c>
      <c r="BC247" s="155">
        <f t="shared" si="1313"/>
        <v>0</v>
      </c>
      <c r="BD247" s="155">
        <f t="shared" si="1314"/>
        <v>0</v>
      </c>
      <c r="BE247" s="155">
        <f t="shared" si="1315"/>
        <v>0</v>
      </c>
      <c r="BF247" s="155">
        <f t="shared" si="1316"/>
        <v>0</v>
      </c>
      <c r="BG247" s="155">
        <f t="shared" si="1317"/>
        <v>0</v>
      </c>
      <c r="BH247" s="155">
        <f t="shared" si="1318"/>
        <v>0</v>
      </c>
      <c r="BI247" s="155">
        <f t="shared" si="1319"/>
        <v>0</v>
      </c>
      <c r="BJ247" s="155">
        <f t="shared" si="1320"/>
        <v>0</v>
      </c>
      <c r="BK247" s="155">
        <f t="shared" si="1321"/>
        <v>0</v>
      </c>
      <c r="BL247" s="155">
        <f t="shared" si="1322"/>
        <v>0</v>
      </c>
      <c r="BM247" s="155">
        <f t="shared" si="1323"/>
        <v>0</v>
      </c>
      <c r="BN247" s="155">
        <f t="shared" si="1324"/>
        <v>0</v>
      </c>
      <c r="BO247" s="190">
        <f t="shared" si="1325"/>
        <v>0</v>
      </c>
    </row>
    <row r="248" spans="1:67" ht="39" x14ac:dyDescent="0.25">
      <c r="A248" s="30"/>
      <c r="B248" s="32" t="s">
        <v>409</v>
      </c>
      <c r="C248" s="149">
        <f t="shared" ref="C248" si="1557">E248+G248+I248+K248+M248+O248+Q248</f>
        <v>0.4</v>
      </c>
      <c r="D248" s="150">
        <f t="shared" ref="D248" si="1558">F248+H248+J248+L248+N248+P248+R248</f>
        <v>0.4</v>
      </c>
      <c r="E248" s="6"/>
      <c r="F248" s="6"/>
      <c r="G248" s="6"/>
      <c r="H248" s="6"/>
      <c r="I248" s="132">
        <v>0.4</v>
      </c>
      <c r="J248" s="132">
        <v>0.4</v>
      </c>
      <c r="K248" s="6"/>
      <c r="L248" s="6"/>
      <c r="M248" s="6"/>
      <c r="N248" s="6"/>
      <c r="O248" s="6"/>
      <c r="P248" s="6"/>
      <c r="Q248" s="198"/>
      <c r="R248" s="198"/>
      <c r="S248" s="149">
        <f t="shared" ref="S248" si="1559">U248+W248+Y248+AA248+AC248+AE248+AG248</f>
        <v>0.3</v>
      </c>
      <c r="T248" s="150">
        <f t="shared" ref="T248" si="1560">V248+X248+Z248+AB248+AD248+AF248+AH248</f>
        <v>0.3</v>
      </c>
      <c r="U248" s="128"/>
      <c r="V248" s="128"/>
      <c r="W248" s="128"/>
      <c r="X248" s="128"/>
      <c r="Y248" s="128">
        <v>0.3</v>
      </c>
      <c r="Z248" s="128">
        <v>0.3</v>
      </c>
      <c r="AA248" s="128"/>
      <c r="AB248" s="128"/>
      <c r="AC248" s="128"/>
      <c r="AD248" s="128"/>
      <c r="AE248" s="128"/>
      <c r="AF248" s="128"/>
      <c r="AG248" s="208"/>
      <c r="AH248" s="208"/>
      <c r="AI248" s="136">
        <f t="shared" ref="AI248" si="1561">AK248+AM248+AO248+AQ248+AS248+AU248+AW248</f>
        <v>0.7</v>
      </c>
      <c r="AJ248" s="137">
        <f t="shared" ref="AJ248" si="1562">AL248+AN248+AP248+AR248+AT248+AV248+AX248</f>
        <v>0.7</v>
      </c>
      <c r="AK248" s="106">
        <f t="shared" ref="AK248" si="1563">E248+U248</f>
        <v>0</v>
      </c>
      <c r="AL248" s="106">
        <f t="shared" ref="AL248" si="1564">F248+V248</f>
        <v>0</v>
      </c>
      <c r="AM248" s="106">
        <f t="shared" ref="AM248" si="1565">G248+W248</f>
        <v>0</v>
      </c>
      <c r="AN248" s="106">
        <f t="shared" ref="AN248" si="1566">H248+X248</f>
        <v>0</v>
      </c>
      <c r="AO248" s="106">
        <f t="shared" ref="AO248" si="1567">I248+Y248</f>
        <v>0.7</v>
      </c>
      <c r="AP248" s="106">
        <f t="shared" ref="AP248" si="1568">J248+Z248</f>
        <v>0.7</v>
      </c>
      <c r="AQ248" s="106">
        <f t="shared" ref="AQ248" si="1569">K248+AA248</f>
        <v>0</v>
      </c>
      <c r="AR248" s="106">
        <f t="shared" ref="AR248" si="1570">L248+AB248</f>
        <v>0</v>
      </c>
      <c r="AS248" s="106">
        <f t="shared" ref="AS248" si="1571">M248+AC248</f>
        <v>0</v>
      </c>
      <c r="AT248" s="106">
        <f t="shared" ref="AT248" si="1572">N248+AD248</f>
        <v>0</v>
      </c>
      <c r="AU248" s="106">
        <f t="shared" ref="AU248" si="1573">O248+AE248</f>
        <v>0</v>
      </c>
      <c r="AV248" s="106">
        <f t="shared" ref="AV248" si="1574">P248+AF248</f>
        <v>0</v>
      </c>
      <c r="AW248" s="106">
        <f t="shared" ref="AW248" si="1575">Q248+AG248</f>
        <v>0</v>
      </c>
      <c r="AX248" s="106">
        <f t="shared" ref="AX248" si="1576">R248+AH248</f>
        <v>0</v>
      </c>
      <c r="AY248" s="155">
        <f t="shared" si="1309"/>
        <v>-0.29999999999999993</v>
      </c>
      <c r="AZ248" s="155">
        <f t="shared" si="1310"/>
        <v>-0.29999999999999993</v>
      </c>
      <c r="BA248" s="155">
        <f t="shared" si="1311"/>
        <v>0</v>
      </c>
      <c r="BB248" s="155">
        <f t="shared" si="1312"/>
        <v>0</v>
      </c>
      <c r="BC248" s="155">
        <f t="shared" si="1313"/>
        <v>0</v>
      </c>
      <c r="BD248" s="155">
        <f t="shared" si="1314"/>
        <v>0</v>
      </c>
      <c r="BE248" s="155">
        <f t="shared" si="1315"/>
        <v>-0.29999999999999993</v>
      </c>
      <c r="BF248" s="155">
        <f t="shared" si="1316"/>
        <v>-0.29999999999999993</v>
      </c>
      <c r="BG248" s="155">
        <f t="shared" si="1317"/>
        <v>0</v>
      </c>
      <c r="BH248" s="155">
        <f t="shared" si="1318"/>
        <v>0</v>
      </c>
      <c r="BI248" s="155">
        <f t="shared" si="1319"/>
        <v>0</v>
      </c>
      <c r="BJ248" s="155">
        <f t="shared" si="1320"/>
        <v>0</v>
      </c>
      <c r="BK248" s="155">
        <f t="shared" si="1321"/>
        <v>0</v>
      </c>
      <c r="BL248" s="155">
        <f t="shared" si="1322"/>
        <v>0</v>
      </c>
      <c r="BM248" s="155">
        <f t="shared" si="1323"/>
        <v>0</v>
      </c>
      <c r="BN248" s="155">
        <f t="shared" si="1324"/>
        <v>0</v>
      </c>
      <c r="BO248" s="190">
        <f t="shared" si="1325"/>
        <v>0</v>
      </c>
    </row>
    <row r="249" spans="1:67" ht="39" x14ac:dyDescent="0.25">
      <c r="A249" s="33"/>
      <c r="B249" s="34" t="s">
        <v>309</v>
      </c>
      <c r="C249" s="149">
        <f t="shared" si="1540"/>
        <v>3.6</v>
      </c>
      <c r="D249" s="150">
        <f t="shared" si="1521"/>
        <v>3.6</v>
      </c>
      <c r="E249" s="6"/>
      <c r="F249" s="6"/>
      <c r="G249" s="6"/>
      <c r="H249" s="6"/>
      <c r="I249" s="6">
        <v>3.6</v>
      </c>
      <c r="J249" s="6">
        <v>3.6</v>
      </c>
      <c r="K249" s="6"/>
      <c r="L249" s="6"/>
      <c r="M249" s="6"/>
      <c r="N249" s="6"/>
      <c r="O249" s="6"/>
      <c r="P249" s="6"/>
      <c r="Q249" s="198"/>
      <c r="R249" s="198"/>
      <c r="S249" s="149">
        <f t="shared" si="1541"/>
        <v>0</v>
      </c>
      <c r="T249" s="150">
        <f t="shared" si="1523"/>
        <v>0</v>
      </c>
      <c r="U249" s="128"/>
      <c r="V249" s="128"/>
      <c r="W249" s="128"/>
      <c r="X249" s="128"/>
      <c r="Y249" s="128"/>
      <c r="Z249" s="128"/>
      <c r="AA249" s="128"/>
      <c r="AB249" s="128"/>
      <c r="AC249" s="128"/>
      <c r="AD249" s="128"/>
      <c r="AE249" s="128"/>
      <c r="AF249" s="128"/>
      <c r="AG249" s="208"/>
      <c r="AH249" s="208"/>
      <c r="AI249" s="136">
        <f t="shared" si="1542"/>
        <v>3.6</v>
      </c>
      <c r="AJ249" s="137">
        <f t="shared" si="1525"/>
        <v>3.6</v>
      </c>
      <c r="AK249" s="106">
        <f t="shared" si="1543"/>
        <v>0</v>
      </c>
      <c r="AL249" s="106">
        <f t="shared" si="1544"/>
        <v>0</v>
      </c>
      <c r="AM249" s="106">
        <f t="shared" si="1545"/>
        <v>0</v>
      </c>
      <c r="AN249" s="106">
        <f t="shared" si="1546"/>
        <v>0</v>
      </c>
      <c r="AO249" s="106">
        <f t="shared" si="1547"/>
        <v>3.6</v>
      </c>
      <c r="AP249" s="106">
        <f t="shared" si="1548"/>
        <v>3.6</v>
      </c>
      <c r="AQ249" s="106">
        <f t="shared" si="1549"/>
        <v>0</v>
      </c>
      <c r="AR249" s="106">
        <f t="shared" si="1550"/>
        <v>0</v>
      </c>
      <c r="AS249" s="106">
        <f t="shared" si="1551"/>
        <v>0</v>
      </c>
      <c r="AT249" s="106">
        <f t="shared" si="1552"/>
        <v>0</v>
      </c>
      <c r="AU249" s="106">
        <f t="shared" si="1553"/>
        <v>0</v>
      </c>
      <c r="AV249" s="106">
        <f t="shared" si="1554"/>
        <v>0</v>
      </c>
      <c r="AW249" s="106">
        <f t="shared" si="1555"/>
        <v>0</v>
      </c>
      <c r="AX249" s="106">
        <f t="shared" si="1556"/>
        <v>0</v>
      </c>
      <c r="AY249" s="155">
        <f t="shared" si="1309"/>
        <v>0</v>
      </c>
      <c r="AZ249" s="155">
        <f t="shared" si="1310"/>
        <v>0</v>
      </c>
      <c r="BA249" s="155">
        <f t="shared" si="1311"/>
        <v>0</v>
      </c>
      <c r="BB249" s="155">
        <f t="shared" si="1312"/>
        <v>0</v>
      </c>
      <c r="BC249" s="155">
        <f t="shared" si="1313"/>
        <v>0</v>
      </c>
      <c r="BD249" s="155">
        <f t="shared" si="1314"/>
        <v>0</v>
      </c>
      <c r="BE249" s="155">
        <f t="shared" si="1315"/>
        <v>0</v>
      </c>
      <c r="BF249" s="155">
        <f t="shared" si="1316"/>
        <v>0</v>
      </c>
      <c r="BG249" s="155">
        <f t="shared" si="1317"/>
        <v>0</v>
      </c>
      <c r="BH249" s="155">
        <f t="shared" si="1318"/>
        <v>0</v>
      </c>
      <c r="BI249" s="155">
        <f t="shared" si="1319"/>
        <v>0</v>
      </c>
      <c r="BJ249" s="155">
        <f t="shared" si="1320"/>
        <v>0</v>
      </c>
      <c r="BK249" s="155">
        <f t="shared" si="1321"/>
        <v>0</v>
      </c>
      <c r="BL249" s="155">
        <f t="shared" si="1322"/>
        <v>0</v>
      </c>
      <c r="BM249" s="155">
        <f t="shared" si="1323"/>
        <v>0</v>
      </c>
      <c r="BN249" s="155">
        <f t="shared" si="1324"/>
        <v>0</v>
      </c>
      <c r="BO249" s="190">
        <f t="shared" si="1325"/>
        <v>0</v>
      </c>
    </row>
    <row r="250" spans="1:67" ht="15" customHeight="1" x14ac:dyDescent="0.25">
      <c r="A250" s="29" t="s">
        <v>40</v>
      </c>
      <c r="B250" s="109" t="s">
        <v>330</v>
      </c>
      <c r="C250" s="145">
        <f>C251</f>
        <v>552.30000000000007</v>
      </c>
      <c r="D250" s="146">
        <f t="shared" ref="D250:R250" si="1577">D251</f>
        <v>453.70000000000005</v>
      </c>
      <c r="E250" s="123">
        <f t="shared" si="1577"/>
        <v>250.2</v>
      </c>
      <c r="F250" s="123">
        <f t="shared" si="1577"/>
        <v>217.4</v>
      </c>
      <c r="G250" s="123">
        <f t="shared" si="1577"/>
        <v>0</v>
      </c>
      <c r="H250" s="123">
        <f t="shared" si="1577"/>
        <v>0</v>
      </c>
      <c r="I250" s="123">
        <f t="shared" si="1577"/>
        <v>12.900000000000002</v>
      </c>
      <c r="J250" s="123">
        <f t="shared" si="1577"/>
        <v>11.899999999999999</v>
      </c>
      <c r="K250" s="123">
        <f t="shared" si="1577"/>
        <v>232.9</v>
      </c>
      <c r="L250" s="123">
        <f t="shared" si="1577"/>
        <v>224.4</v>
      </c>
      <c r="M250" s="123">
        <f t="shared" si="1577"/>
        <v>36.700000000000003</v>
      </c>
      <c r="N250" s="123">
        <f t="shared" si="1577"/>
        <v>0</v>
      </c>
      <c r="O250" s="123">
        <f t="shared" si="1577"/>
        <v>0</v>
      </c>
      <c r="P250" s="123">
        <f t="shared" si="1577"/>
        <v>0</v>
      </c>
      <c r="Q250" s="197">
        <f t="shared" si="1577"/>
        <v>19.600000000000001</v>
      </c>
      <c r="R250" s="197">
        <f t="shared" si="1577"/>
        <v>0</v>
      </c>
      <c r="S250" s="145">
        <f>S251</f>
        <v>0.2</v>
      </c>
      <c r="T250" s="146">
        <f t="shared" ref="T250:AH250" si="1578">T251</f>
        <v>-1.1000000000000001</v>
      </c>
      <c r="U250" s="127">
        <f t="shared" si="1578"/>
        <v>0</v>
      </c>
      <c r="V250" s="127">
        <f t="shared" si="1578"/>
        <v>0</v>
      </c>
      <c r="W250" s="127">
        <f t="shared" si="1578"/>
        <v>0</v>
      </c>
      <c r="X250" s="127">
        <f t="shared" si="1578"/>
        <v>0</v>
      </c>
      <c r="Y250" s="127">
        <f t="shared" si="1578"/>
        <v>0.2</v>
      </c>
      <c r="Z250" s="127">
        <f t="shared" si="1578"/>
        <v>0.2</v>
      </c>
      <c r="AA250" s="127">
        <f t="shared" si="1578"/>
        <v>0</v>
      </c>
      <c r="AB250" s="127">
        <f t="shared" si="1578"/>
        <v>-1.3</v>
      </c>
      <c r="AC250" s="127">
        <f t="shared" si="1578"/>
        <v>0</v>
      </c>
      <c r="AD250" s="127">
        <f t="shared" si="1578"/>
        <v>0</v>
      </c>
      <c r="AE250" s="127">
        <f t="shared" si="1578"/>
        <v>0</v>
      </c>
      <c r="AF250" s="127">
        <f t="shared" si="1578"/>
        <v>0</v>
      </c>
      <c r="AG250" s="207">
        <f t="shared" si="1578"/>
        <v>0</v>
      </c>
      <c r="AH250" s="207">
        <f t="shared" si="1578"/>
        <v>0</v>
      </c>
      <c r="AI250" s="13">
        <f>AI251</f>
        <v>552.50000000000011</v>
      </c>
      <c r="AJ250" s="11">
        <f t="shared" ref="AJ250:AX250" si="1579">AJ251</f>
        <v>452.6</v>
      </c>
      <c r="AK250" s="97">
        <f t="shared" si="1579"/>
        <v>250.2</v>
      </c>
      <c r="AL250" s="97">
        <f t="shared" si="1579"/>
        <v>217.4</v>
      </c>
      <c r="AM250" s="97">
        <f t="shared" si="1579"/>
        <v>0</v>
      </c>
      <c r="AN250" s="97">
        <f t="shared" si="1579"/>
        <v>0</v>
      </c>
      <c r="AO250" s="97">
        <f t="shared" si="1579"/>
        <v>13.100000000000001</v>
      </c>
      <c r="AP250" s="97">
        <f t="shared" si="1579"/>
        <v>12.099999999999998</v>
      </c>
      <c r="AQ250" s="97">
        <f t="shared" si="1579"/>
        <v>232.9</v>
      </c>
      <c r="AR250" s="97">
        <f t="shared" si="1579"/>
        <v>223.1</v>
      </c>
      <c r="AS250" s="97">
        <f t="shared" si="1579"/>
        <v>36.700000000000003</v>
      </c>
      <c r="AT250" s="97">
        <f t="shared" si="1579"/>
        <v>0</v>
      </c>
      <c r="AU250" s="97">
        <f t="shared" si="1579"/>
        <v>0</v>
      </c>
      <c r="AV250" s="97">
        <f t="shared" si="1579"/>
        <v>0</v>
      </c>
      <c r="AW250" s="97">
        <f t="shared" si="1579"/>
        <v>19.600000000000001</v>
      </c>
      <c r="AX250" s="97">
        <f t="shared" si="1579"/>
        <v>0</v>
      </c>
      <c r="AY250" s="155">
        <f t="shared" si="1309"/>
        <v>-0.20000000000004547</v>
      </c>
      <c r="AZ250" s="155">
        <f t="shared" si="1310"/>
        <v>1.1000000000000227</v>
      </c>
      <c r="BA250" s="155">
        <f t="shared" si="1311"/>
        <v>0</v>
      </c>
      <c r="BB250" s="155">
        <f t="shared" si="1312"/>
        <v>0</v>
      </c>
      <c r="BC250" s="155">
        <f t="shared" si="1313"/>
        <v>0</v>
      </c>
      <c r="BD250" s="155">
        <f t="shared" si="1314"/>
        <v>0</v>
      </c>
      <c r="BE250" s="155">
        <f t="shared" si="1315"/>
        <v>-0.19999999999999929</v>
      </c>
      <c r="BF250" s="155">
        <f t="shared" si="1316"/>
        <v>-0.19999999999999929</v>
      </c>
      <c r="BG250" s="155">
        <f t="shared" si="1317"/>
        <v>0</v>
      </c>
      <c r="BH250" s="155">
        <f t="shared" si="1318"/>
        <v>1.3000000000000114</v>
      </c>
      <c r="BI250" s="155">
        <f t="shared" si="1319"/>
        <v>0</v>
      </c>
      <c r="BJ250" s="155">
        <f t="shared" si="1320"/>
        <v>0</v>
      </c>
      <c r="BK250" s="155">
        <f t="shared" si="1321"/>
        <v>0</v>
      </c>
      <c r="BL250" s="155">
        <f t="shared" si="1322"/>
        <v>0</v>
      </c>
      <c r="BM250" s="155">
        <f t="shared" si="1323"/>
        <v>0</v>
      </c>
      <c r="BN250" s="155">
        <f t="shared" si="1324"/>
        <v>0</v>
      </c>
      <c r="BO250" s="190">
        <f t="shared" si="1325"/>
        <v>-4.546363285840016E-14</v>
      </c>
    </row>
    <row r="251" spans="1:67" x14ac:dyDescent="0.25">
      <c r="A251" s="30"/>
      <c r="B251" s="20" t="s">
        <v>308</v>
      </c>
      <c r="C251" s="148">
        <f t="shared" ref="C251" si="1580">E251+G251+I251+K251+M251+O251+Q251</f>
        <v>552.30000000000007</v>
      </c>
      <c r="D251" s="148">
        <f t="shared" ref="D251:D254" si="1581">F251+H251+J251+L251+N251+P251+R251</f>
        <v>453.70000000000005</v>
      </c>
      <c r="E251" s="6">
        <v>250.2</v>
      </c>
      <c r="F251" s="6">
        <v>217.4</v>
      </c>
      <c r="G251" s="6"/>
      <c r="H251" s="6"/>
      <c r="I251" s="6">
        <f>SUM(I252:I254)</f>
        <v>12.900000000000002</v>
      </c>
      <c r="J251" s="6">
        <f>SUM(J252:J254)</f>
        <v>11.899999999999999</v>
      </c>
      <c r="K251" s="6">
        <v>232.9</v>
      </c>
      <c r="L251" s="6">
        <v>224.4</v>
      </c>
      <c r="M251" s="6">
        <v>36.700000000000003</v>
      </c>
      <c r="N251" s="123"/>
      <c r="O251" s="123"/>
      <c r="P251" s="123"/>
      <c r="Q251" s="198">
        <f>'4 priedas_ nepanaudotos lėšos'!C89</f>
        <v>19.600000000000001</v>
      </c>
      <c r="R251" s="198">
        <f>'4 priedas_ nepanaudotos lėšos'!D89</f>
        <v>0</v>
      </c>
      <c r="S251" s="148">
        <f t="shared" ref="S251" si="1582">U251+W251+Y251+AA251+AC251+AE251+AG251</f>
        <v>0.2</v>
      </c>
      <c r="T251" s="148">
        <f t="shared" ref="T251:T254" si="1583">V251+X251+Z251+AB251+AD251+AF251+AH251</f>
        <v>-1.1000000000000001</v>
      </c>
      <c r="U251" s="128"/>
      <c r="V251" s="127"/>
      <c r="W251" s="128"/>
      <c r="X251" s="128"/>
      <c r="Y251" s="128">
        <f>SUM(Y252:Y254)</f>
        <v>0.2</v>
      </c>
      <c r="Z251" s="128">
        <f>SUM(Z252:Z254)</f>
        <v>0.2</v>
      </c>
      <c r="AA251" s="127"/>
      <c r="AB251" s="127">
        <v>-1.3</v>
      </c>
      <c r="AC251" s="127"/>
      <c r="AD251" s="127"/>
      <c r="AE251" s="127"/>
      <c r="AF251" s="127"/>
      <c r="AG251" s="207">
        <f>'4 priedas_ nepanaudotos lėšos'!O89</f>
        <v>0</v>
      </c>
      <c r="AH251" s="207">
        <f>'4 priedas_ nepanaudotos lėšos'!P89</f>
        <v>0</v>
      </c>
      <c r="AI251" s="105">
        <f t="shared" ref="AI251" si="1584">AK251+AM251+AO251+AQ251+AS251+AU251+AW251</f>
        <v>552.50000000000011</v>
      </c>
      <c r="AJ251" s="105">
        <f t="shared" ref="AJ251:AJ254" si="1585">AL251+AN251+AP251+AR251+AT251+AV251+AX251</f>
        <v>452.6</v>
      </c>
      <c r="AK251" s="5">
        <f>E251+U251</f>
        <v>250.2</v>
      </c>
      <c r="AL251" s="5">
        <f t="shared" ref="AL251:AL252" si="1586">F251+V251</f>
        <v>217.4</v>
      </c>
      <c r="AM251" s="5">
        <f t="shared" ref="AM251:AM252" si="1587">G251+W251</f>
        <v>0</v>
      </c>
      <c r="AN251" s="5">
        <f t="shared" ref="AN251:AN252" si="1588">H251+X251</f>
        <v>0</v>
      </c>
      <c r="AO251" s="5">
        <f t="shared" ref="AO251:AO252" si="1589">I251+Y251</f>
        <v>13.100000000000001</v>
      </c>
      <c r="AP251" s="5">
        <f t="shared" ref="AP251:AP252" si="1590">J251+Z251</f>
        <v>12.099999999999998</v>
      </c>
      <c r="AQ251" s="5">
        <f t="shared" ref="AQ251:AQ252" si="1591">K251+AA251</f>
        <v>232.9</v>
      </c>
      <c r="AR251" s="5">
        <f t="shared" ref="AR251:AR252" si="1592">L251+AB251</f>
        <v>223.1</v>
      </c>
      <c r="AS251" s="5">
        <f t="shared" ref="AS251:AS252" si="1593">M251+AC251</f>
        <v>36.700000000000003</v>
      </c>
      <c r="AT251" s="5">
        <f t="shared" ref="AT251:AT252" si="1594">N251+AD251</f>
        <v>0</v>
      </c>
      <c r="AU251" s="5">
        <f t="shared" ref="AU251:AU252" si="1595">O251+AE251</f>
        <v>0</v>
      </c>
      <c r="AV251" s="5">
        <f t="shared" ref="AV251:AV252" si="1596">P251+AF251</f>
        <v>0</v>
      </c>
      <c r="AW251" s="5">
        <f t="shared" ref="AW251:AW252" si="1597">Q251+AG251</f>
        <v>19.600000000000001</v>
      </c>
      <c r="AX251" s="5">
        <f t="shared" ref="AX251:AX252" si="1598">R251+AH251</f>
        <v>0</v>
      </c>
      <c r="AY251" s="155">
        <f t="shared" si="1309"/>
        <v>-0.20000000000004547</v>
      </c>
      <c r="AZ251" s="155">
        <f t="shared" si="1310"/>
        <v>1.1000000000000227</v>
      </c>
      <c r="BA251" s="155">
        <f t="shared" si="1311"/>
        <v>0</v>
      </c>
      <c r="BB251" s="155">
        <f t="shared" si="1312"/>
        <v>0</v>
      </c>
      <c r="BC251" s="155">
        <f t="shared" si="1313"/>
        <v>0</v>
      </c>
      <c r="BD251" s="155">
        <f t="shared" si="1314"/>
        <v>0</v>
      </c>
      <c r="BE251" s="155">
        <f t="shared" si="1315"/>
        <v>-0.19999999999999929</v>
      </c>
      <c r="BF251" s="155">
        <f t="shared" si="1316"/>
        <v>-0.19999999999999929</v>
      </c>
      <c r="BG251" s="155">
        <f t="shared" si="1317"/>
        <v>0</v>
      </c>
      <c r="BH251" s="155">
        <f t="shared" si="1318"/>
        <v>1.3000000000000114</v>
      </c>
      <c r="BI251" s="155">
        <f t="shared" si="1319"/>
        <v>0</v>
      </c>
      <c r="BJ251" s="155">
        <f t="shared" si="1320"/>
        <v>0</v>
      </c>
      <c r="BK251" s="155">
        <f t="shared" si="1321"/>
        <v>0</v>
      </c>
      <c r="BL251" s="155">
        <f t="shared" si="1322"/>
        <v>0</v>
      </c>
      <c r="BM251" s="155">
        <f t="shared" si="1323"/>
        <v>0</v>
      </c>
      <c r="BN251" s="155">
        <f t="shared" si="1324"/>
        <v>0</v>
      </c>
      <c r="BO251" s="190">
        <f t="shared" si="1325"/>
        <v>-4.546363285840016E-14</v>
      </c>
    </row>
    <row r="252" spans="1:67" ht="26.25" x14ac:dyDescent="0.25">
      <c r="A252" s="30"/>
      <c r="B252" s="32" t="s">
        <v>263</v>
      </c>
      <c r="C252" s="149">
        <f>E252+G252+I252+K252+M252+O252+Q252</f>
        <v>3.2</v>
      </c>
      <c r="D252" s="150">
        <f t="shared" si="1581"/>
        <v>2.2999999999999998</v>
      </c>
      <c r="E252" s="130"/>
      <c r="F252" s="130"/>
      <c r="G252" s="133"/>
      <c r="H252" s="133"/>
      <c r="I252" s="130">
        <v>3.2</v>
      </c>
      <c r="J252" s="130">
        <v>2.2999999999999998</v>
      </c>
      <c r="K252" s="133"/>
      <c r="L252" s="133"/>
      <c r="M252" s="133"/>
      <c r="N252" s="133"/>
      <c r="O252" s="133"/>
      <c r="P252" s="133"/>
      <c r="Q252" s="202"/>
      <c r="R252" s="202"/>
      <c r="S252" s="149">
        <f>U252+W252+Y252+AA252+AC252+AE252+AG252</f>
        <v>0</v>
      </c>
      <c r="T252" s="150">
        <f t="shared" si="1583"/>
        <v>0</v>
      </c>
      <c r="U252" s="135"/>
      <c r="V252" s="135"/>
      <c r="W252" s="135"/>
      <c r="X252" s="135"/>
      <c r="Y252" s="135"/>
      <c r="Z252" s="135"/>
      <c r="AA252" s="135"/>
      <c r="AB252" s="135"/>
      <c r="AC252" s="135"/>
      <c r="AD252" s="135"/>
      <c r="AE252" s="135"/>
      <c r="AF252" s="135"/>
      <c r="AG252" s="212"/>
      <c r="AH252" s="212"/>
      <c r="AI252" s="136">
        <f>AK252+AM252+AO252+AQ252+AS252+AU252+AW252</f>
        <v>3.2</v>
      </c>
      <c r="AJ252" s="137">
        <f t="shared" si="1585"/>
        <v>2.2999999999999998</v>
      </c>
      <c r="AK252" s="106">
        <f t="shared" ref="AK252" si="1599">E252+U252</f>
        <v>0</v>
      </c>
      <c r="AL252" s="106">
        <f t="shared" si="1586"/>
        <v>0</v>
      </c>
      <c r="AM252" s="106">
        <f t="shared" si="1587"/>
        <v>0</v>
      </c>
      <c r="AN252" s="106">
        <f t="shared" si="1588"/>
        <v>0</v>
      </c>
      <c r="AO252" s="106">
        <f t="shared" si="1589"/>
        <v>3.2</v>
      </c>
      <c r="AP252" s="106">
        <f t="shared" si="1590"/>
        <v>2.2999999999999998</v>
      </c>
      <c r="AQ252" s="106">
        <f t="shared" si="1591"/>
        <v>0</v>
      </c>
      <c r="AR252" s="106">
        <f t="shared" si="1592"/>
        <v>0</v>
      </c>
      <c r="AS252" s="106">
        <f t="shared" si="1593"/>
        <v>0</v>
      </c>
      <c r="AT252" s="106">
        <f t="shared" si="1594"/>
        <v>0</v>
      </c>
      <c r="AU252" s="106">
        <f t="shared" si="1595"/>
        <v>0</v>
      </c>
      <c r="AV252" s="106">
        <f t="shared" si="1596"/>
        <v>0</v>
      </c>
      <c r="AW252" s="106">
        <f t="shared" si="1597"/>
        <v>0</v>
      </c>
      <c r="AX252" s="106">
        <f t="shared" si="1598"/>
        <v>0</v>
      </c>
      <c r="AY252" s="155">
        <f t="shared" si="1309"/>
        <v>0</v>
      </c>
      <c r="AZ252" s="155">
        <f t="shared" si="1310"/>
        <v>0</v>
      </c>
      <c r="BA252" s="155">
        <f t="shared" si="1311"/>
        <v>0</v>
      </c>
      <c r="BB252" s="155">
        <f t="shared" si="1312"/>
        <v>0</v>
      </c>
      <c r="BC252" s="155">
        <f t="shared" si="1313"/>
        <v>0</v>
      </c>
      <c r="BD252" s="155">
        <f t="shared" si="1314"/>
        <v>0</v>
      </c>
      <c r="BE252" s="155">
        <f t="shared" si="1315"/>
        <v>0</v>
      </c>
      <c r="BF252" s="155">
        <f t="shared" si="1316"/>
        <v>0</v>
      </c>
      <c r="BG252" s="155">
        <f t="shared" si="1317"/>
        <v>0</v>
      </c>
      <c r="BH252" s="155">
        <f t="shared" si="1318"/>
        <v>0</v>
      </c>
      <c r="BI252" s="155">
        <f t="shared" si="1319"/>
        <v>0</v>
      </c>
      <c r="BJ252" s="155">
        <f t="shared" si="1320"/>
        <v>0</v>
      </c>
      <c r="BK252" s="155">
        <f t="shared" si="1321"/>
        <v>0</v>
      </c>
      <c r="BL252" s="155">
        <f t="shared" si="1322"/>
        <v>0</v>
      </c>
      <c r="BM252" s="155">
        <f t="shared" si="1323"/>
        <v>0</v>
      </c>
      <c r="BN252" s="155">
        <f t="shared" si="1324"/>
        <v>0</v>
      </c>
      <c r="BO252" s="190">
        <f t="shared" si="1325"/>
        <v>0</v>
      </c>
    </row>
    <row r="253" spans="1:67" ht="39" x14ac:dyDescent="0.25">
      <c r="A253" s="30"/>
      <c r="B253" s="32" t="s">
        <v>409</v>
      </c>
      <c r="C253" s="149">
        <f>E253+G253+I253+K253+M253+O253+Q253</f>
        <v>0.9</v>
      </c>
      <c r="D253" s="150">
        <f t="shared" ref="D253" si="1600">F253+H253+J253+L253+N253+P253+R253</f>
        <v>0.9</v>
      </c>
      <c r="E253" s="130"/>
      <c r="F253" s="130"/>
      <c r="G253" s="133"/>
      <c r="H253" s="133"/>
      <c r="I253" s="130">
        <v>0.9</v>
      </c>
      <c r="J253" s="130">
        <v>0.9</v>
      </c>
      <c r="K253" s="133"/>
      <c r="L253" s="133"/>
      <c r="M253" s="133"/>
      <c r="N253" s="133"/>
      <c r="O253" s="133"/>
      <c r="P253" s="133"/>
      <c r="Q253" s="202"/>
      <c r="R253" s="202"/>
      <c r="S253" s="149">
        <f>U253+W253+Y253+AA253+AC253+AE253+AG253</f>
        <v>0.2</v>
      </c>
      <c r="T253" s="150">
        <f t="shared" ref="T253" si="1601">V253+X253+Z253+AB253+AD253+AF253+AH253</f>
        <v>0.2</v>
      </c>
      <c r="U253" s="135"/>
      <c r="V253" s="135"/>
      <c r="W253" s="135"/>
      <c r="X253" s="135"/>
      <c r="Y253" s="128">
        <v>0.2</v>
      </c>
      <c r="Z253" s="128">
        <v>0.2</v>
      </c>
      <c r="AA253" s="135"/>
      <c r="AB253" s="135"/>
      <c r="AC253" s="135"/>
      <c r="AD253" s="135"/>
      <c r="AE253" s="135"/>
      <c r="AF253" s="135"/>
      <c r="AG253" s="212"/>
      <c r="AH253" s="212"/>
      <c r="AI253" s="136">
        <f>AK253+AM253+AO253+AQ253+AS253+AU253+AW253</f>
        <v>1.1000000000000001</v>
      </c>
      <c r="AJ253" s="137">
        <f t="shared" ref="AJ253" si="1602">AL253+AN253+AP253+AR253+AT253+AV253+AX253</f>
        <v>1.1000000000000001</v>
      </c>
      <c r="AK253" s="106">
        <f t="shared" ref="AK253" si="1603">E253+U253</f>
        <v>0</v>
      </c>
      <c r="AL253" s="106">
        <f t="shared" ref="AL253" si="1604">F253+V253</f>
        <v>0</v>
      </c>
      <c r="AM253" s="106">
        <f t="shared" ref="AM253" si="1605">G253+W253</f>
        <v>0</v>
      </c>
      <c r="AN253" s="106">
        <f t="shared" ref="AN253" si="1606">H253+X253</f>
        <v>0</v>
      </c>
      <c r="AO253" s="106">
        <f t="shared" ref="AO253" si="1607">I253+Y253</f>
        <v>1.1000000000000001</v>
      </c>
      <c r="AP253" s="106">
        <f t="shared" ref="AP253" si="1608">J253+Z253</f>
        <v>1.1000000000000001</v>
      </c>
      <c r="AQ253" s="106">
        <f t="shared" ref="AQ253" si="1609">K253+AA253</f>
        <v>0</v>
      </c>
      <c r="AR253" s="106">
        <f t="shared" ref="AR253" si="1610">L253+AB253</f>
        <v>0</v>
      </c>
      <c r="AS253" s="106">
        <f t="shared" ref="AS253" si="1611">M253+AC253</f>
        <v>0</v>
      </c>
      <c r="AT253" s="106">
        <f t="shared" ref="AT253" si="1612">N253+AD253</f>
        <v>0</v>
      </c>
      <c r="AU253" s="106">
        <f t="shared" ref="AU253" si="1613">O253+AE253</f>
        <v>0</v>
      </c>
      <c r="AV253" s="106">
        <f t="shared" ref="AV253" si="1614">P253+AF253</f>
        <v>0</v>
      </c>
      <c r="AW253" s="106">
        <f t="shared" ref="AW253" si="1615">Q253+AG253</f>
        <v>0</v>
      </c>
      <c r="AX253" s="106">
        <f t="shared" ref="AX253" si="1616">R253+AH253</f>
        <v>0</v>
      </c>
      <c r="AY253" s="155">
        <f t="shared" si="1309"/>
        <v>-0.20000000000000007</v>
      </c>
      <c r="AZ253" s="155">
        <f t="shared" si="1310"/>
        <v>-0.20000000000000007</v>
      </c>
      <c r="BA253" s="155">
        <f t="shared" si="1311"/>
        <v>0</v>
      </c>
      <c r="BB253" s="155">
        <f t="shared" si="1312"/>
        <v>0</v>
      </c>
      <c r="BC253" s="155">
        <f t="shared" si="1313"/>
        <v>0</v>
      </c>
      <c r="BD253" s="155">
        <f t="shared" si="1314"/>
        <v>0</v>
      </c>
      <c r="BE253" s="155">
        <f t="shared" si="1315"/>
        <v>-0.20000000000000007</v>
      </c>
      <c r="BF253" s="155">
        <f t="shared" si="1316"/>
        <v>-0.20000000000000007</v>
      </c>
      <c r="BG253" s="155">
        <f t="shared" si="1317"/>
        <v>0</v>
      </c>
      <c r="BH253" s="155">
        <f t="shared" si="1318"/>
        <v>0</v>
      </c>
      <c r="BI253" s="155">
        <f t="shared" si="1319"/>
        <v>0</v>
      </c>
      <c r="BJ253" s="155">
        <f t="shared" si="1320"/>
        <v>0</v>
      </c>
      <c r="BK253" s="155">
        <f t="shared" si="1321"/>
        <v>0</v>
      </c>
      <c r="BL253" s="155">
        <f t="shared" si="1322"/>
        <v>0</v>
      </c>
      <c r="BM253" s="155">
        <f t="shared" si="1323"/>
        <v>0</v>
      </c>
      <c r="BN253" s="155">
        <f t="shared" si="1324"/>
        <v>0</v>
      </c>
      <c r="BO253" s="190">
        <f t="shared" si="1325"/>
        <v>0</v>
      </c>
    </row>
    <row r="254" spans="1:67" ht="26.25" x14ac:dyDescent="0.25">
      <c r="A254" s="30"/>
      <c r="B254" s="32" t="s">
        <v>310</v>
      </c>
      <c r="C254" s="149">
        <f>E254+G254+I254+K254+M254+O254+Q254</f>
        <v>8.8000000000000007</v>
      </c>
      <c r="D254" s="150">
        <f t="shared" si="1581"/>
        <v>8.6999999999999993</v>
      </c>
      <c r="E254" s="130"/>
      <c r="F254" s="130"/>
      <c r="G254" s="130"/>
      <c r="H254" s="130"/>
      <c r="I254" s="130">
        <v>8.8000000000000007</v>
      </c>
      <c r="J254" s="130">
        <v>8.6999999999999993</v>
      </c>
      <c r="K254" s="130"/>
      <c r="L254" s="130"/>
      <c r="M254" s="130"/>
      <c r="N254" s="130"/>
      <c r="O254" s="130"/>
      <c r="P254" s="130"/>
      <c r="Q254" s="199"/>
      <c r="R254" s="199"/>
      <c r="S254" s="149">
        <f>U254+W254+Y254+AA254+AC254+AE254+AG254</f>
        <v>0</v>
      </c>
      <c r="T254" s="150">
        <f t="shared" si="1583"/>
        <v>0</v>
      </c>
      <c r="U254" s="131"/>
      <c r="V254" s="131"/>
      <c r="W254" s="131"/>
      <c r="X254" s="131"/>
      <c r="Y254" s="131"/>
      <c r="Z254" s="131"/>
      <c r="AA254" s="131"/>
      <c r="AB254" s="131"/>
      <c r="AC254" s="131"/>
      <c r="AD254" s="131"/>
      <c r="AE254" s="131"/>
      <c r="AF254" s="131"/>
      <c r="AG254" s="209"/>
      <c r="AH254" s="209"/>
      <c r="AI254" s="136">
        <f>AK254+AM254+AO254+AQ254+AS254+AU254+AW254</f>
        <v>8.8000000000000007</v>
      </c>
      <c r="AJ254" s="137">
        <f t="shared" si="1585"/>
        <v>8.6999999999999993</v>
      </c>
      <c r="AK254" s="106">
        <f t="shared" ref="AK254" si="1617">E254+U254</f>
        <v>0</v>
      </c>
      <c r="AL254" s="106">
        <f t="shared" ref="AL254" si="1618">F254+V254</f>
        <v>0</v>
      </c>
      <c r="AM254" s="106">
        <f t="shared" ref="AM254" si="1619">G254+W254</f>
        <v>0</v>
      </c>
      <c r="AN254" s="106">
        <f t="shared" ref="AN254" si="1620">H254+X254</f>
        <v>0</v>
      </c>
      <c r="AO254" s="106">
        <f t="shared" ref="AO254" si="1621">I254+Y254</f>
        <v>8.8000000000000007</v>
      </c>
      <c r="AP254" s="106">
        <f t="shared" ref="AP254" si="1622">J254+Z254</f>
        <v>8.6999999999999993</v>
      </c>
      <c r="AQ254" s="106">
        <f t="shared" ref="AQ254" si="1623">K254+AA254</f>
        <v>0</v>
      </c>
      <c r="AR254" s="106">
        <f t="shared" ref="AR254" si="1624">L254+AB254</f>
        <v>0</v>
      </c>
      <c r="AS254" s="106">
        <f t="shared" ref="AS254" si="1625">M254+AC254</f>
        <v>0</v>
      </c>
      <c r="AT254" s="106">
        <f t="shared" ref="AT254" si="1626">N254+AD254</f>
        <v>0</v>
      </c>
      <c r="AU254" s="106">
        <f t="shared" ref="AU254" si="1627">O254+AE254</f>
        <v>0</v>
      </c>
      <c r="AV254" s="106">
        <f t="shared" ref="AV254" si="1628">P254+AF254</f>
        <v>0</v>
      </c>
      <c r="AW254" s="106">
        <f t="shared" ref="AW254" si="1629">Q254+AG254</f>
        <v>0</v>
      </c>
      <c r="AX254" s="106">
        <f t="shared" ref="AX254" si="1630">R254+AH254</f>
        <v>0</v>
      </c>
      <c r="AY254" s="155">
        <f t="shared" si="1309"/>
        <v>0</v>
      </c>
      <c r="AZ254" s="155">
        <f t="shared" si="1310"/>
        <v>0</v>
      </c>
      <c r="BA254" s="155">
        <f t="shared" si="1311"/>
        <v>0</v>
      </c>
      <c r="BB254" s="155">
        <f t="shared" si="1312"/>
        <v>0</v>
      </c>
      <c r="BC254" s="155">
        <f t="shared" si="1313"/>
        <v>0</v>
      </c>
      <c r="BD254" s="155">
        <f t="shared" si="1314"/>
        <v>0</v>
      </c>
      <c r="BE254" s="155">
        <f t="shared" si="1315"/>
        <v>0</v>
      </c>
      <c r="BF254" s="155">
        <f t="shared" si="1316"/>
        <v>0</v>
      </c>
      <c r="BG254" s="155">
        <f t="shared" si="1317"/>
        <v>0</v>
      </c>
      <c r="BH254" s="155">
        <f t="shared" si="1318"/>
        <v>0</v>
      </c>
      <c r="BI254" s="155">
        <f t="shared" si="1319"/>
        <v>0</v>
      </c>
      <c r="BJ254" s="155">
        <f t="shared" si="1320"/>
        <v>0</v>
      </c>
      <c r="BK254" s="155">
        <f t="shared" si="1321"/>
        <v>0</v>
      </c>
      <c r="BL254" s="155">
        <f t="shared" si="1322"/>
        <v>0</v>
      </c>
      <c r="BM254" s="155">
        <f t="shared" si="1323"/>
        <v>0</v>
      </c>
      <c r="BN254" s="155">
        <f t="shared" si="1324"/>
        <v>0</v>
      </c>
      <c r="BO254" s="190">
        <f t="shared" si="1325"/>
        <v>0</v>
      </c>
    </row>
    <row r="255" spans="1:67" ht="15" customHeight="1" x14ac:dyDescent="0.25">
      <c r="A255" s="29" t="s">
        <v>41</v>
      </c>
      <c r="B255" s="109" t="s">
        <v>331</v>
      </c>
      <c r="C255" s="145">
        <f>C256</f>
        <v>1242.3999999999999</v>
      </c>
      <c r="D255" s="146">
        <f t="shared" ref="D255:R255" si="1631">D256</f>
        <v>1000.8</v>
      </c>
      <c r="E255" s="123">
        <f t="shared" si="1631"/>
        <v>577.5</v>
      </c>
      <c r="F255" s="123">
        <f t="shared" si="1631"/>
        <v>479.2</v>
      </c>
      <c r="G255" s="123">
        <f t="shared" si="1631"/>
        <v>0</v>
      </c>
      <c r="H255" s="123">
        <f t="shared" si="1631"/>
        <v>0</v>
      </c>
      <c r="I255" s="123">
        <f t="shared" si="1631"/>
        <v>28.1</v>
      </c>
      <c r="J255" s="123">
        <f t="shared" si="1631"/>
        <v>26.3</v>
      </c>
      <c r="K255" s="123">
        <f t="shared" si="1631"/>
        <v>522</v>
      </c>
      <c r="L255" s="123">
        <f t="shared" si="1631"/>
        <v>495.3</v>
      </c>
      <c r="M255" s="123">
        <f t="shared" si="1631"/>
        <v>100.7</v>
      </c>
      <c r="N255" s="123">
        <f t="shared" si="1631"/>
        <v>0</v>
      </c>
      <c r="O255" s="123">
        <f t="shared" si="1631"/>
        <v>0</v>
      </c>
      <c r="P255" s="123">
        <f t="shared" si="1631"/>
        <v>0</v>
      </c>
      <c r="Q255" s="197">
        <f t="shared" si="1631"/>
        <v>14.1</v>
      </c>
      <c r="R255" s="197">
        <f t="shared" si="1631"/>
        <v>0</v>
      </c>
      <c r="S255" s="145">
        <f>S256</f>
        <v>0.8</v>
      </c>
      <c r="T255" s="146">
        <f t="shared" ref="T255:AH255" si="1632">T256</f>
        <v>0.8</v>
      </c>
      <c r="U255" s="127">
        <f t="shared" si="1632"/>
        <v>0</v>
      </c>
      <c r="V255" s="127">
        <f t="shared" si="1632"/>
        <v>0</v>
      </c>
      <c r="W255" s="127">
        <f t="shared" si="1632"/>
        <v>0</v>
      </c>
      <c r="X255" s="127">
        <f t="shared" si="1632"/>
        <v>0</v>
      </c>
      <c r="Y255" s="127">
        <f t="shared" si="1632"/>
        <v>0.8</v>
      </c>
      <c r="Z255" s="127">
        <f t="shared" si="1632"/>
        <v>0.8</v>
      </c>
      <c r="AA255" s="127">
        <f t="shared" si="1632"/>
        <v>0</v>
      </c>
      <c r="AB255" s="127">
        <f t="shared" si="1632"/>
        <v>0</v>
      </c>
      <c r="AC255" s="127">
        <f t="shared" si="1632"/>
        <v>0</v>
      </c>
      <c r="AD255" s="127">
        <f t="shared" si="1632"/>
        <v>0</v>
      </c>
      <c r="AE255" s="127">
        <f t="shared" si="1632"/>
        <v>0</v>
      </c>
      <c r="AF255" s="127">
        <f t="shared" si="1632"/>
        <v>0</v>
      </c>
      <c r="AG255" s="207">
        <f t="shared" si="1632"/>
        <v>0</v>
      </c>
      <c r="AH255" s="207">
        <f t="shared" si="1632"/>
        <v>0</v>
      </c>
      <c r="AI255" s="13">
        <f>AI256</f>
        <v>1243.2</v>
      </c>
      <c r="AJ255" s="11">
        <f t="shared" ref="AJ255:AX255" si="1633">AJ256</f>
        <v>1001.6</v>
      </c>
      <c r="AK255" s="97">
        <f t="shared" si="1633"/>
        <v>577.5</v>
      </c>
      <c r="AL255" s="97">
        <f t="shared" si="1633"/>
        <v>479.2</v>
      </c>
      <c r="AM255" s="97">
        <f t="shared" si="1633"/>
        <v>0</v>
      </c>
      <c r="AN255" s="97">
        <f t="shared" si="1633"/>
        <v>0</v>
      </c>
      <c r="AO255" s="97">
        <f t="shared" si="1633"/>
        <v>28.900000000000002</v>
      </c>
      <c r="AP255" s="97">
        <f t="shared" si="1633"/>
        <v>27.1</v>
      </c>
      <c r="AQ255" s="97">
        <f t="shared" si="1633"/>
        <v>522</v>
      </c>
      <c r="AR255" s="97">
        <f t="shared" si="1633"/>
        <v>495.3</v>
      </c>
      <c r="AS255" s="97">
        <f t="shared" si="1633"/>
        <v>100.7</v>
      </c>
      <c r="AT255" s="97">
        <f t="shared" si="1633"/>
        <v>0</v>
      </c>
      <c r="AU255" s="97">
        <f t="shared" si="1633"/>
        <v>0</v>
      </c>
      <c r="AV255" s="97">
        <f t="shared" si="1633"/>
        <v>0</v>
      </c>
      <c r="AW255" s="97">
        <f t="shared" si="1633"/>
        <v>14.1</v>
      </c>
      <c r="AX255" s="97">
        <f t="shared" si="1633"/>
        <v>0</v>
      </c>
      <c r="AY255" s="155">
        <f t="shared" si="1309"/>
        <v>-0.8000000000001819</v>
      </c>
      <c r="AZ255" s="155">
        <f t="shared" si="1310"/>
        <v>-0.80000000000006821</v>
      </c>
      <c r="BA255" s="155">
        <f t="shared" si="1311"/>
        <v>0</v>
      </c>
      <c r="BB255" s="155">
        <f t="shared" si="1312"/>
        <v>0</v>
      </c>
      <c r="BC255" s="155">
        <f t="shared" si="1313"/>
        <v>0</v>
      </c>
      <c r="BD255" s="155">
        <f t="shared" si="1314"/>
        <v>0</v>
      </c>
      <c r="BE255" s="155">
        <f t="shared" si="1315"/>
        <v>-0.80000000000000071</v>
      </c>
      <c r="BF255" s="155">
        <f t="shared" si="1316"/>
        <v>-0.80000000000000071</v>
      </c>
      <c r="BG255" s="155">
        <f t="shared" si="1317"/>
        <v>0</v>
      </c>
      <c r="BH255" s="155">
        <f t="shared" si="1318"/>
        <v>0</v>
      </c>
      <c r="BI255" s="155">
        <f t="shared" si="1319"/>
        <v>0</v>
      </c>
      <c r="BJ255" s="155">
        <f t="shared" si="1320"/>
        <v>0</v>
      </c>
      <c r="BK255" s="155">
        <f t="shared" si="1321"/>
        <v>0</v>
      </c>
      <c r="BL255" s="155">
        <f t="shared" si="1322"/>
        <v>0</v>
      </c>
      <c r="BM255" s="155">
        <f t="shared" si="1323"/>
        <v>0</v>
      </c>
      <c r="BN255" s="155">
        <f t="shared" si="1324"/>
        <v>0</v>
      </c>
      <c r="BO255" s="190">
        <f t="shared" si="1325"/>
        <v>-1.8185453143360064E-13</v>
      </c>
    </row>
    <row r="256" spans="1:67" x14ac:dyDescent="0.25">
      <c r="A256" s="30"/>
      <c r="B256" s="20" t="s">
        <v>308</v>
      </c>
      <c r="C256" s="148">
        <f t="shared" ref="C256" si="1634">E256+G256+I256+K256+M256+O256+Q256</f>
        <v>1242.3999999999999</v>
      </c>
      <c r="D256" s="148">
        <f t="shared" ref="D256:D260" si="1635">F256+H256+J256+L256+N256+P256+R256</f>
        <v>1000.8</v>
      </c>
      <c r="E256" s="6">
        <v>577.5</v>
      </c>
      <c r="F256" s="6">
        <v>479.2</v>
      </c>
      <c r="G256" s="6"/>
      <c r="H256" s="6"/>
      <c r="I256" s="6">
        <f>SUM(I257:I260)</f>
        <v>28.1</v>
      </c>
      <c r="J256" s="6">
        <f>SUM(J257:J260)</f>
        <v>26.3</v>
      </c>
      <c r="K256" s="6">
        <v>522</v>
      </c>
      <c r="L256" s="6">
        <v>495.3</v>
      </c>
      <c r="M256" s="6">
        <v>100.7</v>
      </c>
      <c r="N256" s="123"/>
      <c r="O256" s="123"/>
      <c r="P256" s="123"/>
      <c r="Q256" s="198">
        <f>'4 priedas_ nepanaudotos lėšos'!C91</f>
        <v>14.1</v>
      </c>
      <c r="R256" s="198">
        <f>'4 priedas_ nepanaudotos lėšos'!D91</f>
        <v>0</v>
      </c>
      <c r="S256" s="148">
        <f t="shared" ref="S256" si="1636">U256+W256+Y256+AA256+AC256+AE256+AG256</f>
        <v>0.8</v>
      </c>
      <c r="T256" s="148">
        <f t="shared" ref="T256:T260" si="1637">V256+X256+Z256+AB256+AD256+AF256+AH256</f>
        <v>0.8</v>
      </c>
      <c r="U256" s="127"/>
      <c r="V256" s="127"/>
      <c r="W256" s="128"/>
      <c r="X256" s="128"/>
      <c r="Y256" s="128">
        <f>SUM(Y257:Y260)</f>
        <v>0.8</v>
      </c>
      <c r="Z256" s="128">
        <f>SUM(Z257:Z260)</f>
        <v>0.8</v>
      </c>
      <c r="AA256" s="127"/>
      <c r="AB256" s="128"/>
      <c r="AC256" s="127"/>
      <c r="AD256" s="127"/>
      <c r="AE256" s="127"/>
      <c r="AF256" s="127"/>
      <c r="AG256" s="207">
        <f>'4 priedas_ nepanaudotos lėšos'!O91</f>
        <v>0</v>
      </c>
      <c r="AH256" s="207">
        <f>'4 priedas_ nepanaudotos lėšos'!P91</f>
        <v>0</v>
      </c>
      <c r="AI256" s="105">
        <f t="shared" ref="AI256" si="1638">AK256+AM256+AO256+AQ256+AS256+AU256+AW256</f>
        <v>1243.2</v>
      </c>
      <c r="AJ256" s="105">
        <f t="shared" ref="AJ256:AJ260" si="1639">AL256+AN256+AP256+AR256+AT256+AV256+AX256</f>
        <v>1001.6</v>
      </c>
      <c r="AK256" s="5">
        <f>E256+U256</f>
        <v>577.5</v>
      </c>
      <c r="AL256" s="5">
        <f t="shared" ref="AL256:AL257" si="1640">F256+V256</f>
        <v>479.2</v>
      </c>
      <c r="AM256" s="5">
        <f t="shared" ref="AM256:AM257" si="1641">G256+W256</f>
        <v>0</v>
      </c>
      <c r="AN256" s="5">
        <f t="shared" ref="AN256:AN257" si="1642">H256+X256</f>
        <v>0</v>
      </c>
      <c r="AO256" s="5">
        <f t="shared" ref="AO256:AO257" si="1643">I256+Y256</f>
        <v>28.900000000000002</v>
      </c>
      <c r="AP256" s="5">
        <f t="shared" ref="AP256:AP257" si="1644">J256+Z256</f>
        <v>27.1</v>
      </c>
      <c r="AQ256" s="5">
        <f t="shared" ref="AQ256:AQ257" si="1645">K256+AA256</f>
        <v>522</v>
      </c>
      <c r="AR256" s="5">
        <f t="shared" ref="AR256:AR257" si="1646">L256+AB256</f>
        <v>495.3</v>
      </c>
      <c r="AS256" s="5">
        <f t="shared" ref="AS256:AS257" si="1647">M256+AC256</f>
        <v>100.7</v>
      </c>
      <c r="AT256" s="5">
        <f t="shared" ref="AT256:AT257" si="1648">N256+AD256</f>
        <v>0</v>
      </c>
      <c r="AU256" s="5">
        <f t="shared" ref="AU256:AU257" si="1649">O256+AE256</f>
        <v>0</v>
      </c>
      <c r="AV256" s="5">
        <f t="shared" ref="AV256:AV257" si="1650">P256+AF256</f>
        <v>0</v>
      </c>
      <c r="AW256" s="5">
        <f t="shared" ref="AW256:AW257" si="1651">Q256+AG256</f>
        <v>14.1</v>
      </c>
      <c r="AX256" s="5">
        <f t="shared" ref="AX256:AX257" si="1652">R256+AH256</f>
        <v>0</v>
      </c>
      <c r="AY256" s="155">
        <f t="shared" si="1309"/>
        <v>-0.8000000000001819</v>
      </c>
      <c r="AZ256" s="155">
        <f t="shared" si="1310"/>
        <v>-0.80000000000006821</v>
      </c>
      <c r="BA256" s="155">
        <f t="shared" si="1311"/>
        <v>0</v>
      </c>
      <c r="BB256" s="155">
        <f t="shared" si="1312"/>
        <v>0</v>
      </c>
      <c r="BC256" s="155">
        <f t="shared" si="1313"/>
        <v>0</v>
      </c>
      <c r="BD256" s="155">
        <f t="shared" si="1314"/>
        <v>0</v>
      </c>
      <c r="BE256" s="155">
        <f t="shared" si="1315"/>
        <v>-0.80000000000000071</v>
      </c>
      <c r="BF256" s="155">
        <f t="shared" si="1316"/>
        <v>-0.80000000000000071</v>
      </c>
      <c r="BG256" s="155">
        <f t="shared" si="1317"/>
        <v>0</v>
      </c>
      <c r="BH256" s="155">
        <f t="shared" si="1318"/>
        <v>0</v>
      </c>
      <c r="BI256" s="155">
        <f t="shared" si="1319"/>
        <v>0</v>
      </c>
      <c r="BJ256" s="155">
        <f t="shared" si="1320"/>
        <v>0</v>
      </c>
      <c r="BK256" s="155">
        <f t="shared" si="1321"/>
        <v>0</v>
      </c>
      <c r="BL256" s="155">
        <f t="shared" si="1322"/>
        <v>0</v>
      </c>
      <c r="BM256" s="155">
        <f t="shared" si="1323"/>
        <v>0</v>
      </c>
      <c r="BN256" s="155">
        <f t="shared" si="1324"/>
        <v>0</v>
      </c>
      <c r="BO256" s="190">
        <f t="shared" si="1325"/>
        <v>-1.8185453143360064E-13</v>
      </c>
    </row>
    <row r="257" spans="1:67" ht="26.25" x14ac:dyDescent="0.25">
      <c r="A257" s="30"/>
      <c r="B257" s="32" t="s">
        <v>263</v>
      </c>
      <c r="C257" s="149">
        <f>E257+G257+I257+K257+M257+O257+Q257</f>
        <v>6.4</v>
      </c>
      <c r="D257" s="150">
        <f t="shared" si="1635"/>
        <v>5</v>
      </c>
      <c r="E257" s="6"/>
      <c r="F257" s="6"/>
      <c r="G257" s="6"/>
      <c r="H257" s="6"/>
      <c r="I257" s="130">
        <v>6.4</v>
      </c>
      <c r="J257" s="130">
        <v>5</v>
      </c>
      <c r="K257" s="6"/>
      <c r="L257" s="6"/>
      <c r="M257" s="6"/>
      <c r="N257" s="6"/>
      <c r="O257" s="6"/>
      <c r="P257" s="6"/>
      <c r="Q257" s="198"/>
      <c r="R257" s="198"/>
      <c r="S257" s="149">
        <f>U257+W257+Y257+AA257+AC257+AE257+AG257</f>
        <v>0</v>
      </c>
      <c r="T257" s="150">
        <f t="shared" si="1637"/>
        <v>0</v>
      </c>
      <c r="U257" s="128"/>
      <c r="V257" s="128"/>
      <c r="W257" s="128"/>
      <c r="X257" s="128"/>
      <c r="Y257" s="128"/>
      <c r="Z257" s="128"/>
      <c r="AA257" s="128"/>
      <c r="AB257" s="128"/>
      <c r="AC257" s="128"/>
      <c r="AD257" s="128"/>
      <c r="AE257" s="128"/>
      <c r="AF257" s="128"/>
      <c r="AG257" s="208"/>
      <c r="AH257" s="208"/>
      <c r="AI257" s="136">
        <f>AK257+AM257+AO257+AQ257+AS257+AU257+AW257</f>
        <v>6.4</v>
      </c>
      <c r="AJ257" s="137">
        <f t="shared" si="1639"/>
        <v>5</v>
      </c>
      <c r="AK257" s="106">
        <f t="shared" ref="AK257" si="1653">E257+U257</f>
        <v>0</v>
      </c>
      <c r="AL257" s="106">
        <f t="shared" si="1640"/>
        <v>0</v>
      </c>
      <c r="AM257" s="106">
        <f t="shared" si="1641"/>
        <v>0</v>
      </c>
      <c r="AN257" s="106">
        <f t="shared" si="1642"/>
        <v>0</v>
      </c>
      <c r="AO257" s="106">
        <f t="shared" si="1643"/>
        <v>6.4</v>
      </c>
      <c r="AP257" s="106">
        <f t="shared" si="1644"/>
        <v>5</v>
      </c>
      <c r="AQ257" s="106">
        <f t="shared" si="1645"/>
        <v>0</v>
      </c>
      <c r="AR257" s="106">
        <f t="shared" si="1646"/>
        <v>0</v>
      </c>
      <c r="AS257" s="106">
        <f t="shared" si="1647"/>
        <v>0</v>
      </c>
      <c r="AT257" s="106">
        <f t="shared" si="1648"/>
        <v>0</v>
      </c>
      <c r="AU257" s="106">
        <f t="shared" si="1649"/>
        <v>0</v>
      </c>
      <c r="AV257" s="106">
        <f t="shared" si="1650"/>
        <v>0</v>
      </c>
      <c r="AW257" s="106">
        <f t="shared" si="1651"/>
        <v>0</v>
      </c>
      <c r="AX257" s="106">
        <f t="shared" si="1652"/>
        <v>0</v>
      </c>
      <c r="AY257" s="155">
        <f t="shared" si="1309"/>
        <v>0</v>
      </c>
      <c r="AZ257" s="155">
        <f t="shared" si="1310"/>
        <v>0</v>
      </c>
      <c r="BA257" s="155">
        <f t="shared" si="1311"/>
        <v>0</v>
      </c>
      <c r="BB257" s="155">
        <f t="shared" si="1312"/>
        <v>0</v>
      </c>
      <c r="BC257" s="155">
        <f t="shared" si="1313"/>
        <v>0</v>
      </c>
      <c r="BD257" s="155">
        <f t="shared" si="1314"/>
        <v>0</v>
      </c>
      <c r="BE257" s="155">
        <f t="shared" si="1315"/>
        <v>0</v>
      </c>
      <c r="BF257" s="155">
        <f t="shared" si="1316"/>
        <v>0</v>
      </c>
      <c r="BG257" s="155">
        <f t="shared" si="1317"/>
        <v>0</v>
      </c>
      <c r="BH257" s="155">
        <f t="shared" si="1318"/>
        <v>0</v>
      </c>
      <c r="BI257" s="155">
        <f t="shared" si="1319"/>
        <v>0</v>
      </c>
      <c r="BJ257" s="155">
        <f t="shared" si="1320"/>
        <v>0</v>
      </c>
      <c r="BK257" s="155">
        <f t="shared" si="1321"/>
        <v>0</v>
      </c>
      <c r="BL257" s="155">
        <f t="shared" si="1322"/>
        <v>0</v>
      </c>
      <c r="BM257" s="155">
        <f t="shared" si="1323"/>
        <v>0</v>
      </c>
      <c r="BN257" s="155">
        <f t="shared" si="1324"/>
        <v>0</v>
      </c>
      <c r="BO257" s="190">
        <f t="shared" si="1325"/>
        <v>0</v>
      </c>
    </row>
    <row r="258" spans="1:67" ht="26.25" x14ac:dyDescent="0.25">
      <c r="A258" s="30"/>
      <c r="B258" s="32" t="s">
        <v>310</v>
      </c>
      <c r="C258" s="149">
        <f t="shared" ref="C258:C260" si="1654">E258+G258+I258+K258+M258+O258+Q258</f>
        <v>17.100000000000001</v>
      </c>
      <c r="D258" s="150">
        <f t="shared" si="1635"/>
        <v>16.8</v>
      </c>
      <c r="E258" s="6"/>
      <c r="F258" s="6"/>
      <c r="G258" s="6"/>
      <c r="H258" s="6"/>
      <c r="I258" s="130">
        <v>17.100000000000001</v>
      </c>
      <c r="J258" s="130">
        <v>16.8</v>
      </c>
      <c r="K258" s="6"/>
      <c r="L258" s="6"/>
      <c r="M258" s="6"/>
      <c r="N258" s="6"/>
      <c r="O258" s="6"/>
      <c r="P258" s="6"/>
      <c r="Q258" s="198"/>
      <c r="R258" s="198"/>
      <c r="S258" s="149">
        <f t="shared" ref="S258:S260" si="1655">U258+W258+Y258+AA258+AC258+AE258+AG258</f>
        <v>0</v>
      </c>
      <c r="T258" s="150">
        <f t="shared" si="1637"/>
        <v>0</v>
      </c>
      <c r="U258" s="128"/>
      <c r="V258" s="128"/>
      <c r="W258" s="128"/>
      <c r="X258" s="128"/>
      <c r="Y258" s="128"/>
      <c r="Z258" s="128"/>
      <c r="AA258" s="128"/>
      <c r="AB258" s="128"/>
      <c r="AC258" s="128"/>
      <c r="AD258" s="128"/>
      <c r="AE258" s="128"/>
      <c r="AF258" s="128"/>
      <c r="AG258" s="208"/>
      <c r="AH258" s="208"/>
      <c r="AI258" s="136">
        <f t="shared" ref="AI258:AI260" si="1656">AK258+AM258+AO258+AQ258+AS258+AU258+AW258</f>
        <v>17.100000000000001</v>
      </c>
      <c r="AJ258" s="137">
        <f t="shared" si="1639"/>
        <v>16.8</v>
      </c>
      <c r="AK258" s="106">
        <f t="shared" ref="AK258:AK260" si="1657">E258+U258</f>
        <v>0</v>
      </c>
      <c r="AL258" s="106">
        <f t="shared" ref="AL258:AL260" si="1658">F258+V258</f>
        <v>0</v>
      </c>
      <c r="AM258" s="106">
        <f t="shared" ref="AM258:AM260" si="1659">G258+W258</f>
        <v>0</v>
      </c>
      <c r="AN258" s="106">
        <f t="shared" ref="AN258:AN260" si="1660">H258+X258</f>
        <v>0</v>
      </c>
      <c r="AO258" s="106">
        <f t="shared" ref="AO258:AO260" si="1661">I258+Y258</f>
        <v>17.100000000000001</v>
      </c>
      <c r="AP258" s="106">
        <f t="shared" ref="AP258:AP260" si="1662">J258+Z258</f>
        <v>16.8</v>
      </c>
      <c r="AQ258" s="106">
        <f t="shared" ref="AQ258:AQ260" si="1663">K258+AA258</f>
        <v>0</v>
      </c>
      <c r="AR258" s="106">
        <f t="shared" ref="AR258:AR260" si="1664">L258+AB258</f>
        <v>0</v>
      </c>
      <c r="AS258" s="106">
        <f t="shared" ref="AS258:AS260" si="1665">M258+AC258</f>
        <v>0</v>
      </c>
      <c r="AT258" s="106">
        <f t="shared" ref="AT258:AT260" si="1666">N258+AD258</f>
        <v>0</v>
      </c>
      <c r="AU258" s="106">
        <f t="shared" ref="AU258:AU260" si="1667">O258+AE258</f>
        <v>0</v>
      </c>
      <c r="AV258" s="106">
        <f t="shared" ref="AV258:AV260" si="1668">P258+AF258</f>
        <v>0</v>
      </c>
      <c r="AW258" s="106">
        <f t="shared" ref="AW258:AW260" si="1669">Q258+AG258</f>
        <v>0</v>
      </c>
      <c r="AX258" s="106">
        <f t="shared" ref="AX258:AX260" si="1670">R258+AH258</f>
        <v>0</v>
      </c>
      <c r="AY258" s="155">
        <f t="shared" si="1309"/>
        <v>0</v>
      </c>
      <c r="AZ258" s="155">
        <f t="shared" si="1310"/>
        <v>0</v>
      </c>
      <c r="BA258" s="155">
        <f t="shared" si="1311"/>
        <v>0</v>
      </c>
      <c r="BB258" s="155">
        <f t="shared" si="1312"/>
        <v>0</v>
      </c>
      <c r="BC258" s="155">
        <f t="shared" si="1313"/>
        <v>0</v>
      </c>
      <c r="BD258" s="155">
        <f t="shared" si="1314"/>
        <v>0</v>
      </c>
      <c r="BE258" s="155">
        <f t="shared" si="1315"/>
        <v>0</v>
      </c>
      <c r="BF258" s="155">
        <f t="shared" si="1316"/>
        <v>0</v>
      </c>
      <c r="BG258" s="155">
        <f t="shared" si="1317"/>
        <v>0</v>
      </c>
      <c r="BH258" s="155">
        <f t="shared" si="1318"/>
        <v>0</v>
      </c>
      <c r="BI258" s="155">
        <f t="shared" si="1319"/>
        <v>0</v>
      </c>
      <c r="BJ258" s="155">
        <f t="shared" si="1320"/>
        <v>0</v>
      </c>
      <c r="BK258" s="155">
        <f t="shared" si="1321"/>
        <v>0</v>
      </c>
      <c r="BL258" s="155">
        <f t="shared" si="1322"/>
        <v>0</v>
      </c>
      <c r="BM258" s="155">
        <f t="shared" si="1323"/>
        <v>0</v>
      </c>
      <c r="BN258" s="155">
        <f t="shared" si="1324"/>
        <v>0</v>
      </c>
      <c r="BO258" s="190">
        <f t="shared" si="1325"/>
        <v>0</v>
      </c>
    </row>
    <row r="259" spans="1:67" ht="39" x14ac:dyDescent="0.25">
      <c r="A259" s="30"/>
      <c r="B259" s="32" t="s">
        <v>409</v>
      </c>
      <c r="C259" s="149">
        <f>E259+G259+I259+K259+M259+O259+Q259</f>
        <v>0.2</v>
      </c>
      <c r="D259" s="150">
        <f t="shared" si="1635"/>
        <v>0.2</v>
      </c>
      <c r="E259" s="130"/>
      <c r="F259" s="130"/>
      <c r="G259" s="133"/>
      <c r="H259" s="133"/>
      <c r="I259" s="130">
        <v>0.2</v>
      </c>
      <c r="J259" s="130">
        <v>0.2</v>
      </c>
      <c r="K259" s="133"/>
      <c r="L259" s="133"/>
      <c r="M259" s="133"/>
      <c r="N259" s="133"/>
      <c r="O259" s="133"/>
      <c r="P259" s="133"/>
      <c r="Q259" s="202"/>
      <c r="R259" s="202"/>
      <c r="S259" s="149">
        <f>U259+W259+Y259+AA259+AC259+AE259+AG259</f>
        <v>0.8</v>
      </c>
      <c r="T259" s="150">
        <f t="shared" si="1637"/>
        <v>0.8</v>
      </c>
      <c r="U259" s="135"/>
      <c r="V259" s="135"/>
      <c r="W259" s="135"/>
      <c r="X259" s="135"/>
      <c r="Y259" s="128">
        <v>0.8</v>
      </c>
      <c r="Z259" s="128">
        <v>0.8</v>
      </c>
      <c r="AA259" s="135"/>
      <c r="AB259" s="135"/>
      <c r="AC259" s="135"/>
      <c r="AD259" s="135"/>
      <c r="AE259" s="135"/>
      <c r="AF259" s="135"/>
      <c r="AG259" s="212"/>
      <c r="AH259" s="212"/>
      <c r="AI259" s="136">
        <f>AK259+AM259+AO259+AQ259+AS259+AU259+AW259</f>
        <v>1</v>
      </c>
      <c r="AJ259" s="137">
        <f t="shared" si="1639"/>
        <v>1</v>
      </c>
      <c r="AK259" s="106">
        <f t="shared" si="1657"/>
        <v>0</v>
      </c>
      <c r="AL259" s="106">
        <f t="shared" si="1658"/>
        <v>0</v>
      </c>
      <c r="AM259" s="106">
        <f t="shared" si="1659"/>
        <v>0</v>
      </c>
      <c r="AN259" s="106">
        <f t="shared" si="1660"/>
        <v>0</v>
      </c>
      <c r="AO259" s="106">
        <f t="shared" si="1661"/>
        <v>1</v>
      </c>
      <c r="AP259" s="106">
        <f t="shared" si="1662"/>
        <v>1</v>
      </c>
      <c r="AQ259" s="106">
        <f t="shared" si="1663"/>
        <v>0</v>
      </c>
      <c r="AR259" s="106">
        <f t="shared" si="1664"/>
        <v>0</v>
      </c>
      <c r="AS259" s="106">
        <f t="shared" si="1665"/>
        <v>0</v>
      </c>
      <c r="AT259" s="106">
        <f t="shared" si="1666"/>
        <v>0</v>
      </c>
      <c r="AU259" s="106">
        <f t="shared" si="1667"/>
        <v>0</v>
      </c>
      <c r="AV259" s="106">
        <f t="shared" si="1668"/>
        <v>0</v>
      </c>
      <c r="AW259" s="106">
        <f t="shared" si="1669"/>
        <v>0</v>
      </c>
      <c r="AX259" s="106">
        <f t="shared" si="1670"/>
        <v>0</v>
      </c>
      <c r="AY259" s="155">
        <f t="shared" ref="AY259" si="1671">C259-AI259</f>
        <v>-0.8</v>
      </c>
      <c r="AZ259" s="155">
        <f t="shared" ref="AZ259" si="1672">D259-AJ259</f>
        <v>-0.8</v>
      </c>
      <c r="BA259" s="155">
        <f t="shared" ref="BA259" si="1673">E259-AK259</f>
        <v>0</v>
      </c>
      <c r="BB259" s="155">
        <f t="shared" ref="BB259" si="1674">F259-AL259</f>
        <v>0</v>
      </c>
      <c r="BC259" s="155">
        <f t="shared" ref="BC259" si="1675">G259-AM259</f>
        <v>0</v>
      </c>
      <c r="BD259" s="155">
        <f t="shared" ref="BD259" si="1676">H259-AN259</f>
        <v>0</v>
      </c>
      <c r="BE259" s="155">
        <f t="shared" ref="BE259" si="1677">I259-AO259</f>
        <v>-0.8</v>
      </c>
      <c r="BF259" s="155">
        <f t="shared" ref="BF259" si="1678">J259-AP259</f>
        <v>-0.8</v>
      </c>
      <c r="BG259" s="155">
        <f t="shared" ref="BG259" si="1679">K259-AQ259</f>
        <v>0</v>
      </c>
      <c r="BH259" s="155">
        <f t="shared" ref="BH259" si="1680">L259-AR259</f>
        <v>0</v>
      </c>
      <c r="BI259" s="155">
        <f t="shared" ref="BI259" si="1681">M259-AS259</f>
        <v>0</v>
      </c>
      <c r="BJ259" s="155">
        <f t="shared" ref="BJ259" si="1682">N259-AT259</f>
        <v>0</v>
      </c>
      <c r="BK259" s="155">
        <f t="shared" ref="BK259" si="1683">O259-AU259</f>
        <v>0</v>
      </c>
      <c r="BL259" s="155">
        <f t="shared" ref="BL259" si="1684">P259-AV259</f>
        <v>0</v>
      </c>
      <c r="BM259" s="155">
        <f t="shared" ref="BM259" si="1685">Q259-AW259</f>
        <v>0</v>
      </c>
      <c r="BN259" s="155">
        <f t="shared" ref="BN259" si="1686">R259-AX259</f>
        <v>0</v>
      </c>
      <c r="BO259" s="190">
        <f t="shared" ref="BO259" si="1687">S259+AY259</f>
        <v>0</v>
      </c>
    </row>
    <row r="260" spans="1:67" ht="39" x14ac:dyDescent="0.25">
      <c r="A260" s="33"/>
      <c r="B260" s="32" t="s">
        <v>309</v>
      </c>
      <c r="C260" s="149">
        <f t="shared" si="1654"/>
        <v>4.4000000000000004</v>
      </c>
      <c r="D260" s="150">
        <f t="shared" si="1635"/>
        <v>4.3</v>
      </c>
      <c r="E260" s="6"/>
      <c r="F260" s="6"/>
      <c r="G260" s="6"/>
      <c r="H260" s="6"/>
      <c r="I260" s="130">
        <v>4.4000000000000004</v>
      </c>
      <c r="J260" s="130">
        <v>4.3</v>
      </c>
      <c r="K260" s="6"/>
      <c r="L260" s="6"/>
      <c r="M260" s="6"/>
      <c r="N260" s="6"/>
      <c r="O260" s="6"/>
      <c r="P260" s="6"/>
      <c r="Q260" s="198"/>
      <c r="R260" s="198"/>
      <c r="S260" s="149">
        <f t="shared" si="1655"/>
        <v>0</v>
      </c>
      <c r="T260" s="150">
        <f t="shared" si="1637"/>
        <v>0</v>
      </c>
      <c r="U260" s="128"/>
      <c r="V260" s="128"/>
      <c r="W260" s="128"/>
      <c r="X260" s="128"/>
      <c r="Y260" s="128"/>
      <c r="Z260" s="128"/>
      <c r="AA260" s="128"/>
      <c r="AB260" s="128"/>
      <c r="AC260" s="128"/>
      <c r="AD260" s="128"/>
      <c r="AE260" s="128"/>
      <c r="AF260" s="128"/>
      <c r="AG260" s="208"/>
      <c r="AH260" s="208"/>
      <c r="AI260" s="136">
        <f t="shared" si="1656"/>
        <v>4.4000000000000004</v>
      </c>
      <c r="AJ260" s="137">
        <f t="shared" si="1639"/>
        <v>4.3</v>
      </c>
      <c r="AK260" s="106">
        <f t="shared" si="1657"/>
        <v>0</v>
      </c>
      <c r="AL260" s="106">
        <f t="shared" si="1658"/>
        <v>0</v>
      </c>
      <c r="AM260" s="106">
        <f t="shared" si="1659"/>
        <v>0</v>
      </c>
      <c r="AN260" s="106">
        <f t="shared" si="1660"/>
        <v>0</v>
      </c>
      <c r="AO260" s="106">
        <f t="shared" si="1661"/>
        <v>4.4000000000000004</v>
      </c>
      <c r="AP260" s="106">
        <f t="shared" si="1662"/>
        <v>4.3</v>
      </c>
      <c r="AQ260" s="106">
        <f t="shared" si="1663"/>
        <v>0</v>
      </c>
      <c r="AR260" s="106">
        <f t="shared" si="1664"/>
        <v>0</v>
      </c>
      <c r="AS260" s="106">
        <f t="shared" si="1665"/>
        <v>0</v>
      </c>
      <c r="AT260" s="106">
        <f t="shared" si="1666"/>
        <v>0</v>
      </c>
      <c r="AU260" s="106">
        <f t="shared" si="1667"/>
        <v>0</v>
      </c>
      <c r="AV260" s="106">
        <f t="shared" si="1668"/>
        <v>0</v>
      </c>
      <c r="AW260" s="106">
        <f t="shared" si="1669"/>
        <v>0</v>
      </c>
      <c r="AX260" s="106">
        <f t="shared" si="1670"/>
        <v>0</v>
      </c>
      <c r="AY260" s="155">
        <f t="shared" si="1309"/>
        <v>0</v>
      </c>
      <c r="AZ260" s="155">
        <f t="shared" si="1310"/>
        <v>0</v>
      </c>
      <c r="BA260" s="155">
        <f t="shared" si="1311"/>
        <v>0</v>
      </c>
      <c r="BB260" s="155">
        <f t="shared" si="1312"/>
        <v>0</v>
      </c>
      <c r="BC260" s="155">
        <f t="shared" si="1313"/>
        <v>0</v>
      </c>
      <c r="BD260" s="155">
        <f t="shared" si="1314"/>
        <v>0</v>
      </c>
      <c r="BE260" s="155">
        <f t="shared" si="1315"/>
        <v>0</v>
      </c>
      <c r="BF260" s="155">
        <f t="shared" si="1316"/>
        <v>0</v>
      </c>
      <c r="BG260" s="155">
        <f t="shared" si="1317"/>
        <v>0</v>
      </c>
      <c r="BH260" s="155">
        <f t="shared" si="1318"/>
        <v>0</v>
      </c>
      <c r="BI260" s="155">
        <f t="shared" si="1319"/>
        <v>0</v>
      </c>
      <c r="BJ260" s="155">
        <f t="shared" si="1320"/>
        <v>0</v>
      </c>
      <c r="BK260" s="155">
        <f t="shared" si="1321"/>
        <v>0</v>
      </c>
      <c r="BL260" s="155">
        <f t="shared" si="1322"/>
        <v>0</v>
      </c>
      <c r="BM260" s="155">
        <f t="shared" si="1323"/>
        <v>0</v>
      </c>
      <c r="BN260" s="155">
        <f t="shared" si="1324"/>
        <v>0</v>
      </c>
      <c r="BO260" s="190">
        <f t="shared" si="1325"/>
        <v>0</v>
      </c>
    </row>
    <row r="261" spans="1:67" ht="15" customHeight="1" x14ac:dyDescent="0.25">
      <c r="A261" s="29" t="s">
        <v>42</v>
      </c>
      <c r="B261" s="109" t="s">
        <v>332</v>
      </c>
      <c r="C261" s="145">
        <f>C262</f>
        <v>1088.7</v>
      </c>
      <c r="D261" s="146">
        <f t="shared" ref="D261:R261" si="1688">D262</f>
        <v>1008.7999999999998</v>
      </c>
      <c r="E261" s="123">
        <f t="shared" si="1688"/>
        <v>843.9</v>
      </c>
      <c r="F261" s="123">
        <f t="shared" si="1688"/>
        <v>800.3</v>
      </c>
      <c r="G261" s="123">
        <f t="shared" si="1688"/>
        <v>0</v>
      </c>
      <c r="H261" s="123">
        <f t="shared" si="1688"/>
        <v>0</v>
      </c>
      <c r="I261" s="123">
        <f t="shared" si="1688"/>
        <v>94.6</v>
      </c>
      <c r="J261" s="123">
        <f t="shared" si="1688"/>
        <v>93.3</v>
      </c>
      <c r="K261" s="123">
        <f t="shared" si="1688"/>
        <v>62.3</v>
      </c>
      <c r="L261" s="123">
        <f t="shared" si="1688"/>
        <v>61.4</v>
      </c>
      <c r="M261" s="123">
        <f t="shared" si="1688"/>
        <v>70</v>
      </c>
      <c r="N261" s="123">
        <f t="shared" si="1688"/>
        <v>48</v>
      </c>
      <c r="O261" s="123">
        <f t="shared" si="1688"/>
        <v>0</v>
      </c>
      <c r="P261" s="123">
        <f t="shared" si="1688"/>
        <v>0</v>
      </c>
      <c r="Q261" s="197">
        <f t="shared" si="1688"/>
        <v>17.899999999999999</v>
      </c>
      <c r="R261" s="197">
        <f t="shared" si="1688"/>
        <v>5.8</v>
      </c>
      <c r="S261" s="145">
        <f>S262</f>
        <v>0</v>
      </c>
      <c r="T261" s="146">
        <f t="shared" ref="T261:AH261" si="1689">T262</f>
        <v>0</v>
      </c>
      <c r="U261" s="127">
        <f t="shared" si="1689"/>
        <v>0</v>
      </c>
      <c r="V261" s="127">
        <f t="shared" si="1689"/>
        <v>0</v>
      </c>
      <c r="W261" s="127">
        <f t="shared" si="1689"/>
        <v>0</v>
      </c>
      <c r="X261" s="127">
        <f t="shared" si="1689"/>
        <v>0</v>
      </c>
      <c r="Y261" s="127">
        <f t="shared" si="1689"/>
        <v>0</v>
      </c>
      <c r="Z261" s="127">
        <f t="shared" si="1689"/>
        <v>0</v>
      </c>
      <c r="AA261" s="127">
        <f t="shared" si="1689"/>
        <v>0</v>
      </c>
      <c r="AB261" s="127">
        <f t="shared" si="1689"/>
        <v>0</v>
      </c>
      <c r="AC261" s="127">
        <f t="shared" si="1689"/>
        <v>0</v>
      </c>
      <c r="AD261" s="127">
        <f t="shared" si="1689"/>
        <v>0</v>
      </c>
      <c r="AE261" s="127">
        <f t="shared" si="1689"/>
        <v>0</v>
      </c>
      <c r="AF261" s="127">
        <f t="shared" si="1689"/>
        <v>0</v>
      </c>
      <c r="AG261" s="207">
        <f t="shared" si="1689"/>
        <v>0</v>
      </c>
      <c r="AH261" s="207">
        <f t="shared" si="1689"/>
        <v>0</v>
      </c>
      <c r="AI261" s="13">
        <f>AI262</f>
        <v>1088.7</v>
      </c>
      <c r="AJ261" s="11">
        <f t="shared" ref="AJ261:AX261" si="1690">AJ262</f>
        <v>1008.7999999999998</v>
      </c>
      <c r="AK261" s="97">
        <f t="shared" si="1690"/>
        <v>843.9</v>
      </c>
      <c r="AL261" s="97">
        <f t="shared" si="1690"/>
        <v>800.3</v>
      </c>
      <c r="AM261" s="97">
        <f t="shared" si="1690"/>
        <v>0</v>
      </c>
      <c r="AN261" s="97">
        <f t="shared" si="1690"/>
        <v>0</v>
      </c>
      <c r="AO261" s="97">
        <f t="shared" si="1690"/>
        <v>94.6</v>
      </c>
      <c r="AP261" s="97">
        <f t="shared" si="1690"/>
        <v>93.3</v>
      </c>
      <c r="AQ261" s="97">
        <f t="shared" si="1690"/>
        <v>62.3</v>
      </c>
      <c r="AR261" s="97">
        <f t="shared" si="1690"/>
        <v>61.4</v>
      </c>
      <c r="AS261" s="97">
        <f t="shared" si="1690"/>
        <v>70</v>
      </c>
      <c r="AT261" s="97">
        <f t="shared" si="1690"/>
        <v>48</v>
      </c>
      <c r="AU261" s="97">
        <f t="shared" si="1690"/>
        <v>0</v>
      </c>
      <c r="AV261" s="97">
        <f t="shared" si="1690"/>
        <v>0</v>
      </c>
      <c r="AW261" s="97">
        <f t="shared" si="1690"/>
        <v>17.899999999999999</v>
      </c>
      <c r="AX261" s="97">
        <f t="shared" si="1690"/>
        <v>5.8</v>
      </c>
      <c r="AY261" s="155">
        <f t="shared" si="1309"/>
        <v>0</v>
      </c>
      <c r="AZ261" s="155">
        <f t="shared" si="1310"/>
        <v>0</v>
      </c>
      <c r="BA261" s="155">
        <f t="shared" si="1311"/>
        <v>0</v>
      </c>
      <c r="BB261" s="155">
        <f t="shared" si="1312"/>
        <v>0</v>
      </c>
      <c r="BC261" s="155">
        <f t="shared" si="1313"/>
        <v>0</v>
      </c>
      <c r="BD261" s="155">
        <f t="shared" si="1314"/>
        <v>0</v>
      </c>
      <c r="BE261" s="155">
        <f t="shared" si="1315"/>
        <v>0</v>
      </c>
      <c r="BF261" s="155">
        <f t="shared" si="1316"/>
        <v>0</v>
      </c>
      <c r="BG261" s="155">
        <f t="shared" si="1317"/>
        <v>0</v>
      </c>
      <c r="BH261" s="155">
        <f t="shared" si="1318"/>
        <v>0</v>
      </c>
      <c r="BI261" s="155">
        <f t="shared" si="1319"/>
        <v>0</v>
      </c>
      <c r="BJ261" s="155">
        <f t="shared" si="1320"/>
        <v>0</v>
      </c>
      <c r="BK261" s="155">
        <f t="shared" si="1321"/>
        <v>0</v>
      </c>
      <c r="BL261" s="155">
        <f t="shared" si="1322"/>
        <v>0</v>
      </c>
      <c r="BM261" s="155">
        <f t="shared" si="1323"/>
        <v>0</v>
      </c>
      <c r="BN261" s="155">
        <f t="shared" si="1324"/>
        <v>0</v>
      </c>
      <c r="BO261" s="190">
        <f t="shared" si="1325"/>
        <v>0</v>
      </c>
    </row>
    <row r="262" spans="1:67" x14ac:dyDescent="0.25">
      <c r="A262" s="30"/>
      <c r="B262" s="20" t="s">
        <v>308</v>
      </c>
      <c r="C262" s="148">
        <f t="shared" ref="C262" si="1691">E262+G262+I262+K262+M262+O262+Q262</f>
        <v>1088.7</v>
      </c>
      <c r="D262" s="148">
        <f t="shared" ref="D262:D263" si="1692">F262+H262+J262+L262+N262+P262+R262</f>
        <v>1008.7999999999998</v>
      </c>
      <c r="E262" s="6">
        <v>843.9</v>
      </c>
      <c r="F262" s="6">
        <v>800.3</v>
      </c>
      <c r="G262" s="6"/>
      <c r="H262" s="6"/>
      <c r="I262" s="6">
        <f>I263</f>
        <v>94.6</v>
      </c>
      <c r="J262" s="6">
        <f>J263</f>
        <v>93.3</v>
      </c>
      <c r="K262" s="6">
        <v>62.3</v>
      </c>
      <c r="L262" s="6">
        <v>61.4</v>
      </c>
      <c r="M262" s="6">
        <v>70</v>
      </c>
      <c r="N262" s="6">
        <v>48</v>
      </c>
      <c r="O262" s="123"/>
      <c r="P262" s="123"/>
      <c r="Q262" s="198">
        <f>'4 priedas_ nepanaudotos lėšos'!C93</f>
        <v>17.899999999999999</v>
      </c>
      <c r="R262" s="198">
        <f>'4 priedas_ nepanaudotos lėšos'!D93</f>
        <v>5.8</v>
      </c>
      <c r="S262" s="148">
        <f t="shared" ref="S262" si="1693">U262+W262+Y262+AA262+AC262+AE262+AG262</f>
        <v>0</v>
      </c>
      <c r="T262" s="148">
        <f t="shared" ref="T262:T263" si="1694">V262+X262+Z262+AB262+AD262+AF262+AH262</f>
        <v>0</v>
      </c>
      <c r="U262" s="127"/>
      <c r="V262" s="127"/>
      <c r="W262" s="128"/>
      <c r="X262" s="128"/>
      <c r="Y262" s="128">
        <f>Y263</f>
        <v>0</v>
      </c>
      <c r="Z262" s="128">
        <f>Z263</f>
        <v>0</v>
      </c>
      <c r="AA262" s="127"/>
      <c r="AB262" s="127"/>
      <c r="AC262" s="127"/>
      <c r="AD262" s="127"/>
      <c r="AE262" s="127"/>
      <c r="AF262" s="127"/>
      <c r="AG262" s="207">
        <f>'4 priedas_ nepanaudotos lėšos'!O93</f>
        <v>0</v>
      </c>
      <c r="AH262" s="207">
        <f>'4 priedas_ nepanaudotos lėšos'!P93</f>
        <v>0</v>
      </c>
      <c r="AI262" s="105">
        <f t="shared" ref="AI262" si="1695">AK262+AM262+AO262+AQ262+AS262+AU262+AW262</f>
        <v>1088.7</v>
      </c>
      <c r="AJ262" s="105">
        <f t="shared" ref="AJ262:AJ263" si="1696">AL262+AN262+AP262+AR262+AT262+AV262+AX262</f>
        <v>1008.7999999999998</v>
      </c>
      <c r="AK262" s="5">
        <f>E262+U262</f>
        <v>843.9</v>
      </c>
      <c r="AL262" s="5">
        <f t="shared" ref="AL262:AL263" si="1697">F262+V262</f>
        <v>800.3</v>
      </c>
      <c r="AM262" s="5">
        <f t="shared" ref="AM262:AM263" si="1698">G262+W262</f>
        <v>0</v>
      </c>
      <c r="AN262" s="5">
        <f t="shared" ref="AN262:AN263" si="1699">H262+X262</f>
        <v>0</v>
      </c>
      <c r="AO262" s="5">
        <f t="shared" ref="AO262:AO263" si="1700">I262+Y262</f>
        <v>94.6</v>
      </c>
      <c r="AP262" s="5">
        <f t="shared" ref="AP262:AP263" si="1701">J262+Z262</f>
        <v>93.3</v>
      </c>
      <c r="AQ262" s="5">
        <f t="shared" ref="AQ262:AQ263" si="1702">K262+AA262</f>
        <v>62.3</v>
      </c>
      <c r="AR262" s="5">
        <f t="shared" ref="AR262:AR263" si="1703">L262+AB262</f>
        <v>61.4</v>
      </c>
      <c r="AS262" s="5">
        <f t="shared" ref="AS262:AS263" si="1704">M262+AC262</f>
        <v>70</v>
      </c>
      <c r="AT262" s="5">
        <f t="shared" ref="AT262:AT263" si="1705">N262+AD262</f>
        <v>48</v>
      </c>
      <c r="AU262" s="5">
        <f t="shared" ref="AU262:AU263" si="1706">O262+AE262</f>
        <v>0</v>
      </c>
      <c r="AV262" s="5">
        <f t="shared" ref="AV262:AV263" si="1707">P262+AF262</f>
        <v>0</v>
      </c>
      <c r="AW262" s="5">
        <f t="shared" ref="AW262:AW263" si="1708">Q262+AG262</f>
        <v>17.899999999999999</v>
      </c>
      <c r="AX262" s="5">
        <f t="shared" ref="AX262:AX263" si="1709">R262+AH262</f>
        <v>5.8</v>
      </c>
      <c r="AY262" s="155">
        <f t="shared" si="1309"/>
        <v>0</v>
      </c>
      <c r="AZ262" s="155">
        <f t="shared" si="1310"/>
        <v>0</v>
      </c>
      <c r="BA262" s="155">
        <f t="shared" si="1311"/>
        <v>0</v>
      </c>
      <c r="BB262" s="155">
        <f t="shared" si="1312"/>
        <v>0</v>
      </c>
      <c r="BC262" s="155">
        <f t="shared" si="1313"/>
        <v>0</v>
      </c>
      <c r="BD262" s="155">
        <f t="shared" si="1314"/>
        <v>0</v>
      </c>
      <c r="BE262" s="155">
        <f t="shared" si="1315"/>
        <v>0</v>
      </c>
      <c r="BF262" s="155">
        <f t="shared" si="1316"/>
        <v>0</v>
      </c>
      <c r="BG262" s="155">
        <f t="shared" si="1317"/>
        <v>0</v>
      </c>
      <c r="BH262" s="155">
        <f t="shared" si="1318"/>
        <v>0</v>
      </c>
      <c r="BI262" s="155">
        <f t="shared" si="1319"/>
        <v>0</v>
      </c>
      <c r="BJ262" s="155">
        <f t="shared" si="1320"/>
        <v>0</v>
      </c>
      <c r="BK262" s="155">
        <f t="shared" si="1321"/>
        <v>0</v>
      </c>
      <c r="BL262" s="155">
        <f t="shared" si="1322"/>
        <v>0</v>
      </c>
      <c r="BM262" s="155">
        <f t="shared" si="1323"/>
        <v>0</v>
      </c>
      <c r="BN262" s="155">
        <f t="shared" si="1324"/>
        <v>0</v>
      </c>
      <c r="BO262" s="190">
        <f t="shared" si="1325"/>
        <v>0</v>
      </c>
    </row>
    <row r="263" spans="1:67" ht="26.25" x14ac:dyDescent="0.25">
      <c r="A263" s="30"/>
      <c r="B263" s="32" t="s">
        <v>310</v>
      </c>
      <c r="C263" s="149">
        <f>E263+G263+I263+K263+M263+O263+Q263</f>
        <v>94.6</v>
      </c>
      <c r="D263" s="150">
        <f t="shared" si="1692"/>
        <v>93.3</v>
      </c>
      <c r="E263" s="132"/>
      <c r="F263" s="132"/>
      <c r="G263" s="132"/>
      <c r="H263" s="132"/>
      <c r="I263" s="132">
        <v>94.6</v>
      </c>
      <c r="J263" s="132">
        <v>93.3</v>
      </c>
      <c r="K263" s="132"/>
      <c r="L263" s="132"/>
      <c r="M263" s="132"/>
      <c r="N263" s="132"/>
      <c r="O263" s="132"/>
      <c r="P263" s="132"/>
      <c r="Q263" s="200"/>
      <c r="R263" s="200"/>
      <c r="S263" s="149">
        <f>U263+W263+Y263+AA263+AC263+AE263+AG263</f>
        <v>0</v>
      </c>
      <c r="T263" s="150">
        <f t="shared" si="1694"/>
        <v>0</v>
      </c>
      <c r="U263" s="134"/>
      <c r="V263" s="134"/>
      <c r="W263" s="134"/>
      <c r="X263" s="134"/>
      <c r="Y263" s="134"/>
      <c r="Z263" s="134"/>
      <c r="AA263" s="134"/>
      <c r="AB263" s="134"/>
      <c r="AC263" s="134"/>
      <c r="AD263" s="134"/>
      <c r="AE263" s="134"/>
      <c r="AF263" s="134"/>
      <c r="AG263" s="210"/>
      <c r="AH263" s="210"/>
      <c r="AI263" s="136">
        <f>AK263+AM263+AO263+AQ263+AS263+AU263+AW263</f>
        <v>94.6</v>
      </c>
      <c r="AJ263" s="137">
        <f t="shared" si="1696"/>
        <v>93.3</v>
      </c>
      <c r="AK263" s="106">
        <f t="shared" ref="AK263" si="1710">E263+U263</f>
        <v>0</v>
      </c>
      <c r="AL263" s="106">
        <f t="shared" si="1697"/>
        <v>0</v>
      </c>
      <c r="AM263" s="106">
        <f t="shared" si="1698"/>
        <v>0</v>
      </c>
      <c r="AN263" s="106">
        <f t="shared" si="1699"/>
        <v>0</v>
      </c>
      <c r="AO263" s="106">
        <f t="shared" si="1700"/>
        <v>94.6</v>
      </c>
      <c r="AP263" s="106">
        <f t="shared" si="1701"/>
        <v>93.3</v>
      </c>
      <c r="AQ263" s="106">
        <f t="shared" si="1702"/>
        <v>0</v>
      </c>
      <c r="AR263" s="106">
        <f t="shared" si="1703"/>
        <v>0</v>
      </c>
      <c r="AS263" s="106">
        <f t="shared" si="1704"/>
        <v>0</v>
      </c>
      <c r="AT263" s="106">
        <f t="shared" si="1705"/>
        <v>0</v>
      </c>
      <c r="AU263" s="106">
        <f t="shared" si="1706"/>
        <v>0</v>
      </c>
      <c r="AV263" s="106">
        <f t="shared" si="1707"/>
        <v>0</v>
      </c>
      <c r="AW263" s="106">
        <f t="shared" si="1708"/>
        <v>0</v>
      </c>
      <c r="AX263" s="106">
        <f t="shared" si="1709"/>
        <v>0</v>
      </c>
      <c r="AY263" s="155">
        <f t="shared" si="1309"/>
        <v>0</v>
      </c>
      <c r="AZ263" s="155">
        <f t="shared" si="1310"/>
        <v>0</v>
      </c>
      <c r="BA263" s="155">
        <f t="shared" si="1311"/>
        <v>0</v>
      </c>
      <c r="BB263" s="155">
        <f t="shared" si="1312"/>
        <v>0</v>
      </c>
      <c r="BC263" s="155">
        <f t="shared" si="1313"/>
        <v>0</v>
      </c>
      <c r="BD263" s="155">
        <f t="shared" si="1314"/>
        <v>0</v>
      </c>
      <c r="BE263" s="155">
        <f t="shared" si="1315"/>
        <v>0</v>
      </c>
      <c r="BF263" s="155">
        <f t="shared" si="1316"/>
        <v>0</v>
      </c>
      <c r="BG263" s="155">
        <f t="shared" si="1317"/>
        <v>0</v>
      </c>
      <c r="BH263" s="155">
        <f t="shared" si="1318"/>
        <v>0</v>
      </c>
      <c r="BI263" s="155">
        <f t="shared" si="1319"/>
        <v>0</v>
      </c>
      <c r="BJ263" s="155">
        <f t="shared" si="1320"/>
        <v>0</v>
      </c>
      <c r="BK263" s="155">
        <f t="shared" si="1321"/>
        <v>0</v>
      </c>
      <c r="BL263" s="155">
        <f t="shared" si="1322"/>
        <v>0</v>
      </c>
      <c r="BM263" s="155">
        <f t="shared" si="1323"/>
        <v>0</v>
      </c>
      <c r="BN263" s="155">
        <f t="shared" si="1324"/>
        <v>0</v>
      </c>
      <c r="BO263" s="190">
        <f t="shared" si="1325"/>
        <v>0</v>
      </c>
    </row>
    <row r="264" spans="1:67" s="15" customFormat="1" ht="15" customHeight="1" x14ac:dyDescent="0.25">
      <c r="A264" s="29" t="s">
        <v>43</v>
      </c>
      <c r="B264" s="109" t="s">
        <v>333</v>
      </c>
      <c r="C264" s="145">
        <f>C265</f>
        <v>619</v>
      </c>
      <c r="D264" s="146">
        <f t="shared" ref="D264:R264" si="1711">D265</f>
        <v>457</v>
      </c>
      <c r="E264" s="123">
        <f t="shared" si="1711"/>
        <v>531.70000000000005</v>
      </c>
      <c r="F264" s="123">
        <f t="shared" si="1711"/>
        <v>423.8</v>
      </c>
      <c r="G264" s="123">
        <f t="shared" si="1711"/>
        <v>0</v>
      </c>
      <c r="H264" s="123">
        <f t="shared" si="1711"/>
        <v>0</v>
      </c>
      <c r="I264" s="123">
        <f t="shared" si="1711"/>
        <v>0</v>
      </c>
      <c r="J264" s="123">
        <f t="shared" si="1711"/>
        <v>0</v>
      </c>
      <c r="K264" s="123">
        <f t="shared" si="1711"/>
        <v>33.799999999999997</v>
      </c>
      <c r="L264" s="123">
        <f t="shared" si="1711"/>
        <v>33.200000000000003</v>
      </c>
      <c r="M264" s="123">
        <f t="shared" si="1711"/>
        <v>22.9</v>
      </c>
      <c r="N264" s="123">
        <f t="shared" si="1711"/>
        <v>0</v>
      </c>
      <c r="O264" s="123">
        <f t="shared" si="1711"/>
        <v>0</v>
      </c>
      <c r="P264" s="123">
        <f t="shared" si="1711"/>
        <v>0</v>
      </c>
      <c r="Q264" s="197">
        <f t="shared" si="1711"/>
        <v>30.599999999999998</v>
      </c>
      <c r="R264" s="197">
        <f t="shared" si="1711"/>
        <v>0</v>
      </c>
      <c r="S264" s="145">
        <f>S265</f>
        <v>1.5</v>
      </c>
      <c r="T264" s="146">
        <f t="shared" ref="T264:AH264" si="1712">T265</f>
        <v>0</v>
      </c>
      <c r="U264" s="127">
        <f t="shared" si="1712"/>
        <v>0</v>
      </c>
      <c r="V264" s="127">
        <f t="shared" si="1712"/>
        <v>0</v>
      </c>
      <c r="W264" s="127">
        <f t="shared" si="1712"/>
        <v>0</v>
      </c>
      <c r="X264" s="127">
        <f t="shared" si="1712"/>
        <v>0</v>
      </c>
      <c r="Y264" s="127">
        <f t="shared" si="1712"/>
        <v>0</v>
      </c>
      <c r="Z264" s="127">
        <f t="shared" si="1712"/>
        <v>0</v>
      </c>
      <c r="AA264" s="127">
        <f t="shared" si="1712"/>
        <v>0</v>
      </c>
      <c r="AB264" s="127">
        <f t="shared" si="1712"/>
        <v>0</v>
      </c>
      <c r="AC264" s="127">
        <f t="shared" si="1712"/>
        <v>1.5</v>
      </c>
      <c r="AD264" s="127">
        <f t="shared" si="1712"/>
        <v>0</v>
      </c>
      <c r="AE264" s="127">
        <f t="shared" si="1712"/>
        <v>0</v>
      </c>
      <c r="AF264" s="127">
        <f t="shared" si="1712"/>
        <v>0</v>
      </c>
      <c r="AG264" s="207">
        <f t="shared" si="1712"/>
        <v>0</v>
      </c>
      <c r="AH264" s="207">
        <f t="shared" si="1712"/>
        <v>0</v>
      </c>
      <c r="AI264" s="13">
        <f>AI265</f>
        <v>620.5</v>
      </c>
      <c r="AJ264" s="11">
        <f t="shared" ref="AJ264:AX264" si="1713">AJ265</f>
        <v>457</v>
      </c>
      <c r="AK264" s="97">
        <f t="shared" si="1713"/>
        <v>531.70000000000005</v>
      </c>
      <c r="AL264" s="97">
        <f t="shared" si="1713"/>
        <v>423.8</v>
      </c>
      <c r="AM264" s="97">
        <f t="shared" si="1713"/>
        <v>0</v>
      </c>
      <c r="AN264" s="97">
        <f t="shared" si="1713"/>
        <v>0</v>
      </c>
      <c r="AO264" s="97">
        <f t="shared" si="1713"/>
        <v>0</v>
      </c>
      <c r="AP264" s="97">
        <f t="shared" si="1713"/>
        <v>0</v>
      </c>
      <c r="AQ264" s="97">
        <f t="shared" si="1713"/>
        <v>33.799999999999997</v>
      </c>
      <c r="AR264" s="97">
        <f t="shared" si="1713"/>
        <v>33.200000000000003</v>
      </c>
      <c r="AS264" s="97">
        <f t="shared" si="1713"/>
        <v>24.4</v>
      </c>
      <c r="AT264" s="97">
        <f t="shared" si="1713"/>
        <v>0</v>
      </c>
      <c r="AU264" s="97">
        <f t="shared" si="1713"/>
        <v>0</v>
      </c>
      <c r="AV264" s="97">
        <f t="shared" si="1713"/>
        <v>0</v>
      </c>
      <c r="AW264" s="97">
        <f t="shared" si="1713"/>
        <v>30.599999999999998</v>
      </c>
      <c r="AX264" s="97">
        <f t="shared" si="1713"/>
        <v>0</v>
      </c>
      <c r="AY264" s="155">
        <f t="shared" si="1309"/>
        <v>-1.5</v>
      </c>
      <c r="AZ264" s="155">
        <f t="shared" si="1310"/>
        <v>0</v>
      </c>
      <c r="BA264" s="155">
        <f t="shared" si="1311"/>
        <v>0</v>
      </c>
      <c r="BB264" s="155">
        <f t="shared" si="1312"/>
        <v>0</v>
      </c>
      <c r="BC264" s="155">
        <f t="shared" si="1313"/>
        <v>0</v>
      </c>
      <c r="BD264" s="155">
        <f t="shared" si="1314"/>
        <v>0</v>
      </c>
      <c r="BE264" s="155">
        <f t="shared" si="1315"/>
        <v>0</v>
      </c>
      <c r="BF264" s="155">
        <f t="shared" si="1316"/>
        <v>0</v>
      </c>
      <c r="BG264" s="155">
        <f t="shared" si="1317"/>
        <v>0</v>
      </c>
      <c r="BH264" s="155">
        <f t="shared" si="1318"/>
        <v>0</v>
      </c>
      <c r="BI264" s="155">
        <f t="shared" si="1319"/>
        <v>-1.5</v>
      </c>
      <c r="BJ264" s="155">
        <f t="shared" si="1320"/>
        <v>0</v>
      </c>
      <c r="BK264" s="155">
        <f t="shared" si="1321"/>
        <v>0</v>
      </c>
      <c r="BL264" s="155">
        <f t="shared" si="1322"/>
        <v>0</v>
      </c>
      <c r="BM264" s="155">
        <f t="shared" si="1323"/>
        <v>0</v>
      </c>
      <c r="BN264" s="155">
        <f t="shared" si="1324"/>
        <v>0</v>
      </c>
      <c r="BO264" s="190">
        <f t="shared" si="1325"/>
        <v>0</v>
      </c>
    </row>
    <row r="265" spans="1:67" x14ac:dyDescent="0.25">
      <c r="A265" s="30"/>
      <c r="B265" s="20" t="s">
        <v>59</v>
      </c>
      <c r="C265" s="147">
        <f>E265+G265+I265+K265+M265+O265+Q265</f>
        <v>619</v>
      </c>
      <c r="D265" s="148">
        <f>F265+H265+J265+L265+N265+P265+R265</f>
        <v>457</v>
      </c>
      <c r="E265" s="6">
        <v>531.70000000000005</v>
      </c>
      <c r="F265" s="6">
        <v>423.8</v>
      </c>
      <c r="G265" s="6"/>
      <c r="H265" s="6"/>
      <c r="I265" s="6"/>
      <c r="J265" s="6"/>
      <c r="K265" s="6">
        <v>33.799999999999997</v>
      </c>
      <c r="L265" s="6">
        <v>33.200000000000003</v>
      </c>
      <c r="M265" s="6">
        <v>22.9</v>
      </c>
      <c r="N265" s="6"/>
      <c r="O265" s="6"/>
      <c r="P265" s="6"/>
      <c r="Q265" s="198">
        <f>'4 priedas_ nepanaudotos lėšos'!C95</f>
        <v>30.599999999999998</v>
      </c>
      <c r="R265" s="198">
        <f>'4 priedas_ nepanaudotos lėšos'!D95</f>
        <v>0</v>
      </c>
      <c r="S265" s="147">
        <f>U265+W265+Y265+AA265+AC265+AE265+AG265</f>
        <v>1.5</v>
      </c>
      <c r="T265" s="148">
        <f>V265+X265+Z265+AB265+AD265+AF265+AH265</f>
        <v>0</v>
      </c>
      <c r="U265" s="128"/>
      <c r="V265" s="128"/>
      <c r="W265" s="128"/>
      <c r="X265" s="128"/>
      <c r="Y265" s="128"/>
      <c r="Z265" s="128"/>
      <c r="AA265" s="128"/>
      <c r="AB265" s="128"/>
      <c r="AC265" s="128">
        <v>1.5</v>
      </c>
      <c r="AD265" s="128"/>
      <c r="AE265" s="128"/>
      <c r="AF265" s="128"/>
      <c r="AG265" s="208">
        <f>'4 priedas_ nepanaudotos lėšos'!O95</f>
        <v>0</v>
      </c>
      <c r="AH265" s="208">
        <f>'4 priedas_ nepanaudotos lėšos'!P95</f>
        <v>0</v>
      </c>
      <c r="AI265" s="104">
        <f>AK265+AM265+AO265+AQ265+AS265+AU265+AW265</f>
        <v>620.5</v>
      </c>
      <c r="AJ265" s="105">
        <f>AL265+AN265+AP265+AR265+AT265+AV265+AX265</f>
        <v>457</v>
      </c>
      <c r="AK265" s="5">
        <f>E265+U265</f>
        <v>531.70000000000005</v>
      </c>
      <c r="AL265" s="5">
        <f t="shared" ref="AL265" si="1714">F265+V265</f>
        <v>423.8</v>
      </c>
      <c r="AM265" s="5">
        <f t="shared" ref="AM265" si="1715">G265+W265</f>
        <v>0</v>
      </c>
      <c r="AN265" s="5">
        <f t="shared" ref="AN265" si="1716">H265+X265</f>
        <v>0</v>
      </c>
      <c r="AO265" s="5">
        <f t="shared" ref="AO265" si="1717">I265+Y265</f>
        <v>0</v>
      </c>
      <c r="AP265" s="5">
        <f t="shared" ref="AP265" si="1718">J265+Z265</f>
        <v>0</v>
      </c>
      <c r="AQ265" s="5">
        <f t="shared" ref="AQ265" si="1719">K265+AA265</f>
        <v>33.799999999999997</v>
      </c>
      <c r="AR265" s="5">
        <f t="shared" ref="AR265" si="1720">L265+AB265</f>
        <v>33.200000000000003</v>
      </c>
      <c r="AS265" s="5">
        <f t="shared" ref="AS265" si="1721">M265+AC265</f>
        <v>24.4</v>
      </c>
      <c r="AT265" s="5">
        <f t="shared" ref="AT265" si="1722">N265+AD265</f>
        <v>0</v>
      </c>
      <c r="AU265" s="5">
        <f t="shared" ref="AU265" si="1723">O265+AE265</f>
        <v>0</v>
      </c>
      <c r="AV265" s="5">
        <f t="shared" ref="AV265" si="1724">P265+AF265</f>
        <v>0</v>
      </c>
      <c r="AW265" s="5">
        <f t="shared" ref="AW265" si="1725">Q265+AG265</f>
        <v>30.599999999999998</v>
      </c>
      <c r="AX265" s="5">
        <f t="shared" ref="AX265" si="1726">R265+AH265</f>
        <v>0</v>
      </c>
      <c r="AY265" s="155">
        <f t="shared" si="1309"/>
        <v>-1.5</v>
      </c>
      <c r="AZ265" s="155">
        <f t="shared" si="1310"/>
        <v>0</v>
      </c>
      <c r="BA265" s="155">
        <f t="shared" si="1311"/>
        <v>0</v>
      </c>
      <c r="BB265" s="155">
        <f t="shared" si="1312"/>
        <v>0</v>
      </c>
      <c r="BC265" s="155">
        <f t="shared" si="1313"/>
        <v>0</v>
      </c>
      <c r="BD265" s="155">
        <f t="shared" si="1314"/>
        <v>0</v>
      </c>
      <c r="BE265" s="155">
        <f t="shared" si="1315"/>
        <v>0</v>
      </c>
      <c r="BF265" s="155">
        <f t="shared" si="1316"/>
        <v>0</v>
      </c>
      <c r="BG265" s="155">
        <f t="shared" si="1317"/>
        <v>0</v>
      </c>
      <c r="BH265" s="155">
        <f t="shared" si="1318"/>
        <v>0</v>
      </c>
      <c r="BI265" s="155">
        <f t="shared" si="1319"/>
        <v>-1.5</v>
      </c>
      <c r="BJ265" s="155">
        <f t="shared" si="1320"/>
        <v>0</v>
      </c>
      <c r="BK265" s="155">
        <f t="shared" si="1321"/>
        <v>0</v>
      </c>
      <c r="BL265" s="155">
        <f t="shared" si="1322"/>
        <v>0</v>
      </c>
      <c r="BM265" s="155">
        <f t="shared" si="1323"/>
        <v>0</v>
      </c>
      <c r="BN265" s="155">
        <f t="shared" si="1324"/>
        <v>0</v>
      </c>
      <c r="BO265" s="190">
        <f t="shared" si="1325"/>
        <v>0</v>
      </c>
    </row>
    <row r="266" spans="1:67" ht="15" customHeight="1" x14ac:dyDescent="0.25">
      <c r="A266" s="29" t="s">
        <v>44</v>
      </c>
      <c r="B266" s="109" t="s">
        <v>334</v>
      </c>
      <c r="C266" s="145">
        <f>C267</f>
        <v>398.3</v>
      </c>
      <c r="D266" s="146">
        <f t="shared" ref="D266:R266" si="1727">D267</f>
        <v>303.89999999999998</v>
      </c>
      <c r="E266" s="123">
        <f t="shared" si="1727"/>
        <v>162.5</v>
      </c>
      <c r="F266" s="123">
        <f t="shared" si="1727"/>
        <v>130</v>
      </c>
      <c r="G266" s="123">
        <f t="shared" si="1727"/>
        <v>0</v>
      </c>
      <c r="H266" s="123">
        <f t="shared" si="1727"/>
        <v>0</v>
      </c>
      <c r="I266" s="123">
        <f t="shared" si="1727"/>
        <v>20.7</v>
      </c>
      <c r="J266" s="123">
        <f t="shared" si="1727"/>
        <v>16.7</v>
      </c>
      <c r="K266" s="123">
        <f t="shared" si="1727"/>
        <v>161</v>
      </c>
      <c r="L266" s="123">
        <f t="shared" si="1727"/>
        <v>157.19999999999999</v>
      </c>
      <c r="M266" s="123">
        <f t="shared" si="1727"/>
        <v>40</v>
      </c>
      <c r="N266" s="123">
        <f t="shared" si="1727"/>
        <v>0</v>
      </c>
      <c r="O266" s="123">
        <f t="shared" si="1727"/>
        <v>0</v>
      </c>
      <c r="P266" s="123">
        <f t="shared" si="1727"/>
        <v>0</v>
      </c>
      <c r="Q266" s="197">
        <f t="shared" si="1727"/>
        <v>14.100000000000001</v>
      </c>
      <c r="R266" s="197">
        <f t="shared" si="1727"/>
        <v>0</v>
      </c>
      <c r="S266" s="145">
        <f>S267</f>
        <v>15</v>
      </c>
      <c r="T266" s="146">
        <f t="shared" ref="T266:AH266" si="1728">T267</f>
        <v>0</v>
      </c>
      <c r="U266" s="127">
        <f t="shared" si="1728"/>
        <v>0</v>
      </c>
      <c r="V266" s="127">
        <f t="shared" si="1728"/>
        <v>0</v>
      </c>
      <c r="W266" s="127">
        <f t="shared" si="1728"/>
        <v>0</v>
      </c>
      <c r="X266" s="127">
        <f t="shared" si="1728"/>
        <v>0</v>
      </c>
      <c r="Y266" s="127">
        <f t="shared" si="1728"/>
        <v>0</v>
      </c>
      <c r="Z266" s="127">
        <f t="shared" si="1728"/>
        <v>0</v>
      </c>
      <c r="AA266" s="127">
        <f t="shared" si="1728"/>
        <v>0</v>
      </c>
      <c r="AB266" s="127">
        <f t="shared" si="1728"/>
        <v>0</v>
      </c>
      <c r="AC266" s="127">
        <f t="shared" si="1728"/>
        <v>15</v>
      </c>
      <c r="AD266" s="127">
        <f t="shared" si="1728"/>
        <v>0</v>
      </c>
      <c r="AE266" s="127">
        <f t="shared" si="1728"/>
        <v>0</v>
      </c>
      <c r="AF266" s="127">
        <f t="shared" si="1728"/>
        <v>0</v>
      </c>
      <c r="AG266" s="207">
        <f t="shared" si="1728"/>
        <v>0</v>
      </c>
      <c r="AH266" s="207">
        <f t="shared" si="1728"/>
        <v>0</v>
      </c>
      <c r="AI266" s="13">
        <f>AI267</f>
        <v>413.3</v>
      </c>
      <c r="AJ266" s="11">
        <f t="shared" ref="AJ266:AX266" si="1729">AJ267</f>
        <v>303.89999999999998</v>
      </c>
      <c r="AK266" s="97">
        <f t="shared" si="1729"/>
        <v>162.5</v>
      </c>
      <c r="AL266" s="97">
        <f t="shared" si="1729"/>
        <v>130</v>
      </c>
      <c r="AM266" s="97">
        <f t="shared" si="1729"/>
        <v>0</v>
      </c>
      <c r="AN266" s="97">
        <f t="shared" si="1729"/>
        <v>0</v>
      </c>
      <c r="AO266" s="97">
        <f t="shared" si="1729"/>
        <v>20.7</v>
      </c>
      <c r="AP266" s="97">
        <f t="shared" si="1729"/>
        <v>16.7</v>
      </c>
      <c r="AQ266" s="97">
        <f t="shared" si="1729"/>
        <v>161</v>
      </c>
      <c r="AR266" s="97">
        <f t="shared" si="1729"/>
        <v>157.19999999999999</v>
      </c>
      <c r="AS266" s="97">
        <f t="shared" si="1729"/>
        <v>55</v>
      </c>
      <c r="AT266" s="97">
        <f t="shared" si="1729"/>
        <v>0</v>
      </c>
      <c r="AU266" s="97">
        <f t="shared" si="1729"/>
        <v>0</v>
      </c>
      <c r="AV266" s="97">
        <f t="shared" si="1729"/>
        <v>0</v>
      </c>
      <c r="AW266" s="97">
        <f t="shared" si="1729"/>
        <v>14.100000000000001</v>
      </c>
      <c r="AX266" s="97">
        <f t="shared" si="1729"/>
        <v>0</v>
      </c>
      <c r="AY266" s="155">
        <f t="shared" si="1309"/>
        <v>-15</v>
      </c>
      <c r="AZ266" s="155">
        <f t="shared" si="1310"/>
        <v>0</v>
      </c>
      <c r="BA266" s="155">
        <f t="shared" si="1311"/>
        <v>0</v>
      </c>
      <c r="BB266" s="155">
        <f t="shared" si="1312"/>
        <v>0</v>
      </c>
      <c r="BC266" s="155">
        <f t="shared" si="1313"/>
        <v>0</v>
      </c>
      <c r="BD266" s="155">
        <f t="shared" si="1314"/>
        <v>0</v>
      </c>
      <c r="BE266" s="155">
        <f t="shared" si="1315"/>
        <v>0</v>
      </c>
      <c r="BF266" s="155">
        <f t="shared" si="1316"/>
        <v>0</v>
      </c>
      <c r="BG266" s="155">
        <f t="shared" si="1317"/>
        <v>0</v>
      </c>
      <c r="BH266" s="155">
        <f t="shared" si="1318"/>
        <v>0</v>
      </c>
      <c r="BI266" s="155">
        <f t="shared" si="1319"/>
        <v>-15</v>
      </c>
      <c r="BJ266" s="155">
        <f t="shared" si="1320"/>
        <v>0</v>
      </c>
      <c r="BK266" s="155">
        <f t="shared" si="1321"/>
        <v>0</v>
      </c>
      <c r="BL266" s="155">
        <f t="shared" si="1322"/>
        <v>0</v>
      </c>
      <c r="BM266" s="155">
        <f t="shared" si="1323"/>
        <v>0</v>
      </c>
      <c r="BN266" s="155">
        <f t="shared" si="1324"/>
        <v>0</v>
      </c>
      <c r="BO266" s="190">
        <f t="shared" si="1325"/>
        <v>0</v>
      </c>
    </row>
    <row r="267" spans="1:67" x14ac:dyDescent="0.25">
      <c r="A267" s="30"/>
      <c r="B267" s="20" t="s">
        <v>308</v>
      </c>
      <c r="C267" s="147">
        <f t="shared" ref="C267" si="1730">E267+G267+I267+K267+M267+O267+Q267</f>
        <v>398.3</v>
      </c>
      <c r="D267" s="148">
        <f t="shared" ref="D267:D269" si="1731">F267+H267+J267+L267+N267+P267+R267</f>
        <v>303.89999999999998</v>
      </c>
      <c r="E267" s="6">
        <v>162.5</v>
      </c>
      <c r="F267" s="6">
        <v>130</v>
      </c>
      <c r="G267" s="6"/>
      <c r="H267" s="6"/>
      <c r="I267" s="6">
        <f>SUM(I268:I269)</f>
        <v>20.7</v>
      </c>
      <c r="J267" s="6">
        <f>SUM(J268:J269)</f>
        <v>16.7</v>
      </c>
      <c r="K267" s="6">
        <v>161</v>
      </c>
      <c r="L267" s="6">
        <v>157.19999999999999</v>
      </c>
      <c r="M267" s="6">
        <v>40</v>
      </c>
      <c r="N267" s="123"/>
      <c r="O267" s="123"/>
      <c r="P267" s="123"/>
      <c r="Q267" s="198">
        <f>'4 priedas_ nepanaudotos lėšos'!C97</f>
        <v>14.100000000000001</v>
      </c>
      <c r="R267" s="198">
        <f>'4 priedas_ nepanaudotos lėšos'!D97</f>
        <v>0</v>
      </c>
      <c r="S267" s="148">
        <f t="shared" ref="S267" si="1732">U267+W267+Y267+AA267+AC267+AE267+AG267</f>
        <v>15</v>
      </c>
      <c r="T267" s="148">
        <f t="shared" ref="T267:T269" si="1733">V267+X267+Z267+AB267+AD267+AF267+AH267</f>
        <v>0</v>
      </c>
      <c r="U267" s="127"/>
      <c r="V267" s="127"/>
      <c r="W267" s="128"/>
      <c r="X267" s="128"/>
      <c r="Y267" s="128">
        <f>SUM(Y268:Y269)</f>
        <v>0</v>
      </c>
      <c r="Z267" s="128">
        <f>SUM(Z268:Z269)</f>
        <v>0</v>
      </c>
      <c r="AA267" s="127"/>
      <c r="AB267" s="127"/>
      <c r="AC267" s="127">
        <v>15</v>
      </c>
      <c r="AD267" s="127"/>
      <c r="AE267" s="127"/>
      <c r="AF267" s="127"/>
      <c r="AG267" s="207">
        <f>'4 priedas_ nepanaudotos lėšos'!O97</f>
        <v>0</v>
      </c>
      <c r="AH267" s="207">
        <f>'4 priedas_ nepanaudotos lėšos'!P97</f>
        <v>0</v>
      </c>
      <c r="AI267" s="105">
        <f t="shared" ref="AI267" si="1734">AK267+AM267+AO267+AQ267+AS267+AU267+AW267</f>
        <v>413.3</v>
      </c>
      <c r="AJ267" s="105">
        <f t="shared" ref="AJ267:AJ269" si="1735">AL267+AN267+AP267+AR267+AT267+AV267+AX267</f>
        <v>303.89999999999998</v>
      </c>
      <c r="AK267" s="5">
        <f>E267+U267</f>
        <v>162.5</v>
      </c>
      <c r="AL267" s="5">
        <f t="shared" ref="AL267:AL269" si="1736">F267+V267</f>
        <v>130</v>
      </c>
      <c r="AM267" s="5">
        <f t="shared" ref="AM267:AM269" si="1737">G267+W267</f>
        <v>0</v>
      </c>
      <c r="AN267" s="5">
        <f t="shared" ref="AN267:AN269" si="1738">H267+X267</f>
        <v>0</v>
      </c>
      <c r="AO267" s="5">
        <f t="shared" ref="AO267:AO269" si="1739">I267+Y267</f>
        <v>20.7</v>
      </c>
      <c r="AP267" s="5">
        <f t="shared" ref="AP267:AP269" si="1740">J267+Z267</f>
        <v>16.7</v>
      </c>
      <c r="AQ267" s="5">
        <f t="shared" ref="AQ267:AQ269" si="1741">K267+AA267</f>
        <v>161</v>
      </c>
      <c r="AR267" s="5">
        <f t="shared" ref="AR267:AR269" si="1742">L267+AB267</f>
        <v>157.19999999999999</v>
      </c>
      <c r="AS267" s="5">
        <f t="shared" ref="AS267:AS269" si="1743">M267+AC267</f>
        <v>55</v>
      </c>
      <c r="AT267" s="5">
        <f t="shared" ref="AT267:AT269" si="1744">N267+AD267</f>
        <v>0</v>
      </c>
      <c r="AU267" s="5">
        <f t="shared" ref="AU267:AU269" si="1745">O267+AE267</f>
        <v>0</v>
      </c>
      <c r="AV267" s="5">
        <f t="shared" ref="AV267:AV269" si="1746">P267+AF267</f>
        <v>0</v>
      </c>
      <c r="AW267" s="5">
        <f t="shared" ref="AW267:AW269" si="1747">Q267+AG267</f>
        <v>14.100000000000001</v>
      </c>
      <c r="AX267" s="5">
        <f t="shared" ref="AX267:AX269" si="1748">R267+AH267</f>
        <v>0</v>
      </c>
      <c r="AY267" s="155">
        <f t="shared" si="1309"/>
        <v>-15</v>
      </c>
      <c r="AZ267" s="155">
        <f t="shared" si="1310"/>
        <v>0</v>
      </c>
      <c r="BA267" s="155">
        <f t="shared" si="1311"/>
        <v>0</v>
      </c>
      <c r="BB267" s="155">
        <f t="shared" si="1312"/>
        <v>0</v>
      </c>
      <c r="BC267" s="155">
        <f t="shared" si="1313"/>
        <v>0</v>
      </c>
      <c r="BD267" s="155">
        <f t="shared" si="1314"/>
        <v>0</v>
      </c>
      <c r="BE267" s="155">
        <f t="shared" si="1315"/>
        <v>0</v>
      </c>
      <c r="BF267" s="155">
        <f t="shared" si="1316"/>
        <v>0</v>
      </c>
      <c r="BG267" s="155">
        <f t="shared" si="1317"/>
        <v>0</v>
      </c>
      <c r="BH267" s="155">
        <f t="shared" si="1318"/>
        <v>0</v>
      </c>
      <c r="BI267" s="155">
        <f t="shared" si="1319"/>
        <v>-15</v>
      </c>
      <c r="BJ267" s="155">
        <f t="shared" si="1320"/>
        <v>0</v>
      </c>
      <c r="BK267" s="155">
        <f t="shared" si="1321"/>
        <v>0</v>
      </c>
      <c r="BL267" s="155">
        <f t="shared" si="1322"/>
        <v>0</v>
      </c>
      <c r="BM267" s="155">
        <f t="shared" si="1323"/>
        <v>0</v>
      </c>
      <c r="BN267" s="155">
        <f t="shared" si="1324"/>
        <v>0</v>
      </c>
      <c r="BO267" s="190">
        <f t="shared" si="1325"/>
        <v>0</v>
      </c>
    </row>
    <row r="268" spans="1:67" ht="26.25" x14ac:dyDescent="0.25">
      <c r="A268" s="30"/>
      <c r="B268" s="32" t="s">
        <v>436</v>
      </c>
      <c r="C268" s="147">
        <f t="shared" ref="C268" si="1749">E268+G268+I268+K268+M268+O268+Q268</f>
        <v>3.7</v>
      </c>
      <c r="D268" s="148">
        <f t="shared" ref="D268" si="1750">F268+H268+J268+L268+N268+P268+R268</f>
        <v>0</v>
      </c>
      <c r="E268" s="6"/>
      <c r="F268" s="6"/>
      <c r="G268" s="6"/>
      <c r="H268" s="6"/>
      <c r="I268" s="6">
        <v>3.7</v>
      </c>
      <c r="J268" s="6"/>
      <c r="K268" s="6"/>
      <c r="L268" s="6"/>
      <c r="M268" s="6"/>
      <c r="N268" s="123"/>
      <c r="O268" s="123"/>
      <c r="P268" s="123"/>
      <c r="Q268" s="198"/>
      <c r="R268" s="198"/>
      <c r="S268" s="148">
        <f t="shared" ref="S268" si="1751">U268+W268+Y268+AA268+AC268+AE268+AG268</f>
        <v>0</v>
      </c>
      <c r="T268" s="148">
        <f t="shared" ref="T268" si="1752">V268+X268+Z268+AB268+AD268+AF268+AH268</f>
        <v>0</v>
      </c>
      <c r="U268" s="127"/>
      <c r="V268" s="127"/>
      <c r="W268" s="128"/>
      <c r="X268" s="128"/>
      <c r="Y268" s="128"/>
      <c r="Z268" s="128"/>
      <c r="AA268" s="127"/>
      <c r="AB268" s="127"/>
      <c r="AC268" s="127"/>
      <c r="AD268" s="127"/>
      <c r="AE268" s="127"/>
      <c r="AF268" s="127"/>
      <c r="AG268" s="207"/>
      <c r="AH268" s="207"/>
      <c r="AI268" s="105">
        <f t="shared" ref="AI268" si="1753">AK268+AM268+AO268+AQ268+AS268+AU268+AW268</f>
        <v>3.7</v>
      </c>
      <c r="AJ268" s="105">
        <f t="shared" ref="AJ268" si="1754">AL268+AN268+AP268+AR268+AT268+AV268+AX268</f>
        <v>0</v>
      </c>
      <c r="AK268" s="5"/>
      <c r="AL268" s="5"/>
      <c r="AM268" s="5"/>
      <c r="AN268" s="5"/>
      <c r="AO268" s="5">
        <f t="shared" ref="AO268" si="1755">I268+Y268</f>
        <v>3.7</v>
      </c>
      <c r="AP268" s="5">
        <f t="shared" ref="AP268" si="1756">J268+Z268</f>
        <v>0</v>
      </c>
      <c r="AQ268" s="5"/>
      <c r="AR268" s="5"/>
      <c r="AS268" s="5"/>
      <c r="AT268" s="5"/>
      <c r="AU268" s="5"/>
      <c r="AV268" s="5"/>
      <c r="AW268" s="5"/>
      <c r="AX268" s="5"/>
      <c r="AY268" s="155"/>
      <c r="AZ268" s="155"/>
      <c r="BA268" s="155"/>
      <c r="BB268" s="155"/>
      <c r="BC268" s="155"/>
      <c r="BD268" s="155"/>
      <c r="BE268" s="155"/>
      <c r="BF268" s="155"/>
      <c r="BG268" s="155"/>
      <c r="BH268" s="155"/>
      <c r="BI268" s="155"/>
      <c r="BJ268" s="155"/>
      <c r="BK268" s="155"/>
      <c r="BL268" s="155"/>
      <c r="BM268" s="155"/>
      <c r="BN268" s="155"/>
      <c r="BO268" s="190"/>
    </row>
    <row r="269" spans="1:67" ht="26.25" x14ac:dyDescent="0.25">
      <c r="A269" s="30"/>
      <c r="B269" s="34" t="s">
        <v>310</v>
      </c>
      <c r="C269" s="149">
        <f>E269+G269+I269+K269+M269+O269+Q269</f>
        <v>17</v>
      </c>
      <c r="D269" s="150">
        <f t="shared" si="1731"/>
        <v>16.7</v>
      </c>
      <c r="E269" s="132"/>
      <c r="F269" s="132"/>
      <c r="G269" s="132"/>
      <c r="H269" s="132"/>
      <c r="I269" s="132">
        <v>17</v>
      </c>
      <c r="J269" s="132">
        <v>16.7</v>
      </c>
      <c r="K269" s="132"/>
      <c r="L269" s="132"/>
      <c r="M269" s="132"/>
      <c r="N269" s="132"/>
      <c r="O269" s="132"/>
      <c r="P269" s="132"/>
      <c r="Q269" s="200"/>
      <c r="R269" s="200"/>
      <c r="S269" s="149">
        <f>U269+W269+Y269+AA269+AC269+AE269+AG269</f>
        <v>0</v>
      </c>
      <c r="T269" s="150">
        <f t="shared" si="1733"/>
        <v>0</v>
      </c>
      <c r="U269" s="134"/>
      <c r="V269" s="134"/>
      <c r="W269" s="134"/>
      <c r="X269" s="134"/>
      <c r="Y269" s="134"/>
      <c r="Z269" s="134"/>
      <c r="AA269" s="134"/>
      <c r="AB269" s="134"/>
      <c r="AC269" s="134"/>
      <c r="AD269" s="134"/>
      <c r="AE269" s="134"/>
      <c r="AF269" s="134"/>
      <c r="AG269" s="210"/>
      <c r="AH269" s="210"/>
      <c r="AI269" s="136">
        <f>AK269+AM269+AO269+AQ269+AS269+AU269+AW269</f>
        <v>17</v>
      </c>
      <c r="AJ269" s="137">
        <f t="shared" si="1735"/>
        <v>16.7</v>
      </c>
      <c r="AK269" s="106">
        <f t="shared" ref="AK269" si="1757">E269+U269</f>
        <v>0</v>
      </c>
      <c r="AL269" s="106">
        <f t="shared" si="1736"/>
        <v>0</v>
      </c>
      <c r="AM269" s="106">
        <f t="shared" si="1737"/>
        <v>0</v>
      </c>
      <c r="AN269" s="106">
        <f t="shared" si="1738"/>
        <v>0</v>
      </c>
      <c r="AO269" s="106">
        <f t="shared" si="1739"/>
        <v>17</v>
      </c>
      <c r="AP269" s="106">
        <f t="shared" si="1740"/>
        <v>16.7</v>
      </c>
      <c r="AQ269" s="106">
        <f t="shared" si="1741"/>
        <v>0</v>
      </c>
      <c r="AR269" s="106">
        <f t="shared" si="1742"/>
        <v>0</v>
      </c>
      <c r="AS269" s="106">
        <f t="shared" si="1743"/>
        <v>0</v>
      </c>
      <c r="AT269" s="106">
        <f t="shared" si="1744"/>
        <v>0</v>
      </c>
      <c r="AU269" s="106">
        <f t="shared" si="1745"/>
        <v>0</v>
      </c>
      <c r="AV269" s="106">
        <f t="shared" si="1746"/>
        <v>0</v>
      </c>
      <c r="AW269" s="106">
        <f t="shared" si="1747"/>
        <v>0</v>
      </c>
      <c r="AX269" s="106">
        <f t="shared" si="1748"/>
        <v>0</v>
      </c>
      <c r="AY269" s="155">
        <f t="shared" si="1309"/>
        <v>0</v>
      </c>
      <c r="AZ269" s="155">
        <f t="shared" si="1310"/>
        <v>0</v>
      </c>
      <c r="BA269" s="155">
        <f t="shared" si="1311"/>
        <v>0</v>
      </c>
      <c r="BB269" s="155">
        <f t="shared" si="1312"/>
        <v>0</v>
      </c>
      <c r="BC269" s="155">
        <f t="shared" si="1313"/>
        <v>0</v>
      </c>
      <c r="BD269" s="155">
        <f t="shared" si="1314"/>
        <v>0</v>
      </c>
      <c r="BE269" s="155">
        <f t="shared" si="1315"/>
        <v>0</v>
      </c>
      <c r="BF269" s="155">
        <f t="shared" si="1316"/>
        <v>0</v>
      </c>
      <c r="BG269" s="155">
        <f t="shared" si="1317"/>
        <v>0</v>
      </c>
      <c r="BH269" s="155">
        <f t="shared" si="1318"/>
        <v>0</v>
      </c>
      <c r="BI269" s="155">
        <f t="shared" si="1319"/>
        <v>0</v>
      </c>
      <c r="BJ269" s="155">
        <f t="shared" si="1320"/>
        <v>0</v>
      </c>
      <c r="BK269" s="155">
        <f t="shared" si="1321"/>
        <v>0</v>
      </c>
      <c r="BL269" s="155">
        <f t="shared" si="1322"/>
        <v>0</v>
      </c>
      <c r="BM269" s="155">
        <f t="shared" si="1323"/>
        <v>0</v>
      </c>
      <c r="BN269" s="155">
        <f t="shared" si="1324"/>
        <v>0</v>
      </c>
      <c r="BO269" s="190">
        <f t="shared" si="1325"/>
        <v>0</v>
      </c>
    </row>
    <row r="270" spans="1:67" ht="15.75" customHeight="1" x14ac:dyDescent="0.25">
      <c r="A270" s="29" t="s">
        <v>45</v>
      </c>
      <c r="B270" s="110" t="s">
        <v>335</v>
      </c>
      <c r="C270" s="145">
        <f>C271</f>
        <v>667.80000000000007</v>
      </c>
      <c r="D270" s="146">
        <f t="shared" ref="D270:R270" si="1758">D271</f>
        <v>412.4</v>
      </c>
      <c r="E270" s="123">
        <f t="shared" si="1758"/>
        <v>626.6</v>
      </c>
      <c r="F270" s="123">
        <f t="shared" si="1758"/>
        <v>412.4</v>
      </c>
      <c r="G270" s="123">
        <f t="shared" si="1758"/>
        <v>0</v>
      </c>
      <c r="H270" s="123">
        <f t="shared" si="1758"/>
        <v>0</v>
      </c>
      <c r="I270" s="123">
        <f t="shared" si="1758"/>
        <v>0</v>
      </c>
      <c r="J270" s="123">
        <f t="shared" si="1758"/>
        <v>0</v>
      </c>
      <c r="K270" s="123">
        <f t="shared" si="1758"/>
        <v>0</v>
      </c>
      <c r="L270" s="123">
        <f t="shared" si="1758"/>
        <v>0</v>
      </c>
      <c r="M270" s="123">
        <f t="shared" si="1758"/>
        <v>30</v>
      </c>
      <c r="N270" s="123">
        <f t="shared" si="1758"/>
        <v>0</v>
      </c>
      <c r="O270" s="123">
        <f t="shared" si="1758"/>
        <v>0</v>
      </c>
      <c r="P270" s="123">
        <f t="shared" si="1758"/>
        <v>0</v>
      </c>
      <c r="Q270" s="197">
        <f t="shared" si="1758"/>
        <v>11.2</v>
      </c>
      <c r="R270" s="197">
        <f t="shared" si="1758"/>
        <v>0</v>
      </c>
      <c r="S270" s="145">
        <f>S271</f>
        <v>0</v>
      </c>
      <c r="T270" s="146">
        <f t="shared" ref="T270:AH270" si="1759">T271</f>
        <v>0</v>
      </c>
      <c r="U270" s="127">
        <f t="shared" si="1759"/>
        <v>0</v>
      </c>
      <c r="V270" s="127">
        <f t="shared" si="1759"/>
        <v>0</v>
      </c>
      <c r="W270" s="127">
        <f t="shared" si="1759"/>
        <v>0</v>
      </c>
      <c r="X270" s="127">
        <f t="shared" si="1759"/>
        <v>0</v>
      </c>
      <c r="Y270" s="127">
        <f t="shared" si="1759"/>
        <v>0</v>
      </c>
      <c r="Z270" s="127">
        <f t="shared" si="1759"/>
        <v>0</v>
      </c>
      <c r="AA270" s="127">
        <f t="shared" si="1759"/>
        <v>0</v>
      </c>
      <c r="AB270" s="127">
        <f t="shared" si="1759"/>
        <v>0</v>
      </c>
      <c r="AC270" s="127">
        <f t="shared" si="1759"/>
        <v>0</v>
      </c>
      <c r="AD270" s="127">
        <f t="shared" si="1759"/>
        <v>0</v>
      </c>
      <c r="AE270" s="127">
        <f t="shared" si="1759"/>
        <v>0</v>
      </c>
      <c r="AF270" s="127">
        <f t="shared" si="1759"/>
        <v>0</v>
      </c>
      <c r="AG270" s="207">
        <f t="shared" si="1759"/>
        <v>0</v>
      </c>
      <c r="AH270" s="207">
        <f t="shared" si="1759"/>
        <v>0</v>
      </c>
      <c r="AI270" s="13">
        <f>AI271</f>
        <v>667.80000000000007</v>
      </c>
      <c r="AJ270" s="11">
        <f t="shared" ref="AJ270:AX270" si="1760">AJ271</f>
        <v>412.4</v>
      </c>
      <c r="AK270" s="97">
        <f t="shared" si="1760"/>
        <v>626.6</v>
      </c>
      <c r="AL270" s="97">
        <f t="shared" si="1760"/>
        <v>412.4</v>
      </c>
      <c r="AM270" s="97">
        <f t="shared" si="1760"/>
        <v>0</v>
      </c>
      <c r="AN270" s="97">
        <f t="shared" si="1760"/>
        <v>0</v>
      </c>
      <c r="AO270" s="97">
        <f t="shared" si="1760"/>
        <v>0</v>
      </c>
      <c r="AP270" s="97">
        <f t="shared" si="1760"/>
        <v>0</v>
      </c>
      <c r="AQ270" s="97">
        <f t="shared" si="1760"/>
        <v>0</v>
      </c>
      <c r="AR270" s="97">
        <f t="shared" si="1760"/>
        <v>0</v>
      </c>
      <c r="AS270" s="97">
        <f t="shared" si="1760"/>
        <v>30</v>
      </c>
      <c r="AT270" s="97">
        <f t="shared" si="1760"/>
        <v>0</v>
      </c>
      <c r="AU270" s="97">
        <f t="shared" si="1760"/>
        <v>0</v>
      </c>
      <c r="AV270" s="97">
        <f t="shared" si="1760"/>
        <v>0</v>
      </c>
      <c r="AW270" s="97">
        <f t="shared" si="1760"/>
        <v>11.2</v>
      </c>
      <c r="AX270" s="97">
        <f t="shared" si="1760"/>
        <v>0</v>
      </c>
      <c r="AY270" s="155">
        <f t="shared" si="1309"/>
        <v>0</v>
      </c>
      <c r="AZ270" s="155">
        <f t="shared" si="1310"/>
        <v>0</v>
      </c>
      <c r="BA270" s="155">
        <f t="shared" si="1311"/>
        <v>0</v>
      </c>
      <c r="BB270" s="155">
        <f t="shared" si="1312"/>
        <v>0</v>
      </c>
      <c r="BC270" s="155">
        <f t="shared" si="1313"/>
        <v>0</v>
      </c>
      <c r="BD270" s="155">
        <f t="shared" si="1314"/>
        <v>0</v>
      </c>
      <c r="BE270" s="155">
        <f t="shared" si="1315"/>
        <v>0</v>
      </c>
      <c r="BF270" s="155">
        <f t="shared" si="1316"/>
        <v>0</v>
      </c>
      <c r="BG270" s="155">
        <f t="shared" si="1317"/>
        <v>0</v>
      </c>
      <c r="BH270" s="155">
        <f t="shared" si="1318"/>
        <v>0</v>
      </c>
      <c r="BI270" s="155">
        <f t="shared" si="1319"/>
        <v>0</v>
      </c>
      <c r="BJ270" s="155">
        <f t="shared" si="1320"/>
        <v>0</v>
      </c>
      <c r="BK270" s="155">
        <f t="shared" si="1321"/>
        <v>0</v>
      </c>
      <c r="BL270" s="155">
        <f t="shared" si="1322"/>
        <v>0</v>
      </c>
      <c r="BM270" s="155">
        <f t="shared" si="1323"/>
        <v>0</v>
      </c>
      <c r="BN270" s="155">
        <f t="shared" si="1324"/>
        <v>0</v>
      </c>
      <c r="BO270" s="190">
        <f t="shared" si="1325"/>
        <v>0</v>
      </c>
    </row>
    <row r="271" spans="1:67" ht="15.75" customHeight="1" x14ac:dyDescent="0.25">
      <c r="A271" s="30"/>
      <c r="B271" s="20" t="s">
        <v>7</v>
      </c>
      <c r="C271" s="147">
        <f>E271+G271+I271+K271+M271+O271+Q271</f>
        <v>667.80000000000007</v>
      </c>
      <c r="D271" s="148">
        <f>F271+H271+J271+L271+N271+P271+R271</f>
        <v>412.4</v>
      </c>
      <c r="E271" s="6">
        <v>626.6</v>
      </c>
      <c r="F271" s="6">
        <v>412.4</v>
      </c>
      <c r="G271" s="6"/>
      <c r="H271" s="6"/>
      <c r="I271" s="6"/>
      <c r="J271" s="6"/>
      <c r="K271" s="6"/>
      <c r="L271" s="6"/>
      <c r="M271" s="6">
        <v>30</v>
      </c>
      <c r="N271" s="6"/>
      <c r="O271" s="6"/>
      <c r="P271" s="6"/>
      <c r="Q271" s="198">
        <f>'4 priedas_ nepanaudotos lėšos'!C99</f>
        <v>11.2</v>
      </c>
      <c r="R271" s="198">
        <f>'4 priedas_ nepanaudotos lėšos'!D99</f>
        <v>0</v>
      </c>
      <c r="S271" s="147">
        <f>U271+W271+Y271+AA271+AC271+AE271+AG271</f>
        <v>0</v>
      </c>
      <c r="T271" s="148">
        <f>V271+X271+Z271+AB271+AD271+AF271+AH271</f>
        <v>0</v>
      </c>
      <c r="U271" s="128"/>
      <c r="V271" s="128"/>
      <c r="W271" s="128"/>
      <c r="X271" s="128"/>
      <c r="Y271" s="128"/>
      <c r="Z271" s="128"/>
      <c r="AA271" s="128"/>
      <c r="AB271" s="128"/>
      <c r="AC271" s="128"/>
      <c r="AD271" s="128"/>
      <c r="AE271" s="128"/>
      <c r="AF271" s="128"/>
      <c r="AG271" s="208">
        <f>'4 priedas_ nepanaudotos lėšos'!O99</f>
        <v>0</v>
      </c>
      <c r="AH271" s="208">
        <f>'4 priedas_ nepanaudotos lėšos'!P99</f>
        <v>0</v>
      </c>
      <c r="AI271" s="104">
        <f>AK271+AM271+AO271+AQ271+AS271+AU271+AW271</f>
        <v>667.80000000000007</v>
      </c>
      <c r="AJ271" s="105">
        <f>AL271+AN271+AP271+AR271+AT271+AV271+AX271</f>
        <v>412.4</v>
      </c>
      <c r="AK271" s="5">
        <f>E271+U271</f>
        <v>626.6</v>
      </c>
      <c r="AL271" s="5">
        <f t="shared" ref="AL271" si="1761">F271+V271</f>
        <v>412.4</v>
      </c>
      <c r="AM271" s="5">
        <f t="shared" ref="AM271" si="1762">G271+W271</f>
        <v>0</v>
      </c>
      <c r="AN271" s="5">
        <f t="shared" ref="AN271" si="1763">H271+X271</f>
        <v>0</v>
      </c>
      <c r="AO271" s="5">
        <f t="shared" ref="AO271" si="1764">I271+Y271</f>
        <v>0</v>
      </c>
      <c r="AP271" s="5">
        <f t="shared" ref="AP271" si="1765">J271+Z271</f>
        <v>0</v>
      </c>
      <c r="AQ271" s="5">
        <f t="shared" ref="AQ271" si="1766">K271+AA271</f>
        <v>0</v>
      </c>
      <c r="AR271" s="5">
        <f t="shared" ref="AR271" si="1767">L271+AB271</f>
        <v>0</v>
      </c>
      <c r="AS271" s="5">
        <f t="shared" ref="AS271" si="1768">M271+AC271</f>
        <v>30</v>
      </c>
      <c r="AT271" s="5">
        <f t="shared" ref="AT271" si="1769">N271+AD271</f>
        <v>0</v>
      </c>
      <c r="AU271" s="5">
        <f t="shared" ref="AU271" si="1770">O271+AE271</f>
        <v>0</v>
      </c>
      <c r="AV271" s="5">
        <f t="shared" ref="AV271" si="1771">P271+AF271</f>
        <v>0</v>
      </c>
      <c r="AW271" s="5">
        <f t="shared" ref="AW271" si="1772">Q271+AG271</f>
        <v>11.2</v>
      </c>
      <c r="AX271" s="5">
        <f t="shared" ref="AX271" si="1773">R271+AH271</f>
        <v>0</v>
      </c>
      <c r="AY271" s="155">
        <f t="shared" si="1309"/>
        <v>0</v>
      </c>
      <c r="AZ271" s="155">
        <f t="shared" si="1310"/>
        <v>0</v>
      </c>
      <c r="BA271" s="155">
        <f t="shared" si="1311"/>
        <v>0</v>
      </c>
      <c r="BB271" s="155">
        <f t="shared" si="1312"/>
        <v>0</v>
      </c>
      <c r="BC271" s="155">
        <f t="shared" si="1313"/>
        <v>0</v>
      </c>
      <c r="BD271" s="155">
        <f t="shared" si="1314"/>
        <v>0</v>
      </c>
      <c r="BE271" s="155">
        <f t="shared" si="1315"/>
        <v>0</v>
      </c>
      <c r="BF271" s="155">
        <f t="shared" si="1316"/>
        <v>0</v>
      </c>
      <c r="BG271" s="155">
        <f t="shared" si="1317"/>
        <v>0</v>
      </c>
      <c r="BH271" s="155">
        <f t="shared" si="1318"/>
        <v>0</v>
      </c>
      <c r="BI271" s="155">
        <f t="shared" si="1319"/>
        <v>0</v>
      </c>
      <c r="BJ271" s="155">
        <f t="shared" si="1320"/>
        <v>0</v>
      </c>
      <c r="BK271" s="155">
        <f t="shared" si="1321"/>
        <v>0</v>
      </c>
      <c r="BL271" s="155">
        <f t="shared" si="1322"/>
        <v>0</v>
      </c>
      <c r="BM271" s="155">
        <f t="shared" si="1323"/>
        <v>0</v>
      </c>
      <c r="BN271" s="155">
        <f t="shared" si="1324"/>
        <v>0</v>
      </c>
      <c r="BO271" s="190">
        <f t="shared" si="1325"/>
        <v>0</v>
      </c>
    </row>
    <row r="272" spans="1:67" ht="15.75" customHeight="1" x14ac:dyDescent="0.25">
      <c r="A272" s="29" t="s">
        <v>46</v>
      </c>
      <c r="B272" s="109" t="s">
        <v>336</v>
      </c>
      <c r="C272" s="145">
        <f>C273</f>
        <v>132.9</v>
      </c>
      <c r="D272" s="146">
        <f t="shared" ref="D272:R272" si="1774">D273</f>
        <v>116.8</v>
      </c>
      <c r="E272" s="123">
        <f t="shared" si="1774"/>
        <v>129.9</v>
      </c>
      <c r="F272" s="123">
        <f t="shared" si="1774"/>
        <v>116.8</v>
      </c>
      <c r="G272" s="123">
        <f t="shared" si="1774"/>
        <v>0</v>
      </c>
      <c r="H272" s="123">
        <f t="shared" si="1774"/>
        <v>0</v>
      </c>
      <c r="I272" s="123">
        <f t="shared" si="1774"/>
        <v>0</v>
      </c>
      <c r="J272" s="123">
        <f t="shared" si="1774"/>
        <v>0</v>
      </c>
      <c r="K272" s="123">
        <f t="shared" si="1774"/>
        <v>0</v>
      </c>
      <c r="L272" s="123">
        <f t="shared" si="1774"/>
        <v>0</v>
      </c>
      <c r="M272" s="123">
        <f t="shared" si="1774"/>
        <v>3</v>
      </c>
      <c r="N272" s="123">
        <f t="shared" si="1774"/>
        <v>0</v>
      </c>
      <c r="O272" s="123">
        <f t="shared" si="1774"/>
        <v>0</v>
      </c>
      <c r="P272" s="123">
        <f t="shared" si="1774"/>
        <v>0</v>
      </c>
      <c r="Q272" s="197">
        <f t="shared" si="1774"/>
        <v>0</v>
      </c>
      <c r="R272" s="197">
        <f t="shared" si="1774"/>
        <v>0</v>
      </c>
      <c r="S272" s="145">
        <f>S273</f>
        <v>0</v>
      </c>
      <c r="T272" s="146">
        <f t="shared" ref="T272:AH272" si="1775">T273</f>
        <v>0</v>
      </c>
      <c r="U272" s="127">
        <f t="shared" si="1775"/>
        <v>0</v>
      </c>
      <c r="V272" s="127">
        <f t="shared" si="1775"/>
        <v>0</v>
      </c>
      <c r="W272" s="127">
        <f t="shared" si="1775"/>
        <v>0</v>
      </c>
      <c r="X272" s="127">
        <f t="shared" si="1775"/>
        <v>0</v>
      </c>
      <c r="Y272" s="127">
        <f t="shared" si="1775"/>
        <v>0</v>
      </c>
      <c r="Z272" s="127">
        <f t="shared" si="1775"/>
        <v>0</v>
      </c>
      <c r="AA272" s="127">
        <f t="shared" si="1775"/>
        <v>0</v>
      </c>
      <c r="AB272" s="127">
        <f t="shared" si="1775"/>
        <v>0</v>
      </c>
      <c r="AC272" s="127">
        <f t="shared" si="1775"/>
        <v>0</v>
      </c>
      <c r="AD272" s="127">
        <f t="shared" si="1775"/>
        <v>0</v>
      </c>
      <c r="AE272" s="127">
        <f t="shared" si="1775"/>
        <v>0</v>
      </c>
      <c r="AF272" s="127">
        <f t="shared" si="1775"/>
        <v>0</v>
      </c>
      <c r="AG272" s="207">
        <f t="shared" si="1775"/>
        <v>0</v>
      </c>
      <c r="AH272" s="207">
        <f t="shared" si="1775"/>
        <v>0</v>
      </c>
      <c r="AI272" s="13">
        <f>AI273</f>
        <v>132.9</v>
      </c>
      <c r="AJ272" s="11">
        <f t="shared" ref="AJ272:AX272" si="1776">AJ273</f>
        <v>116.8</v>
      </c>
      <c r="AK272" s="97">
        <f t="shared" si="1776"/>
        <v>129.9</v>
      </c>
      <c r="AL272" s="97">
        <f t="shared" si="1776"/>
        <v>116.8</v>
      </c>
      <c r="AM272" s="97">
        <f t="shared" si="1776"/>
        <v>0</v>
      </c>
      <c r="AN272" s="97">
        <f t="shared" si="1776"/>
        <v>0</v>
      </c>
      <c r="AO272" s="97">
        <f t="shared" si="1776"/>
        <v>0</v>
      </c>
      <c r="AP272" s="97">
        <f t="shared" si="1776"/>
        <v>0</v>
      </c>
      <c r="AQ272" s="97">
        <f t="shared" si="1776"/>
        <v>0</v>
      </c>
      <c r="AR272" s="97">
        <f t="shared" si="1776"/>
        <v>0</v>
      </c>
      <c r="AS272" s="97">
        <f t="shared" si="1776"/>
        <v>3</v>
      </c>
      <c r="AT272" s="97">
        <f t="shared" si="1776"/>
        <v>0</v>
      </c>
      <c r="AU272" s="97">
        <f t="shared" si="1776"/>
        <v>0</v>
      </c>
      <c r="AV272" s="97">
        <f t="shared" si="1776"/>
        <v>0</v>
      </c>
      <c r="AW272" s="97">
        <f t="shared" si="1776"/>
        <v>0</v>
      </c>
      <c r="AX272" s="97">
        <f t="shared" si="1776"/>
        <v>0</v>
      </c>
      <c r="AY272" s="155">
        <f t="shared" si="1309"/>
        <v>0</v>
      </c>
      <c r="AZ272" s="155">
        <f t="shared" si="1310"/>
        <v>0</v>
      </c>
      <c r="BA272" s="155">
        <f t="shared" si="1311"/>
        <v>0</v>
      </c>
      <c r="BB272" s="155">
        <f t="shared" si="1312"/>
        <v>0</v>
      </c>
      <c r="BC272" s="155">
        <f t="shared" si="1313"/>
        <v>0</v>
      </c>
      <c r="BD272" s="155">
        <f t="shared" si="1314"/>
        <v>0</v>
      </c>
      <c r="BE272" s="155">
        <f t="shared" si="1315"/>
        <v>0</v>
      </c>
      <c r="BF272" s="155">
        <f t="shared" si="1316"/>
        <v>0</v>
      </c>
      <c r="BG272" s="155">
        <f t="shared" si="1317"/>
        <v>0</v>
      </c>
      <c r="BH272" s="155">
        <f t="shared" si="1318"/>
        <v>0</v>
      </c>
      <c r="BI272" s="155">
        <f t="shared" si="1319"/>
        <v>0</v>
      </c>
      <c r="BJ272" s="155">
        <f t="shared" si="1320"/>
        <v>0</v>
      </c>
      <c r="BK272" s="155">
        <f t="shared" si="1321"/>
        <v>0</v>
      </c>
      <c r="BL272" s="155">
        <f t="shared" si="1322"/>
        <v>0</v>
      </c>
      <c r="BM272" s="155">
        <f t="shared" si="1323"/>
        <v>0</v>
      </c>
      <c r="BN272" s="155">
        <f t="shared" si="1324"/>
        <v>0</v>
      </c>
      <c r="BO272" s="190">
        <f t="shared" si="1325"/>
        <v>0</v>
      </c>
    </row>
    <row r="273" spans="1:67" ht="15.75" customHeight="1" x14ac:dyDescent="0.25">
      <c r="A273" s="30"/>
      <c r="B273" s="20" t="s">
        <v>7</v>
      </c>
      <c r="C273" s="147">
        <f>E273+G273+I273+K273+M273+O273+Q273</f>
        <v>132.9</v>
      </c>
      <c r="D273" s="148">
        <f>F273+H273+J273+L273+N273+P273+R273</f>
        <v>116.8</v>
      </c>
      <c r="E273" s="6">
        <v>129.9</v>
      </c>
      <c r="F273" s="6">
        <v>116.8</v>
      </c>
      <c r="G273" s="6"/>
      <c r="H273" s="6"/>
      <c r="I273" s="6"/>
      <c r="J273" s="6"/>
      <c r="K273" s="6"/>
      <c r="L273" s="6"/>
      <c r="M273" s="6">
        <v>3</v>
      </c>
      <c r="N273" s="6"/>
      <c r="O273" s="6"/>
      <c r="P273" s="6"/>
      <c r="Q273" s="198"/>
      <c r="R273" s="198"/>
      <c r="S273" s="147">
        <f>U273+W273+Y273+AA273+AC273+AE273+AG273</f>
        <v>0</v>
      </c>
      <c r="T273" s="148">
        <f>V273+X273+Z273+AB273+AD273+AF273+AH273</f>
        <v>0</v>
      </c>
      <c r="U273" s="128"/>
      <c r="V273" s="128"/>
      <c r="W273" s="128"/>
      <c r="X273" s="128"/>
      <c r="Y273" s="128"/>
      <c r="Z273" s="128"/>
      <c r="AA273" s="128"/>
      <c r="AB273" s="128"/>
      <c r="AC273" s="128"/>
      <c r="AD273" s="128"/>
      <c r="AE273" s="128"/>
      <c r="AF273" s="128"/>
      <c r="AG273" s="208"/>
      <c r="AH273" s="208"/>
      <c r="AI273" s="104">
        <f>AK273+AM273+AO273+AQ273+AS273+AU273+AW273</f>
        <v>132.9</v>
      </c>
      <c r="AJ273" s="105">
        <f>AL273+AN273+AP273+AR273+AT273+AV273+AX273</f>
        <v>116.8</v>
      </c>
      <c r="AK273" s="5">
        <f>E273+U273</f>
        <v>129.9</v>
      </c>
      <c r="AL273" s="5">
        <f t="shared" ref="AL273" si="1777">F273+V273</f>
        <v>116.8</v>
      </c>
      <c r="AM273" s="5">
        <f t="shared" ref="AM273" si="1778">G273+W273</f>
        <v>0</v>
      </c>
      <c r="AN273" s="5">
        <f t="shared" ref="AN273" si="1779">H273+X273</f>
        <v>0</v>
      </c>
      <c r="AO273" s="5">
        <f t="shared" ref="AO273" si="1780">I273+Y273</f>
        <v>0</v>
      </c>
      <c r="AP273" s="5">
        <f t="shared" ref="AP273" si="1781">J273+Z273</f>
        <v>0</v>
      </c>
      <c r="AQ273" s="5">
        <f t="shared" ref="AQ273" si="1782">K273+AA273</f>
        <v>0</v>
      </c>
      <c r="AR273" s="5">
        <f t="shared" ref="AR273" si="1783">L273+AB273</f>
        <v>0</v>
      </c>
      <c r="AS273" s="5">
        <f t="shared" ref="AS273" si="1784">M273+AC273</f>
        <v>3</v>
      </c>
      <c r="AT273" s="5">
        <f t="shared" ref="AT273" si="1785">N273+AD273</f>
        <v>0</v>
      </c>
      <c r="AU273" s="5">
        <f t="shared" ref="AU273" si="1786">O273+AE273</f>
        <v>0</v>
      </c>
      <c r="AV273" s="5">
        <f t="shared" ref="AV273" si="1787">P273+AF273</f>
        <v>0</v>
      </c>
      <c r="AW273" s="5">
        <f t="shared" ref="AW273" si="1788">Q273+AG273</f>
        <v>0</v>
      </c>
      <c r="AX273" s="5">
        <f t="shared" ref="AX273" si="1789">R273+AH273</f>
        <v>0</v>
      </c>
      <c r="AY273" s="155">
        <f t="shared" si="1309"/>
        <v>0</v>
      </c>
      <c r="AZ273" s="155">
        <f t="shared" si="1310"/>
        <v>0</v>
      </c>
      <c r="BA273" s="155">
        <f t="shared" si="1311"/>
        <v>0</v>
      </c>
      <c r="BB273" s="155">
        <f t="shared" si="1312"/>
        <v>0</v>
      </c>
      <c r="BC273" s="155">
        <f t="shared" si="1313"/>
        <v>0</v>
      </c>
      <c r="BD273" s="155">
        <f t="shared" si="1314"/>
        <v>0</v>
      </c>
      <c r="BE273" s="155">
        <f t="shared" si="1315"/>
        <v>0</v>
      </c>
      <c r="BF273" s="155">
        <f t="shared" si="1316"/>
        <v>0</v>
      </c>
      <c r="BG273" s="155">
        <f t="shared" si="1317"/>
        <v>0</v>
      </c>
      <c r="BH273" s="155">
        <f t="shared" si="1318"/>
        <v>0</v>
      </c>
      <c r="BI273" s="155">
        <f t="shared" si="1319"/>
        <v>0</v>
      </c>
      <c r="BJ273" s="155">
        <f t="shared" si="1320"/>
        <v>0</v>
      </c>
      <c r="BK273" s="155">
        <f t="shared" si="1321"/>
        <v>0</v>
      </c>
      <c r="BL273" s="155">
        <f t="shared" si="1322"/>
        <v>0</v>
      </c>
      <c r="BM273" s="155">
        <f t="shared" si="1323"/>
        <v>0</v>
      </c>
      <c r="BN273" s="155">
        <f t="shared" si="1324"/>
        <v>0</v>
      </c>
      <c r="BO273" s="190">
        <f t="shared" si="1325"/>
        <v>0</v>
      </c>
    </row>
    <row r="274" spans="1:67" ht="15.75" customHeight="1" x14ac:dyDescent="0.25">
      <c r="A274" s="29" t="s">
        <v>54</v>
      </c>
      <c r="B274" s="109" t="s">
        <v>337</v>
      </c>
      <c r="C274" s="145">
        <f>C275</f>
        <v>170.70000000000002</v>
      </c>
      <c r="D274" s="146">
        <f t="shared" ref="D274:R274" si="1790">D275</f>
        <v>146.69999999999999</v>
      </c>
      <c r="E274" s="123">
        <f t="shared" si="1790"/>
        <v>162.30000000000001</v>
      </c>
      <c r="F274" s="123">
        <f t="shared" si="1790"/>
        <v>146.69999999999999</v>
      </c>
      <c r="G274" s="123">
        <f t="shared" si="1790"/>
        <v>0</v>
      </c>
      <c r="H274" s="123">
        <f t="shared" si="1790"/>
        <v>0</v>
      </c>
      <c r="I274" s="123">
        <f t="shared" si="1790"/>
        <v>0</v>
      </c>
      <c r="J274" s="123">
        <f t="shared" si="1790"/>
        <v>0</v>
      </c>
      <c r="K274" s="123">
        <f t="shared" si="1790"/>
        <v>0</v>
      </c>
      <c r="L274" s="123">
        <f t="shared" si="1790"/>
        <v>0</v>
      </c>
      <c r="M274" s="123">
        <f t="shared" si="1790"/>
        <v>5.5</v>
      </c>
      <c r="N274" s="123">
        <f t="shared" si="1790"/>
        <v>0</v>
      </c>
      <c r="O274" s="123">
        <f t="shared" si="1790"/>
        <v>0</v>
      </c>
      <c r="P274" s="123">
        <f t="shared" si="1790"/>
        <v>0</v>
      </c>
      <c r="Q274" s="197">
        <f t="shared" si="1790"/>
        <v>2.9</v>
      </c>
      <c r="R274" s="197">
        <f t="shared" si="1790"/>
        <v>0</v>
      </c>
      <c r="S274" s="145">
        <f>S275</f>
        <v>0.3</v>
      </c>
      <c r="T274" s="146">
        <f t="shared" ref="T274:AH274" si="1791">T275</f>
        <v>0</v>
      </c>
      <c r="U274" s="127">
        <f t="shared" si="1791"/>
        <v>0</v>
      </c>
      <c r="V274" s="127">
        <f t="shared" si="1791"/>
        <v>0</v>
      </c>
      <c r="W274" s="127">
        <f t="shared" si="1791"/>
        <v>0</v>
      </c>
      <c r="X274" s="127">
        <f t="shared" si="1791"/>
        <v>0</v>
      </c>
      <c r="Y274" s="127">
        <f t="shared" si="1791"/>
        <v>0</v>
      </c>
      <c r="Z274" s="127">
        <f t="shared" si="1791"/>
        <v>0</v>
      </c>
      <c r="AA274" s="127">
        <f t="shared" si="1791"/>
        <v>0</v>
      </c>
      <c r="AB274" s="127">
        <f t="shared" si="1791"/>
        <v>0</v>
      </c>
      <c r="AC274" s="127">
        <f t="shared" si="1791"/>
        <v>0.3</v>
      </c>
      <c r="AD274" s="127">
        <f t="shared" si="1791"/>
        <v>0</v>
      </c>
      <c r="AE274" s="127">
        <f t="shared" si="1791"/>
        <v>0</v>
      </c>
      <c r="AF274" s="127">
        <f t="shared" si="1791"/>
        <v>0</v>
      </c>
      <c r="AG274" s="207">
        <f t="shared" si="1791"/>
        <v>0</v>
      </c>
      <c r="AH274" s="207">
        <f t="shared" si="1791"/>
        <v>0</v>
      </c>
      <c r="AI274" s="13">
        <f>AI275</f>
        <v>171.00000000000003</v>
      </c>
      <c r="AJ274" s="11">
        <f t="shared" ref="AJ274:AX274" si="1792">AJ275</f>
        <v>146.69999999999999</v>
      </c>
      <c r="AK274" s="97">
        <f t="shared" si="1792"/>
        <v>162.30000000000001</v>
      </c>
      <c r="AL274" s="97">
        <f t="shared" si="1792"/>
        <v>146.69999999999999</v>
      </c>
      <c r="AM274" s="97">
        <f t="shared" si="1792"/>
        <v>0</v>
      </c>
      <c r="AN274" s="97">
        <f t="shared" si="1792"/>
        <v>0</v>
      </c>
      <c r="AO274" s="97">
        <f t="shared" si="1792"/>
        <v>0</v>
      </c>
      <c r="AP274" s="97">
        <f t="shared" si="1792"/>
        <v>0</v>
      </c>
      <c r="AQ274" s="97">
        <f t="shared" si="1792"/>
        <v>0</v>
      </c>
      <c r="AR274" s="97">
        <f t="shared" si="1792"/>
        <v>0</v>
      </c>
      <c r="AS274" s="97">
        <f t="shared" si="1792"/>
        <v>5.8</v>
      </c>
      <c r="AT274" s="97">
        <f t="shared" si="1792"/>
        <v>0</v>
      </c>
      <c r="AU274" s="97">
        <f t="shared" si="1792"/>
        <v>0</v>
      </c>
      <c r="AV274" s="97">
        <f t="shared" si="1792"/>
        <v>0</v>
      </c>
      <c r="AW274" s="97">
        <f t="shared" si="1792"/>
        <v>2.9</v>
      </c>
      <c r="AX274" s="97">
        <f t="shared" si="1792"/>
        <v>0</v>
      </c>
      <c r="AY274" s="155">
        <f t="shared" si="1309"/>
        <v>-0.30000000000001137</v>
      </c>
      <c r="AZ274" s="155">
        <f t="shared" si="1310"/>
        <v>0</v>
      </c>
      <c r="BA274" s="155">
        <f t="shared" si="1311"/>
        <v>0</v>
      </c>
      <c r="BB274" s="155">
        <f t="shared" si="1312"/>
        <v>0</v>
      </c>
      <c r="BC274" s="155">
        <f t="shared" si="1313"/>
        <v>0</v>
      </c>
      <c r="BD274" s="155">
        <f t="shared" si="1314"/>
        <v>0</v>
      </c>
      <c r="BE274" s="155">
        <f t="shared" si="1315"/>
        <v>0</v>
      </c>
      <c r="BF274" s="155">
        <f t="shared" si="1316"/>
        <v>0</v>
      </c>
      <c r="BG274" s="155">
        <f t="shared" si="1317"/>
        <v>0</v>
      </c>
      <c r="BH274" s="155">
        <f t="shared" si="1318"/>
        <v>0</v>
      </c>
      <c r="BI274" s="155">
        <f t="shared" si="1319"/>
        <v>-0.29999999999999982</v>
      </c>
      <c r="BJ274" s="155">
        <f t="shared" si="1320"/>
        <v>0</v>
      </c>
      <c r="BK274" s="155">
        <f t="shared" si="1321"/>
        <v>0</v>
      </c>
      <c r="BL274" s="155">
        <f t="shared" si="1322"/>
        <v>0</v>
      </c>
      <c r="BM274" s="155">
        <f t="shared" si="1323"/>
        <v>0</v>
      </c>
      <c r="BN274" s="155">
        <f t="shared" si="1324"/>
        <v>0</v>
      </c>
      <c r="BO274" s="190">
        <f t="shared" si="1325"/>
        <v>-1.1379786002407855E-14</v>
      </c>
    </row>
    <row r="275" spans="1:67" ht="15.75" customHeight="1" x14ac:dyDescent="0.25">
      <c r="A275" s="30"/>
      <c r="B275" s="20" t="s">
        <v>7</v>
      </c>
      <c r="C275" s="147">
        <f>E275+G275+I275+K275+M275+O275+Q275</f>
        <v>170.70000000000002</v>
      </c>
      <c r="D275" s="148">
        <f>F275+H275+J275+L275+N275+P275+R275</f>
        <v>146.69999999999999</v>
      </c>
      <c r="E275" s="6">
        <v>162.30000000000001</v>
      </c>
      <c r="F275" s="6">
        <v>146.69999999999999</v>
      </c>
      <c r="G275" s="6"/>
      <c r="H275" s="6"/>
      <c r="I275" s="6"/>
      <c r="J275" s="6"/>
      <c r="K275" s="6"/>
      <c r="L275" s="6"/>
      <c r="M275" s="6">
        <v>5.5</v>
      </c>
      <c r="N275" s="6"/>
      <c r="O275" s="6"/>
      <c r="P275" s="6"/>
      <c r="Q275" s="198">
        <f>'4 priedas_ nepanaudotos lėšos'!C101</f>
        <v>2.9</v>
      </c>
      <c r="R275" s="198">
        <f>'4 priedas_ nepanaudotos lėšos'!D101</f>
        <v>0</v>
      </c>
      <c r="S275" s="147">
        <f>U275+W275+Y275+AA275+AC275+AE275+AG275</f>
        <v>0.3</v>
      </c>
      <c r="T275" s="148">
        <f>V275+X275+Z275+AB275+AD275+AF275+AH275</f>
        <v>0</v>
      </c>
      <c r="U275" s="128"/>
      <c r="V275" s="128"/>
      <c r="W275" s="128"/>
      <c r="X275" s="128"/>
      <c r="Y275" s="128"/>
      <c r="Z275" s="128"/>
      <c r="AA275" s="128"/>
      <c r="AB275" s="128"/>
      <c r="AC275" s="128">
        <v>0.3</v>
      </c>
      <c r="AD275" s="128"/>
      <c r="AE275" s="128"/>
      <c r="AF275" s="128"/>
      <c r="AG275" s="208">
        <f>'4 priedas_ nepanaudotos lėšos'!O101</f>
        <v>0</v>
      </c>
      <c r="AH275" s="208">
        <f>'4 priedas_ nepanaudotos lėšos'!P101</f>
        <v>0</v>
      </c>
      <c r="AI275" s="104">
        <f>AK275+AM275+AO275+AQ275+AS275+AU275+AW275</f>
        <v>171.00000000000003</v>
      </c>
      <c r="AJ275" s="105">
        <f>AL275+AN275+AP275+AR275+AT275+AV275+AX275</f>
        <v>146.69999999999999</v>
      </c>
      <c r="AK275" s="5">
        <f>E275+U275</f>
        <v>162.30000000000001</v>
      </c>
      <c r="AL275" s="5">
        <f t="shared" ref="AL275" si="1793">F275+V275</f>
        <v>146.69999999999999</v>
      </c>
      <c r="AM275" s="5">
        <f t="shared" ref="AM275" si="1794">G275+W275</f>
        <v>0</v>
      </c>
      <c r="AN275" s="5">
        <f t="shared" ref="AN275" si="1795">H275+X275</f>
        <v>0</v>
      </c>
      <c r="AO275" s="5">
        <f t="shared" ref="AO275" si="1796">I275+Y275</f>
        <v>0</v>
      </c>
      <c r="AP275" s="5">
        <f t="shared" ref="AP275" si="1797">J275+Z275</f>
        <v>0</v>
      </c>
      <c r="AQ275" s="5">
        <f t="shared" ref="AQ275" si="1798">K275+AA275</f>
        <v>0</v>
      </c>
      <c r="AR275" s="5">
        <f t="shared" ref="AR275" si="1799">L275+AB275</f>
        <v>0</v>
      </c>
      <c r="AS275" s="5">
        <f t="shared" ref="AS275" si="1800">M275+AC275</f>
        <v>5.8</v>
      </c>
      <c r="AT275" s="5">
        <f t="shared" ref="AT275" si="1801">N275+AD275</f>
        <v>0</v>
      </c>
      <c r="AU275" s="5">
        <f t="shared" ref="AU275" si="1802">O275+AE275</f>
        <v>0</v>
      </c>
      <c r="AV275" s="5">
        <f t="shared" ref="AV275" si="1803">P275+AF275</f>
        <v>0</v>
      </c>
      <c r="AW275" s="5">
        <f t="shared" ref="AW275" si="1804">Q275+AG275</f>
        <v>2.9</v>
      </c>
      <c r="AX275" s="5">
        <f t="shared" ref="AX275" si="1805">R275+AH275</f>
        <v>0</v>
      </c>
      <c r="AY275" s="155">
        <f t="shared" si="1309"/>
        <v>-0.30000000000001137</v>
      </c>
      <c r="AZ275" s="155">
        <f t="shared" si="1310"/>
        <v>0</v>
      </c>
      <c r="BA275" s="155">
        <f t="shared" si="1311"/>
        <v>0</v>
      </c>
      <c r="BB275" s="155">
        <f t="shared" si="1312"/>
        <v>0</v>
      </c>
      <c r="BC275" s="155">
        <f t="shared" si="1313"/>
        <v>0</v>
      </c>
      <c r="BD275" s="155">
        <f t="shared" si="1314"/>
        <v>0</v>
      </c>
      <c r="BE275" s="155">
        <f t="shared" si="1315"/>
        <v>0</v>
      </c>
      <c r="BF275" s="155">
        <f t="shared" si="1316"/>
        <v>0</v>
      </c>
      <c r="BG275" s="155">
        <f t="shared" si="1317"/>
        <v>0</v>
      </c>
      <c r="BH275" s="155">
        <f t="shared" si="1318"/>
        <v>0</v>
      </c>
      <c r="BI275" s="155">
        <f t="shared" si="1319"/>
        <v>-0.29999999999999982</v>
      </c>
      <c r="BJ275" s="155">
        <f t="shared" si="1320"/>
        <v>0</v>
      </c>
      <c r="BK275" s="155">
        <f t="shared" si="1321"/>
        <v>0</v>
      </c>
      <c r="BL275" s="155">
        <f t="shared" si="1322"/>
        <v>0</v>
      </c>
      <c r="BM275" s="155">
        <f t="shared" si="1323"/>
        <v>0</v>
      </c>
      <c r="BN275" s="155">
        <f t="shared" si="1324"/>
        <v>0</v>
      </c>
      <c r="BO275" s="190">
        <f t="shared" si="1325"/>
        <v>-1.1379786002407855E-14</v>
      </c>
    </row>
    <row r="276" spans="1:67" ht="15.75" customHeight="1" x14ac:dyDescent="0.25">
      <c r="A276" s="29" t="s">
        <v>55</v>
      </c>
      <c r="B276" s="109" t="s">
        <v>338</v>
      </c>
      <c r="C276" s="145">
        <f>C277</f>
        <v>161</v>
      </c>
      <c r="D276" s="146">
        <f t="shared" ref="D276:R276" si="1806">D277</f>
        <v>125.3</v>
      </c>
      <c r="E276" s="123">
        <f t="shared" si="1806"/>
        <v>147</v>
      </c>
      <c r="F276" s="123">
        <f t="shared" si="1806"/>
        <v>125.3</v>
      </c>
      <c r="G276" s="123">
        <f t="shared" si="1806"/>
        <v>0</v>
      </c>
      <c r="H276" s="123">
        <f t="shared" si="1806"/>
        <v>0</v>
      </c>
      <c r="I276" s="123">
        <f t="shared" si="1806"/>
        <v>0</v>
      </c>
      <c r="J276" s="123">
        <f t="shared" si="1806"/>
        <v>0</v>
      </c>
      <c r="K276" s="123">
        <f t="shared" si="1806"/>
        <v>0</v>
      </c>
      <c r="L276" s="123">
        <f t="shared" si="1806"/>
        <v>0</v>
      </c>
      <c r="M276" s="123">
        <f t="shared" si="1806"/>
        <v>5</v>
      </c>
      <c r="N276" s="123">
        <f t="shared" si="1806"/>
        <v>0</v>
      </c>
      <c r="O276" s="123">
        <f t="shared" si="1806"/>
        <v>0</v>
      </c>
      <c r="P276" s="123">
        <f t="shared" si="1806"/>
        <v>0</v>
      </c>
      <c r="Q276" s="197">
        <f t="shared" si="1806"/>
        <v>9</v>
      </c>
      <c r="R276" s="197">
        <f t="shared" si="1806"/>
        <v>0</v>
      </c>
      <c r="S276" s="145">
        <f>S277</f>
        <v>0</v>
      </c>
      <c r="T276" s="146">
        <f t="shared" ref="T276:AH276" si="1807">T277</f>
        <v>0</v>
      </c>
      <c r="U276" s="127">
        <f t="shared" si="1807"/>
        <v>0</v>
      </c>
      <c r="V276" s="127">
        <f t="shared" si="1807"/>
        <v>0</v>
      </c>
      <c r="W276" s="127">
        <f t="shared" si="1807"/>
        <v>0</v>
      </c>
      <c r="X276" s="127">
        <f t="shared" si="1807"/>
        <v>0</v>
      </c>
      <c r="Y276" s="127">
        <f t="shared" si="1807"/>
        <v>0</v>
      </c>
      <c r="Z276" s="127">
        <f t="shared" si="1807"/>
        <v>0</v>
      </c>
      <c r="AA276" s="127">
        <f t="shared" si="1807"/>
        <v>0</v>
      </c>
      <c r="AB276" s="127">
        <f t="shared" si="1807"/>
        <v>0</v>
      </c>
      <c r="AC276" s="127">
        <f t="shared" si="1807"/>
        <v>0</v>
      </c>
      <c r="AD276" s="127">
        <f t="shared" si="1807"/>
        <v>0</v>
      </c>
      <c r="AE276" s="127">
        <f t="shared" si="1807"/>
        <v>0</v>
      </c>
      <c r="AF276" s="127">
        <f t="shared" si="1807"/>
        <v>0</v>
      </c>
      <c r="AG276" s="207">
        <f t="shared" si="1807"/>
        <v>0</v>
      </c>
      <c r="AH276" s="207">
        <f t="shared" si="1807"/>
        <v>0</v>
      </c>
      <c r="AI276" s="13">
        <f>AI277</f>
        <v>161</v>
      </c>
      <c r="AJ276" s="11">
        <f t="shared" ref="AJ276:AX276" si="1808">AJ277</f>
        <v>125.3</v>
      </c>
      <c r="AK276" s="97">
        <f t="shared" si="1808"/>
        <v>147</v>
      </c>
      <c r="AL276" s="97">
        <f t="shared" si="1808"/>
        <v>125.3</v>
      </c>
      <c r="AM276" s="97">
        <f t="shared" si="1808"/>
        <v>0</v>
      </c>
      <c r="AN276" s="97">
        <f t="shared" si="1808"/>
        <v>0</v>
      </c>
      <c r="AO276" s="97">
        <f t="shared" si="1808"/>
        <v>0</v>
      </c>
      <c r="AP276" s="97">
        <f t="shared" si="1808"/>
        <v>0</v>
      </c>
      <c r="AQ276" s="97">
        <f t="shared" si="1808"/>
        <v>0</v>
      </c>
      <c r="AR276" s="97">
        <f t="shared" si="1808"/>
        <v>0</v>
      </c>
      <c r="AS276" s="97">
        <f t="shared" si="1808"/>
        <v>5</v>
      </c>
      <c r="AT276" s="97">
        <f t="shared" si="1808"/>
        <v>0</v>
      </c>
      <c r="AU276" s="97">
        <f t="shared" si="1808"/>
        <v>0</v>
      </c>
      <c r="AV276" s="97">
        <f t="shared" si="1808"/>
        <v>0</v>
      </c>
      <c r="AW276" s="97">
        <f t="shared" si="1808"/>
        <v>9</v>
      </c>
      <c r="AX276" s="97">
        <f t="shared" si="1808"/>
        <v>0</v>
      </c>
      <c r="AY276" s="155">
        <f t="shared" si="1309"/>
        <v>0</v>
      </c>
      <c r="AZ276" s="155">
        <f t="shared" si="1310"/>
        <v>0</v>
      </c>
      <c r="BA276" s="155">
        <f t="shared" si="1311"/>
        <v>0</v>
      </c>
      <c r="BB276" s="155">
        <f t="shared" si="1312"/>
        <v>0</v>
      </c>
      <c r="BC276" s="155">
        <f t="shared" si="1313"/>
        <v>0</v>
      </c>
      <c r="BD276" s="155">
        <f t="shared" si="1314"/>
        <v>0</v>
      </c>
      <c r="BE276" s="155">
        <f t="shared" si="1315"/>
        <v>0</v>
      </c>
      <c r="BF276" s="155">
        <f t="shared" si="1316"/>
        <v>0</v>
      </c>
      <c r="BG276" s="155">
        <f t="shared" si="1317"/>
        <v>0</v>
      </c>
      <c r="BH276" s="155">
        <f t="shared" si="1318"/>
        <v>0</v>
      </c>
      <c r="BI276" s="155">
        <f t="shared" si="1319"/>
        <v>0</v>
      </c>
      <c r="BJ276" s="155">
        <f t="shared" si="1320"/>
        <v>0</v>
      </c>
      <c r="BK276" s="155">
        <f t="shared" si="1321"/>
        <v>0</v>
      </c>
      <c r="BL276" s="155">
        <f t="shared" si="1322"/>
        <v>0</v>
      </c>
      <c r="BM276" s="155">
        <f t="shared" si="1323"/>
        <v>0</v>
      </c>
      <c r="BN276" s="155">
        <f t="shared" si="1324"/>
        <v>0</v>
      </c>
      <c r="BO276" s="190">
        <f t="shared" si="1325"/>
        <v>0</v>
      </c>
    </row>
    <row r="277" spans="1:67" ht="15.75" customHeight="1" x14ac:dyDescent="0.25">
      <c r="A277" s="30"/>
      <c r="B277" s="20" t="s">
        <v>7</v>
      </c>
      <c r="C277" s="147">
        <f>E277+G277+I277+K277+M277+O277+Q277</f>
        <v>161</v>
      </c>
      <c r="D277" s="148">
        <f>F277+H277+J277+L277+N277+P277+R277</f>
        <v>125.3</v>
      </c>
      <c r="E277" s="6">
        <v>147</v>
      </c>
      <c r="F277" s="6">
        <v>125.3</v>
      </c>
      <c r="G277" s="6"/>
      <c r="H277" s="6"/>
      <c r="I277" s="6"/>
      <c r="J277" s="6"/>
      <c r="K277" s="6"/>
      <c r="L277" s="6"/>
      <c r="M277" s="6">
        <v>5</v>
      </c>
      <c r="N277" s="6"/>
      <c r="O277" s="6"/>
      <c r="P277" s="6"/>
      <c r="Q277" s="198">
        <f>'4 priedas_ nepanaudotos lėšos'!C103</f>
        <v>9</v>
      </c>
      <c r="R277" s="198">
        <f>'4 priedas_ nepanaudotos lėšos'!D103</f>
        <v>0</v>
      </c>
      <c r="S277" s="147">
        <f>U277+W277+Y277+AA277+AC277+AE277+AG277</f>
        <v>0</v>
      </c>
      <c r="T277" s="148">
        <f>V277+X277+Z277+AB277+AD277+AF277+AH277</f>
        <v>0</v>
      </c>
      <c r="U277" s="128"/>
      <c r="V277" s="128"/>
      <c r="W277" s="128"/>
      <c r="X277" s="128"/>
      <c r="Y277" s="128"/>
      <c r="Z277" s="128"/>
      <c r="AA277" s="128"/>
      <c r="AB277" s="128"/>
      <c r="AC277" s="128"/>
      <c r="AD277" s="128"/>
      <c r="AE277" s="128"/>
      <c r="AF277" s="128"/>
      <c r="AG277" s="208">
        <f>'4 priedas_ nepanaudotos lėšos'!O103</f>
        <v>0</v>
      </c>
      <c r="AH277" s="208">
        <f>'4 priedas_ nepanaudotos lėšos'!P103</f>
        <v>0</v>
      </c>
      <c r="AI277" s="104">
        <f>AK277+AM277+AO277+AQ277+AS277+AU277+AW277</f>
        <v>161</v>
      </c>
      <c r="AJ277" s="105">
        <f>AL277+AN277+AP277+AR277+AT277+AV277+AX277</f>
        <v>125.3</v>
      </c>
      <c r="AK277" s="5">
        <f>E277+U277</f>
        <v>147</v>
      </c>
      <c r="AL277" s="5">
        <f t="shared" ref="AL277" si="1809">F277+V277</f>
        <v>125.3</v>
      </c>
      <c r="AM277" s="5">
        <f t="shared" ref="AM277" si="1810">G277+W277</f>
        <v>0</v>
      </c>
      <c r="AN277" s="5">
        <f t="shared" ref="AN277" si="1811">H277+X277</f>
        <v>0</v>
      </c>
      <c r="AO277" s="5">
        <f t="shared" ref="AO277" si="1812">I277+Y277</f>
        <v>0</v>
      </c>
      <c r="AP277" s="5">
        <f t="shared" ref="AP277" si="1813">J277+Z277</f>
        <v>0</v>
      </c>
      <c r="AQ277" s="5">
        <f t="shared" ref="AQ277" si="1814">K277+AA277</f>
        <v>0</v>
      </c>
      <c r="AR277" s="5">
        <f t="shared" ref="AR277" si="1815">L277+AB277</f>
        <v>0</v>
      </c>
      <c r="AS277" s="5">
        <f t="shared" ref="AS277" si="1816">M277+AC277</f>
        <v>5</v>
      </c>
      <c r="AT277" s="5">
        <f t="shared" ref="AT277" si="1817">N277+AD277</f>
        <v>0</v>
      </c>
      <c r="AU277" s="5">
        <f t="shared" ref="AU277" si="1818">O277+AE277</f>
        <v>0</v>
      </c>
      <c r="AV277" s="5">
        <f t="shared" ref="AV277" si="1819">P277+AF277</f>
        <v>0</v>
      </c>
      <c r="AW277" s="5">
        <f t="shared" ref="AW277" si="1820">Q277+AG277</f>
        <v>9</v>
      </c>
      <c r="AX277" s="5">
        <f t="shared" ref="AX277" si="1821">R277+AH277</f>
        <v>0</v>
      </c>
      <c r="AY277" s="155">
        <f t="shared" si="1309"/>
        <v>0</v>
      </c>
      <c r="AZ277" s="155">
        <f t="shared" si="1310"/>
        <v>0</v>
      </c>
      <c r="BA277" s="155">
        <f t="shared" si="1311"/>
        <v>0</v>
      </c>
      <c r="BB277" s="155">
        <f t="shared" si="1312"/>
        <v>0</v>
      </c>
      <c r="BC277" s="155">
        <f t="shared" si="1313"/>
        <v>0</v>
      </c>
      <c r="BD277" s="155">
        <f t="shared" si="1314"/>
        <v>0</v>
      </c>
      <c r="BE277" s="155">
        <f t="shared" si="1315"/>
        <v>0</v>
      </c>
      <c r="BF277" s="155">
        <f t="shared" si="1316"/>
        <v>0</v>
      </c>
      <c r="BG277" s="155">
        <f t="shared" si="1317"/>
        <v>0</v>
      </c>
      <c r="BH277" s="155">
        <f t="shared" si="1318"/>
        <v>0</v>
      </c>
      <c r="BI277" s="155">
        <f t="shared" si="1319"/>
        <v>0</v>
      </c>
      <c r="BJ277" s="155">
        <f t="shared" si="1320"/>
        <v>0</v>
      </c>
      <c r="BK277" s="155">
        <f t="shared" si="1321"/>
        <v>0</v>
      </c>
      <c r="BL277" s="155">
        <f t="shared" si="1322"/>
        <v>0</v>
      </c>
      <c r="BM277" s="155">
        <f t="shared" si="1323"/>
        <v>0</v>
      </c>
      <c r="BN277" s="155">
        <f t="shared" si="1324"/>
        <v>0</v>
      </c>
      <c r="BO277" s="190">
        <f t="shared" si="1325"/>
        <v>0</v>
      </c>
    </row>
    <row r="278" spans="1:67" ht="15.75" customHeight="1" x14ac:dyDescent="0.25">
      <c r="A278" s="29" t="s">
        <v>47</v>
      </c>
      <c r="B278" s="109" t="s">
        <v>339</v>
      </c>
      <c r="C278" s="145">
        <f>C279</f>
        <v>76</v>
      </c>
      <c r="D278" s="146">
        <f t="shared" ref="D278:R278" si="1822">D279</f>
        <v>66.900000000000006</v>
      </c>
      <c r="E278" s="123">
        <f t="shared" si="1822"/>
        <v>74</v>
      </c>
      <c r="F278" s="123">
        <f t="shared" si="1822"/>
        <v>66.900000000000006</v>
      </c>
      <c r="G278" s="123">
        <f t="shared" si="1822"/>
        <v>0</v>
      </c>
      <c r="H278" s="123">
        <f t="shared" si="1822"/>
        <v>0</v>
      </c>
      <c r="I278" s="123">
        <f t="shared" si="1822"/>
        <v>0</v>
      </c>
      <c r="J278" s="123">
        <f t="shared" si="1822"/>
        <v>0</v>
      </c>
      <c r="K278" s="123">
        <f t="shared" si="1822"/>
        <v>0</v>
      </c>
      <c r="L278" s="123">
        <f t="shared" si="1822"/>
        <v>0</v>
      </c>
      <c r="M278" s="123">
        <f t="shared" si="1822"/>
        <v>2</v>
      </c>
      <c r="N278" s="123">
        <f t="shared" si="1822"/>
        <v>0</v>
      </c>
      <c r="O278" s="123">
        <f t="shared" si="1822"/>
        <v>0</v>
      </c>
      <c r="P278" s="123">
        <f t="shared" si="1822"/>
        <v>0</v>
      </c>
      <c r="Q278" s="197">
        <f t="shared" si="1822"/>
        <v>0</v>
      </c>
      <c r="R278" s="197">
        <f t="shared" si="1822"/>
        <v>0</v>
      </c>
      <c r="S278" s="145">
        <f>S279</f>
        <v>0</v>
      </c>
      <c r="T278" s="146">
        <f t="shared" ref="T278:AH278" si="1823">T279</f>
        <v>0</v>
      </c>
      <c r="U278" s="127">
        <f t="shared" si="1823"/>
        <v>0</v>
      </c>
      <c r="V278" s="127">
        <f t="shared" si="1823"/>
        <v>0</v>
      </c>
      <c r="W278" s="127">
        <f t="shared" si="1823"/>
        <v>0</v>
      </c>
      <c r="X278" s="127">
        <f t="shared" si="1823"/>
        <v>0</v>
      </c>
      <c r="Y278" s="127">
        <f t="shared" si="1823"/>
        <v>0</v>
      </c>
      <c r="Z278" s="127">
        <f t="shared" si="1823"/>
        <v>0</v>
      </c>
      <c r="AA278" s="127">
        <f t="shared" si="1823"/>
        <v>0</v>
      </c>
      <c r="AB278" s="127">
        <f t="shared" si="1823"/>
        <v>0</v>
      </c>
      <c r="AC278" s="127">
        <f t="shared" si="1823"/>
        <v>0</v>
      </c>
      <c r="AD278" s="127">
        <f t="shared" si="1823"/>
        <v>0</v>
      </c>
      <c r="AE278" s="127">
        <f t="shared" si="1823"/>
        <v>0</v>
      </c>
      <c r="AF278" s="127">
        <f t="shared" si="1823"/>
        <v>0</v>
      </c>
      <c r="AG278" s="207">
        <f t="shared" si="1823"/>
        <v>0</v>
      </c>
      <c r="AH278" s="207">
        <f t="shared" si="1823"/>
        <v>0</v>
      </c>
      <c r="AI278" s="13">
        <f>AI279</f>
        <v>76</v>
      </c>
      <c r="AJ278" s="11">
        <f t="shared" ref="AJ278:AX278" si="1824">AJ279</f>
        <v>66.900000000000006</v>
      </c>
      <c r="AK278" s="97">
        <f t="shared" si="1824"/>
        <v>74</v>
      </c>
      <c r="AL278" s="97">
        <f t="shared" si="1824"/>
        <v>66.900000000000006</v>
      </c>
      <c r="AM278" s="97">
        <f t="shared" si="1824"/>
        <v>0</v>
      </c>
      <c r="AN278" s="97">
        <f t="shared" si="1824"/>
        <v>0</v>
      </c>
      <c r="AO278" s="97">
        <f t="shared" si="1824"/>
        <v>0</v>
      </c>
      <c r="AP278" s="97">
        <f t="shared" si="1824"/>
        <v>0</v>
      </c>
      <c r="AQ278" s="97">
        <f t="shared" si="1824"/>
        <v>0</v>
      </c>
      <c r="AR278" s="97">
        <f t="shared" si="1824"/>
        <v>0</v>
      </c>
      <c r="AS278" s="97">
        <f t="shared" si="1824"/>
        <v>2</v>
      </c>
      <c r="AT278" s="97">
        <f t="shared" si="1824"/>
        <v>0</v>
      </c>
      <c r="AU278" s="97">
        <f t="shared" si="1824"/>
        <v>0</v>
      </c>
      <c r="AV278" s="97">
        <f t="shared" si="1824"/>
        <v>0</v>
      </c>
      <c r="AW278" s="97">
        <f t="shared" si="1824"/>
        <v>0</v>
      </c>
      <c r="AX278" s="97">
        <f t="shared" si="1824"/>
        <v>0</v>
      </c>
      <c r="AY278" s="155">
        <f t="shared" si="1309"/>
        <v>0</v>
      </c>
      <c r="AZ278" s="155">
        <f t="shared" si="1310"/>
        <v>0</v>
      </c>
      <c r="BA278" s="155">
        <f t="shared" si="1311"/>
        <v>0</v>
      </c>
      <c r="BB278" s="155">
        <f t="shared" si="1312"/>
        <v>0</v>
      </c>
      <c r="BC278" s="155">
        <f t="shared" si="1313"/>
        <v>0</v>
      </c>
      <c r="BD278" s="155">
        <f t="shared" si="1314"/>
        <v>0</v>
      </c>
      <c r="BE278" s="155">
        <f t="shared" si="1315"/>
        <v>0</v>
      </c>
      <c r="BF278" s="155">
        <f t="shared" si="1316"/>
        <v>0</v>
      </c>
      <c r="BG278" s="155">
        <f t="shared" si="1317"/>
        <v>0</v>
      </c>
      <c r="BH278" s="155">
        <f t="shared" si="1318"/>
        <v>0</v>
      </c>
      <c r="BI278" s="155">
        <f t="shared" si="1319"/>
        <v>0</v>
      </c>
      <c r="BJ278" s="155">
        <f t="shared" si="1320"/>
        <v>0</v>
      </c>
      <c r="BK278" s="155">
        <f t="shared" si="1321"/>
        <v>0</v>
      </c>
      <c r="BL278" s="155">
        <f t="shared" si="1322"/>
        <v>0</v>
      </c>
      <c r="BM278" s="155">
        <f t="shared" si="1323"/>
        <v>0</v>
      </c>
      <c r="BN278" s="155">
        <f t="shared" si="1324"/>
        <v>0</v>
      </c>
      <c r="BO278" s="190">
        <f t="shared" si="1325"/>
        <v>0</v>
      </c>
    </row>
    <row r="279" spans="1:67" ht="15.75" customHeight="1" x14ac:dyDescent="0.25">
      <c r="A279" s="30"/>
      <c r="B279" s="20" t="s">
        <v>7</v>
      </c>
      <c r="C279" s="147">
        <f>E279+G279+I279+K279+M279+O279+Q279</f>
        <v>76</v>
      </c>
      <c r="D279" s="148">
        <f>F279+H279+J279+L279+N279+P279+R279</f>
        <v>66.900000000000006</v>
      </c>
      <c r="E279" s="6">
        <v>74</v>
      </c>
      <c r="F279" s="6">
        <v>66.900000000000006</v>
      </c>
      <c r="G279" s="6"/>
      <c r="H279" s="6"/>
      <c r="I279" s="6"/>
      <c r="J279" s="6"/>
      <c r="K279" s="6"/>
      <c r="L279" s="6"/>
      <c r="M279" s="6">
        <v>2</v>
      </c>
      <c r="N279" s="6"/>
      <c r="O279" s="6"/>
      <c r="P279" s="6"/>
      <c r="Q279" s="198"/>
      <c r="R279" s="198"/>
      <c r="S279" s="147">
        <f>U279+W279+Y279+AA279+AC279+AE279+AG279</f>
        <v>0</v>
      </c>
      <c r="T279" s="148">
        <f>V279+X279+Z279+AB279+AD279+AF279+AH279</f>
        <v>0</v>
      </c>
      <c r="U279" s="128"/>
      <c r="V279" s="128"/>
      <c r="W279" s="128"/>
      <c r="X279" s="128"/>
      <c r="Y279" s="128"/>
      <c r="Z279" s="128"/>
      <c r="AA279" s="128"/>
      <c r="AB279" s="128"/>
      <c r="AC279" s="128"/>
      <c r="AD279" s="128"/>
      <c r="AE279" s="128"/>
      <c r="AF279" s="128"/>
      <c r="AG279" s="208"/>
      <c r="AH279" s="208"/>
      <c r="AI279" s="104">
        <f>AK279+AM279+AO279+AQ279+AS279+AU279+AW279</f>
        <v>76</v>
      </c>
      <c r="AJ279" s="105">
        <f>AL279+AN279+AP279+AR279+AT279+AV279+AX279</f>
        <v>66.900000000000006</v>
      </c>
      <c r="AK279" s="5">
        <f>E279+U279</f>
        <v>74</v>
      </c>
      <c r="AL279" s="5">
        <f t="shared" ref="AL279" si="1825">F279+V279</f>
        <v>66.900000000000006</v>
      </c>
      <c r="AM279" s="5">
        <f t="shared" ref="AM279" si="1826">G279+W279</f>
        <v>0</v>
      </c>
      <c r="AN279" s="5">
        <f t="shared" ref="AN279" si="1827">H279+X279</f>
        <v>0</v>
      </c>
      <c r="AO279" s="5">
        <f t="shared" ref="AO279" si="1828">I279+Y279</f>
        <v>0</v>
      </c>
      <c r="AP279" s="5">
        <f t="shared" ref="AP279" si="1829">J279+Z279</f>
        <v>0</v>
      </c>
      <c r="AQ279" s="5">
        <f t="shared" ref="AQ279" si="1830">K279+AA279</f>
        <v>0</v>
      </c>
      <c r="AR279" s="5">
        <f t="shared" ref="AR279" si="1831">L279+AB279</f>
        <v>0</v>
      </c>
      <c r="AS279" s="5">
        <f t="shared" ref="AS279" si="1832">M279+AC279</f>
        <v>2</v>
      </c>
      <c r="AT279" s="5">
        <f t="shared" ref="AT279" si="1833">N279+AD279</f>
        <v>0</v>
      </c>
      <c r="AU279" s="5">
        <f t="shared" ref="AU279" si="1834">O279+AE279</f>
        <v>0</v>
      </c>
      <c r="AV279" s="5">
        <f t="shared" ref="AV279" si="1835">P279+AF279</f>
        <v>0</v>
      </c>
      <c r="AW279" s="5">
        <f t="shared" ref="AW279" si="1836">Q279+AG279</f>
        <v>0</v>
      </c>
      <c r="AX279" s="5">
        <f t="shared" ref="AX279" si="1837">R279+AH279</f>
        <v>0</v>
      </c>
      <c r="AY279" s="155">
        <f t="shared" si="1309"/>
        <v>0</v>
      </c>
      <c r="AZ279" s="155">
        <f t="shared" si="1310"/>
        <v>0</v>
      </c>
      <c r="BA279" s="155">
        <f t="shared" si="1311"/>
        <v>0</v>
      </c>
      <c r="BB279" s="155">
        <f t="shared" si="1312"/>
        <v>0</v>
      </c>
      <c r="BC279" s="155">
        <f t="shared" si="1313"/>
        <v>0</v>
      </c>
      <c r="BD279" s="155">
        <f t="shared" si="1314"/>
        <v>0</v>
      </c>
      <c r="BE279" s="155">
        <f t="shared" si="1315"/>
        <v>0</v>
      </c>
      <c r="BF279" s="155">
        <f t="shared" si="1316"/>
        <v>0</v>
      </c>
      <c r="BG279" s="155">
        <f t="shared" si="1317"/>
        <v>0</v>
      </c>
      <c r="BH279" s="155">
        <f t="shared" si="1318"/>
        <v>0</v>
      </c>
      <c r="BI279" s="155">
        <f t="shared" si="1319"/>
        <v>0</v>
      </c>
      <c r="BJ279" s="155">
        <f t="shared" si="1320"/>
        <v>0</v>
      </c>
      <c r="BK279" s="155">
        <f t="shared" si="1321"/>
        <v>0</v>
      </c>
      <c r="BL279" s="155">
        <f t="shared" si="1322"/>
        <v>0</v>
      </c>
      <c r="BM279" s="155">
        <f t="shared" si="1323"/>
        <v>0</v>
      </c>
      <c r="BN279" s="155">
        <f t="shared" si="1324"/>
        <v>0</v>
      </c>
      <c r="BO279" s="190">
        <f t="shared" si="1325"/>
        <v>0</v>
      </c>
    </row>
    <row r="280" spans="1:67" ht="15.75" customHeight="1" x14ac:dyDescent="0.25">
      <c r="A280" s="29" t="s">
        <v>56</v>
      </c>
      <c r="B280" s="109" t="s">
        <v>340</v>
      </c>
      <c r="C280" s="145">
        <f>C281</f>
        <v>134.6</v>
      </c>
      <c r="D280" s="146">
        <f t="shared" ref="D280:R280" si="1838">D281</f>
        <v>112.5</v>
      </c>
      <c r="E280" s="123">
        <f t="shared" si="1838"/>
        <v>131.6</v>
      </c>
      <c r="F280" s="123">
        <f t="shared" si="1838"/>
        <v>112.5</v>
      </c>
      <c r="G280" s="123">
        <f t="shared" si="1838"/>
        <v>0</v>
      </c>
      <c r="H280" s="123">
        <f t="shared" si="1838"/>
        <v>0</v>
      </c>
      <c r="I280" s="123">
        <f t="shared" si="1838"/>
        <v>0</v>
      </c>
      <c r="J280" s="123">
        <f t="shared" si="1838"/>
        <v>0</v>
      </c>
      <c r="K280" s="123">
        <f t="shared" si="1838"/>
        <v>0</v>
      </c>
      <c r="L280" s="123">
        <f t="shared" si="1838"/>
        <v>0</v>
      </c>
      <c r="M280" s="123">
        <f t="shared" si="1838"/>
        <v>3</v>
      </c>
      <c r="N280" s="123">
        <f t="shared" si="1838"/>
        <v>0</v>
      </c>
      <c r="O280" s="123">
        <f t="shared" si="1838"/>
        <v>0</v>
      </c>
      <c r="P280" s="123">
        <f t="shared" si="1838"/>
        <v>0</v>
      </c>
      <c r="Q280" s="197">
        <f t="shared" si="1838"/>
        <v>0</v>
      </c>
      <c r="R280" s="197">
        <f t="shared" si="1838"/>
        <v>0</v>
      </c>
      <c r="S280" s="145">
        <f>S281</f>
        <v>0</v>
      </c>
      <c r="T280" s="146">
        <f t="shared" ref="T280:AH280" si="1839">T281</f>
        <v>0</v>
      </c>
      <c r="U280" s="127">
        <f t="shared" si="1839"/>
        <v>0</v>
      </c>
      <c r="V280" s="127">
        <f t="shared" si="1839"/>
        <v>0</v>
      </c>
      <c r="W280" s="127">
        <f t="shared" si="1839"/>
        <v>0</v>
      </c>
      <c r="X280" s="127">
        <f t="shared" si="1839"/>
        <v>0</v>
      </c>
      <c r="Y280" s="127">
        <f t="shared" si="1839"/>
        <v>0</v>
      </c>
      <c r="Z280" s="127">
        <f t="shared" si="1839"/>
        <v>0</v>
      </c>
      <c r="AA280" s="127">
        <f t="shared" si="1839"/>
        <v>0</v>
      </c>
      <c r="AB280" s="127">
        <f t="shared" si="1839"/>
        <v>0</v>
      </c>
      <c r="AC280" s="127">
        <f t="shared" si="1839"/>
        <v>0</v>
      </c>
      <c r="AD280" s="127">
        <f t="shared" si="1839"/>
        <v>0</v>
      </c>
      <c r="AE280" s="127">
        <f t="shared" si="1839"/>
        <v>0</v>
      </c>
      <c r="AF280" s="127">
        <f t="shared" si="1839"/>
        <v>0</v>
      </c>
      <c r="AG280" s="207">
        <f t="shared" si="1839"/>
        <v>0</v>
      </c>
      <c r="AH280" s="207">
        <f t="shared" si="1839"/>
        <v>0</v>
      </c>
      <c r="AI280" s="13">
        <f>AI281</f>
        <v>134.6</v>
      </c>
      <c r="AJ280" s="11">
        <f t="shared" ref="AJ280:AX280" si="1840">AJ281</f>
        <v>112.5</v>
      </c>
      <c r="AK280" s="97">
        <f t="shared" si="1840"/>
        <v>131.6</v>
      </c>
      <c r="AL280" s="97">
        <f t="shared" si="1840"/>
        <v>112.5</v>
      </c>
      <c r="AM280" s="97">
        <f t="shared" si="1840"/>
        <v>0</v>
      </c>
      <c r="AN280" s="97">
        <f t="shared" si="1840"/>
        <v>0</v>
      </c>
      <c r="AO280" s="97">
        <f t="shared" si="1840"/>
        <v>0</v>
      </c>
      <c r="AP280" s="97">
        <f t="shared" si="1840"/>
        <v>0</v>
      </c>
      <c r="AQ280" s="97">
        <f t="shared" si="1840"/>
        <v>0</v>
      </c>
      <c r="AR280" s="97">
        <f t="shared" si="1840"/>
        <v>0</v>
      </c>
      <c r="AS280" s="97">
        <f t="shared" si="1840"/>
        <v>3</v>
      </c>
      <c r="AT280" s="97">
        <f t="shared" si="1840"/>
        <v>0</v>
      </c>
      <c r="AU280" s="97">
        <f t="shared" si="1840"/>
        <v>0</v>
      </c>
      <c r="AV280" s="97">
        <f t="shared" si="1840"/>
        <v>0</v>
      </c>
      <c r="AW280" s="97">
        <f t="shared" si="1840"/>
        <v>0</v>
      </c>
      <c r="AX280" s="97">
        <f t="shared" si="1840"/>
        <v>0</v>
      </c>
      <c r="AY280" s="155">
        <f t="shared" si="1309"/>
        <v>0</v>
      </c>
      <c r="AZ280" s="155">
        <f t="shared" si="1310"/>
        <v>0</v>
      </c>
      <c r="BA280" s="155">
        <f t="shared" si="1311"/>
        <v>0</v>
      </c>
      <c r="BB280" s="155">
        <f t="shared" si="1312"/>
        <v>0</v>
      </c>
      <c r="BC280" s="155">
        <f t="shared" si="1313"/>
        <v>0</v>
      </c>
      <c r="BD280" s="155">
        <f t="shared" si="1314"/>
        <v>0</v>
      </c>
      <c r="BE280" s="155">
        <f t="shared" si="1315"/>
        <v>0</v>
      </c>
      <c r="BF280" s="155">
        <f t="shared" si="1316"/>
        <v>0</v>
      </c>
      <c r="BG280" s="155">
        <f t="shared" si="1317"/>
        <v>0</v>
      </c>
      <c r="BH280" s="155">
        <f t="shared" si="1318"/>
        <v>0</v>
      </c>
      <c r="BI280" s="155">
        <f t="shared" si="1319"/>
        <v>0</v>
      </c>
      <c r="BJ280" s="155">
        <f t="shared" si="1320"/>
        <v>0</v>
      </c>
      <c r="BK280" s="155">
        <f t="shared" si="1321"/>
        <v>0</v>
      </c>
      <c r="BL280" s="155">
        <f t="shared" si="1322"/>
        <v>0</v>
      </c>
      <c r="BM280" s="155">
        <f t="shared" si="1323"/>
        <v>0</v>
      </c>
      <c r="BN280" s="155">
        <f t="shared" si="1324"/>
        <v>0</v>
      </c>
      <c r="BO280" s="190">
        <f t="shared" si="1325"/>
        <v>0</v>
      </c>
    </row>
    <row r="281" spans="1:67" ht="15.75" customHeight="1" x14ac:dyDescent="0.25">
      <c r="A281" s="30"/>
      <c r="B281" s="20" t="s">
        <v>7</v>
      </c>
      <c r="C281" s="147">
        <f>E281+G281+I281+K281+M281+O281+Q281</f>
        <v>134.6</v>
      </c>
      <c r="D281" s="148">
        <f>F281+H281+J281+L281+N281+P281+R281</f>
        <v>112.5</v>
      </c>
      <c r="E281" s="6">
        <v>131.6</v>
      </c>
      <c r="F281" s="6">
        <v>112.5</v>
      </c>
      <c r="G281" s="6"/>
      <c r="H281" s="6"/>
      <c r="I281" s="6"/>
      <c r="J281" s="6"/>
      <c r="K281" s="6"/>
      <c r="L281" s="6"/>
      <c r="M281" s="6">
        <v>3</v>
      </c>
      <c r="N281" s="6"/>
      <c r="O281" s="6"/>
      <c r="P281" s="6"/>
      <c r="Q281" s="198"/>
      <c r="R281" s="198"/>
      <c r="S281" s="147">
        <f>U281+W281+Y281+AA281+AC281+AE281+AG281</f>
        <v>0</v>
      </c>
      <c r="T281" s="148">
        <f>V281+X281+Z281+AB281+AD281+AF281+AH281</f>
        <v>0</v>
      </c>
      <c r="U281" s="128"/>
      <c r="V281" s="128"/>
      <c r="W281" s="128"/>
      <c r="X281" s="128"/>
      <c r="Y281" s="128"/>
      <c r="Z281" s="128"/>
      <c r="AA281" s="128"/>
      <c r="AB281" s="128"/>
      <c r="AC281" s="128"/>
      <c r="AD281" s="128"/>
      <c r="AE281" s="128"/>
      <c r="AF281" s="128"/>
      <c r="AG281" s="208"/>
      <c r="AH281" s="208"/>
      <c r="AI281" s="104">
        <f>AK281+AM281+AO281+AQ281+AS281+AU281+AW281</f>
        <v>134.6</v>
      </c>
      <c r="AJ281" s="105">
        <f>AL281+AN281+AP281+AR281+AT281+AV281+AX281</f>
        <v>112.5</v>
      </c>
      <c r="AK281" s="5">
        <f>E281+U281</f>
        <v>131.6</v>
      </c>
      <c r="AL281" s="5">
        <f t="shared" ref="AL281" si="1841">F281+V281</f>
        <v>112.5</v>
      </c>
      <c r="AM281" s="5">
        <f t="shared" ref="AM281" si="1842">G281+W281</f>
        <v>0</v>
      </c>
      <c r="AN281" s="5">
        <f t="shared" ref="AN281" si="1843">H281+X281</f>
        <v>0</v>
      </c>
      <c r="AO281" s="5">
        <f t="shared" ref="AO281" si="1844">I281+Y281</f>
        <v>0</v>
      </c>
      <c r="AP281" s="5">
        <f t="shared" ref="AP281" si="1845">J281+Z281</f>
        <v>0</v>
      </c>
      <c r="AQ281" s="5">
        <f t="shared" ref="AQ281" si="1846">K281+AA281</f>
        <v>0</v>
      </c>
      <c r="AR281" s="5">
        <f t="shared" ref="AR281" si="1847">L281+AB281</f>
        <v>0</v>
      </c>
      <c r="AS281" s="5">
        <f t="shared" ref="AS281" si="1848">M281+AC281</f>
        <v>3</v>
      </c>
      <c r="AT281" s="5">
        <f t="shared" ref="AT281" si="1849">N281+AD281</f>
        <v>0</v>
      </c>
      <c r="AU281" s="5">
        <f t="shared" ref="AU281" si="1850">O281+AE281</f>
        <v>0</v>
      </c>
      <c r="AV281" s="5">
        <f t="shared" ref="AV281" si="1851">P281+AF281</f>
        <v>0</v>
      </c>
      <c r="AW281" s="5">
        <f t="shared" ref="AW281" si="1852">Q281+AG281</f>
        <v>0</v>
      </c>
      <c r="AX281" s="5">
        <f t="shared" ref="AX281" si="1853">R281+AH281</f>
        <v>0</v>
      </c>
      <c r="AY281" s="155">
        <f t="shared" si="1309"/>
        <v>0</v>
      </c>
      <c r="AZ281" s="155">
        <f t="shared" si="1310"/>
        <v>0</v>
      </c>
      <c r="BA281" s="155">
        <f t="shared" si="1311"/>
        <v>0</v>
      </c>
      <c r="BB281" s="155">
        <f t="shared" si="1312"/>
        <v>0</v>
      </c>
      <c r="BC281" s="155">
        <f t="shared" si="1313"/>
        <v>0</v>
      </c>
      <c r="BD281" s="155">
        <f t="shared" si="1314"/>
        <v>0</v>
      </c>
      <c r="BE281" s="155">
        <f t="shared" si="1315"/>
        <v>0</v>
      </c>
      <c r="BF281" s="155">
        <f t="shared" si="1316"/>
        <v>0</v>
      </c>
      <c r="BG281" s="155">
        <f t="shared" si="1317"/>
        <v>0</v>
      </c>
      <c r="BH281" s="155">
        <f t="shared" si="1318"/>
        <v>0</v>
      </c>
      <c r="BI281" s="155">
        <f t="shared" si="1319"/>
        <v>0</v>
      </c>
      <c r="BJ281" s="155">
        <f t="shared" si="1320"/>
        <v>0</v>
      </c>
      <c r="BK281" s="155">
        <f t="shared" si="1321"/>
        <v>0</v>
      </c>
      <c r="BL281" s="155">
        <f t="shared" si="1322"/>
        <v>0</v>
      </c>
      <c r="BM281" s="155">
        <f t="shared" si="1323"/>
        <v>0</v>
      </c>
      <c r="BN281" s="155">
        <f t="shared" si="1324"/>
        <v>0</v>
      </c>
      <c r="BO281" s="190">
        <f t="shared" si="1325"/>
        <v>0</v>
      </c>
    </row>
    <row r="282" spans="1:67" ht="15.75" customHeight="1" x14ac:dyDescent="0.25">
      <c r="A282" s="29" t="s">
        <v>57</v>
      </c>
      <c r="B282" s="109" t="s">
        <v>341</v>
      </c>
      <c r="C282" s="145">
        <f>C283</f>
        <v>117.89999999999999</v>
      </c>
      <c r="D282" s="146">
        <f t="shared" ref="D282:R282" si="1854">D283</f>
        <v>94.1</v>
      </c>
      <c r="E282" s="123">
        <f t="shared" si="1854"/>
        <v>112.8</v>
      </c>
      <c r="F282" s="123">
        <f t="shared" si="1854"/>
        <v>94.1</v>
      </c>
      <c r="G282" s="123">
        <f t="shared" si="1854"/>
        <v>0</v>
      </c>
      <c r="H282" s="123">
        <f t="shared" si="1854"/>
        <v>0</v>
      </c>
      <c r="I282" s="123">
        <f t="shared" si="1854"/>
        <v>0</v>
      </c>
      <c r="J282" s="123">
        <f t="shared" si="1854"/>
        <v>0</v>
      </c>
      <c r="K282" s="123">
        <f t="shared" si="1854"/>
        <v>0</v>
      </c>
      <c r="L282" s="123">
        <f t="shared" si="1854"/>
        <v>0</v>
      </c>
      <c r="M282" s="123">
        <f t="shared" si="1854"/>
        <v>2.5</v>
      </c>
      <c r="N282" s="123">
        <f t="shared" si="1854"/>
        <v>0</v>
      </c>
      <c r="O282" s="123">
        <f t="shared" si="1854"/>
        <v>0</v>
      </c>
      <c r="P282" s="123">
        <f t="shared" si="1854"/>
        <v>0</v>
      </c>
      <c r="Q282" s="197">
        <f t="shared" si="1854"/>
        <v>2.6</v>
      </c>
      <c r="R282" s="197">
        <f t="shared" si="1854"/>
        <v>0</v>
      </c>
      <c r="S282" s="145">
        <f>S283</f>
        <v>0</v>
      </c>
      <c r="T282" s="146">
        <f t="shared" ref="T282:AH282" si="1855">T283</f>
        <v>0</v>
      </c>
      <c r="U282" s="127">
        <f t="shared" si="1855"/>
        <v>0</v>
      </c>
      <c r="V282" s="127">
        <f t="shared" si="1855"/>
        <v>0</v>
      </c>
      <c r="W282" s="127">
        <f t="shared" si="1855"/>
        <v>0</v>
      </c>
      <c r="X282" s="127">
        <f t="shared" si="1855"/>
        <v>0</v>
      </c>
      <c r="Y282" s="127">
        <f t="shared" si="1855"/>
        <v>0</v>
      </c>
      <c r="Z282" s="127">
        <f t="shared" si="1855"/>
        <v>0</v>
      </c>
      <c r="AA282" s="127">
        <f t="shared" si="1855"/>
        <v>0</v>
      </c>
      <c r="AB282" s="127">
        <f t="shared" si="1855"/>
        <v>0</v>
      </c>
      <c r="AC282" s="127">
        <f t="shared" si="1855"/>
        <v>0</v>
      </c>
      <c r="AD282" s="127">
        <f t="shared" si="1855"/>
        <v>0</v>
      </c>
      <c r="AE282" s="127">
        <f t="shared" si="1855"/>
        <v>0</v>
      </c>
      <c r="AF282" s="127">
        <f t="shared" si="1855"/>
        <v>0</v>
      </c>
      <c r="AG282" s="207">
        <f t="shared" si="1855"/>
        <v>0</v>
      </c>
      <c r="AH282" s="207">
        <f t="shared" si="1855"/>
        <v>0</v>
      </c>
      <c r="AI282" s="13">
        <f>AI283</f>
        <v>117.89999999999999</v>
      </c>
      <c r="AJ282" s="11">
        <f t="shared" ref="AJ282:AX282" si="1856">AJ283</f>
        <v>94.1</v>
      </c>
      <c r="AK282" s="97">
        <f t="shared" si="1856"/>
        <v>112.8</v>
      </c>
      <c r="AL282" s="97">
        <f t="shared" si="1856"/>
        <v>94.1</v>
      </c>
      <c r="AM282" s="97">
        <f t="shared" si="1856"/>
        <v>0</v>
      </c>
      <c r="AN282" s="97">
        <f t="shared" si="1856"/>
        <v>0</v>
      </c>
      <c r="AO282" s="97">
        <f t="shared" si="1856"/>
        <v>0</v>
      </c>
      <c r="AP282" s="97">
        <f t="shared" si="1856"/>
        <v>0</v>
      </c>
      <c r="AQ282" s="97">
        <f t="shared" si="1856"/>
        <v>0</v>
      </c>
      <c r="AR282" s="97">
        <f t="shared" si="1856"/>
        <v>0</v>
      </c>
      <c r="AS282" s="97">
        <f t="shared" si="1856"/>
        <v>2.5</v>
      </c>
      <c r="AT282" s="97">
        <f t="shared" si="1856"/>
        <v>0</v>
      </c>
      <c r="AU282" s="97">
        <f t="shared" si="1856"/>
        <v>0</v>
      </c>
      <c r="AV282" s="97">
        <f t="shared" si="1856"/>
        <v>0</v>
      </c>
      <c r="AW282" s="97">
        <f t="shared" si="1856"/>
        <v>2.6</v>
      </c>
      <c r="AX282" s="97">
        <f t="shared" si="1856"/>
        <v>0</v>
      </c>
      <c r="AY282" s="155">
        <f t="shared" si="1309"/>
        <v>0</v>
      </c>
      <c r="AZ282" s="155">
        <f t="shared" si="1310"/>
        <v>0</v>
      </c>
      <c r="BA282" s="155">
        <f t="shared" si="1311"/>
        <v>0</v>
      </c>
      <c r="BB282" s="155">
        <f t="shared" si="1312"/>
        <v>0</v>
      </c>
      <c r="BC282" s="155">
        <f t="shared" si="1313"/>
        <v>0</v>
      </c>
      <c r="BD282" s="155">
        <f t="shared" si="1314"/>
        <v>0</v>
      </c>
      <c r="BE282" s="155">
        <f t="shared" si="1315"/>
        <v>0</v>
      </c>
      <c r="BF282" s="155">
        <f t="shared" si="1316"/>
        <v>0</v>
      </c>
      <c r="BG282" s="155">
        <f t="shared" si="1317"/>
        <v>0</v>
      </c>
      <c r="BH282" s="155">
        <f t="shared" si="1318"/>
        <v>0</v>
      </c>
      <c r="BI282" s="155">
        <f t="shared" si="1319"/>
        <v>0</v>
      </c>
      <c r="BJ282" s="155">
        <f t="shared" si="1320"/>
        <v>0</v>
      </c>
      <c r="BK282" s="155">
        <f t="shared" si="1321"/>
        <v>0</v>
      </c>
      <c r="BL282" s="155">
        <f t="shared" si="1322"/>
        <v>0</v>
      </c>
      <c r="BM282" s="155">
        <f t="shared" si="1323"/>
        <v>0</v>
      </c>
      <c r="BN282" s="155">
        <f t="shared" si="1324"/>
        <v>0</v>
      </c>
      <c r="BO282" s="190">
        <f t="shared" si="1325"/>
        <v>0</v>
      </c>
    </row>
    <row r="283" spans="1:67" ht="15.75" customHeight="1" x14ac:dyDescent="0.25">
      <c r="A283" s="30"/>
      <c r="B283" s="20" t="s">
        <v>7</v>
      </c>
      <c r="C283" s="147">
        <f>E283+G283+I283+K283+M283+O283+Q283</f>
        <v>117.89999999999999</v>
      </c>
      <c r="D283" s="148">
        <f>F283+H283+J283+L283+N283+P283+R283</f>
        <v>94.1</v>
      </c>
      <c r="E283" s="6">
        <v>112.8</v>
      </c>
      <c r="F283" s="6">
        <v>94.1</v>
      </c>
      <c r="G283" s="6"/>
      <c r="H283" s="6"/>
      <c r="I283" s="6"/>
      <c r="J283" s="6"/>
      <c r="K283" s="6"/>
      <c r="L283" s="6"/>
      <c r="M283" s="6">
        <v>2.5</v>
      </c>
      <c r="N283" s="6"/>
      <c r="O283" s="6"/>
      <c r="P283" s="6"/>
      <c r="Q283" s="198">
        <f>'4 priedas_ nepanaudotos lėšos'!C105</f>
        <v>2.6</v>
      </c>
      <c r="R283" s="198">
        <f>'4 priedas_ nepanaudotos lėšos'!D105</f>
        <v>0</v>
      </c>
      <c r="S283" s="147">
        <f>U283+W283+Y283+AA283+AC283+AE283+AG283</f>
        <v>0</v>
      </c>
      <c r="T283" s="148">
        <f>V283+X283+Z283+AB283+AD283+AF283+AH283</f>
        <v>0</v>
      </c>
      <c r="U283" s="128"/>
      <c r="V283" s="128"/>
      <c r="W283" s="128"/>
      <c r="X283" s="128"/>
      <c r="Y283" s="128"/>
      <c r="Z283" s="128"/>
      <c r="AA283" s="128"/>
      <c r="AB283" s="128"/>
      <c r="AC283" s="128"/>
      <c r="AD283" s="128"/>
      <c r="AE283" s="128"/>
      <c r="AF283" s="128"/>
      <c r="AG283" s="208">
        <f>'4 priedas_ nepanaudotos lėšos'!O105</f>
        <v>0</v>
      </c>
      <c r="AH283" s="208">
        <f>'4 priedas_ nepanaudotos lėšos'!P105</f>
        <v>0</v>
      </c>
      <c r="AI283" s="104">
        <f>AK283+AM283+AO283+AQ283+AS283+AU283+AW283</f>
        <v>117.89999999999999</v>
      </c>
      <c r="AJ283" s="105">
        <f>AL283+AN283+AP283+AR283+AT283+AV283+AX283</f>
        <v>94.1</v>
      </c>
      <c r="AK283" s="5">
        <f>E283+U283</f>
        <v>112.8</v>
      </c>
      <c r="AL283" s="5">
        <f t="shared" ref="AL283" si="1857">F283+V283</f>
        <v>94.1</v>
      </c>
      <c r="AM283" s="5">
        <f t="shared" ref="AM283" si="1858">G283+W283</f>
        <v>0</v>
      </c>
      <c r="AN283" s="5">
        <f t="shared" ref="AN283" si="1859">H283+X283</f>
        <v>0</v>
      </c>
      <c r="AO283" s="5">
        <f t="shared" ref="AO283" si="1860">I283+Y283</f>
        <v>0</v>
      </c>
      <c r="AP283" s="5">
        <f t="shared" ref="AP283" si="1861">J283+Z283</f>
        <v>0</v>
      </c>
      <c r="AQ283" s="5">
        <f t="shared" ref="AQ283" si="1862">K283+AA283</f>
        <v>0</v>
      </c>
      <c r="AR283" s="5">
        <f t="shared" ref="AR283" si="1863">L283+AB283</f>
        <v>0</v>
      </c>
      <c r="AS283" s="5">
        <f t="shared" ref="AS283" si="1864">M283+AC283</f>
        <v>2.5</v>
      </c>
      <c r="AT283" s="5">
        <f t="shared" ref="AT283" si="1865">N283+AD283</f>
        <v>0</v>
      </c>
      <c r="AU283" s="5">
        <f t="shared" ref="AU283" si="1866">O283+AE283</f>
        <v>0</v>
      </c>
      <c r="AV283" s="5">
        <f t="shared" ref="AV283" si="1867">P283+AF283</f>
        <v>0</v>
      </c>
      <c r="AW283" s="5">
        <f t="shared" ref="AW283" si="1868">Q283+AG283</f>
        <v>2.6</v>
      </c>
      <c r="AX283" s="5">
        <f t="shared" ref="AX283" si="1869">R283+AH283</f>
        <v>0</v>
      </c>
      <c r="AY283" s="155">
        <f t="shared" si="1309"/>
        <v>0</v>
      </c>
      <c r="AZ283" s="155">
        <f t="shared" si="1310"/>
        <v>0</v>
      </c>
      <c r="BA283" s="155">
        <f t="shared" si="1311"/>
        <v>0</v>
      </c>
      <c r="BB283" s="155">
        <f t="shared" si="1312"/>
        <v>0</v>
      </c>
      <c r="BC283" s="155">
        <f t="shared" si="1313"/>
        <v>0</v>
      </c>
      <c r="BD283" s="155">
        <f t="shared" si="1314"/>
        <v>0</v>
      </c>
      <c r="BE283" s="155">
        <f t="shared" si="1315"/>
        <v>0</v>
      </c>
      <c r="BF283" s="155">
        <f t="shared" si="1316"/>
        <v>0</v>
      </c>
      <c r="BG283" s="155">
        <f t="shared" si="1317"/>
        <v>0</v>
      </c>
      <c r="BH283" s="155">
        <f t="shared" si="1318"/>
        <v>0</v>
      </c>
      <c r="BI283" s="155">
        <f t="shared" si="1319"/>
        <v>0</v>
      </c>
      <c r="BJ283" s="155">
        <f t="shared" si="1320"/>
        <v>0</v>
      </c>
      <c r="BK283" s="155">
        <f t="shared" si="1321"/>
        <v>0</v>
      </c>
      <c r="BL283" s="155">
        <f t="shared" si="1322"/>
        <v>0</v>
      </c>
      <c r="BM283" s="155">
        <f t="shared" si="1323"/>
        <v>0</v>
      </c>
      <c r="BN283" s="155">
        <f t="shared" si="1324"/>
        <v>0</v>
      </c>
      <c r="BO283" s="190">
        <f t="shared" si="1325"/>
        <v>0</v>
      </c>
    </row>
    <row r="284" spans="1:67" ht="15.75" customHeight="1" x14ac:dyDescent="0.25">
      <c r="A284" s="29" t="s">
        <v>48</v>
      </c>
      <c r="B284" s="109" t="s">
        <v>343</v>
      </c>
      <c r="C284" s="145">
        <f>C285</f>
        <v>819.19999999999993</v>
      </c>
      <c r="D284" s="146">
        <f t="shared" ref="D284:R285" si="1870">D285</f>
        <v>644.79999999999995</v>
      </c>
      <c r="E284" s="123">
        <f t="shared" si="1870"/>
        <v>752.9</v>
      </c>
      <c r="F284" s="123">
        <f t="shared" si="1870"/>
        <v>644.79999999999995</v>
      </c>
      <c r="G284" s="123">
        <f t="shared" si="1870"/>
        <v>0</v>
      </c>
      <c r="H284" s="123">
        <f t="shared" si="1870"/>
        <v>0</v>
      </c>
      <c r="I284" s="123">
        <f t="shared" si="1870"/>
        <v>48</v>
      </c>
      <c r="J284" s="123">
        <f t="shared" si="1870"/>
        <v>0</v>
      </c>
      <c r="K284" s="123">
        <f t="shared" si="1870"/>
        <v>0</v>
      </c>
      <c r="L284" s="123">
        <f t="shared" si="1870"/>
        <v>0</v>
      </c>
      <c r="M284" s="123">
        <f t="shared" si="1870"/>
        <v>3.4</v>
      </c>
      <c r="N284" s="123">
        <f t="shared" si="1870"/>
        <v>0</v>
      </c>
      <c r="O284" s="123">
        <f t="shared" si="1870"/>
        <v>0</v>
      </c>
      <c r="P284" s="123">
        <f t="shared" si="1870"/>
        <v>0</v>
      </c>
      <c r="Q284" s="197">
        <f t="shared" si="1870"/>
        <v>14.9</v>
      </c>
      <c r="R284" s="197">
        <f t="shared" si="1870"/>
        <v>0</v>
      </c>
      <c r="S284" s="145">
        <f>S285</f>
        <v>0</v>
      </c>
      <c r="T284" s="146">
        <f t="shared" ref="T284:AH285" si="1871">T285</f>
        <v>0</v>
      </c>
      <c r="U284" s="127">
        <f t="shared" si="1871"/>
        <v>0</v>
      </c>
      <c r="V284" s="127">
        <f t="shared" si="1871"/>
        <v>0</v>
      </c>
      <c r="W284" s="127">
        <f t="shared" si="1871"/>
        <v>0</v>
      </c>
      <c r="X284" s="127">
        <f t="shared" si="1871"/>
        <v>0</v>
      </c>
      <c r="Y284" s="127">
        <f t="shared" si="1871"/>
        <v>0</v>
      </c>
      <c r="Z284" s="127">
        <f t="shared" si="1871"/>
        <v>0</v>
      </c>
      <c r="AA284" s="127">
        <f t="shared" si="1871"/>
        <v>0</v>
      </c>
      <c r="AB284" s="127">
        <f t="shared" si="1871"/>
        <v>0</v>
      </c>
      <c r="AC284" s="127">
        <f t="shared" si="1871"/>
        <v>0</v>
      </c>
      <c r="AD284" s="127">
        <f t="shared" si="1871"/>
        <v>0</v>
      </c>
      <c r="AE284" s="127">
        <f t="shared" si="1871"/>
        <v>0</v>
      </c>
      <c r="AF284" s="127">
        <f t="shared" si="1871"/>
        <v>0</v>
      </c>
      <c r="AG284" s="207">
        <f t="shared" si="1871"/>
        <v>0</v>
      </c>
      <c r="AH284" s="207">
        <f t="shared" si="1871"/>
        <v>0</v>
      </c>
      <c r="AI284" s="13">
        <f>AI285</f>
        <v>819.19999999999993</v>
      </c>
      <c r="AJ284" s="11">
        <f t="shared" ref="AJ284:AX284" si="1872">AJ285</f>
        <v>644.79999999999995</v>
      </c>
      <c r="AK284" s="97">
        <f t="shared" si="1872"/>
        <v>752.9</v>
      </c>
      <c r="AL284" s="97">
        <f t="shared" si="1872"/>
        <v>644.79999999999995</v>
      </c>
      <c r="AM284" s="97">
        <f t="shared" si="1872"/>
        <v>0</v>
      </c>
      <c r="AN284" s="97">
        <f t="shared" si="1872"/>
        <v>0</v>
      </c>
      <c r="AO284" s="97">
        <f t="shared" si="1872"/>
        <v>48</v>
      </c>
      <c r="AP284" s="97">
        <f t="shared" si="1872"/>
        <v>0</v>
      </c>
      <c r="AQ284" s="97">
        <f t="shared" si="1872"/>
        <v>0</v>
      </c>
      <c r="AR284" s="97">
        <f t="shared" si="1872"/>
        <v>0</v>
      </c>
      <c r="AS284" s="97">
        <f t="shared" si="1872"/>
        <v>3.4</v>
      </c>
      <c r="AT284" s="97">
        <f t="shared" si="1872"/>
        <v>0</v>
      </c>
      <c r="AU284" s="97">
        <f t="shared" si="1872"/>
        <v>0</v>
      </c>
      <c r="AV284" s="97">
        <f t="shared" si="1872"/>
        <v>0</v>
      </c>
      <c r="AW284" s="97">
        <f t="shared" si="1872"/>
        <v>14.9</v>
      </c>
      <c r="AX284" s="97">
        <f t="shared" si="1872"/>
        <v>0</v>
      </c>
      <c r="AY284" s="155">
        <f t="shared" si="1309"/>
        <v>0</v>
      </c>
      <c r="AZ284" s="155">
        <f t="shared" si="1310"/>
        <v>0</v>
      </c>
      <c r="BA284" s="155">
        <f t="shared" si="1311"/>
        <v>0</v>
      </c>
      <c r="BB284" s="155">
        <f t="shared" si="1312"/>
        <v>0</v>
      </c>
      <c r="BC284" s="155">
        <f t="shared" si="1313"/>
        <v>0</v>
      </c>
      <c r="BD284" s="155">
        <f t="shared" si="1314"/>
        <v>0</v>
      </c>
      <c r="BE284" s="155">
        <f t="shared" si="1315"/>
        <v>0</v>
      </c>
      <c r="BF284" s="155">
        <f t="shared" si="1316"/>
        <v>0</v>
      </c>
      <c r="BG284" s="155">
        <f t="shared" si="1317"/>
        <v>0</v>
      </c>
      <c r="BH284" s="155">
        <f t="shared" si="1318"/>
        <v>0</v>
      </c>
      <c r="BI284" s="155">
        <f t="shared" si="1319"/>
        <v>0</v>
      </c>
      <c r="BJ284" s="155">
        <f t="shared" si="1320"/>
        <v>0</v>
      </c>
      <c r="BK284" s="155">
        <f t="shared" si="1321"/>
        <v>0</v>
      </c>
      <c r="BL284" s="155">
        <f t="shared" si="1322"/>
        <v>0</v>
      </c>
      <c r="BM284" s="155">
        <f t="shared" si="1323"/>
        <v>0</v>
      </c>
      <c r="BN284" s="155">
        <f t="shared" si="1324"/>
        <v>0</v>
      </c>
      <c r="BO284" s="190">
        <f t="shared" si="1325"/>
        <v>0</v>
      </c>
    </row>
    <row r="285" spans="1:67" ht="15.75" customHeight="1" x14ac:dyDescent="0.25">
      <c r="A285" s="30"/>
      <c r="B285" s="20" t="s">
        <v>350</v>
      </c>
      <c r="C285" s="148">
        <f t="shared" ref="C285:C286" si="1873">E285+G285+I285+K285+M285+O285+Q285</f>
        <v>819.19999999999993</v>
      </c>
      <c r="D285" s="148">
        <f t="shared" ref="D285:D286" si="1874">F285+H285+J285+L285+N285+P285+R285</f>
        <v>644.79999999999995</v>
      </c>
      <c r="E285" s="6">
        <v>752.9</v>
      </c>
      <c r="F285" s="6">
        <v>644.79999999999995</v>
      </c>
      <c r="G285" s="6"/>
      <c r="H285" s="6"/>
      <c r="I285" s="6">
        <f t="shared" si="1870"/>
        <v>48</v>
      </c>
      <c r="J285" s="6">
        <f t="shared" si="1870"/>
        <v>0</v>
      </c>
      <c r="K285" s="6"/>
      <c r="L285" s="6"/>
      <c r="M285" s="6">
        <v>3.4</v>
      </c>
      <c r="N285" s="6"/>
      <c r="O285" s="6"/>
      <c r="P285" s="6"/>
      <c r="Q285" s="198">
        <f>'4 priedas_ nepanaudotos lėšos'!C107</f>
        <v>14.9</v>
      </c>
      <c r="R285" s="198">
        <f>'4 priedas_ nepanaudotos lėšos'!D107</f>
        <v>0</v>
      </c>
      <c r="S285" s="148">
        <f t="shared" ref="S285:S286" si="1875">U285+W285+Y285+AA285+AC285+AE285+AG285</f>
        <v>0</v>
      </c>
      <c r="T285" s="148">
        <f t="shared" ref="T285:T286" si="1876">V285+X285+Z285+AB285+AD285+AF285+AH285</f>
        <v>0</v>
      </c>
      <c r="U285" s="128"/>
      <c r="V285" s="128"/>
      <c r="W285" s="128"/>
      <c r="X285" s="128"/>
      <c r="Y285" s="128">
        <f t="shared" si="1871"/>
        <v>0</v>
      </c>
      <c r="Z285" s="128">
        <f t="shared" si="1871"/>
        <v>0</v>
      </c>
      <c r="AA285" s="128"/>
      <c r="AB285" s="128"/>
      <c r="AC285" s="128"/>
      <c r="AD285" s="128"/>
      <c r="AE285" s="128"/>
      <c r="AF285" s="128"/>
      <c r="AG285" s="208">
        <f>'4 priedas_ nepanaudotos lėšos'!O107</f>
        <v>0</v>
      </c>
      <c r="AH285" s="208">
        <f>'4 priedas_ nepanaudotos lėšos'!P107</f>
        <v>0</v>
      </c>
      <c r="AI285" s="105">
        <f t="shared" ref="AI285:AI286" si="1877">AK285+AM285+AO285+AQ285+AS285+AU285+AW285</f>
        <v>819.19999999999993</v>
      </c>
      <c r="AJ285" s="105">
        <f t="shared" ref="AJ285:AJ286" si="1878">AL285+AN285+AP285+AR285+AT285+AV285+AX285</f>
        <v>644.79999999999995</v>
      </c>
      <c r="AK285" s="5">
        <f>E285+U285</f>
        <v>752.9</v>
      </c>
      <c r="AL285" s="5">
        <f t="shared" ref="AL285:AL286" si="1879">F285+V285</f>
        <v>644.79999999999995</v>
      </c>
      <c r="AM285" s="5">
        <f t="shared" ref="AM285:AM286" si="1880">G285+W285</f>
        <v>0</v>
      </c>
      <c r="AN285" s="5">
        <f t="shared" ref="AN285:AN286" si="1881">H285+X285</f>
        <v>0</v>
      </c>
      <c r="AO285" s="5">
        <f t="shared" ref="AO285:AO286" si="1882">I285+Y285</f>
        <v>48</v>
      </c>
      <c r="AP285" s="5">
        <f t="shared" ref="AP285:AP286" si="1883">J285+Z285</f>
        <v>0</v>
      </c>
      <c r="AQ285" s="5">
        <f t="shared" ref="AQ285:AQ286" si="1884">K285+AA285</f>
        <v>0</v>
      </c>
      <c r="AR285" s="5">
        <f t="shared" ref="AR285:AR286" si="1885">L285+AB285</f>
        <v>0</v>
      </c>
      <c r="AS285" s="5">
        <f t="shared" ref="AS285:AS286" si="1886">M285+AC285</f>
        <v>3.4</v>
      </c>
      <c r="AT285" s="5">
        <f t="shared" ref="AT285:AT286" si="1887">N285+AD285</f>
        <v>0</v>
      </c>
      <c r="AU285" s="5">
        <f t="shared" ref="AU285:AU286" si="1888">O285+AE285</f>
        <v>0</v>
      </c>
      <c r="AV285" s="5">
        <f t="shared" ref="AV285:AV286" si="1889">P285+AF285</f>
        <v>0</v>
      </c>
      <c r="AW285" s="5">
        <f t="shared" ref="AW285:AW286" si="1890">Q285+AG285</f>
        <v>14.9</v>
      </c>
      <c r="AX285" s="5">
        <f t="shared" ref="AX285:AX286" si="1891">R285+AH285</f>
        <v>0</v>
      </c>
      <c r="AY285" s="155">
        <f t="shared" si="1309"/>
        <v>0</v>
      </c>
      <c r="AZ285" s="155">
        <f t="shared" si="1310"/>
        <v>0</v>
      </c>
      <c r="BA285" s="155">
        <f t="shared" si="1311"/>
        <v>0</v>
      </c>
      <c r="BB285" s="155">
        <f t="shared" si="1312"/>
        <v>0</v>
      </c>
      <c r="BC285" s="155">
        <f t="shared" si="1313"/>
        <v>0</v>
      </c>
      <c r="BD285" s="155">
        <f t="shared" si="1314"/>
        <v>0</v>
      </c>
      <c r="BE285" s="155">
        <f t="shared" si="1315"/>
        <v>0</v>
      </c>
      <c r="BF285" s="155">
        <f t="shared" si="1316"/>
        <v>0</v>
      </c>
      <c r="BG285" s="155">
        <f t="shared" si="1317"/>
        <v>0</v>
      </c>
      <c r="BH285" s="155">
        <f t="shared" si="1318"/>
        <v>0</v>
      </c>
      <c r="BI285" s="155">
        <f t="shared" si="1319"/>
        <v>0</v>
      </c>
      <c r="BJ285" s="155">
        <f t="shared" si="1320"/>
        <v>0</v>
      </c>
      <c r="BK285" s="155">
        <f t="shared" si="1321"/>
        <v>0</v>
      </c>
      <c r="BL285" s="155">
        <f t="shared" si="1322"/>
        <v>0</v>
      </c>
      <c r="BM285" s="155">
        <f t="shared" si="1323"/>
        <v>0</v>
      </c>
      <c r="BN285" s="155">
        <f t="shared" si="1324"/>
        <v>0</v>
      </c>
      <c r="BO285" s="190">
        <f t="shared" si="1325"/>
        <v>0</v>
      </c>
    </row>
    <row r="286" spans="1:67" ht="15.75" customHeight="1" x14ac:dyDescent="0.25">
      <c r="A286" s="30"/>
      <c r="B286" s="34" t="s">
        <v>423</v>
      </c>
      <c r="C286" s="150">
        <f t="shared" si="1873"/>
        <v>48</v>
      </c>
      <c r="D286" s="150">
        <f t="shared" si="1874"/>
        <v>0</v>
      </c>
      <c r="E286" s="130"/>
      <c r="F286" s="130"/>
      <c r="G286" s="130"/>
      <c r="H286" s="130"/>
      <c r="I286" s="130">
        <v>48</v>
      </c>
      <c r="J286" s="130"/>
      <c r="K286" s="130"/>
      <c r="L286" s="130"/>
      <c r="M286" s="130"/>
      <c r="N286" s="130"/>
      <c r="O286" s="130"/>
      <c r="P286" s="130"/>
      <c r="Q286" s="199"/>
      <c r="R286" s="199"/>
      <c r="S286" s="150">
        <f t="shared" si="1875"/>
        <v>0</v>
      </c>
      <c r="T286" s="150">
        <f t="shared" si="1876"/>
        <v>0</v>
      </c>
      <c r="U286" s="131"/>
      <c r="V286" s="131"/>
      <c r="W286" s="131"/>
      <c r="X286" s="131"/>
      <c r="Y286" s="131"/>
      <c r="Z286" s="131"/>
      <c r="AA286" s="131"/>
      <c r="AB286" s="131"/>
      <c r="AC286" s="131"/>
      <c r="AD286" s="131"/>
      <c r="AE286" s="131"/>
      <c r="AF286" s="131"/>
      <c r="AG286" s="209"/>
      <c r="AH286" s="209"/>
      <c r="AI286" s="137">
        <f t="shared" si="1877"/>
        <v>48</v>
      </c>
      <c r="AJ286" s="137">
        <f t="shared" si="1878"/>
        <v>0</v>
      </c>
      <c r="AK286" s="106">
        <f t="shared" ref="AK286" si="1892">E286+U286</f>
        <v>0</v>
      </c>
      <c r="AL286" s="106">
        <f t="shared" si="1879"/>
        <v>0</v>
      </c>
      <c r="AM286" s="106">
        <f t="shared" si="1880"/>
        <v>0</v>
      </c>
      <c r="AN286" s="106">
        <f t="shared" si="1881"/>
        <v>0</v>
      </c>
      <c r="AO286" s="106">
        <f t="shared" si="1882"/>
        <v>48</v>
      </c>
      <c r="AP286" s="106">
        <f t="shared" si="1883"/>
        <v>0</v>
      </c>
      <c r="AQ286" s="106">
        <f t="shared" si="1884"/>
        <v>0</v>
      </c>
      <c r="AR286" s="106">
        <f t="shared" si="1885"/>
        <v>0</v>
      </c>
      <c r="AS286" s="106">
        <f t="shared" si="1886"/>
        <v>0</v>
      </c>
      <c r="AT286" s="106">
        <f t="shared" si="1887"/>
        <v>0</v>
      </c>
      <c r="AU286" s="106">
        <f t="shared" si="1888"/>
        <v>0</v>
      </c>
      <c r="AV286" s="106">
        <f t="shared" si="1889"/>
        <v>0</v>
      </c>
      <c r="AW286" s="106">
        <f t="shared" si="1890"/>
        <v>0</v>
      </c>
      <c r="AX286" s="106">
        <f t="shared" si="1891"/>
        <v>0</v>
      </c>
      <c r="AY286" s="155">
        <f t="shared" si="1309"/>
        <v>0</v>
      </c>
      <c r="AZ286" s="155">
        <f t="shared" si="1310"/>
        <v>0</v>
      </c>
      <c r="BA286" s="155">
        <f t="shared" si="1311"/>
        <v>0</v>
      </c>
      <c r="BB286" s="155">
        <f t="shared" si="1312"/>
        <v>0</v>
      </c>
      <c r="BC286" s="155">
        <f t="shared" si="1313"/>
        <v>0</v>
      </c>
      <c r="BD286" s="155">
        <f t="shared" si="1314"/>
        <v>0</v>
      </c>
      <c r="BE286" s="155">
        <f t="shared" si="1315"/>
        <v>0</v>
      </c>
      <c r="BF286" s="155">
        <f t="shared" si="1316"/>
        <v>0</v>
      </c>
      <c r="BG286" s="155">
        <f t="shared" si="1317"/>
        <v>0</v>
      </c>
      <c r="BH286" s="155">
        <f t="shared" si="1318"/>
        <v>0</v>
      </c>
      <c r="BI286" s="155">
        <f t="shared" si="1319"/>
        <v>0</v>
      </c>
      <c r="BJ286" s="155">
        <f t="shared" si="1320"/>
        <v>0</v>
      </c>
      <c r="BK286" s="155">
        <f t="shared" si="1321"/>
        <v>0</v>
      </c>
      <c r="BL286" s="155">
        <f t="shared" si="1322"/>
        <v>0</v>
      </c>
      <c r="BM286" s="155">
        <f t="shared" si="1323"/>
        <v>0</v>
      </c>
      <c r="BN286" s="155">
        <f t="shared" si="1324"/>
        <v>0</v>
      </c>
      <c r="BO286" s="190">
        <f t="shared" si="1325"/>
        <v>0</v>
      </c>
    </row>
    <row r="287" spans="1:67" ht="15.75" customHeight="1" x14ac:dyDescent="0.25">
      <c r="A287" s="29" t="s">
        <v>49</v>
      </c>
      <c r="B287" s="109" t="s">
        <v>342</v>
      </c>
      <c r="C287" s="145">
        <f>C288</f>
        <v>395.7</v>
      </c>
      <c r="D287" s="146">
        <f t="shared" ref="D287:R287" si="1893">D288</f>
        <v>269.89999999999998</v>
      </c>
      <c r="E287" s="123">
        <f t="shared" si="1893"/>
        <v>359</v>
      </c>
      <c r="F287" s="123">
        <f t="shared" si="1893"/>
        <v>269.89999999999998</v>
      </c>
      <c r="G287" s="123">
        <f t="shared" si="1893"/>
        <v>0</v>
      </c>
      <c r="H287" s="123">
        <f t="shared" si="1893"/>
        <v>0</v>
      </c>
      <c r="I287" s="123">
        <f t="shared" si="1893"/>
        <v>0</v>
      </c>
      <c r="J287" s="123">
        <f t="shared" si="1893"/>
        <v>0</v>
      </c>
      <c r="K287" s="123">
        <f t="shared" si="1893"/>
        <v>0</v>
      </c>
      <c r="L287" s="123">
        <f t="shared" si="1893"/>
        <v>0</v>
      </c>
      <c r="M287" s="123">
        <f t="shared" si="1893"/>
        <v>26</v>
      </c>
      <c r="N287" s="123">
        <f t="shared" si="1893"/>
        <v>0</v>
      </c>
      <c r="O287" s="123">
        <f t="shared" si="1893"/>
        <v>0</v>
      </c>
      <c r="P287" s="123">
        <f t="shared" si="1893"/>
        <v>0</v>
      </c>
      <c r="Q287" s="197">
        <f t="shared" si="1893"/>
        <v>10.7</v>
      </c>
      <c r="R287" s="197">
        <f t="shared" si="1893"/>
        <v>0</v>
      </c>
      <c r="S287" s="145">
        <f>S288</f>
        <v>0</v>
      </c>
      <c r="T287" s="146">
        <f t="shared" ref="T287:AH287" si="1894">T288</f>
        <v>0</v>
      </c>
      <c r="U287" s="127">
        <f t="shared" si="1894"/>
        <v>0</v>
      </c>
      <c r="V287" s="127">
        <f t="shared" si="1894"/>
        <v>0</v>
      </c>
      <c r="W287" s="127">
        <f t="shared" si="1894"/>
        <v>0</v>
      </c>
      <c r="X287" s="127">
        <f t="shared" si="1894"/>
        <v>0</v>
      </c>
      <c r="Y287" s="127">
        <f t="shared" si="1894"/>
        <v>0</v>
      </c>
      <c r="Z287" s="127">
        <f t="shared" si="1894"/>
        <v>0</v>
      </c>
      <c r="AA287" s="127">
        <f t="shared" si="1894"/>
        <v>0</v>
      </c>
      <c r="AB287" s="127">
        <f t="shared" si="1894"/>
        <v>0</v>
      </c>
      <c r="AC287" s="127">
        <f t="shared" si="1894"/>
        <v>0</v>
      </c>
      <c r="AD287" s="127">
        <f t="shared" si="1894"/>
        <v>0</v>
      </c>
      <c r="AE287" s="127">
        <f t="shared" si="1894"/>
        <v>0</v>
      </c>
      <c r="AF287" s="127">
        <f t="shared" si="1894"/>
        <v>0</v>
      </c>
      <c r="AG287" s="207">
        <f t="shared" si="1894"/>
        <v>0</v>
      </c>
      <c r="AH287" s="207">
        <f t="shared" si="1894"/>
        <v>0</v>
      </c>
      <c r="AI287" s="13">
        <f>AI288</f>
        <v>395.7</v>
      </c>
      <c r="AJ287" s="11">
        <f t="shared" ref="AJ287:AX287" si="1895">AJ288</f>
        <v>269.89999999999998</v>
      </c>
      <c r="AK287" s="97">
        <f t="shared" si="1895"/>
        <v>359</v>
      </c>
      <c r="AL287" s="97">
        <f t="shared" si="1895"/>
        <v>269.89999999999998</v>
      </c>
      <c r="AM287" s="97">
        <f t="shared" si="1895"/>
        <v>0</v>
      </c>
      <c r="AN287" s="97">
        <f t="shared" si="1895"/>
        <v>0</v>
      </c>
      <c r="AO287" s="97">
        <f t="shared" si="1895"/>
        <v>0</v>
      </c>
      <c r="AP287" s="97">
        <f t="shared" si="1895"/>
        <v>0</v>
      </c>
      <c r="AQ287" s="97">
        <f t="shared" si="1895"/>
        <v>0</v>
      </c>
      <c r="AR287" s="97">
        <f t="shared" si="1895"/>
        <v>0</v>
      </c>
      <c r="AS287" s="97">
        <f t="shared" si="1895"/>
        <v>26</v>
      </c>
      <c r="AT287" s="97">
        <f t="shared" si="1895"/>
        <v>0</v>
      </c>
      <c r="AU287" s="97">
        <f t="shared" si="1895"/>
        <v>0</v>
      </c>
      <c r="AV287" s="97">
        <f t="shared" si="1895"/>
        <v>0</v>
      </c>
      <c r="AW287" s="97">
        <f t="shared" si="1895"/>
        <v>10.7</v>
      </c>
      <c r="AX287" s="97">
        <f t="shared" si="1895"/>
        <v>0</v>
      </c>
      <c r="AY287" s="155">
        <f t="shared" si="1309"/>
        <v>0</v>
      </c>
      <c r="AZ287" s="155">
        <f t="shared" si="1310"/>
        <v>0</v>
      </c>
      <c r="BA287" s="155">
        <f t="shared" si="1311"/>
        <v>0</v>
      </c>
      <c r="BB287" s="155">
        <f t="shared" si="1312"/>
        <v>0</v>
      </c>
      <c r="BC287" s="155">
        <f t="shared" si="1313"/>
        <v>0</v>
      </c>
      <c r="BD287" s="155">
        <f t="shared" si="1314"/>
        <v>0</v>
      </c>
      <c r="BE287" s="155">
        <f t="shared" si="1315"/>
        <v>0</v>
      </c>
      <c r="BF287" s="155">
        <f t="shared" si="1316"/>
        <v>0</v>
      </c>
      <c r="BG287" s="155">
        <f t="shared" si="1317"/>
        <v>0</v>
      </c>
      <c r="BH287" s="155">
        <f t="shared" si="1318"/>
        <v>0</v>
      </c>
      <c r="BI287" s="155">
        <f t="shared" si="1319"/>
        <v>0</v>
      </c>
      <c r="BJ287" s="155">
        <f t="shared" si="1320"/>
        <v>0</v>
      </c>
      <c r="BK287" s="155">
        <f t="shared" si="1321"/>
        <v>0</v>
      </c>
      <c r="BL287" s="155">
        <f t="shared" si="1322"/>
        <v>0</v>
      </c>
      <c r="BM287" s="155">
        <f t="shared" si="1323"/>
        <v>0</v>
      </c>
      <c r="BN287" s="155">
        <f t="shared" si="1324"/>
        <v>0</v>
      </c>
      <c r="BO287" s="190">
        <f t="shared" si="1325"/>
        <v>0</v>
      </c>
    </row>
    <row r="288" spans="1:67" ht="15.75" customHeight="1" x14ac:dyDescent="0.25">
      <c r="A288" s="30"/>
      <c r="B288" s="20" t="s">
        <v>7</v>
      </c>
      <c r="C288" s="147">
        <f>E288+G288+I288+K288+M288+O288+Q288</f>
        <v>395.7</v>
      </c>
      <c r="D288" s="148">
        <f>F288+H288+J288+L288+N288+P288+R288</f>
        <v>269.89999999999998</v>
      </c>
      <c r="E288" s="6">
        <v>359</v>
      </c>
      <c r="F288" s="6">
        <v>269.89999999999998</v>
      </c>
      <c r="G288" s="6"/>
      <c r="H288" s="6"/>
      <c r="I288" s="6"/>
      <c r="J288" s="6"/>
      <c r="K288" s="6"/>
      <c r="L288" s="6"/>
      <c r="M288" s="6">
        <v>26</v>
      </c>
      <c r="N288" s="6"/>
      <c r="O288" s="6"/>
      <c r="P288" s="6"/>
      <c r="Q288" s="198">
        <f>'4 priedas_ nepanaudotos lėšos'!C109</f>
        <v>10.7</v>
      </c>
      <c r="R288" s="198">
        <f>'4 priedas_ nepanaudotos lėšos'!D109</f>
        <v>0</v>
      </c>
      <c r="S288" s="147">
        <f>U288+W288+Y288+AA288+AC288+AE288+AG288</f>
        <v>0</v>
      </c>
      <c r="T288" s="148">
        <f>V288+X288+Z288+AB288+AD288+AF288+AH288</f>
        <v>0</v>
      </c>
      <c r="U288" s="128"/>
      <c r="V288" s="128"/>
      <c r="W288" s="128"/>
      <c r="X288" s="128"/>
      <c r="Y288" s="128"/>
      <c r="Z288" s="128"/>
      <c r="AA288" s="128"/>
      <c r="AB288" s="128"/>
      <c r="AC288" s="128"/>
      <c r="AD288" s="128"/>
      <c r="AE288" s="128"/>
      <c r="AF288" s="128"/>
      <c r="AG288" s="208">
        <f>'4 priedas_ nepanaudotos lėšos'!O109</f>
        <v>0</v>
      </c>
      <c r="AH288" s="208">
        <f>'4 priedas_ nepanaudotos lėšos'!P109</f>
        <v>0</v>
      </c>
      <c r="AI288" s="104">
        <f>AK288+AM288+AO288+AQ288+AS288+AU288+AW288</f>
        <v>395.7</v>
      </c>
      <c r="AJ288" s="105">
        <f>AL288+AN288+AP288+AR288+AT288+AV288+AX288</f>
        <v>269.89999999999998</v>
      </c>
      <c r="AK288" s="5">
        <f>E288+U288</f>
        <v>359</v>
      </c>
      <c r="AL288" s="5">
        <f t="shared" ref="AL288" si="1896">F288+V288</f>
        <v>269.89999999999998</v>
      </c>
      <c r="AM288" s="5">
        <f t="shared" ref="AM288" si="1897">G288+W288</f>
        <v>0</v>
      </c>
      <c r="AN288" s="5">
        <f t="shared" ref="AN288" si="1898">H288+X288</f>
        <v>0</v>
      </c>
      <c r="AO288" s="5">
        <f t="shared" ref="AO288" si="1899">I288+Y288</f>
        <v>0</v>
      </c>
      <c r="AP288" s="5">
        <f t="shared" ref="AP288" si="1900">J288+Z288</f>
        <v>0</v>
      </c>
      <c r="AQ288" s="5">
        <f t="shared" ref="AQ288" si="1901">K288+AA288</f>
        <v>0</v>
      </c>
      <c r="AR288" s="5">
        <f t="shared" ref="AR288" si="1902">L288+AB288</f>
        <v>0</v>
      </c>
      <c r="AS288" s="5">
        <f t="shared" ref="AS288" si="1903">M288+AC288</f>
        <v>26</v>
      </c>
      <c r="AT288" s="5">
        <f t="shared" ref="AT288" si="1904">N288+AD288</f>
        <v>0</v>
      </c>
      <c r="AU288" s="5">
        <f t="shared" ref="AU288" si="1905">O288+AE288</f>
        <v>0</v>
      </c>
      <c r="AV288" s="5">
        <f t="shared" ref="AV288" si="1906">P288+AF288</f>
        <v>0</v>
      </c>
      <c r="AW288" s="5">
        <f t="shared" ref="AW288" si="1907">Q288+AG288</f>
        <v>10.7</v>
      </c>
      <c r="AX288" s="5">
        <f t="shared" ref="AX288" si="1908">R288+AH288</f>
        <v>0</v>
      </c>
      <c r="AY288" s="155">
        <f t="shared" si="1309"/>
        <v>0</v>
      </c>
      <c r="AZ288" s="155">
        <f t="shared" si="1310"/>
        <v>0</v>
      </c>
      <c r="BA288" s="155">
        <f t="shared" si="1311"/>
        <v>0</v>
      </c>
      <c r="BB288" s="155">
        <f t="shared" si="1312"/>
        <v>0</v>
      </c>
      <c r="BC288" s="155">
        <f t="shared" si="1313"/>
        <v>0</v>
      </c>
      <c r="BD288" s="155">
        <f t="shared" si="1314"/>
        <v>0</v>
      </c>
      <c r="BE288" s="155">
        <f t="shared" si="1315"/>
        <v>0</v>
      </c>
      <c r="BF288" s="155">
        <f t="shared" si="1316"/>
        <v>0</v>
      </c>
      <c r="BG288" s="155">
        <f t="shared" si="1317"/>
        <v>0</v>
      </c>
      <c r="BH288" s="155">
        <f t="shared" si="1318"/>
        <v>0</v>
      </c>
      <c r="BI288" s="155">
        <f t="shared" si="1319"/>
        <v>0</v>
      </c>
      <c r="BJ288" s="155">
        <f t="shared" si="1320"/>
        <v>0</v>
      </c>
      <c r="BK288" s="155">
        <f t="shared" si="1321"/>
        <v>0</v>
      </c>
      <c r="BL288" s="155">
        <f t="shared" si="1322"/>
        <v>0</v>
      </c>
      <c r="BM288" s="155">
        <f t="shared" si="1323"/>
        <v>0</v>
      </c>
      <c r="BN288" s="155">
        <f t="shared" si="1324"/>
        <v>0</v>
      </c>
      <c r="BO288" s="190">
        <f t="shared" si="1325"/>
        <v>0</v>
      </c>
    </row>
    <row r="289" spans="1:67" ht="15.75" customHeight="1" x14ac:dyDescent="0.25">
      <c r="A289" s="29" t="s">
        <v>50</v>
      </c>
      <c r="B289" s="109" t="s">
        <v>345</v>
      </c>
      <c r="C289" s="145">
        <f>C290</f>
        <v>315.2</v>
      </c>
      <c r="D289" s="146">
        <f t="shared" ref="D289:R289" si="1909">D290</f>
        <v>225.60000000000002</v>
      </c>
      <c r="E289" s="123">
        <f t="shared" si="1909"/>
        <v>292.5</v>
      </c>
      <c r="F289" s="123">
        <f t="shared" si="1909"/>
        <v>206.8</v>
      </c>
      <c r="G289" s="123">
        <f t="shared" si="1909"/>
        <v>0</v>
      </c>
      <c r="H289" s="123">
        <f t="shared" si="1909"/>
        <v>0</v>
      </c>
      <c r="I289" s="123">
        <f t="shared" si="1909"/>
        <v>21.7</v>
      </c>
      <c r="J289" s="123">
        <f t="shared" si="1909"/>
        <v>18.8</v>
      </c>
      <c r="K289" s="123">
        <f t="shared" si="1909"/>
        <v>0</v>
      </c>
      <c r="L289" s="123">
        <f t="shared" si="1909"/>
        <v>0</v>
      </c>
      <c r="M289" s="123">
        <f t="shared" si="1909"/>
        <v>0.6</v>
      </c>
      <c r="N289" s="123">
        <f t="shared" si="1909"/>
        <v>0</v>
      </c>
      <c r="O289" s="123">
        <f t="shared" si="1909"/>
        <v>0</v>
      </c>
      <c r="P289" s="123">
        <f t="shared" si="1909"/>
        <v>0</v>
      </c>
      <c r="Q289" s="197">
        <f t="shared" si="1909"/>
        <v>0.4</v>
      </c>
      <c r="R289" s="197">
        <f t="shared" si="1909"/>
        <v>0</v>
      </c>
      <c r="S289" s="145">
        <f>S290</f>
        <v>0</v>
      </c>
      <c r="T289" s="146">
        <f t="shared" ref="T289:AH289" si="1910">T290</f>
        <v>0</v>
      </c>
      <c r="U289" s="127">
        <f t="shared" si="1910"/>
        <v>0</v>
      </c>
      <c r="V289" s="127">
        <f t="shared" si="1910"/>
        <v>0</v>
      </c>
      <c r="W289" s="127">
        <f t="shared" si="1910"/>
        <v>0</v>
      </c>
      <c r="X289" s="127">
        <f t="shared" si="1910"/>
        <v>0</v>
      </c>
      <c r="Y289" s="127">
        <f t="shared" si="1910"/>
        <v>0</v>
      </c>
      <c r="Z289" s="127">
        <f t="shared" si="1910"/>
        <v>0</v>
      </c>
      <c r="AA289" s="127">
        <f t="shared" si="1910"/>
        <v>0</v>
      </c>
      <c r="AB289" s="127">
        <f t="shared" si="1910"/>
        <v>0</v>
      </c>
      <c r="AC289" s="127">
        <f t="shared" si="1910"/>
        <v>0</v>
      </c>
      <c r="AD289" s="127">
        <f t="shared" si="1910"/>
        <v>0</v>
      </c>
      <c r="AE289" s="127">
        <f t="shared" si="1910"/>
        <v>0</v>
      </c>
      <c r="AF289" s="127">
        <f t="shared" si="1910"/>
        <v>0</v>
      </c>
      <c r="AG289" s="207">
        <f t="shared" si="1910"/>
        <v>0</v>
      </c>
      <c r="AH289" s="207">
        <f t="shared" si="1910"/>
        <v>0</v>
      </c>
      <c r="AI289" s="13">
        <f>AI290</f>
        <v>315.2</v>
      </c>
      <c r="AJ289" s="11">
        <f t="shared" ref="AJ289:AX289" si="1911">AJ290</f>
        <v>225.60000000000002</v>
      </c>
      <c r="AK289" s="97">
        <f t="shared" si="1911"/>
        <v>292.5</v>
      </c>
      <c r="AL289" s="97">
        <f t="shared" si="1911"/>
        <v>206.8</v>
      </c>
      <c r="AM289" s="97">
        <f t="shared" si="1911"/>
        <v>0</v>
      </c>
      <c r="AN289" s="97">
        <f t="shared" si="1911"/>
        <v>0</v>
      </c>
      <c r="AO289" s="97">
        <f t="shared" si="1911"/>
        <v>21.7</v>
      </c>
      <c r="AP289" s="97">
        <f t="shared" si="1911"/>
        <v>18.8</v>
      </c>
      <c r="AQ289" s="97">
        <f t="shared" si="1911"/>
        <v>0</v>
      </c>
      <c r="AR289" s="97">
        <f t="shared" si="1911"/>
        <v>0</v>
      </c>
      <c r="AS289" s="97">
        <f t="shared" si="1911"/>
        <v>0.6</v>
      </c>
      <c r="AT289" s="97">
        <f t="shared" si="1911"/>
        <v>0</v>
      </c>
      <c r="AU289" s="97">
        <f t="shared" si="1911"/>
        <v>0</v>
      </c>
      <c r="AV289" s="97">
        <f t="shared" si="1911"/>
        <v>0</v>
      </c>
      <c r="AW289" s="97">
        <f t="shared" si="1911"/>
        <v>0.4</v>
      </c>
      <c r="AX289" s="97">
        <f t="shared" si="1911"/>
        <v>0</v>
      </c>
      <c r="AY289" s="155">
        <f t="shared" si="1309"/>
        <v>0</v>
      </c>
      <c r="AZ289" s="155">
        <f t="shared" si="1310"/>
        <v>0</v>
      </c>
      <c r="BA289" s="155">
        <f t="shared" si="1311"/>
        <v>0</v>
      </c>
      <c r="BB289" s="155">
        <f t="shared" si="1312"/>
        <v>0</v>
      </c>
      <c r="BC289" s="155">
        <f t="shared" si="1313"/>
        <v>0</v>
      </c>
      <c r="BD289" s="155">
        <f t="shared" si="1314"/>
        <v>0</v>
      </c>
      <c r="BE289" s="155">
        <f t="shared" si="1315"/>
        <v>0</v>
      </c>
      <c r="BF289" s="155">
        <f t="shared" si="1316"/>
        <v>0</v>
      </c>
      <c r="BG289" s="155">
        <f t="shared" si="1317"/>
        <v>0</v>
      </c>
      <c r="BH289" s="155">
        <f t="shared" si="1318"/>
        <v>0</v>
      </c>
      <c r="BI289" s="155">
        <f t="shared" si="1319"/>
        <v>0</v>
      </c>
      <c r="BJ289" s="155">
        <f t="shared" si="1320"/>
        <v>0</v>
      </c>
      <c r="BK289" s="155">
        <f t="shared" si="1321"/>
        <v>0</v>
      </c>
      <c r="BL289" s="155">
        <f t="shared" si="1322"/>
        <v>0</v>
      </c>
      <c r="BM289" s="155">
        <f t="shared" si="1323"/>
        <v>0</v>
      </c>
      <c r="BN289" s="155">
        <f t="shared" si="1324"/>
        <v>0</v>
      </c>
      <c r="BO289" s="190">
        <f t="shared" si="1325"/>
        <v>0</v>
      </c>
    </row>
    <row r="290" spans="1:67" ht="15.75" customHeight="1" x14ac:dyDescent="0.25">
      <c r="A290" s="30"/>
      <c r="B290" s="20" t="s">
        <v>294</v>
      </c>
      <c r="C290" s="148">
        <f t="shared" ref="C290:C292" si="1912">E290+G290+I290+K290+M290+O290+Q290</f>
        <v>315.2</v>
      </c>
      <c r="D290" s="148">
        <f t="shared" ref="D290:D292" si="1913">F290+H290+J290+L290+N290+P290+R290</f>
        <v>225.60000000000002</v>
      </c>
      <c r="E290" s="6">
        <v>292.5</v>
      </c>
      <c r="F290" s="6">
        <v>206.8</v>
      </c>
      <c r="G290" s="6"/>
      <c r="H290" s="6"/>
      <c r="I290" s="6">
        <f>I292+I291</f>
        <v>21.7</v>
      </c>
      <c r="J290" s="6">
        <f>J292+J291</f>
        <v>18.8</v>
      </c>
      <c r="K290" s="6"/>
      <c r="L290" s="6"/>
      <c r="M290" s="6">
        <v>0.6</v>
      </c>
      <c r="N290" s="6"/>
      <c r="O290" s="6"/>
      <c r="P290" s="6"/>
      <c r="Q290" s="198">
        <f>'4 priedas_ nepanaudotos lėšos'!C111</f>
        <v>0.4</v>
      </c>
      <c r="R290" s="198">
        <f>'4 priedas_ nepanaudotos lėšos'!D111</f>
        <v>0</v>
      </c>
      <c r="S290" s="148">
        <f t="shared" ref="S290:S292" si="1914">U290+W290+Y290+AA290+AC290+AE290+AG290</f>
        <v>0</v>
      </c>
      <c r="T290" s="148">
        <f t="shared" ref="T290:T292" si="1915">V290+X290+Z290+AB290+AD290+AF290+AH290</f>
        <v>0</v>
      </c>
      <c r="U290" s="128"/>
      <c r="V290" s="128"/>
      <c r="W290" s="128"/>
      <c r="X290" s="128"/>
      <c r="Y290" s="128">
        <f>Y292</f>
        <v>0</v>
      </c>
      <c r="Z290" s="128">
        <f>Z292</f>
        <v>0</v>
      </c>
      <c r="AA290" s="128"/>
      <c r="AB290" s="128"/>
      <c r="AC290" s="128"/>
      <c r="AD290" s="128"/>
      <c r="AE290" s="128"/>
      <c r="AF290" s="128"/>
      <c r="AG290" s="208">
        <f>'4 priedas_ nepanaudotos lėšos'!O111</f>
        <v>0</v>
      </c>
      <c r="AH290" s="208">
        <f>'4 priedas_ nepanaudotos lėšos'!P111</f>
        <v>0</v>
      </c>
      <c r="AI290" s="105">
        <f t="shared" ref="AI290:AI292" si="1916">AK290+AM290+AO290+AQ290+AS290+AU290+AW290</f>
        <v>315.2</v>
      </c>
      <c r="AJ290" s="105">
        <f t="shared" ref="AJ290:AJ292" si="1917">AL290+AN290+AP290+AR290+AT290+AV290+AX290</f>
        <v>225.60000000000002</v>
      </c>
      <c r="AK290" s="5">
        <f>E290+U290</f>
        <v>292.5</v>
      </c>
      <c r="AL290" s="5">
        <f t="shared" ref="AL290:AL292" si="1918">F290+V290</f>
        <v>206.8</v>
      </c>
      <c r="AM290" s="5">
        <f t="shared" ref="AM290:AM292" si="1919">G290+W290</f>
        <v>0</v>
      </c>
      <c r="AN290" s="5">
        <f t="shared" ref="AN290:AN292" si="1920">H290+X290</f>
        <v>0</v>
      </c>
      <c r="AO290" s="5">
        <f t="shared" ref="AO290:AO292" si="1921">I290+Y290</f>
        <v>21.7</v>
      </c>
      <c r="AP290" s="5">
        <f t="shared" ref="AP290:AP292" si="1922">J290+Z290</f>
        <v>18.8</v>
      </c>
      <c r="AQ290" s="5">
        <f t="shared" ref="AQ290:AQ292" si="1923">K290+AA290</f>
        <v>0</v>
      </c>
      <c r="AR290" s="5">
        <f t="shared" ref="AR290:AR292" si="1924">L290+AB290</f>
        <v>0</v>
      </c>
      <c r="AS290" s="5">
        <f t="shared" ref="AS290:AS292" si="1925">M290+AC290</f>
        <v>0.6</v>
      </c>
      <c r="AT290" s="5">
        <f t="shared" ref="AT290:AT292" si="1926">N290+AD290</f>
        <v>0</v>
      </c>
      <c r="AU290" s="5">
        <f t="shared" ref="AU290:AU292" si="1927">O290+AE290</f>
        <v>0</v>
      </c>
      <c r="AV290" s="5">
        <f t="shared" ref="AV290:AV292" si="1928">P290+AF290</f>
        <v>0</v>
      </c>
      <c r="AW290" s="5">
        <f t="shared" ref="AW290:AW292" si="1929">Q290+AG290</f>
        <v>0.4</v>
      </c>
      <c r="AX290" s="5">
        <f t="shared" ref="AX290:AX292" si="1930">R290+AH290</f>
        <v>0</v>
      </c>
      <c r="AY290" s="155">
        <f t="shared" ref="AY290:AY305" si="1931">C290-AI290</f>
        <v>0</v>
      </c>
      <c r="AZ290" s="155">
        <f t="shared" ref="AZ290:AZ305" si="1932">D290-AJ290</f>
        <v>0</v>
      </c>
      <c r="BA290" s="155">
        <f t="shared" ref="BA290:BA305" si="1933">E290-AK290</f>
        <v>0</v>
      </c>
      <c r="BB290" s="155">
        <f t="shared" ref="BB290:BB305" si="1934">F290-AL290</f>
        <v>0</v>
      </c>
      <c r="BC290" s="155">
        <f t="shared" ref="BC290:BC305" si="1935">G290-AM290</f>
        <v>0</v>
      </c>
      <c r="BD290" s="155">
        <f t="shared" ref="BD290:BD305" si="1936">H290-AN290</f>
        <v>0</v>
      </c>
      <c r="BE290" s="155">
        <f t="shared" ref="BE290:BE305" si="1937">I290-AO290</f>
        <v>0</v>
      </c>
      <c r="BF290" s="155">
        <f t="shared" ref="BF290:BF305" si="1938">J290-AP290</f>
        <v>0</v>
      </c>
      <c r="BG290" s="155">
        <f t="shared" ref="BG290:BG305" si="1939">K290-AQ290</f>
        <v>0</v>
      </c>
      <c r="BH290" s="155">
        <f t="shared" ref="BH290:BH305" si="1940">L290-AR290</f>
        <v>0</v>
      </c>
      <c r="BI290" s="155">
        <f t="shared" ref="BI290:BI305" si="1941">M290-AS290</f>
        <v>0</v>
      </c>
      <c r="BJ290" s="155">
        <f t="shared" ref="BJ290:BJ305" si="1942">N290-AT290</f>
        <v>0</v>
      </c>
      <c r="BK290" s="155">
        <f t="shared" ref="BK290:BK305" si="1943">O290-AU290</f>
        <v>0</v>
      </c>
      <c r="BL290" s="155">
        <f t="shared" ref="BL290:BL305" si="1944">P290-AV290</f>
        <v>0</v>
      </c>
      <c r="BM290" s="155">
        <f t="shared" ref="BM290:BM305" si="1945">Q290-AW290</f>
        <v>0</v>
      </c>
      <c r="BN290" s="155">
        <f t="shared" ref="BN290:BN305" si="1946">R290-AX290</f>
        <v>0</v>
      </c>
      <c r="BO290" s="190">
        <f t="shared" ref="BO290:BO305" si="1947">S290+AY290</f>
        <v>0</v>
      </c>
    </row>
    <row r="291" spans="1:67" ht="26.25" x14ac:dyDescent="0.25">
      <c r="A291" s="30"/>
      <c r="B291" s="32" t="s">
        <v>397</v>
      </c>
      <c r="C291" s="148">
        <f t="shared" ref="C291" si="1948">E291+G291+I291+K291+M291+O291+Q291</f>
        <v>4.8</v>
      </c>
      <c r="D291" s="148">
        <f t="shared" ref="D291" si="1949">F291+H291+J291+L291+N291+P291+R291</f>
        <v>4.7</v>
      </c>
      <c r="E291" s="6"/>
      <c r="F291" s="6"/>
      <c r="G291" s="6"/>
      <c r="H291" s="6"/>
      <c r="I291" s="130">
        <v>4.8</v>
      </c>
      <c r="J291" s="130">
        <v>4.7</v>
      </c>
      <c r="K291" s="6"/>
      <c r="L291" s="6"/>
      <c r="M291" s="6"/>
      <c r="N291" s="6"/>
      <c r="O291" s="6"/>
      <c r="P291" s="6"/>
      <c r="Q291" s="198"/>
      <c r="R291" s="198"/>
      <c r="S291" s="148"/>
      <c r="T291" s="148"/>
      <c r="U291" s="128"/>
      <c r="V291" s="128"/>
      <c r="W291" s="128"/>
      <c r="X291" s="128"/>
      <c r="Y291" s="128"/>
      <c r="Z291" s="128"/>
      <c r="AA291" s="128"/>
      <c r="AB291" s="128"/>
      <c r="AC291" s="128"/>
      <c r="AD291" s="128"/>
      <c r="AE291" s="128"/>
      <c r="AF291" s="128"/>
      <c r="AG291" s="208"/>
      <c r="AH291" s="208"/>
      <c r="AI291" s="105">
        <f t="shared" ref="AI291" si="1950">AK291+AM291+AO291+AQ291+AS291+AU291+AW291</f>
        <v>4.8</v>
      </c>
      <c r="AJ291" s="105">
        <f t="shared" ref="AJ291" si="1951">AL291+AN291+AP291+AR291+AT291+AV291+AX291</f>
        <v>4.7</v>
      </c>
      <c r="AK291" s="5"/>
      <c r="AL291" s="5"/>
      <c r="AM291" s="5"/>
      <c r="AN291" s="5"/>
      <c r="AO291" s="5">
        <f t="shared" ref="AO291" si="1952">I291+Y291</f>
        <v>4.8</v>
      </c>
      <c r="AP291" s="5">
        <f t="shared" ref="AP291" si="1953">J291+Z291</f>
        <v>4.7</v>
      </c>
      <c r="AQ291" s="5"/>
      <c r="AR291" s="5"/>
      <c r="AS291" s="5"/>
      <c r="AT291" s="5"/>
      <c r="AU291" s="5"/>
      <c r="AV291" s="5"/>
      <c r="AW291" s="5"/>
      <c r="AX291" s="5"/>
      <c r="AY291" s="155">
        <f t="shared" si="1931"/>
        <v>0</v>
      </c>
      <c r="AZ291" s="155">
        <f t="shared" si="1932"/>
        <v>0</v>
      </c>
      <c r="BA291" s="155">
        <f t="shared" si="1933"/>
        <v>0</v>
      </c>
      <c r="BB291" s="155">
        <f t="shared" si="1934"/>
        <v>0</v>
      </c>
      <c r="BC291" s="155">
        <f t="shared" si="1935"/>
        <v>0</v>
      </c>
      <c r="BD291" s="155">
        <f t="shared" si="1936"/>
        <v>0</v>
      </c>
      <c r="BE291" s="155">
        <f t="shared" si="1937"/>
        <v>0</v>
      </c>
      <c r="BF291" s="155">
        <f t="shared" si="1938"/>
        <v>0</v>
      </c>
      <c r="BG291" s="155">
        <f t="shared" si="1939"/>
        <v>0</v>
      </c>
      <c r="BH291" s="155">
        <f t="shared" si="1940"/>
        <v>0</v>
      </c>
      <c r="BI291" s="155">
        <f t="shared" si="1941"/>
        <v>0</v>
      </c>
      <c r="BJ291" s="155">
        <f t="shared" si="1942"/>
        <v>0</v>
      </c>
      <c r="BK291" s="155">
        <f t="shared" si="1943"/>
        <v>0</v>
      </c>
      <c r="BL291" s="155">
        <f t="shared" si="1944"/>
        <v>0</v>
      </c>
      <c r="BM291" s="155">
        <f t="shared" si="1945"/>
        <v>0</v>
      </c>
      <c r="BN291" s="155">
        <f t="shared" si="1946"/>
        <v>0</v>
      </c>
      <c r="BO291" s="190">
        <f t="shared" si="1947"/>
        <v>0</v>
      </c>
    </row>
    <row r="292" spans="1:67" ht="15.75" customHeight="1" x14ac:dyDescent="0.25">
      <c r="A292" s="30"/>
      <c r="B292" s="34" t="s">
        <v>144</v>
      </c>
      <c r="C292" s="150">
        <f t="shared" si="1912"/>
        <v>16.899999999999999</v>
      </c>
      <c r="D292" s="150">
        <f t="shared" si="1913"/>
        <v>14.1</v>
      </c>
      <c r="E292" s="130"/>
      <c r="F292" s="130"/>
      <c r="G292" s="130"/>
      <c r="H292" s="130"/>
      <c r="I292" s="130">
        <v>16.899999999999999</v>
      </c>
      <c r="J292" s="130">
        <v>14.1</v>
      </c>
      <c r="K292" s="130"/>
      <c r="L292" s="130"/>
      <c r="M292" s="130"/>
      <c r="N292" s="130"/>
      <c r="O292" s="130"/>
      <c r="P292" s="130"/>
      <c r="Q292" s="199"/>
      <c r="R292" s="199"/>
      <c r="S292" s="150">
        <f t="shared" si="1914"/>
        <v>0</v>
      </c>
      <c r="T292" s="150">
        <f t="shared" si="1915"/>
        <v>0</v>
      </c>
      <c r="U292" s="131"/>
      <c r="V292" s="131"/>
      <c r="W292" s="131"/>
      <c r="X292" s="131"/>
      <c r="Y292" s="131"/>
      <c r="Z292" s="131"/>
      <c r="AA292" s="131"/>
      <c r="AB292" s="131"/>
      <c r="AC292" s="131"/>
      <c r="AD292" s="131"/>
      <c r="AE292" s="131"/>
      <c r="AF292" s="131"/>
      <c r="AG292" s="209"/>
      <c r="AH292" s="209"/>
      <c r="AI292" s="137">
        <f t="shared" si="1916"/>
        <v>16.899999999999999</v>
      </c>
      <c r="AJ292" s="137">
        <f t="shared" si="1917"/>
        <v>14.1</v>
      </c>
      <c r="AK292" s="106">
        <f t="shared" ref="AK292" si="1954">E292+U292</f>
        <v>0</v>
      </c>
      <c r="AL292" s="106">
        <f t="shared" si="1918"/>
        <v>0</v>
      </c>
      <c r="AM292" s="106">
        <f t="shared" si="1919"/>
        <v>0</v>
      </c>
      <c r="AN292" s="106">
        <f t="shared" si="1920"/>
        <v>0</v>
      </c>
      <c r="AO292" s="106">
        <f t="shared" si="1921"/>
        <v>16.899999999999999</v>
      </c>
      <c r="AP292" s="106">
        <f t="shared" si="1922"/>
        <v>14.1</v>
      </c>
      <c r="AQ292" s="106">
        <f t="shared" si="1923"/>
        <v>0</v>
      </c>
      <c r="AR292" s="106">
        <f t="shared" si="1924"/>
        <v>0</v>
      </c>
      <c r="AS292" s="106">
        <f t="shared" si="1925"/>
        <v>0</v>
      </c>
      <c r="AT292" s="106">
        <f t="shared" si="1926"/>
        <v>0</v>
      </c>
      <c r="AU292" s="106">
        <f t="shared" si="1927"/>
        <v>0</v>
      </c>
      <c r="AV292" s="106">
        <f t="shared" si="1928"/>
        <v>0</v>
      </c>
      <c r="AW292" s="106">
        <f t="shared" si="1929"/>
        <v>0</v>
      </c>
      <c r="AX292" s="106">
        <f t="shared" si="1930"/>
        <v>0</v>
      </c>
      <c r="AY292" s="155">
        <f t="shared" si="1931"/>
        <v>0</v>
      </c>
      <c r="AZ292" s="155">
        <f t="shared" si="1932"/>
        <v>0</v>
      </c>
      <c r="BA292" s="155">
        <f t="shared" si="1933"/>
        <v>0</v>
      </c>
      <c r="BB292" s="155">
        <f t="shared" si="1934"/>
        <v>0</v>
      </c>
      <c r="BC292" s="155">
        <f t="shared" si="1935"/>
        <v>0</v>
      </c>
      <c r="BD292" s="155">
        <f t="shared" si="1936"/>
        <v>0</v>
      </c>
      <c r="BE292" s="155">
        <f t="shared" si="1937"/>
        <v>0</v>
      </c>
      <c r="BF292" s="155">
        <f t="shared" si="1938"/>
        <v>0</v>
      </c>
      <c r="BG292" s="155">
        <f t="shared" si="1939"/>
        <v>0</v>
      </c>
      <c r="BH292" s="155">
        <f t="shared" si="1940"/>
        <v>0</v>
      </c>
      <c r="BI292" s="155">
        <f t="shared" si="1941"/>
        <v>0</v>
      </c>
      <c r="BJ292" s="155">
        <f t="shared" si="1942"/>
        <v>0</v>
      </c>
      <c r="BK292" s="155">
        <f t="shared" si="1943"/>
        <v>0</v>
      </c>
      <c r="BL292" s="155">
        <f t="shared" si="1944"/>
        <v>0</v>
      </c>
      <c r="BM292" s="155">
        <f t="shared" si="1945"/>
        <v>0</v>
      </c>
      <c r="BN292" s="155">
        <f t="shared" si="1946"/>
        <v>0</v>
      </c>
      <c r="BO292" s="190">
        <f t="shared" si="1947"/>
        <v>0</v>
      </c>
    </row>
    <row r="293" spans="1:67" ht="15.75" customHeight="1" x14ac:dyDescent="0.25">
      <c r="A293" s="29" t="s">
        <v>51</v>
      </c>
      <c r="B293" s="109" t="s">
        <v>346</v>
      </c>
      <c r="C293" s="145">
        <f>C294</f>
        <v>676.19999999999993</v>
      </c>
      <c r="D293" s="146">
        <f t="shared" ref="D293:R293" si="1955">D294</f>
        <v>588.4</v>
      </c>
      <c r="E293" s="123">
        <f t="shared" si="1955"/>
        <v>606.9</v>
      </c>
      <c r="F293" s="123">
        <f t="shared" si="1955"/>
        <v>558.5</v>
      </c>
      <c r="G293" s="123">
        <f t="shared" si="1955"/>
        <v>0</v>
      </c>
      <c r="H293" s="123">
        <f t="shared" si="1955"/>
        <v>0</v>
      </c>
      <c r="I293" s="123">
        <f t="shared" si="1955"/>
        <v>30.3</v>
      </c>
      <c r="J293" s="123">
        <f t="shared" si="1955"/>
        <v>29.9</v>
      </c>
      <c r="K293" s="123">
        <f t="shared" si="1955"/>
        <v>0</v>
      </c>
      <c r="L293" s="123">
        <f t="shared" si="1955"/>
        <v>0</v>
      </c>
      <c r="M293" s="123">
        <f t="shared" si="1955"/>
        <v>31.1</v>
      </c>
      <c r="N293" s="123">
        <f t="shared" si="1955"/>
        <v>0</v>
      </c>
      <c r="O293" s="123">
        <f t="shared" si="1955"/>
        <v>0</v>
      </c>
      <c r="P293" s="123">
        <f t="shared" si="1955"/>
        <v>0</v>
      </c>
      <c r="Q293" s="197">
        <f t="shared" si="1955"/>
        <v>7.8999999999999995</v>
      </c>
      <c r="R293" s="197">
        <f t="shared" si="1955"/>
        <v>0</v>
      </c>
      <c r="S293" s="145">
        <f>S294</f>
        <v>0</v>
      </c>
      <c r="T293" s="146">
        <f t="shared" ref="T293:AH293" si="1956">T294</f>
        <v>-1</v>
      </c>
      <c r="U293" s="127">
        <f t="shared" si="1956"/>
        <v>0</v>
      </c>
      <c r="V293" s="127">
        <f t="shared" si="1956"/>
        <v>-1</v>
      </c>
      <c r="W293" s="127">
        <f t="shared" si="1956"/>
        <v>0</v>
      </c>
      <c r="X293" s="127">
        <f t="shared" si="1956"/>
        <v>0</v>
      </c>
      <c r="Y293" s="127">
        <f t="shared" si="1956"/>
        <v>0</v>
      </c>
      <c r="Z293" s="127">
        <f t="shared" si="1956"/>
        <v>0</v>
      </c>
      <c r="AA293" s="127">
        <f t="shared" si="1956"/>
        <v>0</v>
      </c>
      <c r="AB293" s="127">
        <f t="shared" si="1956"/>
        <v>0</v>
      </c>
      <c r="AC293" s="127">
        <f t="shared" si="1956"/>
        <v>0</v>
      </c>
      <c r="AD293" s="127">
        <f t="shared" si="1956"/>
        <v>0</v>
      </c>
      <c r="AE293" s="127">
        <f t="shared" si="1956"/>
        <v>0</v>
      </c>
      <c r="AF293" s="127">
        <f t="shared" si="1956"/>
        <v>0</v>
      </c>
      <c r="AG293" s="207">
        <f t="shared" si="1956"/>
        <v>0</v>
      </c>
      <c r="AH293" s="207">
        <f t="shared" si="1956"/>
        <v>0</v>
      </c>
      <c r="AI293" s="13">
        <f>AI294</f>
        <v>676.19999999999993</v>
      </c>
      <c r="AJ293" s="11">
        <f t="shared" ref="AJ293:AX293" si="1957">AJ294</f>
        <v>587.4</v>
      </c>
      <c r="AK293" s="97">
        <f t="shared" si="1957"/>
        <v>606.9</v>
      </c>
      <c r="AL293" s="97">
        <f t="shared" si="1957"/>
        <v>557.5</v>
      </c>
      <c r="AM293" s="97">
        <f t="shared" si="1957"/>
        <v>0</v>
      </c>
      <c r="AN293" s="97">
        <f t="shared" si="1957"/>
        <v>0</v>
      </c>
      <c r="AO293" s="97">
        <f t="shared" si="1957"/>
        <v>30.3</v>
      </c>
      <c r="AP293" s="97">
        <f t="shared" si="1957"/>
        <v>29.9</v>
      </c>
      <c r="AQ293" s="97">
        <f t="shared" si="1957"/>
        <v>0</v>
      </c>
      <c r="AR293" s="97">
        <f t="shared" si="1957"/>
        <v>0</v>
      </c>
      <c r="AS293" s="97">
        <f t="shared" si="1957"/>
        <v>31.1</v>
      </c>
      <c r="AT293" s="97">
        <f t="shared" si="1957"/>
        <v>0</v>
      </c>
      <c r="AU293" s="97">
        <f t="shared" si="1957"/>
        <v>0</v>
      </c>
      <c r="AV293" s="97">
        <f t="shared" si="1957"/>
        <v>0</v>
      </c>
      <c r="AW293" s="97">
        <f t="shared" si="1957"/>
        <v>7.8999999999999995</v>
      </c>
      <c r="AX293" s="97">
        <f t="shared" si="1957"/>
        <v>0</v>
      </c>
      <c r="AY293" s="155">
        <f t="shared" si="1931"/>
        <v>0</v>
      </c>
      <c r="AZ293" s="155">
        <f t="shared" si="1932"/>
        <v>1</v>
      </c>
      <c r="BA293" s="155">
        <f t="shared" si="1933"/>
        <v>0</v>
      </c>
      <c r="BB293" s="155">
        <f t="shared" si="1934"/>
        <v>1</v>
      </c>
      <c r="BC293" s="155">
        <f t="shared" si="1935"/>
        <v>0</v>
      </c>
      <c r="BD293" s="155">
        <f t="shared" si="1936"/>
        <v>0</v>
      </c>
      <c r="BE293" s="155">
        <f t="shared" si="1937"/>
        <v>0</v>
      </c>
      <c r="BF293" s="155">
        <f t="shared" si="1938"/>
        <v>0</v>
      </c>
      <c r="BG293" s="155">
        <f t="shared" si="1939"/>
        <v>0</v>
      </c>
      <c r="BH293" s="155">
        <f t="shared" si="1940"/>
        <v>0</v>
      </c>
      <c r="BI293" s="155">
        <f t="shared" si="1941"/>
        <v>0</v>
      </c>
      <c r="BJ293" s="155">
        <f t="shared" si="1942"/>
        <v>0</v>
      </c>
      <c r="BK293" s="155">
        <f t="shared" si="1943"/>
        <v>0</v>
      </c>
      <c r="BL293" s="155">
        <f t="shared" si="1944"/>
        <v>0</v>
      </c>
      <c r="BM293" s="155">
        <f t="shared" si="1945"/>
        <v>0</v>
      </c>
      <c r="BN293" s="155">
        <f t="shared" si="1946"/>
        <v>0</v>
      </c>
      <c r="BO293" s="190">
        <f t="shared" si="1947"/>
        <v>0</v>
      </c>
    </row>
    <row r="294" spans="1:67" ht="15.75" customHeight="1" x14ac:dyDescent="0.25">
      <c r="A294" s="30"/>
      <c r="B294" s="20" t="s">
        <v>294</v>
      </c>
      <c r="C294" s="147">
        <f>E294+G294+I294+K294+M294+O294+Q294</f>
        <v>676.19999999999993</v>
      </c>
      <c r="D294" s="148">
        <f>F294+H294+J294+L294+N294+P294+R294</f>
        <v>588.4</v>
      </c>
      <c r="E294" s="6">
        <v>606.9</v>
      </c>
      <c r="F294" s="6">
        <v>558.5</v>
      </c>
      <c r="G294" s="6"/>
      <c r="H294" s="6"/>
      <c r="I294" s="6">
        <f>I295</f>
        <v>30.3</v>
      </c>
      <c r="J294" s="6">
        <f>J295</f>
        <v>29.9</v>
      </c>
      <c r="K294" s="6"/>
      <c r="L294" s="6"/>
      <c r="M294" s="6">
        <v>31.1</v>
      </c>
      <c r="N294" s="6"/>
      <c r="O294" s="6"/>
      <c r="P294" s="6"/>
      <c r="Q294" s="198">
        <f>'4 priedas_ nepanaudotos lėšos'!C113</f>
        <v>7.8999999999999995</v>
      </c>
      <c r="R294" s="198">
        <f>'4 priedas_ nepanaudotos lėšos'!D113</f>
        <v>0</v>
      </c>
      <c r="S294" s="147">
        <f>U294+W294+Y294+AA294+AC294+AE294+AG294</f>
        <v>0</v>
      </c>
      <c r="T294" s="148">
        <f>V294+X294+Z294+AB294+AD294+AF294+AH294</f>
        <v>-1</v>
      </c>
      <c r="U294" s="128"/>
      <c r="V294" s="128">
        <v>-1</v>
      </c>
      <c r="W294" s="128"/>
      <c r="X294" s="128"/>
      <c r="Y294" s="128"/>
      <c r="Z294" s="128"/>
      <c r="AA294" s="128"/>
      <c r="AB294" s="128"/>
      <c r="AC294" s="128"/>
      <c r="AD294" s="128"/>
      <c r="AE294" s="128"/>
      <c r="AF294" s="128"/>
      <c r="AG294" s="208">
        <f>'4 priedas_ nepanaudotos lėšos'!O113</f>
        <v>0</v>
      </c>
      <c r="AH294" s="208">
        <f>'4 priedas_ nepanaudotos lėšos'!P113</f>
        <v>0</v>
      </c>
      <c r="AI294" s="104">
        <f>AK294+AM294+AO294+AQ294+AS294+AU294+AW294</f>
        <v>676.19999999999993</v>
      </c>
      <c r="AJ294" s="105">
        <f>AL294+AN294+AP294+AR294+AT294+AV294+AX294</f>
        <v>587.4</v>
      </c>
      <c r="AK294" s="5">
        <f>E294+U294</f>
        <v>606.9</v>
      </c>
      <c r="AL294" s="5">
        <f t="shared" ref="AL294" si="1958">F294+V294</f>
        <v>557.5</v>
      </c>
      <c r="AM294" s="5">
        <f t="shared" ref="AM294" si="1959">G294+W294</f>
        <v>0</v>
      </c>
      <c r="AN294" s="5">
        <f t="shared" ref="AN294" si="1960">H294+X294</f>
        <v>0</v>
      </c>
      <c r="AO294" s="5">
        <f t="shared" ref="AO294" si="1961">I294+Y294</f>
        <v>30.3</v>
      </c>
      <c r="AP294" s="5">
        <f t="shared" ref="AP294" si="1962">J294+Z294</f>
        <v>29.9</v>
      </c>
      <c r="AQ294" s="5">
        <f t="shared" ref="AQ294" si="1963">K294+AA294</f>
        <v>0</v>
      </c>
      <c r="AR294" s="5">
        <f t="shared" ref="AR294" si="1964">L294+AB294</f>
        <v>0</v>
      </c>
      <c r="AS294" s="5">
        <f t="shared" ref="AS294" si="1965">M294+AC294</f>
        <v>31.1</v>
      </c>
      <c r="AT294" s="5">
        <f t="shared" ref="AT294" si="1966">N294+AD294</f>
        <v>0</v>
      </c>
      <c r="AU294" s="5">
        <f t="shared" ref="AU294" si="1967">O294+AE294</f>
        <v>0</v>
      </c>
      <c r="AV294" s="5">
        <f t="shared" ref="AV294" si="1968">P294+AF294</f>
        <v>0</v>
      </c>
      <c r="AW294" s="5">
        <f t="shared" ref="AW294" si="1969">Q294+AG294</f>
        <v>7.8999999999999995</v>
      </c>
      <c r="AX294" s="5">
        <f t="shared" ref="AX294" si="1970">R294+AH294</f>
        <v>0</v>
      </c>
      <c r="AY294" s="155">
        <f t="shared" si="1931"/>
        <v>0</v>
      </c>
      <c r="AZ294" s="155">
        <f t="shared" si="1932"/>
        <v>1</v>
      </c>
      <c r="BA294" s="155">
        <f t="shared" si="1933"/>
        <v>0</v>
      </c>
      <c r="BB294" s="155">
        <f t="shared" si="1934"/>
        <v>1</v>
      </c>
      <c r="BC294" s="155">
        <f t="shared" si="1935"/>
        <v>0</v>
      </c>
      <c r="BD294" s="155">
        <f t="shared" si="1936"/>
        <v>0</v>
      </c>
      <c r="BE294" s="155">
        <f t="shared" si="1937"/>
        <v>0</v>
      </c>
      <c r="BF294" s="155">
        <f t="shared" si="1938"/>
        <v>0</v>
      </c>
      <c r="BG294" s="155">
        <f t="shared" si="1939"/>
        <v>0</v>
      </c>
      <c r="BH294" s="155">
        <f t="shared" si="1940"/>
        <v>0</v>
      </c>
      <c r="BI294" s="155">
        <f t="shared" si="1941"/>
        <v>0</v>
      </c>
      <c r="BJ294" s="155">
        <f t="shared" si="1942"/>
        <v>0</v>
      </c>
      <c r="BK294" s="155">
        <f t="shared" si="1943"/>
        <v>0</v>
      </c>
      <c r="BL294" s="155">
        <f t="shared" si="1944"/>
        <v>0</v>
      </c>
      <c r="BM294" s="155">
        <f t="shared" si="1945"/>
        <v>0</v>
      </c>
      <c r="BN294" s="155">
        <f t="shared" si="1946"/>
        <v>0</v>
      </c>
      <c r="BO294" s="190">
        <f t="shared" si="1947"/>
        <v>0</v>
      </c>
    </row>
    <row r="295" spans="1:67" ht="26.25" x14ac:dyDescent="0.25">
      <c r="A295" s="30"/>
      <c r="B295" s="32" t="s">
        <v>397</v>
      </c>
      <c r="C295" s="147">
        <f>E295+G295+I295+K295+M295+O295+Q295</f>
        <v>30.3</v>
      </c>
      <c r="D295" s="148">
        <f>F295+H295+J295+L295+N295+P295+R295</f>
        <v>29.9</v>
      </c>
      <c r="E295" s="6"/>
      <c r="F295" s="6"/>
      <c r="G295" s="6"/>
      <c r="H295" s="6"/>
      <c r="I295" s="6">
        <v>30.3</v>
      </c>
      <c r="J295" s="6">
        <v>29.9</v>
      </c>
      <c r="K295" s="6"/>
      <c r="L295" s="6"/>
      <c r="M295" s="6"/>
      <c r="N295" s="6"/>
      <c r="O295" s="6"/>
      <c r="P295" s="6"/>
      <c r="Q295" s="198"/>
      <c r="R295" s="198"/>
      <c r="S295" s="147"/>
      <c r="T295" s="148"/>
      <c r="U295" s="128"/>
      <c r="V295" s="128"/>
      <c r="W295" s="128"/>
      <c r="X295" s="128"/>
      <c r="Y295" s="128"/>
      <c r="Z295" s="128"/>
      <c r="AA295" s="128"/>
      <c r="AB295" s="128"/>
      <c r="AC295" s="128"/>
      <c r="AD295" s="128"/>
      <c r="AE295" s="128"/>
      <c r="AF295" s="128"/>
      <c r="AG295" s="208"/>
      <c r="AH295" s="208"/>
      <c r="AI295" s="104">
        <f>AK295+AM295+AO295+AQ295+AS295+AU295+AW295</f>
        <v>30.3</v>
      </c>
      <c r="AJ295" s="105">
        <f>AL295+AN295+AP295+AR295+AT295+AV295+AX295</f>
        <v>29.9</v>
      </c>
      <c r="AK295" s="5"/>
      <c r="AL295" s="5"/>
      <c r="AM295" s="5"/>
      <c r="AN295" s="5"/>
      <c r="AO295" s="5">
        <f t="shared" ref="AO295" si="1971">I295+Y295</f>
        <v>30.3</v>
      </c>
      <c r="AP295" s="5">
        <f t="shared" ref="AP295" si="1972">J295+Z295</f>
        <v>29.9</v>
      </c>
      <c r="AQ295" s="5"/>
      <c r="AR295" s="5"/>
      <c r="AS295" s="5"/>
      <c r="AT295" s="5"/>
      <c r="AU295" s="5"/>
      <c r="AV295" s="5"/>
      <c r="AW295" s="5"/>
      <c r="AX295" s="5"/>
      <c r="AY295" s="155">
        <f t="shared" si="1931"/>
        <v>0</v>
      </c>
      <c r="AZ295" s="155">
        <f t="shared" si="1932"/>
        <v>0</v>
      </c>
      <c r="BA295" s="155">
        <f t="shared" si="1933"/>
        <v>0</v>
      </c>
      <c r="BB295" s="155">
        <f t="shared" si="1934"/>
        <v>0</v>
      </c>
      <c r="BC295" s="155">
        <f t="shared" si="1935"/>
        <v>0</v>
      </c>
      <c r="BD295" s="155">
        <f t="shared" si="1936"/>
        <v>0</v>
      </c>
      <c r="BE295" s="155">
        <f t="shared" si="1937"/>
        <v>0</v>
      </c>
      <c r="BF295" s="155">
        <f t="shared" si="1938"/>
        <v>0</v>
      </c>
      <c r="BG295" s="155">
        <f t="shared" si="1939"/>
        <v>0</v>
      </c>
      <c r="BH295" s="155">
        <f t="shared" si="1940"/>
        <v>0</v>
      </c>
      <c r="BI295" s="155">
        <f t="shared" si="1941"/>
        <v>0</v>
      </c>
      <c r="BJ295" s="155">
        <f t="shared" si="1942"/>
        <v>0</v>
      </c>
      <c r="BK295" s="155">
        <f t="shared" si="1943"/>
        <v>0</v>
      </c>
      <c r="BL295" s="155">
        <f t="shared" si="1944"/>
        <v>0</v>
      </c>
      <c r="BM295" s="155">
        <f t="shared" si="1945"/>
        <v>0</v>
      </c>
      <c r="BN295" s="155">
        <f t="shared" si="1946"/>
        <v>0</v>
      </c>
      <c r="BO295" s="190">
        <f t="shared" si="1947"/>
        <v>0</v>
      </c>
    </row>
    <row r="296" spans="1:67" ht="15.75" customHeight="1" x14ac:dyDescent="0.25">
      <c r="A296" s="29" t="s">
        <v>52</v>
      </c>
      <c r="B296" s="109" t="s">
        <v>348</v>
      </c>
      <c r="C296" s="145">
        <f>C297</f>
        <v>2016.4999999999998</v>
      </c>
      <c r="D296" s="146">
        <f t="shared" ref="D296:R296" si="1973">D297</f>
        <v>1750.0000000000002</v>
      </c>
      <c r="E296" s="123">
        <f t="shared" si="1973"/>
        <v>1195.3</v>
      </c>
      <c r="F296" s="123">
        <f t="shared" si="1973"/>
        <v>1026.9000000000001</v>
      </c>
      <c r="G296" s="123">
        <f t="shared" si="1973"/>
        <v>571.29999999999995</v>
      </c>
      <c r="H296" s="123">
        <f t="shared" si="1973"/>
        <v>542.4</v>
      </c>
      <c r="I296" s="123">
        <f t="shared" si="1973"/>
        <v>159.80000000000001</v>
      </c>
      <c r="J296" s="123">
        <f t="shared" si="1973"/>
        <v>152.19999999999999</v>
      </c>
      <c r="K296" s="123">
        <f t="shared" si="1973"/>
        <v>0</v>
      </c>
      <c r="L296" s="123">
        <f t="shared" si="1973"/>
        <v>0</v>
      </c>
      <c r="M296" s="123">
        <f t="shared" si="1973"/>
        <v>70</v>
      </c>
      <c r="N296" s="123">
        <f t="shared" si="1973"/>
        <v>28.5</v>
      </c>
      <c r="O296" s="123">
        <f t="shared" si="1973"/>
        <v>0</v>
      </c>
      <c r="P296" s="123">
        <f t="shared" si="1973"/>
        <v>0</v>
      </c>
      <c r="Q296" s="197">
        <f t="shared" si="1973"/>
        <v>20.099999999999998</v>
      </c>
      <c r="R296" s="197">
        <f t="shared" si="1973"/>
        <v>0</v>
      </c>
      <c r="S296" s="145">
        <f>S297</f>
        <v>30.6</v>
      </c>
      <c r="T296" s="146">
        <f t="shared" ref="T296:AH296" si="1974">T297</f>
        <v>29.4</v>
      </c>
      <c r="U296" s="127">
        <f t="shared" si="1974"/>
        <v>0</v>
      </c>
      <c r="V296" s="127">
        <f t="shared" si="1974"/>
        <v>0</v>
      </c>
      <c r="W296" s="127">
        <f t="shared" si="1974"/>
        <v>0</v>
      </c>
      <c r="X296" s="127">
        <f t="shared" si="1974"/>
        <v>0</v>
      </c>
      <c r="Y296" s="127">
        <f t="shared" si="1974"/>
        <v>30.6</v>
      </c>
      <c r="Z296" s="127">
        <f t="shared" si="1974"/>
        <v>29.4</v>
      </c>
      <c r="AA296" s="127">
        <f t="shared" si="1974"/>
        <v>0</v>
      </c>
      <c r="AB296" s="127">
        <f t="shared" si="1974"/>
        <v>0</v>
      </c>
      <c r="AC296" s="127">
        <f t="shared" si="1974"/>
        <v>0</v>
      </c>
      <c r="AD296" s="127">
        <f t="shared" si="1974"/>
        <v>0</v>
      </c>
      <c r="AE296" s="127">
        <f t="shared" si="1974"/>
        <v>0</v>
      </c>
      <c r="AF296" s="127">
        <f t="shared" si="1974"/>
        <v>0</v>
      </c>
      <c r="AG296" s="207">
        <f t="shared" si="1974"/>
        <v>0</v>
      </c>
      <c r="AH296" s="207">
        <f t="shared" si="1974"/>
        <v>0</v>
      </c>
      <c r="AI296" s="13">
        <f>AI297</f>
        <v>2047.1</v>
      </c>
      <c r="AJ296" s="11">
        <f t="shared" ref="AJ296:AX296" si="1975">AJ297</f>
        <v>1779.4</v>
      </c>
      <c r="AK296" s="97">
        <f t="shared" si="1975"/>
        <v>1195.3</v>
      </c>
      <c r="AL296" s="97">
        <f t="shared" si="1975"/>
        <v>1026.9000000000001</v>
      </c>
      <c r="AM296" s="97">
        <f t="shared" si="1975"/>
        <v>571.29999999999995</v>
      </c>
      <c r="AN296" s="97">
        <f t="shared" si="1975"/>
        <v>542.4</v>
      </c>
      <c r="AO296" s="97">
        <f t="shared" si="1975"/>
        <v>190.4</v>
      </c>
      <c r="AP296" s="97">
        <f t="shared" si="1975"/>
        <v>181.6</v>
      </c>
      <c r="AQ296" s="97">
        <f t="shared" si="1975"/>
        <v>0</v>
      </c>
      <c r="AR296" s="97">
        <f t="shared" si="1975"/>
        <v>0</v>
      </c>
      <c r="AS296" s="97">
        <f t="shared" si="1975"/>
        <v>70</v>
      </c>
      <c r="AT296" s="97">
        <f t="shared" si="1975"/>
        <v>28.5</v>
      </c>
      <c r="AU296" s="97">
        <f t="shared" si="1975"/>
        <v>0</v>
      </c>
      <c r="AV296" s="97">
        <f t="shared" si="1975"/>
        <v>0</v>
      </c>
      <c r="AW296" s="97">
        <f t="shared" si="1975"/>
        <v>20.099999999999998</v>
      </c>
      <c r="AX296" s="97">
        <f t="shared" si="1975"/>
        <v>0</v>
      </c>
      <c r="AY296" s="155">
        <f t="shared" si="1931"/>
        <v>-30.600000000000136</v>
      </c>
      <c r="AZ296" s="155">
        <f t="shared" si="1932"/>
        <v>-29.399999999999864</v>
      </c>
      <c r="BA296" s="155">
        <f t="shared" si="1933"/>
        <v>0</v>
      </c>
      <c r="BB296" s="155">
        <f t="shared" si="1934"/>
        <v>0</v>
      </c>
      <c r="BC296" s="155">
        <f t="shared" si="1935"/>
        <v>0</v>
      </c>
      <c r="BD296" s="155">
        <f t="shared" si="1936"/>
        <v>0</v>
      </c>
      <c r="BE296" s="155">
        <f t="shared" si="1937"/>
        <v>-30.599999999999994</v>
      </c>
      <c r="BF296" s="155">
        <f t="shared" si="1938"/>
        <v>-29.400000000000006</v>
      </c>
      <c r="BG296" s="155">
        <f t="shared" si="1939"/>
        <v>0</v>
      </c>
      <c r="BH296" s="155">
        <f t="shared" si="1940"/>
        <v>0</v>
      </c>
      <c r="BI296" s="155">
        <f t="shared" si="1941"/>
        <v>0</v>
      </c>
      <c r="BJ296" s="155">
        <f t="shared" si="1942"/>
        <v>0</v>
      </c>
      <c r="BK296" s="155">
        <f t="shared" si="1943"/>
        <v>0</v>
      </c>
      <c r="BL296" s="155">
        <f t="shared" si="1944"/>
        <v>0</v>
      </c>
      <c r="BM296" s="155">
        <f t="shared" si="1945"/>
        <v>0</v>
      </c>
      <c r="BN296" s="155">
        <f t="shared" si="1946"/>
        <v>0</v>
      </c>
      <c r="BO296" s="190">
        <f t="shared" si="1947"/>
        <v>-1.3500311979441904E-13</v>
      </c>
    </row>
    <row r="297" spans="1:67" ht="15.75" customHeight="1" x14ac:dyDescent="0.25">
      <c r="A297" s="30"/>
      <c r="B297" s="20" t="s">
        <v>294</v>
      </c>
      <c r="C297" s="146">
        <f>E297+G297+I297+K297+M297+O297+Q297</f>
        <v>2016.4999999999998</v>
      </c>
      <c r="D297" s="146">
        <f t="shared" ref="D297:D301" si="1976">F297+H297+J297+L297+N297+P297+R297</f>
        <v>1750.0000000000002</v>
      </c>
      <c r="E297" s="6">
        <v>1195.3</v>
      </c>
      <c r="F297" s="6">
        <v>1026.9000000000001</v>
      </c>
      <c r="G297" s="6">
        <f>G298</f>
        <v>571.29999999999995</v>
      </c>
      <c r="H297" s="6">
        <f>H298</f>
        <v>542.4</v>
      </c>
      <c r="I297" s="6">
        <f>I299+I301+I300</f>
        <v>159.80000000000001</v>
      </c>
      <c r="J297" s="6">
        <f>J299+J301+J300</f>
        <v>152.19999999999999</v>
      </c>
      <c r="K297" s="6"/>
      <c r="L297" s="6"/>
      <c r="M297" s="6">
        <v>70</v>
      </c>
      <c r="N297" s="6">
        <v>28.5</v>
      </c>
      <c r="O297" s="6"/>
      <c r="P297" s="6"/>
      <c r="Q297" s="198">
        <f>'4 priedas_ nepanaudotos lėšos'!C115</f>
        <v>20.099999999999998</v>
      </c>
      <c r="R297" s="198">
        <f>'4 priedas_ nepanaudotos lėšos'!D115</f>
        <v>0</v>
      </c>
      <c r="S297" s="146">
        <f t="shared" ref="S297:S298" si="1977">U297+W297+Y297+AA297+AC297+AE297+AG297</f>
        <v>30.6</v>
      </c>
      <c r="T297" s="146">
        <f t="shared" ref="T297:T298" si="1978">V297+X297+Z297+AB297+AD297+AF297+AH297</f>
        <v>29.4</v>
      </c>
      <c r="U297" s="128"/>
      <c r="V297" s="128"/>
      <c r="W297" s="128">
        <f>W298</f>
        <v>0</v>
      </c>
      <c r="X297" s="128">
        <f>X298</f>
        <v>0</v>
      </c>
      <c r="Y297" s="128">
        <f>Y299+Y301+Y300</f>
        <v>30.6</v>
      </c>
      <c r="Z297" s="128">
        <f>Z299+Z301+Z300</f>
        <v>29.4</v>
      </c>
      <c r="AA297" s="128"/>
      <c r="AB297" s="128"/>
      <c r="AC297" s="128"/>
      <c r="AD297" s="128"/>
      <c r="AE297" s="128"/>
      <c r="AF297" s="128"/>
      <c r="AG297" s="208">
        <f>'4 priedas_ nepanaudotos lėšos'!O115</f>
        <v>0</v>
      </c>
      <c r="AH297" s="208">
        <f>'4 priedas_ nepanaudotos lėšos'!P115</f>
        <v>0</v>
      </c>
      <c r="AI297" s="11">
        <f t="shared" ref="AI297:AI298" si="1979">AK297+AM297+AO297+AQ297+AS297+AU297+AW297</f>
        <v>2047.1</v>
      </c>
      <c r="AJ297" s="11">
        <f t="shared" ref="AJ297:AJ298" si="1980">AL297+AN297+AP297+AR297+AT297+AV297+AX297</f>
        <v>1779.4</v>
      </c>
      <c r="AK297" s="5">
        <f>E297+U297</f>
        <v>1195.3</v>
      </c>
      <c r="AL297" s="5">
        <f t="shared" ref="AL297:AL298" si="1981">F297+V297</f>
        <v>1026.9000000000001</v>
      </c>
      <c r="AM297" s="5">
        <f t="shared" ref="AM297:AM298" si="1982">G297+W297</f>
        <v>571.29999999999995</v>
      </c>
      <c r="AN297" s="5">
        <f t="shared" ref="AN297:AN298" si="1983">H297+X297</f>
        <v>542.4</v>
      </c>
      <c r="AO297" s="5">
        <f>I297+Y297</f>
        <v>190.4</v>
      </c>
      <c r="AP297" s="5">
        <f t="shared" ref="AP297:AP298" si="1984">J297+Z297</f>
        <v>181.6</v>
      </c>
      <c r="AQ297" s="5">
        <f t="shared" ref="AQ297:AQ298" si="1985">K297+AA297</f>
        <v>0</v>
      </c>
      <c r="AR297" s="5">
        <f t="shared" ref="AR297:AR298" si="1986">L297+AB297</f>
        <v>0</v>
      </c>
      <c r="AS297" s="5">
        <f t="shared" ref="AS297:AS298" si="1987">M297+AC297</f>
        <v>70</v>
      </c>
      <c r="AT297" s="5">
        <f t="shared" ref="AT297:AT298" si="1988">N297+AD297</f>
        <v>28.5</v>
      </c>
      <c r="AU297" s="5">
        <f t="shared" ref="AU297:AU298" si="1989">O297+AE297</f>
        <v>0</v>
      </c>
      <c r="AV297" s="5">
        <f t="shared" ref="AV297:AV298" si="1990">P297+AF297</f>
        <v>0</v>
      </c>
      <c r="AW297" s="5">
        <f t="shared" ref="AW297:AW298" si="1991">Q297+AG297</f>
        <v>20.099999999999998</v>
      </c>
      <c r="AX297" s="5">
        <f t="shared" ref="AX297:AX298" si="1992">R297+AH297</f>
        <v>0</v>
      </c>
      <c r="AY297" s="155">
        <f t="shared" si="1931"/>
        <v>-30.600000000000136</v>
      </c>
      <c r="AZ297" s="155">
        <f t="shared" si="1932"/>
        <v>-29.399999999999864</v>
      </c>
      <c r="BA297" s="155">
        <f t="shared" si="1933"/>
        <v>0</v>
      </c>
      <c r="BB297" s="155">
        <f t="shared" si="1934"/>
        <v>0</v>
      </c>
      <c r="BC297" s="155">
        <f t="shared" si="1935"/>
        <v>0</v>
      </c>
      <c r="BD297" s="155">
        <f t="shared" si="1936"/>
        <v>0</v>
      </c>
      <c r="BE297" s="155">
        <f t="shared" si="1937"/>
        <v>-30.599999999999994</v>
      </c>
      <c r="BF297" s="155">
        <f t="shared" si="1938"/>
        <v>-29.400000000000006</v>
      </c>
      <c r="BG297" s="155">
        <f t="shared" si="1939"/>
        <v>0</v>
      </c>
      <c r="BH297" s="155">
        <f t="shared" si="1940"/>
        <v>0</v>
      </c>
      <c r="BI297" s="155">
        <f t="shared" si="1941"/>
        <v>0</v>
      </c>
      <c r="BJ297" s="155">
        <f t="shared" si="1942"/>
        <v>0</v>
      </c>
      <c r="BK297" s="155">
        <f t="shared" si="1943"/>
        <v>0</v>
      </c>
      <c r="BL297" s="155">
        <f t="shared" si="1944"/>
        <v>0</v>
      </c>
      <c r="BM297" s="155">
        <f t="shared" si="1945"/>
        <v>0</v>
      </c>
      <c r="BN297" s="155">
        <f t="shared" si="1946"/>
        <v>0</v>
      </c>
      <c r="BO297" s="190">
        <f t="shared" si="1947"/>
        <v>-1.3500311979441904E-13</v>
      </c>
    </row>
    <row r="298" spans="1:67" ht="15.75" customHeight="1" x14ac:dyDescent="0.25">
      <c r="A298" s="30"/>
      <c r="B298" s="32" t="s">
        <v>390</v>
      </c>
      <c r="C298" s="150">
        <f t="shared" ref="C298:C301" si="1993">E298+G298+I298+K298+M298+O298+Q298</f>
        <v>571.29999999999995</v>
      </c>
      <c r="D298" s="150">
        <f t="shared" si="1976"/>
        <v>542.4</v>
      </c>
      <c r="E298" s="130"/>
      <c r="F298" s="130"/>
      <c r="G298" s="130">
        <v>571.29999999999995</v>
      </c>
      <c r="H298" s="130">
        <v>542.4</v>
      </c>
      <c r="I298" s="130"/>
      <c r="J298" s="130"/>
      <c r="K298" s="130"/>
      <c r="L298" s="130"/>
      <c r="M298" s="130"/>
      <c r="N298" s="130"/>
      <c r="O298" s="130"/>
      <c r="P298" s="130"/>
      <c r="Q298" s="199"/>
      <c r="R298" s="199"/>
      <c r="S298" s="150">
        <f t="shared" si="1977"/>
        <v>0</v>
      </c>
      <c r="T298" s="150">
        <f t="shared" si="1978"/>
        <v>0</v>
      </c>
      <c r="U298" s="131"/>
      <c r="V298" s="131"/>
      <c r="W298" s="131"/>
      <c r="X298" s="131"/>
      <c r="Y298" s="131"/>
      <c r="Z298" s="131"/>
      <c r="AA298" s="131"/>
      <c r="AB298" s="131"/>
      <c r="AC298" s="131"/>
      <c r="AD298" s="131"/>
      <c r="AE298" s="131"/>
      <c r="AF298" s="131"/>
      <c r="AG298" s="209"/>
      <c r="AH298" s="209"/>
      <c r="AI298" s="137">
        <f t="shared" si="1979"/>
        <v>571.29999999999995</v>
      </c>
      <c r="AJ298" s="137">
        <f t="shared" si="1980"/>
        <v>542.4</v>
      </c>
      <c r="AK298" s="106">
        <f t="shared" ref="AK298" si="1994">E298+U298</f>
        <v>0</v>
      </c>
      <c r="AL298" s="106">
        <f t="shared" si="1981"/>
        <v>0</v>
      </c>
      <c r="AM298" s="106">
        <f t="shared" si="1982"/>
        <v>571.29999999999995</v>
      </c>
      <c r="AN298" s="106">
        <f t="shared" si="1983"/>
        <v>542.4</v>
      </c>
      <c r="AO298" s="106">
        <f t="shared" ref="AO298" si="1995">I298+Y298</f>
        <v>0</v>
      </c>
      <c r="AP298" s="106">
        <f t="shared" si="1984"/>
        <v>0</v>
      </c>
      <c r="AQ298" s="106">
        <f t="shared" si="1985"/>
        <v>0</v>
      </c>
      <c r="AR298" s="106">
        <f t="shared" si="1986"/>
        <v>0</v>
      </c>
      <c r="AS298" s="106">
        <f t="shared" si="1987"/>
        <v>0</v>
      </c>
      <c r="AT298" s="106">
        <f t="shared" si="1988"/>
        <v>0</v>
      </c>
      <c r="AU298" s="106">
        <f t="shared" si="1989"/>
        <v>0</v>
      </c>
      <c r="AV298" s="106">
        <f t="shared" si="1990"/>
        <v>0</v>
      </c>
      <c r="AW298" s="106">
        <f t="shared" si="1991"/>
        <v>0</v>
      </c>
      <c r="AX298" s="106">
        <f t="shared" si="1992"/>
        <v>0</v>
      </c>
      <c r="AY298" s="155">
        <f t="shared" si="1931"/>
        <v>0</v>
      </c>
      <c r="AZ298" s="155">
        <f t="shared" si="1932"/>
        <v>0</v>
      </c>
      <c r="BA298" s="155">
        <f t="shared" si="1933"/>
        <v>0</v>
      </c>
      <c r="BB298" s="155">
        <f t="shared" si="1934"/>
        <v>0</v>
      </c>
      <c r="BC298" s="155">
        <f t="shared" si="1935"/>
        <v>0</v>
      </c>
      <c r="BD298" s="155">
        <f t="shared" si="1936"/>
        <v>0</v>
      </c>
      <c r="BE298" s="155">
        <f t="shared" si="1937"/>
        <v>0</v>
      </c>
      <c r="BF298" s="155">
        <f t="shared" si="1938"/>
        <v>0</v>
      </c>
      <c r="BG298" s="155">
        <f t="shared" si="1939"/>
        <v>0</v>
      </c>
      <c r="BH298" s="155">
        <f t="shared" si="1940"/>
        <v>0</v>
      </c>
      <c r="BI298" s="155">
        <f t="shared" si="1941"/>
        <v>0</v>
      </c>
      <c r="BJ298" s="155">
        <f t="shared" si="1942"/>
        <v>0</v>
      </c>
      <c r="BK298" s="155">
        <f t="shared" si="1943"/>
        <v>0</v>
      </c>
      <c r="BL298" s="155">
        <f t="shared" si="1944"/>
        <v>0</v>
      </c>
      <c r="BM298" s="155">
        <f t="shared" si="1945"/>
        <v>0</v>
      </c>
      <c r="BN298" s="155">
        <f t="shared" si="1946"/>
        <v>0</v>
      </c>
      <c r="BO298" s="190">
        <f t="shared" si="1947"/>
        <v>0</v>
      </c>
    </row>
    <row r="299" spans="1:67" ht="26.25" x14ac:dyDescent="0.25">
      <c r="A299" s="30"/>
      <c r="B299" s="32" t="s">
        <v>397</v>
      </c>
      <c r="C299" s="150">
        <f t="shared" ref="C299" si="1996">E299+G299+I299+K299+M299+O299+Q299</f>
        <v>64.599999999999994</v>
      </c>
      <c r="D299" s="150">
        <f t="shared" ref="D299" si="1997">F299+H299+J299+L299+N299+P299+R299</f>
        <v>63.7</v>
      </c>
      <c r="E299" s="130"/>
      <c r="F299" s="130"/>
      <c r="G299" s="130"/>
      <c r="H299" s="130"/>
      <c r="I299" s="130">
        <v>64.599999999999994</v>
      </c>
      <c r="J299" s="130">
        <v>63.7</v>
      </c>
      <c r="K299" s="130"/>
      <c r="L299" s="130"/>
      <c r="M299" s="130"/>
      <c r="N299" s="130"/>
      <c r="O299" s="130"/>
      <c r="P299" s="130"/>
      <c r="Q299" s="199"/>
      <c r="R299" s="199"/>
      <c r="S299" s="150">
        <f t="shared" ref="S299:S301" si="1998">U299+W299+Y299+AA299+AC299+AE299+AG299</f>
        <v>0</v>
      </c>
      <c r="T299" s="150">
        <f t="shared" ref="T299:T301" si="1999">V299+X299+Z299+AB299+AD299+AF299+AH299</f>
        <v>0</v>
      </c>
      <c r="U299" s="131"/>
      <c r="V299" s="131"/>
      <c r="W299" s="131"/>
      <c r="X299" s="131"/>
      <c r="Y299" s="131"/>
      <c r="Z299" s="131"/>
      <c r="AA299" s="131"/>
      <c r="AB299" s="131"/>
      <c r="AC299" s="131"/>
      <c r="AD299" s="131"/>
      <c r="AE299" s="131"/>
      <c r="AF299" s="131"/>
      <c r="AG299" s="209"/>
      <c r="AH299" s="209"/>
      <c r="AI299" s="137">
        <f t="shared" ref="AI299" si="2000">AK299+AM299+AO299+AQ299+AS299+AU299+AW299</f>
        <v>64.599999999999994</v>
      </c>
      <c r="AJ299" s="137">
        <f t="shared" ref="AJ299" si="2001">AL299+AN299+AP299+AR299+AT299+AV299+AX299</f>
        <v>63.7</v>
      </c>
      <c r="AK299" s="106"/>
      <c r="AL299" s="106"/>
      <c r="AM299" s="106">
        <f t="shared" ref="AM299" si="2002">G299+W299</f>
        <v>0</v>
      </c>
      <c r="AN299" s="106">
        <f t="shared" ref="AN299" si="2003">H299+X299</f>
        <v>0</v>
      </c>
      <c r="AO299" s="106">
        <f t="shared" ref="AO299" si="2004">I299+Y299</f>
        <v>64.599999999999994</v>
      </c>
      <c r="AP299" s="106">
        <f t="shared" ref="AP299" si="2005">J299+Z299</f>
        <v>63.7</v>
      </c>
      <c r="AQ299" s="106"/>
      <c r="AR299" s="106"/>
      <c r="AS299" s="106"/>
      <c r="AT299" s="106"/>
      <c r="AU299" s="106"/>
      <c r="AV299" s="106"/>
      <c r="AW299" s="106"/>
      <c r="AX299" s="106"/>
      <c r="AY299" s="155">
        <f t="shared" si="1931"/>
        <v>0</v>
      </c>
      <c r="AZ299" s="155">
        <f t="shared" si="1932"/>
        <v>0</v>
      </c>
      <c r="BA299" s="155">
        <f t="shared" si="1933"/>
        <v>0</v>
      </c>
      <c r="BB299" s="155">
        <f t="shared" si="1934"/>
        <v>0</v>
      </c>
      <c r="BC299" s="155">
        <f t="shared" si="1935"/>
        <v>0</v>
      </c>
      <c r="BD299" s="155">
        <f t="shared" si="1936"/>
        <v>0</v>
      </c>
      <c r="BE299" s="155">
        <f t="shared" si="1937"/>
        <v>0</v>
      </c>
      <c r="BF299" s="155">
        <f t="shared" si="1938"/>
        <v>0</v>
      </c>
      <c r="BG299" s="155">
        <f t="shared" si="1939"/>
        <v>0</v>
      </c>
      <c r="BH299" s="155">
        <f t="shared" si="1940"/>
        <v>0</v>
      </c>
      <c r="BI299" s="155">
        <f t="shared" si="1941"/>
        <v>0</v>
      </c>
      <c r="BJ299" s="155">
        <f t="shared" si="1942"/>
        <v>0</v>
      </c>
      <c r="BK299" s="155">
        <f t="shared" si="1943"/>
        <v>0</v>
      </c>
      <c r="BL299" s="155">
        <f t="shared" si="1944"/>
        <v>0</v>
      </c>
      <c r="BM299" s="155">
        <f t="shared" si="1945"/>
        <v>0</v>
      </c>
      <c r="BN299" s="155">
        <f t="shared" si="1946"/>
        <v>0</v>
      </c>
      <c r="BO299" s="190">
        <f t="shared" si="1947"/>
        <v>0</v>
      </c>
    </row>
    <row r="300" spans="1:67" ht="51.75" x14ac:dyDescent="0.25">
      <c r="A300" s="30"/>
      <c r="B300" s="32" t="s">
        <v>463</v>
      </c>
      <c r="C300" s="150">
        <f t="shared" ref="C300" si="2006">E300+G300+I300+K300+M300+O300+Q300</f>
        <v>0</v>
      </c>
      <c r="D300" s="150">
        <f t="shared" ref="D300" si="2007">F300+H300+J300+L300+N300+P300+R300</f>
        <v>0</v>
      </c>
      <c r="E300" s="130"/>
      <c r="F300" s="130"/>
      <c r="G300" s="130"/>
      <c r="H300" s="130"/>
      <c r="I300" s="130"/>
      <c r="J300" s="130"/>
      <c r="K300" s="130"/>
      <c r="L300" s="130"/>
      <c r="M300" s="130"/>
      <c r="N300" s="130"/>
      <c r="O300" s="130"/>
      <c r="P300" s="130"/>
      <c r="Q300" s="199"/>
      <c r="R300" s="199"/>
      <c r="S300" s="150">
        <f t="shared" si="1998"/>
        <v>30.6</v>
      </c>
      <c r="T300" s="150">
        <f t="shared" si="1999"/>
        <v>29.4</v>
      </c>
      <c r="U300" s="131"/>
      <c r="V300" s="131"/>
      <c r="W300" s="131"/>
      <c r="X300" s="131"/>
      <c r="Y300" s="131">
        <v>30.6</v>
      </c>
      <c r="Z300" s="131">
        <v>29.4</v>
      </c>
      <c r="AA300" s="131"/>
      <c r="AB300" s="131"/>
      <c r="AC300" s="131"/>
      <c r="AD300" s="131"/>
      <c r="AE300" s="131"/>
      <c r="AF300" s="131"/>
      <c r="AG300" s="209"/>
      <c r="AH300" s="209"/>
      <c r="AI300" s="137">
        <f t="shared" ref="AI300" si="2008">AK300+AM300+AO300+AQ300+AS300+AU300+AW300</f>
        <v>30.6</v>
      </c>
      <c r="AJ300" s="137">
        <f t="shared" ref="AJ300" si="2009">AL300+AN300+AP300+AR300+AT300+AV300+AX300</f>
        <v>29.4</v>
      </c>
      <c r="AK300" s="106"/>
      <c r="AL300" s="106"/>
      <c r="AM300" s="106"/>
      <c r="AN300" s="106"/>
      <c r="AO300" s="106">
        <f t="shared" ref="AO300" si="2010">I300+Y300</f>
        <v>30.6</v>
      </c>
      <c r="AP300" s="106">
        <f t="shared" ref="AP300" si="2011">J300+Z300</f>
        <v>29.4</v>
      </c>
      <c r="AQ300" s="106"/>
      <c r="AR300" s="106"/>
      <c r="AS300" s="106"/>
      <c r="AT300" s="106"/>
      <c r="AU300" s="106"/>
      <c r="AV300" s="106"/>
      <c r="AW300" s="106"/>
      <c r="AX300" s="106"/>
      <c r="AY300" s="155"/>
      <c r="AZ300" s="155"/>
      <c r="BA300" s="155"/>
      <c r="BB300" s="155"/>
      <c r="BC300" s="155"/>
      <c r="BD300" s="155"/>
      <c r="BE300" s="155"/>
      <c r="BF300" s="155"/>
      <c r="BG300" s="155"/>
      <c r="BH300" s="155"/>
      <c r="BI300" s="155"/>
      <c r="BJ300" s="155"/>
      <c r="BK300" s="155"/>
      <c r="BL300" s="155"/>
      <c r="BM300" s="155"/>
      <c r="BN300" s="155"/>
      <c r="BO300" s="190"/>
    </row>
    <row r="301" spans="1:67" ht="15.75" customHeight="1" x14ac:dyDescent="0.25">
      <c r="A301" s="30"/>
      <c r="B301" s="34" t="s">
        <v>162</v>
      </c>
      <c r="C301" s="150">
        <f t="shared" si="1993"/>
        <v>95.2</v>
      </c>
      <c r="D301" s="150">
        <f t="shared" si="1976"/>
        <v>88.5</v>
      </c>
      <c r="E301" s="6"/>
      <c r="F301" s="6"/>
      <c r="G301" s="130"/>
      <c r="H301" s="130"/>
      <c r="I301" s="130">
        <v>95.2</v>
      </c>
      <c r="J301" s="130">
        <v>88.5</v>
      </c>
      <c r="K301" s="6"/>
      <c r="L301" s="6"/>
      <c r="M301" s="6"/>
      <c r="N301" s="6"/>
      <c r="O301" s="6"/>
      <c r="P301" s="6"/>
      <c r="Q301" s="198"/>
      <c r="R301" s="198"/>
      <c r="S301" s="150">
        <f t="shared" si="1998"/>
        <v>0</v>
      </c>
      <c r="T301" s="150">
        <f t="shared" si="1999"/>
        <v>0</v>
      </c>
      <c r="U301" s="128"/>
      <c r="V301" s="128"/>
      <c r="W301" s="128"/>
      <c r="X301" s="128"/>
      <c r="Y301" s="128"/>
      <c r="Z301" s="128"/>
      <c r="AA301" s="128"/>
      <c r="AB301" s="128"/>
      <c r="AC301" s="128"/>
      <c r="AD301" s="128"/>
      <c r="AE301" s="128"/>
      <c r="AF301" s="128"/>
      <c r="AG301" s="208"/>
      <c r="AH301" s="208"/>
      <c r="AI301" s="137">
        <f t="shared" ref="AI301" si="2012">AK301+AM301+AO301+AQ301+AS301+AU301+AW301</f>
        <v>95.2</v>
      </c>
      <c r="AJ301" s="137">
        <f t="shared" ref="AJ301" si="2013">AL301+AN301+AP301+AR301+AT301+AV301+AX301</f>
        <v>88.5</v>
      </c>
      <c r="AK301" s="106">
        <f t="shared" ref="AK301" si="2014">E301+U301</f>
        <v>0</v>
      </c>
      <c r="AL301" s="106">
        <f t="shared" ref="AL301" si="2015">F301+V301</f>
        <v>0</v>
      </c>
      <c r="AM301" s="106">
        <f t="shared" ref="AM301" si="2016">G301+W301</f>
        <v>0</v>
      </c>
      <c r="AN301" s="106">
        <f t="shared" ref="AN301" si="2017">H301+X301</f>
        <v>0</v>
      </c>
      <c r="AO301" s="106">
        <f t="shared" ref="AO301" si="2018">I301+Y301</f>
        <v>95.2</v>
      </c>
      <c r="AP301" s="106">
        <f t="shared" ref="AP301" si="2019">J301+Z301</f>
        <v>88.5</v>
      </c>
      <c r="AQ301" s="106">
        <f t="shared" ref="AQ301" si="2020">K301+AA301</f>
        <v>0</v>
      </c>
      <c r="AR301" s="106">
        <f t="shared" ref="AR301" si="2021">L301+AB301</f>
        <v>0</v>
      </c>
      <c r="AS301" s="106">
        <f t="shared" ref="AS301" si="2022">M301+AC301</f>
        <v>0</v>
      </c>
      <c r="AT301" s="106">
        <f t="shared" ref="AT301" si="2023">N301+AD301</f>
        <v>0</v>
      </c>
      <c r="AU301" s="106">
        <f t="shared" ref="AU301" si="2024">O301+AE301</f>
        <v>0</v>
      </c>
      <c r="AV301" s="106">
        <f t="shared" ref="AV301" si="2025">P301+AF301</f>
        <v>0</v>
      </c>
      <c r="AW301" s="106">
        <f t="shared" ref="AW301" si="2026">Q301+AG301</f>
        <v>0</v>
      </c>
      <c r="AX301" s="106">
        <f t="shared" ref="AX301" si="2027">R301+AH301</f>
        <v>0</v>
      </c>
      <c r="AY301" s="155">
        <f t="shared" si="1931"/>
        <v>0</v>
      </c>
      <c r="AZ301" s="155">
        <f t="shared" si="1932"/>
        <v>0</v>
      </c>
      <c r="BA301" s="155">
        <f t="shared" si="1933"/>
        <v>0</v>
      </c>
      <c r="BB301" s="155">
        <f t="shared" si="1934"/>
        <v>0</v>
      </c>
      <c r="BC301" s="155">
        <f t="shared" si="1935"/>
        <v>0</v>
      </c>
      <c r="BD301" s="155">
        <f t="shared" si="1936"/>
        <v>0</v>
      </c>
      <c r="BE301" s="155">
        <f t="shared" si="1937"/>
        <v>0</v>
      </c>
      <c r="BF301" s="155">
        <f t="shared" si="1938"/>
        <v>0</v>
      </c>
      <c r="BG301" s="155">
        <f t="shared" si="1939"/>
        <v>0</v>
      </c>
      <c r="BH301" s="155">
        <f t="shared" si="1940"/>
        <v>0</v>
      </c>
      <c r="BI301" s="155">
        <f t="shared" si="1941"/>
        <v>0</v>
      </c>
      <c r="BJ301" s="155">
        <f t="shared" si="1942"/>
        <v>0</v>
      </c>
      <c r="BK301" s="155">
        <f t="shared" si="1943"/>
        <v>0</v>
      </c>
      <c r="BL301" s="155">
        <f t="shared" si="1944"/>
        <v>0</v>
      </c>
      <c r="BM301" s="155">
        <f t="shared" si="1945"/>
        <v>0</v>
      </c>
      <c r="BN301" s="155">
        <f t="shared" si="1946"/>
        <v>0</v>
      </c>
      <c r="BO301" s="190">
        <f t="shared" si="1947"/>
        <v>0</v>
      </c>
    </row>
    <row r="302" spans="1:67" ht="15.75" customHeight="1" x14ac:dyDescent="0.25">
      <c r="A302" s="29" t="s">
        <v>58</v>
      </c>
      <c r="B302" s="109" t="s">
        <v>347</v>
      </c>
      <c r="C302" s="145">
        <f>C303</f>
        <v>883.7</v>
      </c>
      <c r="D302" s="146">
        <f t="shared" ref="D302:R302" si="2028">D303</f>
        <v>616.1</v>
      </c>
      <c r="E302" s="123">
        <f>E303</f>
        <v>527.70000000000005</v>
      </c>
      <c r="F302" s="123">
        <f t="shared" si="2028"/>
        <v>455.3</v>
      </c>
      <c r="G302" s="123">
        <f t="shared" si="2028"/>
        <v>0</v>
      </c>
      <c r="H302" s="123">
        <f t="shared" si="2028"/>
        <v>0</v>
      </c>
      <c r="I302" s="123">
        <f t="shared" si="2028"/>
        <v>13.2</v>
      </c>
      <c r="J302" s="123">
        <f t="shared" si="2028"/>
        <v>13</v>
      </c>
      <c r="K302" s="123">
        <f t="shared" si="2028"/>
        <v>0</v>
      </c>
      <c r="L302" s="123">
        <f t="shared" si="2028"/>
        <v>0</v>
      </c>
      <c r="M302" s="123">
        <f t="shared" si="2028"/>
        <v>290</v>
      </c>
      <c r="N302" s="123">
        <f t="shared" si="2028"/>
        <v>147.80000000000001</v>
      </c>
      <c r="O302" s="123">
        <f t="shared" si="2028"/>
        <v>0</v>
      </c>
      <c r="P302" s="123">
        <f t="shared" si="2028"/>
        <v>0</v>
      </c>
      <c r="Q302" s="197">
        <f t="shared" si="2028"/>
        <v>52.8</v>
      </c>
      <c r="R302" s="197">
        <f t="shared" si="2028"/>
        <v>0</v>
      </c>
      <c r="S302" s="145">
        <f>S303</f>
        <v>0</v>
      </c>
      <c r="T302" s="146">
        <f t="shared" ref="T302:AH302" si="2029">T303</f>
        <v>0</v>
      </c>
      <c r="U302" s="127">
        <f t="shared" si="2029"/>
        <v>0</v>
      </c>
      <c r="V302" s="127">
        <f t="shared" si="2029"/>
        <v>0</v>
      </c>
      <c r="W302" s="127">
        <f t="shared" si="2029"/>
        <v>0</v>
      </c>
      <c r="X302" s="127">
        <f t="shared" si="2029"/>
        <v>0</v>
      </c>
      <c r="Y302" s="127">
        <f t="shared" si="2029"/>
        <v>0</v>
      </c>
      <c r="Z302" s="127">
        <f t="shared" si="2029"/>
        <v>0</v>
      </c>
      <c r="AA302" s="127">
        <f t="shared" si="2029"/>
        <v>0</v>
      </c>
      <c r="AB302" s="127">
        <f t="shared" si="2029"/>
        <v>0</v>
      </c>
      <c r="AC302" s="127">
        <f t="shared" si="2029"/>
        <v>0</v>
      </c>
      <c r="AD302" s="127">
        <f t="shared" si="2029"/>
        <v>0</v>
      </c>
      <c r="AE302" s="127">
        <f t="shared" si="2029"/>
        <v>0</v>
      </c>
      <c r="AF302" s="127">
        <f t="shared" si="2029"/>
        <v>0</v>
      </c>
      <c r="AG302" s="207">
        <f t="shared" si="2029"/>
        <v>0</v>
      </c>
      <c r="AH302" s="207">
        <f t="shared" si="2029"/>
        <v>0</v>
      </c>
      <c r="AI302" s="13">
        <f>AI303</f>
        <v>883.7</v>
      </c>
      <c r="AJ302" s="11">
        <f t="shared" ref="AJ302:AX302" si="2030">AJ303</f>
        <v>616.1</v>
      </c>
      <c r="AK302" s="97">
        <f t="shared" si="2030"/>
        <v>527.70000000000005</v>
      </c>
      <c r="AL302" s="97">
        <f t="shared" si="2030"/>
        <v>455.3</v>
      </c>
      <c r="AM302" s="97">
        <f t="shared" si="2030"/>
        <v>0</v>
      </c>
      <c r="AN302" s="97">
        <f t="shared" si="2030"/>
        <v>0</v>
      </c>
      <c r="AO302" s="97">
        <f t="shared" si="2030"/>
        <v>13.2</v>
      </c>
      <c r="AP302" s="97">
        <f t="shared" si="2030"/>
        <v>13</v>
      </c>
      <c r="AQ302" s="97">
        <f t="shared" si="2030"/>
        <v>0</v>
      </c>
      <c r="AR302" s="97">
        <f t="shared" si="2030"/>
        <v>0</v>
      </c>
      <c r="AS302" s="97">
        <f t="shared" si="2030"/>
        <v>290</v>
      </c>
      <c r="AT302" s="97">
        <f t="shared" si="2030"/>
        <v>147.80000000000001</v>
      </c>
      <c r="AU302" s="97">
        <f t="shared" si="2030"/>
        <v>0</v>
      </c>
      <c r="AV302" s="97">
        <f t="shared" si="2030"/>
        <v>0</v>
      </c>
      <c r="AW302" s="97">
        <f t="shared" si="2030"/>
        <v>52.8</v>
      </c>
      <c r="AX302" s="97">
        <f t="shared" si="2030"/>
        <v>0</v>
      </c>
      <c r="AY302" s="155">
        <f t="shared" si="1931"/>
        <v>0</v>
      </c>
      <c r="AZ302" s="155">
        <f t="shared" si="1932"/>
        <v>0</v>
      </c>
      <c r="BA302" s="155">
        <f t="shared" si="1933"/>
        <v>0</v>
      </c>
      <c r="BB302" s="155">
        <f t="shared" si="1934"/>
        <v>0</v>
      </c>
      <c r="BC302" s="155">
        <f t="shared" si="1935"/>
        <v>0</v>
      </c>
      <c r="BD302" s="155">
        <f t="shared" si="1936"/>
        <v>0</v>
      </c>
      <c r="BE302" s="155">
        <f t="shared" si="1937"/>
        <v>0</v>
      </c>
      <c r="BF302" s="155">
        <f t="shared" si="1938"/>
        <v>0</v>
      </c>
      <c r="BG302" s="155">
        <f t="shared" si="1939"/>
        <v>0</v>
      </c>
      <c r="BH302" s="155">
        <f t="shared" si="1940"/>
        <v>0</v>
      </c>
      <c r="BI302" s="155">
        <f t="shared" si="1941"/>
        <v>0</v>
      </c>
      <c r="BJ302" s="155">
        <f t="shared" si="1942"/>
        <v>0</v>
      </c>
      <c r="BK302" s="155">
        <f t="shared" si="1943"/>
        <v>0</v>
      </c>
      <c r="BL302" s="155">
        <f t="shared" si="1944"/>
        <v>0</v>
      </c>
      <c r="BM302" s="155">
        <f t="shared" si="1945"/>
        <v>0</v>
      </c>
      <c r="BN302" s="155">
        <f t="shared" si="1946"/>
        <v>0</v>
      </c>
      <c r="BO302" s="190">
        <f t="shared" si="1947"/>
        <v>0</v>
      </c>
    </row>
    <row r="303" spans="1:67" ht="15.75" customHeight="1" x14ac:dyDescent="0.25">
      <c r="A303" s="30"/>
      <c r="B303" s="20" t="s">
        <v>294</v>
      </c>
      <c r="C303" s="147">
        <f t="shared" ref="C303:D305" si="2031">E303+G303+I303+K303+M303+O303+Q303</f>
        <v>883.7</v>
      </c>
      <c r="D303" s="148">
        <f t="shared" si="2031"/>
        <v>616.1</v>
      </c>
      <c r="E303" s="6">
        <v>527.70000000000005</v>
      </c>
      <c r="F303" s="6">
        <v>455.3</v>
      </c>
      <c r="G303" s="6"/>
      <c r="H303" s="6"/>
      <c r="I303" s="6">
        <f>I304</f>
        <v>13.2</v>
      </c>
      <c r="J303" s="6">
        <f>J304</f>
        <v>13</v>
      </c>
      <c r="K303" s="6"/>
      <c r="L303" s="6"/>
      <c r="M303" s="6">
        <v>290</v>
      </c>
      <c r="N303" s="6">
        <v>147.80000000000001</v>
      </c>
      <c r="O303" s="6"/>
      <c r="P303" s="6"/>
      <c r="Q303" s="198">
        <f>'4 priedas_ nepanaudotos lėšos'!C117</f>
        <v>52.8</v>
      </c>
      <c r="R303" s="198">
        <f>'4 priedas_ nepanaudotos lėšos'!D117</f>
        <v>0</v>
      </c>
      <c r="S303" s="147">
        <f>U303+W303+Y303+AA303+AC303+AE303+AG303</f>
        <v>0</v>
      </c>
      <c r="T303" s="148">
        <f>V303+X303+Z303+AB303+AD303+AF303+AH303</f>
        <v>0</v>
      </c>
      <c r="U303" s="128"/>
      <c r="V303" s="128"/>
      <c r="W303" s="128"/>
      <c r="X303" s="128"/>
      <c r="Y303" s="128"/>
      <c r="Z303" s="128"/>
      <c r="AA303" s="128"/>
      <c r="AB303" s="128"/>
      <c r="AC303" s="128"/>
      <c r="AD303" s="128"/>
      <c r="AE303" s="128"/>
      <c r="AF303" s="128"/>
      <c r="AG303" s="208">
        <f>'4 priedas_ nepanaudotos lėšos'!O117</f>
        <v>0</v>
      </c>
      <c r="AH303" s="208">
        <f>'4 priedas_ nepanaudotos lėšos'!P117</f>
        <v>0</v>
      </c>
      <c r="AI303" s="104">
        <f t="shared" ref="AI303:AJ305" si="2032">AK303+AM303+AO303+AQ303+AS303+AU303+AW303</f>
        <v>883.7</v>
      </c>
      <c r="AJ303" s="105">
        <f t="shared" si="2032"/>
        <v>616.1</v>
      </c>
      <c r="AK303" s="5">
        <f>E303+U303</f>
        <v>527.70000000000005</v>
      </c>
      <c r="AL303" s="5">
        <f t="shared" ref="AL303" si="2033">F303+V303</f>
        <v>455.3</v>
      </c>
      <c r="AM303" s="5">
        <f t="shared" ref="AM303" si="2034">G303+W303</f>
        <v>0</v>
      </c>
      <c r="AN303" s="5">
        <f t="shared" ref="AN303" si="2035">H303+X303</f>
        <v>0</v>
      </c>
      <c r="AO303" s="5">
        <f t="shared" ref="AO303" si="2036">I303+Y303</f>
        <v>13.2</v>
      </c>
      <c r="AP303" s="5">
        <f t="shared" ref="AP303" si="2037">J303+Z303</f>
        <v>13</v>
      </c>
      <c r="AQ303" s="5">
        <f t="shared" ref="AQ303" si="2038">K303+AA303</f>
        <v>0</v>
      </c>
      <c r="AR303" s="5">
        <f t="shared" ref="AR303" si="2039">L303+AB303</f>
        <v>0</v>
      </c>
      <c r="AS303" s="5">
        <f t="shared" ref="AS303" si="2040">M303+AC303</f>
        <v>290</v>
      </c>
      <c r="AT303" s="5">
        <f t="shared" ref="AT303" si="2041">N303+AD303</f>
        <v>147.80000000000001</v>
      </c>
      <c r="AU303" s="5">
        <f t="shared" ref="AU303" si="2042">O303+AE303</f>
        <v>0</v>
      </c>
      <c r="AV303" s="5">
        <f t="shared" ref="AV303" si="2043">P303+AF303</f>
        <v>0</v>
      </c>
      <c r="AW303" s="5">
        <f t="shared" ref="AW303" si="2044">Q303+AG303</f>
        <v>52.8</v>
      </c>
      <c r="AX303" s="5">
        <f t="shared" ref="AX303" si="2045">R303+AH303</f>
        <v>0</v>
      </c>
      <c r="AY303" s="155">
        <f t="shared" si="1931"/>
        <v>0</v>
      </c>
      <c r="AZ303" s="155">
        <f t="shared" si="1932"/>
        <v>0</v>
      </c>
      <c r="BA303" s="155">
        <f t="shared" si="1933"/>
        <v>0</v>
      </c>
      <c r="BB303" s="155">
        <f t="shared" si="1934"/>
        <v>0</v>
      </c>
      <c r="BC303" s="155">
        <f t="shared" si="1935"/>
        <v>0</v>
      </c>
      <c r="BD303" s="155">
        <f t="shared" si="1936"/>
        <v>0</v>
      </c>
      <c r="BE303" s="155">
        <f t="shared" si="1937"/>
        <v>0</v>
      </c>
      <c r="BF303" s="155">
        <f t="shared" si="1938"/>
        <v>0</v>
      </c>
      <c r="BG303" s="155">
        <f t="shared" si="1939"/>
        <v>0</v>
      </c>
      <c r="BH303" s="155">
        <f t="shared" si="1940"/>
        <v>0</v>
      </c>
      <c r="BI303" s="155">
        <f t="shared" si="1941"/>
        <v>0</v>
      </c>
      <c r="BJ303" s="155">
        <f t="shared" si="1942"/>
        <v>0</v>
      </c>
      <c r="BK303" s="155">
        <f t="shared" si="1943"/>
        <v>0</v>
      </c>
      <c r="BL303" s="155">
        <f t="shared" si="1944"/>
        <v>0</v>
      </c>
      <c r="BM303" s="155">
        <f t="shared" si="1945"/>
        <v>0</v>
      </c>
      <c r="BN303" s="155">
        <f t="shared" si="1946"/>
        <v>0</v>
      </c>
      <c r="BO303" s="190">
        <f t="shared" si="1947"/>
        <v>0</v>
      </c>
    </row>
    <row r="304" spans="1:67" ht="26.25" x14ac:dyDescent="0.25">
      <c r="A304" s="30"/>
      <c r="B304" s="32" t="s">
        <v>397</v>
      </c>
      <c r="C304" s="147">
        <f t="shared" si="2031"/>
        <v>13.2</v>
      </c>
      <c r="D304" s="148">
        <f t="shared" si="2031"/>
        <v>13</v>
      </c>
      <c r="E304" s="6"/>
      <c r="F304" s="6"/>
      <c r="G304" s="6"/>
      <c r="H304" s="6"/>
      <c r="I304" s="6">
        <v>13.2</v>
      </c>
      <c r="J304" s="6">
        <v>13</v>
      </c>
      <c r="K304" s="6"/>
      <c r="L304" s="6"/>
      <c r="M304" s="6"/>
      <c r="N304" s="6"/>
      <c r="O304" s="6"/>
      <c r="P304" s="6"/>
      <c r="Q304" s="198"/>
      <c r="R304" s="198"/>
      <c r="S304" s="147"/>
      <c r="T304" s="148"/>
      <c r="U304" s="128"/>
      <c r="V304" s="128"/>
      <c r="W304" s="128"/>
      <c r="X304" s="128"/>
      <c r="Y304" s="128"/>
      <c r="Z304" s="128"/>
      <c r="AA304" s="128"/>
      <c r="AB304" s="128"/>
      <c r="AC304" s="128"/>
      <c r="AD304" s="128"/>
      <c r="AE304" s="128"/>
      <c r="AF304" s="128"/>
      <c r="AG304" s="208"/>
      <c r="AH304" s="208"/>
      <c r="AI304" s="104">
        <f t="shared" si="2032"/>
        <v>13.2</v>
      </c>
      <c r="AJ304" s="105">
        <f t="shared" si="2032"/>
        <v>13</v>
      </c>
      <c r="AK304" s="5"/>
      <c r="AL304" s="5"/>
      <c r="AM304" s="5"/>
      <c r="AN304" s="5"/>
      <c r="AO304" s="5">
        <f t="shared" ref="AO304" si="2046">I304+Y304</f>
        <v>13.2</v>
      </c>
      <c r="AP304" s="5">
        <f t="shared" ref="AP304" si="2047">J304+Z304</f>
        <v>13</v>
      </c>
      <c r="AQ304" s="5"/>
      <c r="AR304" s="5"/>
      <c r="AS304" s="5"/>
      <c r="AT304" s="5"/>
      <c r="AU304" s="5"/>
      <c r="AV304" s="5"/>
      <c r="AW304" s="5"/>
      <c r="AX304" s="5"/>
      <c r="AY304" s="155">
        <f t="shared" si="1931"/>
        <v>0</v>
      </c>
      <c r="AZ304" s="155">
        <f t="shared" si="1932"/>
        <v>0</v>
      </c>
      <c r="BA304" s="155">
        <f t="shared" si="1933"/>
        <v>0</v>
      </c>
      <c r="BB304" s="155">
        <f t="shared" si="1934"/>
        <v>0</v>
      </c>
      <c r="BC304" s="155">
        <f t="shared" si="1935"/>
        <v>0</v>
      </c>
      <c r="BD304" s="155">
        <f t="shared" si="1936"/>
        <v>0</v>
      </c>
      <c r="BE304" s="155">
        <f t="shared" si="1937"/>
        <v>0</v>
      </c>
      <c r="BF304" s="155">
        <f t="shared" si="1938"/>
        <v>0</v>
      </c>
      <c r="BG304" s="155">
        <f t="shared" si="1939"/>
        <v>0</v>
      </c>
      <c r="BH304" s="155">
        <f t="shared" si="1940"/>
        <v>0</v>
      </c>
      <c r="BI304" s="155">
        <f t="shared" si="1941"/>
        <v>0</v>
      </c>
      <c r="BJ304" s="155">
        <f t="shared" si="1942"/>
        <v>0</v>
      </c>
      <c r="BK304" s="155">
        <f t="shared" si="1943"/>
        <v>0</v>
      </c>
      <c r="BL304" s="155">
        <f t="shared" si="1944"/>
        <v>0</v>
      </c>
      <c r="BM304" s="155">
        <f t="shared" si="1945"/>
        <v>0</v>
      </c>
      <c r="BN304" s="155">
        <f t="shared" si="1946"/>
        <v>0</v>
      </c>
      <c r="BO304" s="190">
        <f t="shared" si="1947"/>
        <v>0</v>
      </c>
    </row>
    <row r="305" spans="1:67" ht="15.95" customHeight="1" x14ac:dyDescent="0.25">
      <c r="A305" s="10" t="s">
        <v>53</v>
      </c>
      <c r="B305" s="28" t="s">
        <v>60</v>
      </c>
      <c r="C305" s="151">
        <f>E305+G305+I305+K305+M305+O305+Q305</f>
        <v>68141.3</v>
      </c>
      <c r="D305" s="151">
        <f t="shared" si="2031"/>
        <v>31966.899999999991</v>
      </c>
      <c r="E305" s="124">
        <f>E17+E19+E78+E85+E92+E99+E106+E113+E120+E127+E134+E141+E148+E155+E157+E160+E165+E169+E175+E179+E187+E190+E195+E201+E206+E211+E217+E221+E226+E231+E236+E240+E244+E250+E255+E261+E264+E266+E270+E272+E274+E276+E278+E280+E282+E284+E287+E289+E293+E296+E302</f>
        <v>32860.000000000007</v>
      </c>
      <c r="F305" s="124">
        <f t="shared" ref="F305:R305" si="2048">F17+F19+F78+F85+F92+F99+F106+F113+F120+F127+F134+F141+F148+F155+F157+F160+F165+F169+F175+F179+F187+F190+F195+F201+F206+F211+F217+F221+F226+F231+F236+F240+F244+F250+F255+F261+F264+F266+F270+F272+F274+F276+F278+F280+F282+F284+F287+F289+F293+F296+F302</f>
        <v>15943.899999999992</v>
      </c>
      <c r="G305" s="124">
        <f t="shared" si="2048"/>
        <v>4298</v>
      </c>
      <c r="H305" s="124">
        <f t="shared" si="2048"/>
        <v>1952.6999999999998</v>
      </c>
      <c r="I305" s="124">
        <f t="shared" si="2048"/>
        <v>8816</v>
      </c>
      <c r="J305" s="124">
        <f t="shared" si="2048"/>
        <v>1093.6999999999998</v>
      </c>
      <c r="K305" s="124">
        <f t="shared" si="2048"/>
        <v>13456.199999999995</v>
      </c>
      <c r="L305" s="124">
        <f t="shared" si="2048"/>
        <v>12712.199999999999</v>
      </c>
      <c r="M305" s="124">
        <f t="shared" si="2048"/>
        <v>1739.6000000000001</v>
      </c>
      <c r="N305" s="124">
        <f t="shared" si="2048"/>
        <v>228.3</v>
      </c>
      <c r="O305" s="124">
        <f t="shared" si="2048"/>
        <v>2439.7000000000003</v>
      </c>
      <c r="P305" s="124">
        <f t="shared" si="2048"/>
        <v>29.6</v>
      </c>
      <c r="Q305" s="203">
        <f t="shared" si="2048"/>
        <v>4531.7999999999993</v>
      </c>
      <c r="R305" s="203">
        <f t="shared" si="2048"/>
        <v>6.5</v>
      </c>
      <c r="S305" s="151">
        <f>U305+W305+Y305+AA305+AC305+AE305+AG305</f>
        <v>180.5</v>
      </c>
      <c r="T305" s="151">
        <f>V305+X305+Z305+AB305+AD305+AF305+AH305</f>
        <v>12.900000000000016</v>
      </c>
      <c r="U305" s="124">
        <f>U17+U19+U78+U85+U92+U99+U106+U113+U120+U127+U134+U141+U148+U155+U157+U160+U165+U169+U175+U179+U187+U190+U195+U201+U206+U211+U217+U221+U226+U231+U236+U240+U244+U250+U255+U261+U264+U266+U270+U272+U274+U276+U278+U280+U282+U284+U287+U289+U293+U296+U302</f>
        <v>0</v>
      </c>
      <c r="V305" s="124">
        <f t="shared" ref="V305:AH305" si="2049">V17+V19+V78+V85+V92+V99+V106+V113+V120+V127+V134+V141+V148+V155+V157+V160+V165+V169+V175+V179+V187+V190+V195+V201+V206+V211+V217+V221+V226+V231+V236+V240+V244+V250+V255+V261+V264+V266+V270+V272+V274+V276+V278+V280+V282+V284+V287+V289+V293+V296+V302</f>
        <v>0.80000000000000071</v>
      </c>
      <c r="W305" s="124">
        <f t="shared" si="2049"/>
        <v>0</v>
      </c>
      <c r="X305" s="124">
        <f t="shared" si="2049"/>
        <v>0.19999999999999996</v>
      </c>
      <c r="Y305" s="124">
        <f t="shared" si="2049"/>
        <v>109.1</v>
      </c>
      <c r="Z305" s="124">
        <f t="shared" si="2049"/>
        <v>38.799999999999997</v>
      </c>
      <c r="AA305" s="124">
        <f t="shared" si="2049"/>
        <v>0</v>
      </c>
      <c r="AB305" s="124">
        <f t="shared" si="2049"/>
        <v>-27.899999999999981</v>
      </c>
      <c r="AC305" s="124">
        <f t="shared" si="2049"/>
        <v>71.399999999999991</v>
      </c>
      <c r="AD305" s="124">
        <f t="shared" si="2049"/>
        <v>0</v>
      </c>
      <c r="AE305" s="124">
        <f t="shared" si="2049"/>
        <v>0</v>
      </c>
      <c r="AF305" s="124">
        <f t="shared" si="2049"/>
        <v>1</v>
      </c>
      <c r="AG305" s="203">
        <f t="shared" si="2049"/>
        <v>0</v>
      </c>
      <c r="AH305" s="203">
        <f t="shared" si="2049"/>
        <v>0</v>
      </c>
      <c r="AI305" s="11">
        <f t="shared" si="2032"/>
        <v>68321.8</v>
      </c>
      <c r="AJ305" s="11">
        <f t="shared" si="2032"/>
        <v>31979.799999999988</v>
      </c>
      <c r="AK305" s="11">
        <f>AK17+AK19+AK78+AK85+AK92+AK99+AK106+AK113+AK120+AK127+AK134+AK141+AK148+AK155+AK157+AK160+AK165+AK169+AK175+AK179+AK187+AK190+AK195+AK201+AK206+AK211+AK217+AK221+AK226+AK231+AK236+AK240+AK244+AK250+AK255+AK261+AK264+AK266+AK270+AK272+AK274+AK276+AK278+AK280+AK282+AK284+AK287+AK289+AK293+AK296+AK302</f>
        <v>32860.000000000007</v>
      </c>
      <c r="AL305" s="11">
        <f t="shared" ref="AL305:AX305" si="2050">AL17+AL19+AL78+AL85+AL92+AL99+AL106+AL113+AL120+AL127+AL134+AL141+AL148+AL155+AL157+AL160+AL165+AL169+AL175+AL179+AL187+AL190+AL195+AL201+AL206+AL211+AL217+AL221+AL226+AL231+AL236+AL240+AL244+AL250+AL255+AL261+AL264+AL266+AL270+AL272+AL274+AL276+AL278+AL280+AL282+AL284+AL287+AL289+AL293+AL296+AL302</f>
        <v>15944.699999999993</v>
      </c>
      <c r="AM305" s="11">
        <f t="shared" si="2050"/>
        <v>4298</v>
      </c>
      <c r="AN305" s="11">
        <f t="shared" si="2050"/>
        <v>1952.8999999999996</v>
      </c>
      <c r="AO305" s="11">
        <f t="shared" si="2050"/>
        <v>8925.1</v>
      </c>
      <c r="AP305" s="11">
        <f t="shared" si="2050"/>
        <v>1132.4999999999998</v>
      </c>
      <c r="AQ305" s="11">
        <f t="shared" si="2050"/>
        <v>13456.199999999995</v>
      </c>
      <c r="AR305" s="11">
        <f t="shared" si="2050"/>
        <v>12684.3</v>
      </c>
      <c r="AS305" s="11">
        <f t="shared" si="2050"/>
        <v>1811</v>
      </c>
      <c r="AT305" s="11">
        <f t="shared" si="2050"/>
        <v>228.3</v>
      </c>
      <c r="AU305" s="11">
        <f t="shared" si="2050"/>
        <v>2439.7000000000003</v>
      </c>
      <c r="AV305" s="11">
        <f t="shared" si="2050"/>
        <v>30.6</v>
      </c>
      <c r="AW305" s="11">
        <f t="shared" si="2050"/>
        <v>4531.7999999999993</v>
      </c>
      <c r="AX305" s="11">
        <f t="shared" si="2050"/>
        <v>6.5</v>
      </c>
      <c r="AY305" s="155">
        <f t="shared" si="1931"/>
        <v>-180.5</v>
      </c>
      <c r="AZ305" s="155">
        <f t="shared" si="1932"/>
        <v>-12.899999999997817</v>
      </c>
      <c r="BA305" s="155">
        <f t="shared" si="1933"/>
        <v>0</v>
      </c>
      <c r="BB305" s="155">
        <f t="shared" si="1934"/>
        <v>-0.80000000000109139</v>
      </c>
      <c r="BC305" s="155">
        <f t="shared" si="1935"/>
        <v>0</v>
      </c>
      <c r="BD305" s="155">
        <f t="shared" si="1936"/>
        <v>-0.1999999999998181</v>
      </c>
      <c r="BE305" s="155">
        <f t="shared" si="1937"/>
        <v>-109.10000000000036</v>
      </c>
      <c r="BF305" s="155">
        <f t="shared" si="1938"/>
        <v>-38.799999999999955</v>
      </c>
      <c r="BG305" s="155">
        <f t="shared" si="1939"/>
        <v>0</v>
      </c>
      <c r="BH305" s="155">
        <f t="shared" si="1940"/>
        <v>27.899999999999636</v>
      </c>
      <c r="BI305" s="155">
        <f t="shared" si="1941"/>
        <v>-71.399999999999864</v>
      </c>
      <c r="BJ305" s="155">
        <f t="shared" si="1942"/>
        <v>0</v>
      </c>
      <c r="BK305" s="155">
        <f t="shared" si="1943"/>
        <v>0</v>
      </c>
      <c r="BL305" s="155">
        <f t="shared" si="1944"/>
        <v>-1</v>
      </c>
      <c r="BM305" s="155">
        <f t="shared" si="1945"/>
        <v>0</v>
      </c>
      <c r="BN305" s="155">
        <f t="shared" si="1946"/>
        <v>0</v>
      </c>
      <c r="BO305" s="190">
        <f t="shared" si="1947"/>
        <v>0</v>
      </c>
    </row>
    <row r="306" spans="1:67" x14ac:dyDescent="0.25">
      <c r="C306" s="24" t="s">
        <v>421</v>
      </c>
    </row>
    <row r="307" spans="1:67" x14ac:dyDescent="0.25">
      <c r="C307" s="24">
        <v>68141.3</v>
      </c>
      <c r="D307" s="24">
        <v>31966.899999999991</v>
      </c>
      <c r="E307" s="1">
        <v>32860.000000000007</v>
      </c>
      <c r="F307" s="1">
        <v>15943.899999999992</v>
      </c>
      <c r="G307" s="1">
        <v>4298</v>
      </c>
      <c r="H307" s="1">
        <v>1952.6999999999998</v>
      </c>
      <c r="I307" s="1">
        <v>8816</v>
      </c>
      <c r="J307" s="1">
        <v>1093.6999999999998</v>
      </c>
      <c r="K307" s="1">
        <v>13456.199999999995</v>
      </c>
      <c r="L307" s="1">
        <v>12712.199999999999</v>
      </c>
      <c r="M307" s="1">
        <v>1739.6000000000001</v>
      </c>
      <c r="N307" s="1">
        <v>228.3</v>
      </c>
      <c r="O307" s="1">
        <v>2439.7000000000003</v>
      </c>
      <c r="P307" s="1">
        <v>29.6</v>
      </c>
      <c r="Q307" s="193">
        <v>4531.7999999999993</v>
      </c>
      <c r="R307" s="193">
        <v>6.5</v>
      </c>
    </row>
    <row r="309" spans="1:67" x14ac:dyDescent="0.25">
      <c r="C309" s="24">
        <f>C305-C307</f>
        <v>0</v>
      </c>
      <c r="D309" s="24">
        <f t="shared" ref="D309:R309" si="2051">D305-D307</f>
        <v>0</v>
      </c>
      <c r="E309" s="24">
        <f t="shared" si="2051"/>
        <v>0</v>
      </c>
      <c r="F309" s="24">
        <f t="shared" si="2051"/>
        <v>0</v>
      </c>
      <c r="G309" s="24">
        <f t="shared" si="2051"/>
        <v>0</v>
      </c>
      <c r="H309" s="24">
        <f t="shared" si="2051"/>
        <v>0</v>
      </c>
      <c r="I309" s="24">
        <f t="shared" si="2051"/>
        <v>0</v>
      </c>
      <c r="J309" s="24">
        <f t="shared" si="2051"/>
        <v>0</v>
      </c>
      <c r="K309" s="24">
        <f t="shared" si="2051"/>
        <v>0</v>
      </c>
      <c r="L309" s="24">
        <f t="shared" si="2051"/>
        <v>0</v>
      </c>
      <c r="M309" s="24">
        <f t="shared" si="2051"/>
        <v>0</v>
      </c>
      <c r="N309" s="24">
        <f t="shared" si="2051"/>
        <v>0</v>
      </c>
      <c r="O309" s="24">
        <f t="shared" si="2051"/>
        <v>0</v>
      </c>
      <c r="P309" s="24">
        <f t="shared" si="2051"/>
        <v>0</v>
      </c>
      <c r="Q309" s="204">
        <f>Q305-Q307</f>
        <v>0</v>
      </c>
      <c r="R309" s="204">
        <f t="shared" si="2051"/>
        <v>0</v>
      </c>
    </row>
    <row r="310" spans="1:67" x14ac:dyDescent="0.25">
      <c r="C310" s="24">
        <f>S305</f>
        <v>180.5</v>
      </c>
      <c r="D310" s="24">
        <f t="shared" ref="D310:R310" si="2052">T305</f>
        <v>12.900000000000016</v>
      </c>
      <c r="E310" s="24">
        <f t="shared" si="2052"/>
        <v>0</v>
      </c>
      <c r="F310" s="24">
        <f t="shared" si="2052"/>
        <v>0.80000000000000071</v>
      </c>
      <c r="G310" s="24">
        <f t="shared" si="2052"/>
        <v>0</v>
      </c>
      <c r="H310" s="24">
        <f t="shared" si="2052"/>
        <v>0.19999999999999996</v>
      </c>
      <c r="I310" s="24">
        <f t="shared" si="2052"/>
        <v>109.1</v>
      </c>
      <c r="J310" s="24">
        <f t="shared" si="2052"/>
        <v>38.799999999999997</v>
      </c>
      <c r="K310" s="24">
        <f t="shared" si="2052"/>
        <v>0</v>
      </c>
      <c r="L310" s="24">
        <f t="shared" si="2052"/>
        <v>-27.899999999999981</v>
      </c>
      <c r="M310" s="24">
        <f t="shared" si="2052"/>
        <v>71.399999999999991</v>
      </c>
      <c r="N310" s="24">
        <f t="shared" si="2052"/>
        <v>0</v>
      </c>
      <c r="O310" s="24">
        <f t="shared" si="2052"/>
        <v>0</v>
      </c>
      <c r="P310" s="24">
        <f t="shared" si="2052"/>
        <v>1</v>
      </c>
      <c r="Q310" s="204">
        <f t="shared" si="2052"/>
        <v>0</v>
      </c>
      <c r="R310" s="204">
        <f t="shared" si="2052"/>
        <v>0</v>
      </c>
    </row>
  </sheetData>
  <mergeCells count="48">
    <mergeCell ref="AT9:AX9"/>
    <mergeCell ref="AT10:AX10"/>
    <mergeCell ref="AT7:AX7"/>
    <mergeCell ref="O8:R8"/>
    <mergeCell ref="AE8:AH8"/>
    <mergeCell ref="AT8:AX8"/>
    <mergeCell ref="AT6:AX6"/>
    <mergeCell ref="AT1:AX1"/>
    <mergeCell ref="AT2:AX2"/>
    <mergeCell ref="AT3:AX3"/>
    <mergeCell ref="AT4:AX4"/>
    <mergeCell ref="AT5:AX5"/>
    <mergeCell ref="AU15:AV15"/>
    <mergeCell ref="AS15:AT15"/>
    <mergeCell ref="AK14:AX14"/>
    <mergeCell ref="A12:AX12"/>
    <mergeCell ref="A14:A16"/>
    <mergeCell ref="B14:B16"/>
    <mergeCell ref="AI14:AJ15"/>
    <mergeCell ref="AK15:AL15"/>
    <mergeCell ref="AM15:AN15"/>
    <mergeCell ref="AO15:AP15"/>
    <mergeCell ref="AQ15:AR15"/>
    <mergeCell ref="AW15:AX15"/>
    <mergeCell ref="O5:R5"/>
    <mergeCell ref="O6:R6"/>
    <mergeCell ref="C14:D15"/>
    <mergeCell ref="E14:R14"/>
    <mergeCell ref="E15:F15"/>
    <mergeCell ref="G15:H15"/>
    <mergeCell ref="I15:J15"/>
    <mergeCell ref="K15:L15"/>
    <mergeCell ref="M15:N15"/>
    <mergeCell ref="O15:P15"/>
    <mergeCell ref="Q15:R15"/>
    <mergeCell ref="O7:R7"/>
    <mergeCell ref="AE5:AH5"/>
    <mergeCell ref="AE6:AH6"/>
    <mergeCell ref="S14:T15"/>
    <mergeCell ref="U14:AH14"/>
    <mergeCell ref="U15:V15"/>
    <mergeCell ref="W15:X15"/>
    <mergeCell ref="Y15:Z15"/>
    <mergeCell ref="AA15:AB15"/>
    <mergeCell ref="AC15:AD15"/>
    <mergeCell ref="AE15:AF15"/>
    <mergeCell ref="AG15:AH15"/>
    <mergeCell ref="AE7:AH7"/>
  </mergeCells>
  <pageMargins left="0.39370078740157483" right="0.39370078740157483" top="0.78740157480314965" bottom="0.39370078740157483" header="0.31496062992125984" footer="0.31496062992125984"/>
  <pageSetup paperSize="9" scale="62" fitToHeight="0" orientation="landscape" r:id="rId1"/>
  <ignoredErrors>
    <ignoredError sqref="C19:D19 S19:T19 AJ19:AX19 C78:D78 S78:T78 AI78:AX78 C85:D85 S85:T85 AI85:AX85 C92:D92 S92:T92 AI92:AX92 C99:D99 S99:T99 AI99:AX99 C106:D106 S106:T106 AI106:AX106 C113:D113 S113:T113 AI113:AX113 C120:D120 S120:T120 AI120:AX120 C127:D127 S127:T127 AI127:AX127 D134 S134:T134 AI134:AX134 D141 S141:T141 AI141:AX141 AI296:AX296 AI292:AX294 AI301:AX303 AI298:AL298 AQ298:AX298 AI269:AX290 AI148:AX149 AI168:AX172 AI164:AX166 AI174:AX176 AI178:AX183 AI190:AX192 AI194:AX198 AI205:AX214 AI230:AX247 AI249:AX252 AI225:AX226 AI228:AX228 AJ227:AX227 AI260:AX267 AI155:AX157 AI186:AX188 AI216:AX223 AI254:AX258 AI200:AX201 AI203:AX203 AI202:AN202 AP202:AX202 AI297:AN297 AP297:AX297 AI159:AX162 AI158:AV158 AX158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AD2108-A21D-4834-BD09-FF93403C862E}">
  <sheetPr>
    <pageSetUpPr fitToPage="1"/>
  </sheetPr>
  <dimension ref="A1:AQ210"/>
  <sheetViews>
    <sheetView showZeros="0" zoomScaleNormal="100" workbookViewId="0">
      <pane xSplit="2" ySplit="16" topLeftCell="M115" activePane="bottomRight" state="frozen"/>
      <selection activeCell="L126" sqref="L126"/>
      <selection pane="topRight" activeCell="L126" sqref="L126"/>
      <selection pane="bottomLeft" activeCell="L126" sqref="L126"/>
      <selection pane="bottomRight" activeCell="AH10" sqref="AH10:AL10"/>
    </sheetView>
  </sheetViews>
  <sheetFormatPr defaultColWidth="9.140625" defaultRowHeight="15" x14ac:dyDescent="0.25"/>
  <cols>
    <col min="1" max="1" width="5" style="1" customWidth="1"/>
    <col min="2" max="2" width="58.85546875" style="1" customWidth="1"/>
    <col min="3" max="4" width="10.140625" style="24" hidden="1" customWidth="1"/>
    <col min="5" max="14" width="10.140625" style="1" hidden="1" customWidth="1"/>
    <col min="15" max="16" width="10.140625" style="24" hidden="1" customWidth="1"/>
    <col min="17" max="26" width="10.140625" style="1" hidden="1" customWidth="1"/>
    <col min="27" max="27" width="10.140625" style="24" customWidth="1"/>
    <col min="28" max="28" width="10.85546875" style="24" customWidth="1"/>
    <col min="29" max="38" width="10.140625" style="1" customWidth="1"/>
    <col min="39" max="39" width="0" style="1" hidden="1" customWidth="1"/>
    <col min="40" max="41" width="9.140625" style="1" hidden="1" customWidth="1"/>
    <col min="42" max="42" width="0" style="1" hidden="1" customWidth="1"/>
    <col min="43" max="16384" width="9.140625" style="1"/>
  </cols>
  <sheetData>
    <row r="1" spans="1:40" s="37" customFormat="1" x14ac:dyDescent="0.25">
      <c r="C1" s="1"/>
      <c r="D1" s="1"/>
      <c r="K1" s="23"/>
      <c r="L1" s="23"/>
      <c r="M1" s="23"/>
      <c r="N1" s="23"/>
      <c r="O1" s="1"/>
      <c r="P1" s="1"/>
      <c r="W1" s="23"/>
      <c r="X1" s="23"/>
      <c r="Y1" s="23"/>
      <c r="Z1" s="23"/>
      <c r="AA1" s="1"/>
      <c r="AB1" s="1"/>
      <c r="AH1" s="274" t="s">
        <v>137</v>
      </c>
      <c r="AI1" s="274"/>
      <c r="AJ1" s="274"/>
      <c r="AK1" s="274"/>
      <c r="AL1" s="274"/>
    </row>
    <row r="2" spans="1:40" s="37" customFormat="1" x14ac:dyDescent="0.25">
      <c r="C2" s="1"/>
      <c r="D2" s="1"/>
      <c r="K2" s="23"/>
      <c r="L2" s="23"/>
      <c r="M2" s="23"/>
      <c r="N2" s="23"/>
      <c r="O2" s="1"/>
      <c r="P2" s="1"/>
      <c r="W2" s="23"/>
      <c r="X2" s="23"/>
      <c r="Y2" s="23"/>
      <c r="Z2" s="23"/>
      <c r="AA2" s="1"/>
      <c r="AB2" s="1"/>
      <c r="AH2" s="274" t="s">
        <v>264</v>
      </c>
      <c r="AI2" s="274"/>
      <c r="AJ2" s="274"/>
      <c r="AK2" s="274"/>
      <c r="AL2" s="274"/>
    </row>
    <row r="3" spans="1:40" s="37" customFormat="1" x14ac:dyDescent="0.25">
      <c r="C3" s="1"/>
      <c r="D3" s="1"/>
      <c r="K3" s="23"/>
      <c r="L3" s="23"/>
      <c r="M3" s="23"/>
      <c r="N3" s="23"/>
      <c r="O3" s="1"/>
      <c r="P3" s="1"/>
      <c r="W3" s="23"/>
      <c r="X3" s="23"/>
      <c r="Y3" s="23"/>
      <c r="Z3" s="23"/>
      <c r="AA3" s="1"/>
      <c r="AB3" s="1"/>
      <c r="AH3" s="274" t="s">
        <v>398</v>
      </c>
      <c r="AI3" s="274"/>
      <c r="AJ3" s="274"/>
      <c r="AK3" s="274"/>
      <c r="AL3" s="274"/>
    </row>
    <row r="4" spans="1:40" s="37" customFormat="1" x14ac:dyDescent="0.25">
      <c r="C4" s="1"/>
      <c r="D4" s="1"/>
      <c r="K4" s="23"/>
      <c r="L4" s="23"/>
      <c r="M4" s="23"/>
      <c r="N4" s="23"/>
      <c r="O4" s="1"/>
      <c r="P4" s="1"/>
      <c r="W4" s="23"/>
      <c r="X4" s="23"/>
      <c r="Y4" s="23"/>
      <c r="Z4" s="23"/>
      <c r="AA4" s="1"/>
      <c r="AB4" s="1"/>
      <c r="AH4" s="274" t="s">
        <v>351</v>
      </c>
      <c r="AI4" s="274"/>
      <c r="AJ4" s="274"/>
      <c r="AK4" s="274"/>
      <c r="AL4" s="274"/>
    </row>
    <row r="5" spans="1:40" s="37" customFormat="1" ht="15" customHeight="1" x14ac:dyDescent="0.25">
      <c r="C5" s="1"/>
      <c r="D5" s="1"/>
      <c r="K5" s="260"/>
      <c r="L5" s="260"/>
      <c r="M5" s="260"/>
      <c r="N5" s="260"/>
      <c r="O5" s="1"/>
      <c r="P5" s="1"/>
      <c r="W5" s="260"/>
      <c r="X5" s="260"/>
      <c r="Y5" s="260"/>
      <c r="Z5" s="260"/>
      <c r="AA5" s="1"/>
      <c r="AB5" s="1"/>
      <c r="AH5" s="260" t="s">
        <v>400</v>
      </c>
      <c r="AI5" s="260"/>
      <c r="AJ5" s="260"/>
      <c r="AK5" s="260"/>
      <c r="AL5" s="260"/>
    </row>
    <row r="6" spans="1:40" s="37" customFormat="1" ht="15" customHeight="1" x14ac:dyDescent="0.25">
      <c r="C6" s="1"/>
      <c r="D6" s="1"/>
      <c r="K6" s="260"/>
      <c r="L6" s="260"/>
      <c r="M6" s="260"/>
      <c r="N6" s="260"/>
      <c r="O6" s="1"/>
      <c r="P6" s="1"/>
      <c r="W6" s="260"/>
      <c r="X6" s="260"/>
      <c r="Y6" s="260"/>
      <c r="Z6" s="260"/>
      <c r="AA6" s="1"/>
      <c r="AB6" s="1"/>
      <c r="AH6" s="260" t="s">
        <v>420</v>
      </c>
      <c r="AI6" s="260"/>
      <c r="AJ6" s="260"/>
      <c r="AK6" s="260"/>
      <c r="AL6" s="260"/>
    </row>
    <row r="7" spans="1:40" s="37" customFormat="1" ht="15" customHeight="1" x14ac:dyDescent="0.25">
      <c r="C7" s="1"/>
      <c r="D7" s="1"/>
      <c r="K7" s="260"/>
      <c r="L7" s="260"/>
      <c r="M7" s="260"/>
      <c r="N7" s="260"/>
      <c r="O7" s="1"/>
      <c r="P7" s="1"/>
      <c r="W7" s="260"/>
      <c r="X7" s="260"/>
      <c r="Y7" s="260"/>
      <c r="Z7" s="260"/>
      <c r="AA7" s="1"/>
      <c r="AB7" s="1"/>
      <c r="AH7" s="260" t="s">
        <v>445</v>
      </c>
      <c r="AI7" s="260"/>
      <c r="AJ7" s="260"/>
      <c r="AK7" s="260"/>
      <c r="AL7" s="260"/>
    </row>
    <row r="8" spans="1:40" s="37" customFormat="1" ht="15" customHeight="1" x14ac:dyDescent="0.25">
      <c r="C8" s="1"/>
      <c r="D8" s="1"/>
      <c r="K8" s="260"/>
      <c r="L8" s="260"/>
      <c r="M8" s="260"/>
      <c r="N8" s="260"/>
      <c r="O8" s="1"/>
      <c r="P8" s="1"/>
      <c r="W8" s="260"/>
      <c r="X8" s="260"/>
      <c r="Y8" s="260"/>
      <c r="Z8" s="260"/>
      <c r="AA8" s="1"/>
      <c r="AB8" s="1"/>
      <c r="AH8" s="260" t="s">
        <v>450</v>
      </c>
      <c r="AI8" s="260"/>
      <c r="AJ8" s="260"/>
      <c r="AK8" s="260"/>
      <c r="AL8" s="260"/>
    </row>
    <row r="9" spans="1:40" s="37" customFormat="1" ht="15" customHeight="1" x14ac:dyDescent="0.25">
      <c r="C9" s="1"/>
      <c r="D9" s="1"/>
      <c r="K9" s="226"/>
      <c r="L9" s="226"/>
      <c r="M9" s="226"/>
      <c r="N9" s="226"/>
      <c r="O9" s="1"/>
      <c r="P9" s="1"/>
      <c r="W9" s="226"/>
      <c r="X9" s="226"/>
      <c r="Y9" s="226"/>
      <c r="Z9" s="226"/>
      <c r="AA9" s="1"/>
      <c r="AB9" s="1"/>
      <c r="AH9" s="260" t="s">
        <v>455</v>
      </c>
      <c r="AI9" s="260"/>
      <c r="AJ9" s="260"/>
      <c r="AK9" s="260"/>
      <c r="AL9" s="260"/>
    </row>
    <row r="10" spans="1:40" s="37" customFormat="1" ht="15" customHeight="1" x14ac:dyDescent="0.25">
      <c r="C10" s="1"/>
      <c r="D10" s="1"/>
      <c r="K10" s="226"/>
      <c r="L10" s="226"/>
      <c r="M10" s="226"/>
      <c r="N10" s="226"/>
      <c r="O10" s="1"/>
      <c r="P10" s="1"/>
      <c r="W10" s="226"/>
      <c r="X10" s="226"/>
      <c r="Y10" s="226"/>
      <c r="Z10" s="226"/>
      <c r="AA10" s="1"/>
      <c r="AB10" s="1"/>
      <c r="AH10" s="260" t="s">
        <v>468</v>
      </c>
      <c r="AI10" s="260"/>
      <c r="AJ10" s="260"/>
      <c r="AK10" s="260"/>
      <c r="AL10" s="260"/>
    </row>
    <row r="11" spans="1:40" s="37" customFormat="1" ht="12" customHeight="1" x14ac:dyDescent="0.25">
      <c r="B11" s="38"/>
      <c r="C11" s="121"/>
      <c r="D11" s="121"/>
      <c r="E11" s="38"/>
      <c r="O11" s="121"/>
      <c r="P11" s="121"/>
      <c r="Q11" s="38"/>
      <c r="AA11" s="121"/>
      <c r="AB11" s="121"/>
      <c r="AC11" s="38"/>
    </row>
    <row r="12" spans="1:40" ht="15" customHeight="1" x14ac:dyDescent="0.25">
      <c r="A12" s="235" t="s">
        <v>383</v>
      </c>
      <c r="B12" s="235"/>
      <c r="C12" s="235"/>
      <c r="D12" s="235"/>
      <c r="E12" s="235"/>
      <c r="F12" s="235"/>
      <c r="G12" s="235"/>
      <c r="H12" s="235"/>
      <c r="I12" s="235"/>
      <c r="J12" s="235"/>
      <c r="K12" s="235"/>
      <c r="L12" s="235"/>
      <c r="M12" s="235"/>
      <c r="N12" s="235"/>
      <c r="O12" s="235"/>
      <c r="P12" s="235"/>
      <c r="Q12" s="235"/>
      <c r="R12" s="235"/>
      <c r="S12" s="235"/>
      <c r="T12" s="235"/>
      <c r="U12" s="235"/>
      <c r="V12" s="235"/>
      <c r="W12" s="235"/>
      <c r="X12" s="235"/>
      <c r="Y12" s="235"/>
      <c r="Z12" s="235"/>
      <c r="AA12" s="235"/>
      <c r="AB12" s="235"/>
      <c r="AC12" s="235"/>
      <c r="AD12" s="235"/>
      <c r="AE12" s="235"/>
      <c r="AF12" s="235"/>
      <c r="AG12" s="235"/>
      <c r="AH12" s="235"/>
      <c r="AI12" s="235"/>
      <c r="AJ12" s="235"/>
      <c r="AK12" s="235"/>
      <c r="AL12" s="235"/>
      <c r="AM12" s="107"/>
    </row>
    <row r="13" spans="1:40" x14ac:dyDescent="0.25">
      <c r="D13" s="96"/>
      <c r="F13" s="2"/>
      <c r="H13" s="2"/>
      <c r="I13" s="2"/>
      <c r="J13" s="2"/>
      <c r="K13" s="2"/>
      <c r="L13" s="2"/>
      <c r="N13" s="2"/>
      <c r="P13" s="96"/>
      <c r="R13" s="2"/>
      <c r="T13" s="2"/>
      <c r="U13" s="2"/>
      <c r="V13" s="2"/>
      <c r="W13" s="2"/>
      <c r="X13" s="2"/>
      <c r="Z13" s="2"/>
      <c r="AB13" s="96"/>
      <c r="AD13" s="2"/>
      <c r="AF13" s="2"/>
      <c r="AG13" s="2"/>
      <c r="AH13" s="2"/>
      <c r="AI13" s="2"/>
      <c r="AJ13" s="2"/>
      <c r="AL13" s="2" t="s">
        <v>159</v>
      </c>
    </row>
    <row r="14" spans="1:40" x14ac:dyDescent="0.25">
      <c r="A14" s="236" t="s">
        <v>3</v>
      </c>
      <c r="B14" s="237" t="s">
        <v>358</v>
      </c>
      <c r="C14" s="266" t="s">
        <v>355</v>
      </c>
      <c r="D14" s="266"/>
      <c r="E14" s="267" t="s">
        <v>277</v>
      </c>
      <c r="F14" s="267"/>
      <c r="G14" s="267"/>
      <c r="H14" s="267"/>
      <c r="I14" s="267"/>
      <c r="J14" s="267"/>
      <c r="K14" s="267"/>
      <c r="L14" s="267"/>
      <c r="M14" s="267"/>
      <c r="N14" s="267"/>
      <c r="O14" s="261" t="s">
        <v>362</v>
      </c>
      <c r="P14" s="261"/>
      <c r="Q14" s="262" t="s">
        <v>277</v>
      </c>
      <c r="R14" s="262"/>
      <c r="S14" s="262"/>
      <c r="T14" s="262"/>
      <c r="U14" s="262"/>
      <c r="V14" s="262"/>
      <c r="W14" s="262"/>
      <c r="X14" s="262"/>
      <c r="Y14" s="262"/>
      <c r="Z14" s="262"/>
      <c r="AA14" s="273" t="s">
        <v>355</v>
      </c>
      <c r="AB14" s="273"/>
      <c r="AC14" s="270" t="s">
        <v>277</v>
      </c>
      <c r="AD14" s="270"/>
      <c r="AE14" s="270"/>
      <c r="AF14" s="270"/>
      <c r="AG14" s="270"/>
      <c r="AH14" s="270"/>
      <c r="AI14" s="270"/>
      <c r="AJ14" s="270"/>
      <c r="AK14" s="270"/>
      <c r="AL14" s="270"/>
    </row>
    <row r="15" spans="1:40" ht="52.5" customHeight="1" x14ac:dyDescent="0.25">
      <c r="A15" s="236"/>
      <c r="B15" s="237"/>
      <c r="C15" s="266"/>
      <c r="D15" s="266"/>
      <c r="E15" s="244" t="s">
        <v>226</v>
      </c>
      <c r="F15" s="244"/>
      <c r="G15" s="244" t="s">
        <v>352</v>
      </c>
      <c r="H15" s="244"/>
      <c r="I15" s="244" t="s">
        <v>353</v>
      </c>
      <c r="J15" s="244"/>
      <c r="K15" s="268" t="s">
        <v>287</v>
      </c>
      <c r="L15" s="268"/>
      <c r="M15" s="244" t="s">
        <v>162</v>
      </c>
      <c r="N15" s="244"/>
      <c r="O15" s="261"/>
      <c r="P15" s="261"/>
      <c r="Q15" s="263" t="s">
        <v>226</v>
      </c>
      <c r="R15" s="263"/>
      <c r="S15" s="263" t="s">
        <v>352</v>
      </c>
      <c r="T15" s="263"/>
      <c r="U15" s="263" t="s">
        <v>353</v>
      </c>
      <c r="V15" s="263"/>
      <c r="W15" s="264" t="s">
        <v>287</v>
      </c>
      <c r="X15" s="264"/>
      <c r="Y15" s="263" t="s">
        <v>162</v>
      </c>
      <c r="Z15" s="263"/>
      <c r="AA15" s="273"/>
      <c r="AB15" s="273"/>
      <c r="AC15" s="237" t="s">
        <v>226</v>
      </c>
      <c r="AD15" s="237"/>
      <c r="AE15" s="237" t="s">
        <v>352</v>
      </c>
      <c r="AF15" s="237"/>
      <c r="AG15" s="237" t="s">
        <v>353</v>
      </c>
      <c r="AH15" s="237"/>
      <c r="AI15" s="251" t="s">
        <v>287</v>
      </c>
      <c r="AJ15" s="251"/>
      <c r="AK15" s="237" t="s">
        <v>162</v>
      </c>
      <c r="AL15" s="237"/>
    </row>
    <row r="16" spans="1:40" ht="23.25" customHeight="1" x14ac:dyDescent="0.25">
      <c r="A16" s="236"/>
      <c r="B16" s="237"/>
      <c r="C16" s="143" t="s">
        <v>1</v>
      </c>
      <c r="D16" s="144" t="s">
        <v>2</v>
      </c>
      <c r="E16" s="122" t="s">
        <v>1</v>
      </c>
      <c r="F16" s="118" t="s">
        <v>2</v>
      </c>
      <c r="G16" s="122" t="s">
        <v>1</v>
      </c>
      <c r="H16" s="118" t="s">
        <v>2</v>
      </c>
      <c r="I16" s="122" t="s">
        <v>1</v>
      </c>
      <c r="J16" s="118" t="s">
        <v>2</v>
      </c>
      <c r="K16" s="122" t="s">
        <v>1</v>
      </c>
      <c r="L16" s="118" t="s">
        <v>2</v>
      </c>
      <c r="M16" s="122" t="s">
        <v>1</v>
      </c>
      <c r="N16" s="118" t="s">
        <v>2</v>
      </c>
      <c r="O16" s="143" t="s">
        <v>1</v>
      </c>
      <c r="P16" s="144" t="s">
        <v>2</v>
      </c>
      <c r="Q16" s="125" t="s">
        <v>1</v>
      </c>
      <c r="R16" s="126" t="s">
        <v>2</v>
      </c>
      <c r="S16" s="125" t="s">
        <v>1</v>
      </c>
      <c r="T16" s="126" t="s">
        <v>2</v>
      </c>
      <c r="U16" s="125" t="s">
        <v>1</v>
      </c>
      <c r="V16" s="126" t="s">
        <v>2</v>
      </c>
      <c r="W16" s="125" t="s">
        <v>1</v>
      </c>
      <c r="X16" s="126" t="s">
        <v>2</v>
      </c>
      <c r="Y16" s="125" t="s">
        <v>1</v>
      </c>
      <c r="Z16" s="126" t="s">
        <v>2</v>
      </c>
      <c r="AA16" s="102" t="s">
        <v>1</v>
      </c>
      <c r="AB16" s="103" t="s">
        <v>2</v>
      </c>
      <c r="AC16" s="25" t="s">
        <v>1</v>
      </c>
      <c r="AD16" s="26" t="s">
        <v>2</v>
      </c>
      <c r="AE16" s="25" t="s">
        <v>1</v>
      </c>
      <c r="AF16" s="26" t="s">
        <v>2</v>
      </c>
      <c r="AG16" s="25" t="s">
        <v>1</v>
      </c>
      <c r="AH16" s="26" t="s">
        <v>2</v>
      </c>
      <c r="AI16" s="25" t="s">
        <v>1</v>
      </c>
      <c r="AJ16" s="26" t="s">
        <v>2</v>
      </c>
      <c r="AK16" s="25" t="s">
        <v>1</v>
      </c>
      <c r="AL16" s="26" t="s">
        <v>2</v>
      </c>
      <c r="AN16" s="155" t="s">
        <v>378</v>
      </c>
    </row>
    <row r="17" spans="1:40" ht="15" customHeight="1" x14ac:dyDescent="0.25">
      <c r="A17" s="30" t="s">
        <v>9</v>
      </c>
      <c r="B17" s="117" t="s">
        <v>275</v>
      </c>
      <c r="C17" s="177">
        <f>E17+G17+I17+K17+M17</f>
        <v>4004.7000000000003</v>
      </c>
      <c r="D17" s="177">
        <f>F17+H17+J17+L17+N17</f>
        <v>0.7</v>
      </c>
      <c r="E17" s="178">
        <f>E18+E19+E20+E21+E22+E23</f>
        <v>3967.9</v>
      </c>
      <c r="F17" s="178">
        <f t="shared" ref="F17" si="0">F18+F19+F20+F21+F22+F23</f>
        <v>0</v>
      </c>
      <c r="G17" s="178">
        <f t="shared" ref="G17" si="1">G18+G19+G20+G21+G22+G23</f>
        <v>18.3</v>
      </c>
      <c r="H17" s="178">
        <f t="shared" ref="H17" si="2">H18+H19+H20+H21+H22+H23</f>
        <v>0.6</v>
      </c>
      <c r="I17" s="178">
        <f t="shared" ref="I17" si="3">I18+I19+I20+I21+I22+I23</f>
        <v>18</v>
      </c>
      <c r="J17" s="178">
        <f t="shared" ref="J17" si="4">J18+J19+J20+J21+J22+J23</f>
        <v>0</v>
      </c>
      <c r="K17" s="178">
        <f t="shared" ref="K17" si="5">K18+K19+K20+K21+K22+K23</f>
        <v>0.3</v>
      </c>
      <c r="L17" s="178">
        <f t="shared" ref="L17" si="6">L18+L19+L20+L21+L22+L23</f>
        <v>0</v>
      </c>
      <c r="M17" s="178">
        <f t="shared" ref="M17" si="7">M18+M19+M20+M21+M22+M23</f>
        <v>0.2</v>
      </c>
      <c r="N17" s="178">
        <f t="shared" ref="N17" si="8">N18+N19+N20+N21+N22+N23</f>
        <v>0.1</v>
      </c>
      <c r="O17" s="177">
        <f>Q17+S17+U17+W17+Y17</f>
        <v>-3.7</v>
      </c>
      <c r="P17" s="177">
        <f>R17+T17+V17+X17+Z17</f>
        <v>0</v>
      </c>
      <c r="Q17" s="179">
        <f>Q18+Q19+Q20+Q21+Q22+Q23</f>
        <v>-3.7</v>
      </c>
      <c r="R17" s="179">
        <f t="shared" ref="R17" si="9">R18+R19+R20+R21+R22+R23</f>
        <v>0</v>
      </c>
      <c r="S17" s="179">
        <f t="shared" ref="S17" si="10">S18+S19+S20+S21+S22+S23</f>
        <v>0</v>
      </c>
      <c r="T17" s="179">
        <f t="shared" ref="T17" si="11">T18+T19+T20+T21+T22+T23</f>
        <v>0</v>
      </c>
      <c r="U17" s="179">
        <f t="shared" ref="U17" si="12">U18+U19+U20+U21+U22+U23</f>
        <v>0</v>
      </c>
      <c r="V17" s="179">
        <f t="shared" ref="V17" si="13">V18+V19+V20+V21+V22+V23</f>
        <v>0</v>
      </c>
      <c r="W17" s="179">
        <f t="shared" ref="W17" si="14">W18+W19+W20+W21+W22+W23</f>
        <v>0</v>
      </c>
      <c r="X17" s="179">
        <f t="shared" ref="X17" si="15">X18+X19+X20+X21+X22+X23</f>
        <v>0</v>
      </c>
      <c r="Y17" s="179">
        <f t="shared" ref="Y17" si="16">Y18+Y19+Y20+Y21+Y22+Y23</f>
        <v>0</v>
      </c>
      <c r="Z17" s="179">
        <f t="shared" ref="Z17" si="17">Z18+Z19+Z20+Z21+Z22+Z23</f>
        <v>0</v>
      </c>
      <c r="AA17" s="180">
        <f>AC17+AE17+AG17+AI17+AK17</f>
        <v>4001</v>
      </c>
      <c r="AB17" s="180">
        <f>AD17+AF17+AH17+AJ17+AL17</f>
        <v>0.7</v>
      </c>
      <c r="AC17" s="181">
        <f>AC18+AC19+AC20+AC21+AC22+AC23</f>
        <v>3964.2</v>
      </c>
      <c r="AD17" s="181">
        <f t="shared" ref="AD17:AL17" si="18">AD18+AD19+AD20+AD21+AD22+AD23</f>
        <v>0</v>
      </c>
      <c r="AE17" s="181">
        <f t="shared" si="18"/>
        <v>18.3</v>
      </c>
      <c r="AF17" s="181">
        <f t="shared" si="18"/>
        <v>0.6</v>
      </c>
      <c r="AG17" s="181">
        <f t="shared" si="18"/>
        <v>18</v>
      </c>
      <c r="AH17" s="181">
        <f t="shared" si="18"/>
        <v>0</v>
      </c>
      <c r="AI17" s="181">
        <f t="shared" si="18"/>
        <v>0.3</v>
      </c>
      <c r="AJ17" s="181">
        <f t="shared" si="18"/>
        <v>0</v>
      </c>
      <c r="AK17" s="181">
        <f t="shared" si="18"/>
        <v>0.2</v>
      </c>
      <c r="AL17" s="181">
        <f t="shared" si="18"/>
        <v>0.1</v>
      </c>
      <c r="AN17" s="155">
        <f>AA17-'3 priedas_asignavimai'!AW19</f>
        <v>0</v>
      </c>
    </row>
    <row r="18" spans="1:40" ht="15" customHeight="1" x14ac:dyDescent="0.25">
      <c r="A18" s="30"/>
      <c r="B18" s="12" t="s">
        <v>4</v>
      </c>
      <c r="C18" s="146">
        <f t="shared" ref="C18:C83" si="19">E18+G18+I18+K18+M18</f>
        <v>1300.2</v>
      </c>
      <c r="D18" s="146">
        <f t="shared" ref="D18:D83" si="20">F18+H18+J18+L18+N18</f>
        <v>0.6</v>
      </c>
      <c r="E18" s="6">
        <v>1298.8</v>
      </c>
      <c r="F18" s="6"/>
      <c r="G18" s="6">
        <v>1.4</v>
      </c>
      <c r="H18" s="6">
        <v>0.6</v>
      </c>
      <c r="I18" s="6"/>
      <c r="J18" s="6"/>
      <c r="K18" s="6"/>
      <c r="L18" s="6"/>
      <c r="M18" s="6"/>
      <c r="N18" s="6"/>
      <c r="O18" s="146">
        <f t="shared" ref="O18:O83" si="21">Q18+S18+U18+W18+Y18</f>
        <v>-3.7</v>
      </c>
      <c r="P18" s="146">
        <f t="shared" ref="P18:P83" si="22">R18+T18+V18+X18+Z18</f>
        <v>0</v>
      </c>
      <c r="Q18" s="128">
        <v>-3.7</v>
      </c>
      <c r="R18" s="128"/>
      <c r="S18" s="128"/>
      <c r="T18" s="128"/>
      <c r="U18" s="128"/>
      <c r="V18" s="128"/>
      <c r="W18" s="128"/>
      <c r="X18" s="128"/>
      <c r="Y18" s="128"/>
      <c r="Z18" s="128"/>
      <c r="AA18" s="11">
        <f>AC18+AE18+AG18+AI18+AK18</f>
        <v>1296.5</v>
      </c>
      <c r="AB18" s="11">
        <f t="shared" ref="AB18:AB83" si="23">AD18+AF18+AH18+AJ18+AL18</f>
        <v>0.6</v>
      </c>
      <c r="AC18" s="5">
        <f>E18+Q18</f>
        <v>1295.0999999999999</v>
      </c>
      <c r="AD18" s="5">
        <f t="shared" ref="AD18:AL18" si="24">F18+R18</f>
        <v>0</v>
      </c>
      <c r="AE18" s="5">
        <f t="shared" si="24"/>
        <v>1.4</v>
      </c>
      <c r="AF18" s="5">
        <f t="shared" si="24"/>
        <v>0.6</v>
      </c>
      <c r="AG18" s="5">
        <f t="shared" si="24"/>
        <v>0</v>
      </c>
      <c r="AH18" s="5">
        <f t="shared" si="24"/>
        <v>0</v>
      </c>
      <c r="AI18" s="5">
        <f t="shared" si="24"/>
        <v>0</v>
      </c>
      <c r="AJ18" s="5">
        <f t="shared" si="24"/>
        <v>0</v>
      </c>
      <c r="AK18" s="5">
        <f t="shared" si="24"/>
        <v>0</v>
      </c>
      <c r="AL18" s="5">
        <f t="shared" si="24"/>
        <v>0</v>
      </c>
      <c r="AN18" s="155">
        <f>AA18-'3 priedas_asignavimai'!AW20</f>
        <v>0</v>
      </c>
    </row>
    <row r="19" spans="1:40" ht="15" customHeight="1" x14ac:dyDescent="0.25">
      <c r="A19" s="30"/>
      <c r="B19" s="12" t="s">
        <v>5</v>
      </c>
      <c r="C19" s="146">
        <f t="shared" si="19"/>
        <v>1645</v>
      </c>
      <c r="D19" s="146">
        <f t="shared" si="20"/>
        <v>0.1</v>
      </c>
      <c r="E19" s="6">
        <v>1621.5</v>
      </c>
      <c r="F19" s="6"/>
      <c r="G19" s="6">
        <v>12.1</v>
      </c>
      <c r="H19" s="6"/>
      <c r="I19" s="6">
        <v>10.9</v>
      </c>
      <c r="J19" s="6"/>
      <c r="K19" s="6">
        <v>0.3</v>
      </c>
      <c r="L19" s="6"/>
      <c r="M19" s="6">
        <v>0.2</v>
      </c>
      <c r="N19" s="6">
        <v>0.1</v>
      </c>
      <c r="O19" s="146">
        <f t="shared" si="21"/>
        <v>0</v>
      </c>
      <c r="P19" s="146">
        <f t="shared" si="22"/>
        <v>0</v>
      </c>
      <c r="Q19" s="128"/>
      <c r="R19" s="128"/>
      <c r="S19" s="128"/>
      <c r="T19" s="128"/>
      <c r="U19" s="128"/>
      <c r="V19" s="128"/>
      <c r="W19" s="128"/>
      <c r="X19" s="128"/>
      <c r="Y19" s="128"/>
      <c r="Z19" s="128"/>
      <c r="AA19" s="11">
        <f t="shared" ref="AA19:AA83" si="25">AC19+AE19+AG19+AI19+AK19</f>
        <v>1645</v>
      </c>
      <c r="AB19" s="11">
        <f t="shared" si="23"/>
        <v>0.1</v>
      </c>
      <c r="AC19" s="5">
        <f t="shared" ref="AC19:AC23" si="26">E19+Q19</f>
        <v>1621.5</v>
      </c>
      <c r="AD19" s="5">
        <f t="shared" ref="AD19:AD23" si="27">F19+R19</f>
        <v>0</v>
      </c>
      <c r="AE19" s="5">
        <f t="shared" ref="AE19:AE23" si="28">G19+S19</f>
        <v>12.1</v>
      </c>
      <c r="AF19" s="5">
        <f t="shared" ref="AF19:AF23" si="29">H19+T19</f>
        <v>0</v>
      </c>
      <c r="AG19" s="5">
        <f t="shared" ref="AG19:AG23" si="30">I19+U19</f>
        <v>10.9</v>
      </c>
      <c r="AH19" s="5">
        <f t="shared" ref="AH19:AH23" si="31">J19+V19</f>
        <v>0</v>
      </c>
      <c r="AI19" s="5">
        <f t="shared" ref="AI19:AI23" si="32">K19+W19</f>
        <v>0.3</v>
      </c>
      <c r="AJ19" s="5">
        <f t="shared" ref="AJ19:AJ23" si="33">L19+X19</f>
        <v>0</v>
      </c>
      <c r="AK19" s="5">
        <f t="shared" ref="AK19:AK23" si="34">M19+Y19</f>
        <v>0.2</v>
      </c>
      <c r="AL19" s="5">
        <f t="shared" ref="AL19:AL23" si="35">N19+Z19</f>
        <v>0.1</v>
      </c>
      <c r="AN19" s="155">
        <f>AA19-'3 priedas_asignavimai'!AW42</f>
        <v>0</v>
      </c>
    </row>
    <row r="20" spans="1:40" ht="15" customHeight="1" x14ac:dyDescent="0.25">
      <c r="A20" s="30"/>
      <c r="B20" s="12" t="s">
        <v>6</v>
      </c>
      <c r="C20" s="146">
        <f t="shared" si="19"/>
        <v>217.6</v>
      </c>
      <c r="D20" s="146">
        <f t="shared" si="20"/>
        <v>0</v>
      </c>
      <c r="E20" s="6">
        <v>205.7</v>
      </c>
      <c r="F20" s="6"/>
      <c r="G20" s="6">
        <v>4.8</v>
      </c>
      <c r="H20" s="6"/>
      <c r="I20" s="6">
        <v>7.1</v>
      </c>
      <c r="J20" s="6"/>
      <c r="K20" s="6"/>
      <c r="L20" s="6"/>
      <c r="M20" s="6"/>
      <c r="N20" s="6"/>
      <c r="O20" s="146">
        <f t="shared" si="21"/>
        <v>0</v>
      </c>
      <c r="P20" s="146">
        <f t="shared" si="22"/>
        <v>0</v>
      </c>
      <c r="Q20" s="128"/>
      <c r="R20" s="128"/>
      <c r="S20" s="128"/>
      <c r="T20" s="128"/>
      <c r="U20" s="128"/>
      <c r="V20" s="128"/>
      <c r="W20" s="128"/>
      <c r="X20" s="128"/>
      <c r="Y20" s="128"/>
      <c r="Z20" s="128"/>
      <c r="AA20" s="11">
        <f t="shared" si="25"/>
        <v>217.6</v>
      </c>
      <c r="AB20" s="11">
        <f t="shared" si="23"/>
        <v>0</v>
      </c>
      <c r="AC20" s="5">
        <f t="shared" si="26"/>
        <v>205.7</v>
      </c>
      <c r="AD20" s="5">
        <f t="shared" si="27"/>
        <v>0</v>
      </c>
      <c r="AE20" s="5">
        <f t="shared" si="28"/>
        <v>4.8</v>
      </c>
      <c r="AF20" s="5">
        <f t="shared" si="29"/>
        <v>0</v>
      </c>
      <c r="AG20" s="5">
        <f t="shared" si="30"/>
        <v>7.1</v>
      </c>
      <c r="AH20" s="5">
        <f t="shared" si="31"/>
        <v>0</v>
      </c>
      <c r="AI20" s="5">
        <f t="shared" si="32"/>
        <v>0</v>
      </c>
      <c r="AJ20" s="5">
        <f t="shared" si="33"/>
        <v>0</v>
      </c>
      <c r="AK20" s="5">
        <f t="shared" si="34"/>
        <v>0</v>
      </c>
      <c r="AL20" s="5">
        <f t="shared" si="35"/>
        <v>0</v>
      </c>
      <c r="AN20" s="155">
        <f>AA20-'3 priedas_asignavimai'!AW47</f>
        <v>0</v>
      </c>
    </row>
    <row r="21" spans="1:40" x14ac:dyDescent="0.25">
      <c r="A21" s="30"/>
      <c r="B21" s="115" t="s">
        <v>59</v>
      </c>
      <c r="C21" s="146">
        <f t="shared" si="19"/>
        <v>318</v>
      </c>
      <c r="D21" s="146">
        <f t="shared" si="20"/>
        <v>0</v>
      </c>
      <c r="E21" s="6">
        <v>318</v>
      </c>
      <c r="F21" s="6"/>
      <c r="G21" s="6"/>
      <c r="H21" s="6"/>
      <c r="I21" s="6"/>
      <c r="J21" s="6"/>
      <c r="K21" s="6"/>
      <c r="L21" s="6"/>
      <c r="M21" s="6"/>
      <c r="N21" s="6"/>
      <c r="O21" s="146">
        <f t="shared" si="21"/>
        <v>0</v>
      </c>
      <c r="P21" s="146">
        <f t="shared" si="22"/>
        <v>0</v>
      </c>
      <c r="Q21" s="128"/>
      <c r="R21" s="128"/>
      <c r="S21" s="128"/>
      <c r="T21" s="128"/>
      <c r="U21" s="128"/>
      <c r="V21" s="128"/>
      <c r="W21" s="128"/>
      <c r="X21" s="128"/>
      <c r="Y21" s="128"/>
      <c r="Z21" s="128"/>
      <c r="AA21" s="11">
        <f t="shared" si="25"/>
        <v>318</v>
      </c>
      <c r="AB21" s="11">
        <f t="shared" si="23"/>
        <v>0</v>
      </c>
      <c r="AC21" s="5">
        <f t="shared" si="26"/>
        <v>318</v>
      </c>
      <c r="AD21" s="5">
        <f t="shared" si="27"/>
        <v>0</v>
      </c>
      <c r="AE21" s="5">
        <f t="shared" si="28"/>
        <v>0</v>
      </c>
      <c r="AF21" s="5">
        <f t="shared" si="29"/>
        <v>0</v>
      </c>
      <c r="AG21" s="5">
        <f t="shared" si="30"/>
        <v>0</v>
      </c>
      <c r="AH21" s="5">
        <f t="shared" si="31"/>
        <v>0</v>
      </c>
      <c r="AI21" s="5">
        <f t="shared" si="32"/>
        <v>0</v>
      </c>
      <c r="AJ21" s="5">
        <f t="shared" si="33"/>
        <v>0</v>
      </c>
      <c r="AK21" s="5">
        <f t="shared" si="34"/>
        <v>0</v>
      </c>
      <c r="AL21" s="5">
        <f t="shared" si="35"/>
        <v>0</v>
      </c>
      <c r="AN21" s="155">
        <f>AA21-'3 priedas_asignavimai'!AW48</f>
        <v>0</v>
      </c>
    </row>
    <row r="22" spans="1:40" ht="15" customHeight="1" x14ac:dyDescent="0.25">
      <c r="A22" s="30"/>
      <c r="B22" s="12" t="s">
        <v>7</v>
      </c>
      <c r="C22" s="146">
        <f t="shared" si="19"/>
        <v>33.5</v>
      </c>
      <c r="D22" s="146">
        <f t="shared" si="20"/>
        <v>0</v>
      </c>
      <c r="E22" s="6">
        <v>33.5</v>
      </c>
      <c r="F22" s="6"/>
      <c r="G22" s="6"/>
      <c r="H22" s="6"/>
      <c r="I22" s="6"/>
      <c r="J22" s="6"/>
      <c r="K22" s="6"/>
      <c r="L22" s="6"/>
      <c r="M22" s="6"/>
      <c r="N22" s="6"/>
      <c r="O22" s="146">
        <f t="shared" si="21"/>
        <v>0</v>
      </c>
      <c r="P22" s="146">
        <f t="shared" si="22"/>
        <v>0</v>
      </c>
      <c r="Q22" s="128"/>
      <c r="R22" s="128"/>
      <c r="S22" s="128"/>
      <c r="T22" s="128"/>
      <c r="U22" s="128"/>
      <c r="V22" s="128"/>
      <c r="W22" s="128"/>
      <c r="X22" s="128"/>
      <c r="Y22" s="128"/>
      <c r="Z22" s="128"/>
      <c r="AA22" s="11">
        <f t="shared" si="25"/>
        <v>33.5</v>
      </c>
      <c r="AB22" s="11">
        <f t="shared" si="23"/>
        <v>0</v>
      </c>
      <c r="AC22" s="5">
        <f t="shared" si="26"/>
        <v>33.5</v>
      </c>
      <c r="AD22" s="5">
        <f t="shared" si="27"/>
        <v>0</v>
      </c>
      <c r="AE22" s="5">
        <f t="shared" si="28"/>
        <v>0</v>
      </c>
      <c r="AF22" s="5">
        <f t="shared" si="29"/>
        <v>0</v>
      </c>
      <c r="AG22" s="5">
        <f t="shared" si="30"/>
        <v>0</v>
      </c>
      <c r="AH22" s="5">
        <f t="shared" si="31"/>
        <v>0</v>
      </c>
      <c r="AI22" s="5">
        <f t="shared" si="32"/>
        <v>0</v>
      </c>
      <c r="AJ22" s="5">
        <f t="shared" si="33"/>
        <v>0</v>
      </c>
      <c r="AK22" s="5">
        <f t="shared" si="34"/>
        <v>0</v>
      </c>
      <c r="AL22" s="5">
        <f t="shared" si="35"/>
        <v>0</v>
      </c>
      <c r="AN22" s="155">
        <f>AA22-'3 priedas_asignavimai'!AW58</f>
        <v>0</v>
      </c>
    </row>
    <row r="23" spans="1:40" ht="15" customHeight="1" x14ac:dyDescent="0.25">
      <c r="A23" s="30"/>
      <c r="B23" s="116" t="s">
        <v>8</v>
      </c>
      <c r="C23" s="146">
        <f t="shared" si="19"/>
        <v>490.4</v>
      </c>
      <c r="D23" s="146">
        <f t="shared" si="20"/>
        <v>0</v>
      </c>
      <c r="E23" s="6">
        <v>490.4</v>
      </c>
      <c r="F23" s="6"/>
      <c r="G23" s="6"/>
      <c r="H23" s="6"/>
      <c r="I23" s="6"/>
      <c r="J23" s="6"/>
      <c r="K23" s="6"/>
      <c r="L23" s="6"/>
      <c r="M23" s="6"/>
      <c r="N23" s="6"/>
      <c r="O23" s="146">
        <f t="shared" si="21"/>
        <v>0</v>
      </c>
      <c r="P23" s="146">
        <f t="shared" si="22"/>
        <v>0</v>
      </c>
      <c r="Q23" s="128"/>
      <c r="R23" s="128"/>
      <c r="S23" s="128"/>
      <c r="T23" s="128"/>
      <c r="U23" s="128"/>
      <c r="V23" s="128"/>
      <c r="W23" s="128"/>
      <c r="X23" s="128"/>
      <c r="Y23" s="128"/>
      <c r="Z23" s="128"/>
      <c r="AA23" s="11">
        <f t="shared" si="25"/>
        <v>490.4</v>
      </c>
      <c r="AB23" s="11">
        <f t="shared" si="23"/>
        <v>0</v>
      </c>
      <c r="AC23" s="5">
        <f t="shared" si="26"/>
        <v>490.4</v>
      </c>
      <c r="AD23" s="5">
        <f t="shared" si="27"/>
        <v>0</v>
      </c>
      <c r="AE23" s="5">
        <f t="shared" si="28"/>
        <v>0</v>
      </c>
      <c r="AF23" s="5">
        <f t="shared" si="29"/>
        <v>0</v>
      </c>
      <c r="AG23" s="5">
        <f t="shared" si="30"/>
        <v>0</v>
      </c>
      <c r="AH23" s="5">
        <f t="shared" si="31"/>
        <v>0</v>
      </c>
      <c r="AI23" s="5">
        <f t="shared" si="32"/>
        <v>0</v>
      </c>
      <c r="AJ23" s="5">
        <f t="shared" si="33"/>
        <v>0</v>
      </c>
      <c r="AK23" s="5">
        <f t="shared" si="34"/>
        <v>0</v>
      </c>
      <c r="AL23" s="5">
        <f t="shared" si="35"/>
        <v>0</v>
      </c>
      <c r="AN23" s="155">
        <f>AA23-'3 priedas_asignavimai'!AW61</f>
        <v>0</v>
      </c>
    </row>
    <row r="24" spans="1:40" ht="15" customHeight="1" x14ac:dyDescent="0.25">
      <c r="A24" s="29" t="s">
        <v>62</v>
      </c>
      <c r="B24" s="117" t="s">
        <v>292</v>
      </c>
      <c r="C24" s="146">
        <f t="shared" si="19"/>
        <v>9.1</v>
      </c>
      <c r="D24" s="146">
        <f t="shared" si="20"/>
        <v>0</v>
      </c>
      <c r="E24" s="123">
        <f>E25+E26</f>
        <v>7.1999999999999993</v>
      </c>
      <c r="F24" s="123">
        <f t="shared" ref="F24" si="36">F25+F26</f>
        <v>0</v>
      </c>
      <c r="G24" s="123">
        <f t="shared" ref="G24" si="37">G25+G26</f>
        <v>1.9</v>
      </c>
      <c r="H24" s="123">
        <f t="shared" ref="H24" si="38">H25+H26</f>
        <v>0</v>
      </c>
      <c r="I24" s="123">
        <f t="shared" ref="I24" si="39">I25+I26</f>
        <v>0</v>
      </c>
      <c r="J24" s="123">
        <f t="shared" ref="J24" si="40">J25+J26</f>
        <v>0</v>
      </c>
      <c r="K24" s="123">
        <f t="shared" ref="K24" si="41">K25+K26</f>
        <v>0</v>
      </c>
      <c r="L24" s="123">
        <f t="shared" ref="L24" si="42">L25+L26</f>
        <v>0</v>
      </c>
      <c r="M24" s="123">
        <f t="shared" ref="M24" si="43">M25+M26</f>
        <v>0</v>
      </c>
      <c r="N24" s="123">
        <f t="shared" ref="N24" si="44">N25+N26</f>
        <v>0</v>
      </c>
      <c r="O24" s="146">
        <f t="shared" si="21"/>
        <v>0</v>
      </c>
      <c r="P24" s="146">
        <f t="shared" si="22"/>
        <v>0</v>
      </c>
      <c r="Q24" s="127">
        <f>Q25+Q26</f>
        <v>0</v>
      </c>
      <c r="R24" s="127">
        <f t="shared" ref="R24" si="45">R25+R26</f>
        <v>0</v>
      </c>
      <c r="S24" s="127">
        <f t="shared" ref="S24" si="46">S25+S26</f>
        <v>0</v>
      </c>
      <c r="T24" s="127">
        <f t="shared" ref="T24" si="47">T25+T26</f>
        <v>0</v>
      </c>
      <c r="U24" s="127">
        <f t="shared" ref="U24" si="48">U25+U26</f>
        <v>0</v>
      </c>
      <c r="V24" s="127">
        <f t="shared" ref="V24" si="49">V25+V26</f>
        <v>0</v>
      </c>
      <c r="W24" s="127">
        <f t="shared" ref="W24" si="50">W25+W26</f>
        <v>0</v>
      </c>
      <c r="X24" s="127">
        <f t="shared" ref="X24" si="51">X25+X26</f>
        <v>0</v>
      </c>
      <c r="Y24" s="127">
        <f t="shared" ref="Y24" si="52">Y25+Y26</f>
        <v>0</v>
      </c>
      <c r="Z24" s="127">
        <f t="shared" ref="Z24" si="53">Z25+Z26</f>
        <v>0</v>
      </c>
      <c r="AA24" s="11">
        <f t="shared" si="25"/>
        <v>9.1</v>
      </c>
      <c r="AB24" s="11">
        <f t="shared" si="23"/>
        <v>0</v>
      </c>
      <c r="AC24" s="97">
        <f>AC25+AC26</f>
        <v>7.1999999999999993</v>
      </c>
      <c r="AD24" s="97">
        <f t="shared" ref="AD24:AL24" si="54">AD25+AD26</f>
        <v>0</v>
      </c>
      <c r="AE24" s="97">
        <f t="shared" si="54"/>
        <v>1.9</v>
      </c>
      <c r="AF24" s="97">
        <f t="shared" si="54"/>
        <v>0</v>
      </c>
      <c r="AG24" s="97">
        <f t="shared" si="54"/>
        <v>0</v>
      </c>
      <c r="AH24" s="97">
        <f t="shared" si="54"/>
        <v>0</v>
      </c>
      <c r="AI24" s="97">
        <f t="shared" si="54"/>
        <v>0</v>
      </c>
      <c r="AJ24" s="97">
        <f t="shared" si="54"/>
        <v>0</v>
      </c>
      <c r="AK24" s="97">
        <f t="shared" si="54"/>
        <v>0</v>
      </c>
      <c r="AL24" s="97">
        <f t="shared" si="54"/>
        <v>0</v>
      </c>
      <c r="AN24" s="155">
        <f>AA24-'3 priedas_asignavimai'!AW78</f>
        <v>0</v>
      </c>
    </row>
    <row r="25" spans="1:40" ht="15" customHeight="1" x14ac:dyDescent="0.25">
      <c r="A25" s="30"/>
      <c r="B25" s="12" t="s">
        <v>4</v>
      </c>
      <c r="C25" s="146">
        <f t="shared" si="19"/>
        <v>7.1</v>
      </c>
      <c r="D25" s="146">
        <f t="shared" si="20"/>
        <v>0</v>
      </c>
      <c r="E25" s="6">
        <v>7.1</v>
      </c>
      <c r="F25" s="6"/>
      <c r="G25" s="6"/>
      <c r="H25" s="6"/>
      <c r="I25" s="6"/>
      <c r="J25" s="6"/>
      <c r="K25" s="6"/>
      <c r="L25" s="6"/>
      <c r="M25" s="6"/>
      <c r="N25" s="6"/>
      <c r="O25" s="146">
        <f t="shared" si="21"/>
        <v>0</v>
      </c>
      <c r="P25" s="146">
        <f t="shared" si="22"/>
        <v>0</v>
      </c>
      <c r="Q25" s="128"/>
      <c r="R25" s="128"/>
      <c r="S25" s="128"/>
      <c r="T25" s="128"/>
      <c r="U25" s="128"/>
      <c r="V25" s="128"/>
      <c r="W25" s="128"/>
      <c r="X25" s="128"/>
      <c r="Y25" s="128"/>
      <c r="Z25" s="128"/>
      <c r="AA25" s="11">
        <f t="shared" si="25"/>
        <v>7.1</v>
      </c>
      <c r="AB25" s="11">
        <f t="shared" si="23"/>
        <v>0</v>
      </c>
      <c r="AC25" s="5">
        <f t="shared" ref="AC25:AC26" si="55">E25+Q25</f>
        <v>7.1</v>
      </c>
      <c r="AD25" s="5">
        <f t="shared" ref="AD25:AD26" si="56">F25+R25</f>
        <v>0</v>
      </c>
      <c r="AE25" s="5">
        <f t="shared" ref="AE25:AE26" si="57">G25+S25</f>
        <v>0</v>
      </c>
      <c r="AF25" s="5">
        <f t="shared" ref="AF25:AF26" si="58">H25+T25</f>
        <v>0</v>
      </c>
      <c r="AG25" s="5">
        <f t="shared" ref="AG25:AG26" si="59">I25+U25</f>
        <v>0</v>
      </c>
      <c r="AH25" s="5">
        <f t="shared" ref="AH25:AH26" si="60">J25+V25</f>
        <v>0</v>
      </c>
      <c r="AI25" s="5">
        <f t="shared" ref="AI25:AI26" si="61">K25+W25</f>
        <v>0</v>
      </c>
      <c r="AJ25" s="5">
        <f t="shared" ref="AJ25:AJ26" si="62">L25+X25</f>
        <v>0</v>
      </c>
      <c r="AK25" s="5">
        <f t="shared" ref="AK25:AK26" si="63">M25+Y25</f>
        <v>0</v>
      </c>
      <c r="AL25" s="5">
        <f t="shared" ref="AL25:AL26" si="64">N25+Z25</f>
        <v>0</v>
      </c>
      <c r="AN25" s="155">
        <f>AA25-'3 priedas_asignavimai'!AW79</f>
        <v>0</v>
      </c>
    </row>
    <row r="26" spans="1:40" ht="15" customHeight="1" x14ac:dyDescent="0.25">
      <c r="A26" s="30"/>
      <c r="B26" s="1" t="s">
        <v>5</v>
      </c>
      <c r="C26" s="146">
        <f t="shared" si="19"/>
        <v>2</v>
      </c>
      <c r="D26" s="146">
        <f t="shared" si="20"/>
        <v>0</v>
      </c>
      <c r="E26" s="6">
        <v>0.1</v>
      </c>
      <c r="F26" s="6"/>
      <c r="G26" s="6">
        <v>1.9</v>
      </c>
      <c r="H26" s="6"/>
      <c r="I26" s="6"/>
      <c r="J26" s="6"/>
      <c r="K26" s="6"/>
      <c r="L26" s="6"/>
      <c r="M26" s="6"/>
      <c r="N26" s="6"/>
      <c r="O26" s="146">
        <f t="shared" si="21"/>
        <v>0</v>
      </c>
      <c r="P26" s="146">
        <f t="shared" si="22"/>
        <v>0</v>
      </c>
      <c r="Q26" s="128"/>
      <c r="R26" s="128"/>
      <c r="S26" s="128"/>
      <c r="T26" s="128"/>
      <c r="U26" s="128"/>
      <c r="V26" s="128"/>
      <c r="W26" s="128"/>
      <c r="X26" s="128"/>
      <c r="Y26" s="128"/>
      <c r="Z26" s="128"/>
      <c r="AA26" s="11">
        <f t="shared" si="25"/>
        <v>2</v>
      </c>
      <c r="AB26" s="11">
        <f t="shared" si="23"/>
        <v>0</v>
      </c>
      <c r="AC26" s="5">
        <f t="shared" si="55"/>
        <v>0.1</v>
      </c>
      <c r="AD26" s="5">
        <f t="shared" si="56"/>
        <v>0</v>
      </c>
      <c r="AE26" s="5">
        <f t="shared" si="57"/>
        <v>1.9</v>
      </c>
      <c r="AF26" s="5">
        <f t="shared" si="58"/>
        <v>0</v>
      </c>
      <c r="AG26" s="5">
        <f t="shared" si="59"/>
        <v>0</v>
      </c>
      <c r="AH26" s="5">
        <f t="shared" si="60"/>
        <v>0</v>
      </c>
      <c r="AI26" s="5">
        <f t="shared" si="61"/>
        <v>0</v>
      </c>
      <c r="AJ26" s="5">
        <f t="shared" si="62"/>
        <v>0</v>
      </c>
      <c r="AK26" s="5">
        <f t="shared" si="63"/>
        <v>0</v>
      </c>
      <c r="AL26" s="5">
        <f t="shared" si="64"/>
        <v>0</v>
      </c>
      <c r="AN26" s="155">
        <f>AA26-'3 priedas_asignavimai'!AW82</f>
        <v>0</v>
      </c>
    </row>
    <row r="27" spans="1:40" ht="15" customHeight="1" x14ac:dyDescent="0.25">
      <c r="A27" s="3" t="s">
        <v>10</v>
      </c>
      <c r="B27" s="114" t="s">
        <v>295</v>
      </c>
      <c r="C27" s="146">
        <f t="shared" si="19"/>
        <v>0.3</v>
      </c>
      <c r="D27" s="146">
        <f t="shared" si="20"/>
        <v>0</v>
      </c>
      <c r="E27" s="123">
        <f>E28</f>
        <v>0.3</v>
      </c>
      <c r="F27" s="123">
        <f t="shared" ref="F27" si="65">F28</f>
        <v>0</v>
      </c>
      <c r="G27" s="123">
        <f t="shared" ref="G27" si="66">G28</f>
        <v>0</v>
      </c>
      <c r="H27" s="123">
        <f t="shared" ref="H27" si="67">H28</f>
        <v>0</v>
      </c>
      <c r="I27" s="123">
        <f t="shared" ref="I27" si="68">I28</f>
        <v>0</v>
      </c>
      <c r="J27" s="123">
        <f t="shared" ref="J27" si="69">J28</f>
        <v>0</v>
      </c>
      <c r="K27" s="123">
        <f t="shared" ref="K27" si="70">K28</f>
        <v>0</v>
      </c>
      <c r="L27" s="123">
        <f t="shared" ref="L27" si="71">L28</f>
        <v>0</v>
      </c>
      <c r="M27" s="123">
        <f t="shared" ref="M27" si="72">M28</f>
        <v>0</v>
      </c>
      <c r="N27" s="123">
        <f t="shared" ref="N27" si="73">N28</f>
        <v>0</v>
      </c>
      <c r="O27" s="146">
        <f t="shared" si="21"/>
        <v>0</v>
      </c>
      <c r="P27" s="146">
        <f t="shared" si="22"/>
        <v>0</v>
      </c>
      <c r="Q27" s="127">
        <f>Q28</f>
        <v>0</v>
      </c>
      <c r="R27" s="127">
        <f t="shared" ref="R27" si="74">R28</f>
        <v>0</v>
      </c>
      <c r="S27" s="127">
        <f t="shared" ref="S27" si="75">S28</f>
        <v>0</v>
      </c>
      <c r="T27" s="127">
        <f t="shared" ref="T27" si="76">T28</f>
        <v>0</v>
      </c>
      <c r="U27" s="127">
        <f t="shared" ref="U27" si="77">U28</f>
        <v>0</v>
      </c>
      <c r="V27" s="127">
        <f t="shared" ref="V27" si="78">V28</f>
        <v>0</v>
      </c>
      <c r="W27" s="127">
        <f t="shared" ref="W27" si="79">W28</f>
        <v>0</v>
      </c>
      <c r="X27" s="127">
        <f t="shared" ref="X27" si="80">X28</f>
        <v>0</v>
      </c>
      <c r="Y27" s="127">
        <f t="shared" ref="Y27" si="81">Y28</f>
        <v>0</v>
      </c>
      <c r="Z27" s="127">
        <f t="shared" ref="Z27" si="82">Z28</f>
        <v>0</v>
      </c>
      <c r="AA27" s="11">
        <f t="shared" si="25"/>
        <v>0.3</v>
      </c>
      <c r="AB27" s="11">
        <f t="shared" si="23"/>
        <v>0</v>
      </c>
      <c r="AC27" s="97">
        <f>AC28</f>
        <v>0.3</v>
      </c>
      <c r="AD27" s="97">
        <f t="shared" ref="AD27:AL27" si="83">AD28</f>
        <v>0</v>
      </c>
      <c r="AE27" s="97">
        <f t="shared" si="83"/>
        <v>0</v>
      </c>
      <c r="AF27" s="97">
        <f t="shared" si="83"/>
        <v>0</v>
      </c>
      <c r="AG27" s="97">
        <f t="shared" si="83"/>
        <v>0</v>
      </c>
      <c r="AH27" s="97">
        <f t="shared" si="83"/>
        <v>0</v>
      </c>
      <c r="AI27" s="97">
        <f t="shared" si="83"/>
        <v>0</v>
      </c>
      <c r="AJ27" s="97">
        <f t="shared" si="83"/>
        <v>0</v>
      </c>
      <c r="AK27" s="97">
        <f t="shared" si="83"/>
        <v>0</v>
      </c>
      <c r="AL27" s="97">
        <f t="shared" si="83"/>
        <v>0</v>
      </c>
      <c r="AN27" s="155">
        <f>AA27-'3 priedas_asignavimai'!AW85</f>
        <v>0</v>
      </c>
    </row>
    <row r="28" spans="1:40" ht="15" customHeight="1" x14ac:dyDescent="0.25">
      <c r="A28" s="9"/>
      <c r="B28" s="1" t="s">
        <v>5</v>
      </c>
      <c r="C28" s="146">
        <f t="shared" si="19"/>
        <v>0.3</v>
      </c>
      <c r="D28" s="146">
        <f t="shared" si="20"/>
        <v>0</v>
      </c>
      <c r="E28" s="6">
        <v>0.3</v>
      </c>
      <c r="F28" s="6"/>
      <c r="G28" s="6"/>
      <c r="H28" s="6"/>
      <c r="I28" s="6"/>
      <c r="J28" s="6"/>
      <c r="K28" s="6"/>
      <c r="L28" s="6"/>
      <c r="M28" s="6"/>
      <c r="N28" s="6"/>
      <c r="O28" s="146">
        <f t="shared" si="21"/>
        <v>0</v>
      </c>
      <c r="P28" s="146">
        <f t="shared" si="22"/>
        <v>0</v>
      </c>
      <c r="Q28" s="128"/>
      <c r="R28" s="128"/>
      <c r="S28" s="128"/>
      <c r="T28" s="128"/>
      <c r="U28" s="128"/>
      <c r="V28" s="128"/>
      <c r="W28" s="128"/>
      <c r="X28" s="128"/>
      <c r="Y28" s="128"/>
      <c r="Z28" s="128"/>
      <c r="AA28" s="11">
        <f t="shared" si="25"/>
        <v>0.3</v>
      </c>
      <c r="AB28" s="11">
        <f t="shared" si="23"/>
        <v>0</v>
      </c>
      <c r="AC28" s="5">
        <f t="shared" ref="AC28" si="84">E28+Q28</f>
        <v>0.3</v>
      </c>
      <c r="AD28" s="5">
        <f t="shared" ref="AD28" si="85">F28+R28</f>
        <v>0</v>
      </c>
      <c r="AE28" s="5">
        <f t="shared" ref="AE28" si="86">G28+S28</f>
        <v>0</v>
      </c>
      <c r="AF28" s="5">
        <f t="shared" ref="AF28" si="87">H28+T28</f>
        <v>0</v>
      </c>
      <c r="AG28" s="5">
        <f t="shared" ref="AG28" si="88">I28+U28</f>
        <v>0</v>
      </c>
      <c r="AH28" s="5">
        <f t="shared" ref="AH28" si="89">J28+V28</f>
        <v>0</v>
      </c>
      <c r="AI28" s="5">
        <f t="shared" ref="AI28" si="90">K28+W28</f>
        <v>0</v>
      </c>
      <c r="AJ28" s="5">
        <f t="shared" ref="AJ28" si="91">L28+X28</f>
        <v>0</v>
      </c>
      <c r="AK28" s="5">
        <f t="shared" ref="AK28" si="92">M28+Y28</f>
        <v>0</v>
      </c>
      <c r="AL28" s="5">
        <f t="shared" ref="AL28" si="93">N28+Z28</f>
        <v>0</v>
      </c>
      <c r="AN28" s="155">
        <f>AA28-'3 priedas_asignavimai'!AW89</f>
        <v>0</v>
      </c>
    </row>
    <row r="29" spans="1:40" ht="15" customHeight="1" x14ac:dyDescent="0.25">
      <c r="A29" s="3" t="s">
        <v>11</v>
      </c>
      <c r="B29" s="114" t="s">
        <v>296</v>
      </c>
      <c r="C29" s="146">
        <f t="shared" si="19"/>
        <v>9.1999999999999993</v>
      </c>
      <c r="D29" s="146">
        <f t="shared" si="20"/>
        <v>0</v>
      </c>
      <c r="E29" s="123">
        <f>E30+E31</f>
        <v>2.6</v>
      </c>
      <c r="F29" s="123">
        <f t="shared" ref="F29" si="94">F30+F31</f>
        <v>0</v>
      </c>
      <c r="G29" s="123">
        <f t="shared" ref="G29" si="95">G30+G31</f>
        <v>6.6</v>
      </c>
      <c r="H29" s="123">
        <f t="shared" ref="H29" si="96">H30+H31</f>
        <v>0</v>
      </c>
      <c r="I29" s="123">
        <f t="shared" ref="I29" si="97">I30+I31</f>
        <v>0</v>
      </c>
      <c r="J29" s="123">
        <f t="shared" ref="J29" si="98">J30+J31</f>
        <v>0</v>
      </c>
      <c r="K29" s="123">
        <f t="shared" ref="K29" si="99">K30+K31</f>
        <v>0</v>
      </c>
      <c r="L29" s="123">
        <f t="shared" ref="L29" si="100">L30+L31</f>
        <v>0</v>
      </c>
      <c r="M29" s="123">
        <f t="shared" ref="M29" si="101">M30+M31</f>
        <v>0</v>
      </c>
      <c r="N29" s="123">
        <f t="shared" ref="N29" si="102">N30+N31</f>
        <v>0</v>
      </c>
      <c r="O29" s="146">
        <f t="shared" si="21"/>
        <v>0</v>
      </c>
      <c r="P29" s="146">
        <f t="shared" si="22"/>
        <v>0</v>
      </c>
      <c r="Q29" s="127">
        <f>Q30+Q31</f>
        <v>0</v>
      </c>
      <c r="R29" s="127">
        <f t="shared" ref="R29" si="103">R30+R31</f>
        <v>0</v>
      </c>
      <c r="S29" s="127">
        <f t="shared" ref="S29" si="104">S30+S31</f>
        <v>0</v>
      </c>
      <c r="T29" s="127">
        <f t="shared" ref="T29" si="105">T30+T31</f>
        <v>0</v>
      </c>
      <c r="U29" s="127">
        <f t="shared" ref="U29" si="106">U30+U31</f>
        <v>0</v>
      </c>
      <c r="V29" s="127">
        <f t="shared" ref="V29" si="107">V30+V31</f>
        <v>0</v>
      </c>
      <c r="W29" s="127">
        <f t="shared" ref="W29" si="108">W30+W31</f>
        <v>0</v>
      </c>
      <c r="X29" s="127">
        <f t="shared" ref="X29" si="109">X30+X31</f>
        <v>0</v>
      </c>
      <c r="Y29" s="127">
        <f t="shared" ref="Y29" si="110">Y30+Y31</f>
        <v>0</v>
      </c>
      <c r="Z29" s="127">
        <f t="shared" ref="Z29" si="111">Z30+Z31</f>
        <v>0</v>
      </c>
      <c r="AA29" s="11">
        <f t="shared" si="25"/>
        <v>9.1999999999999993</v>
      </c>
      <c r="AB29" s="11">
        <f t="shared" si="23"/>
        <v>0</v>
      </c>
      <c r="AC29" s="97">
        <f>AC30+AC31</f>
        <v>2.6</v>
      </c>
      <c r="AD29" s="97">
        <f t="shared" ref="AD29" si="112">AD30+AD31</f>
        <v>0</v>
      </c>
      <c r="AE29" s="97">
        <f t="shared" ref="AE29" si="113">AE30+AE31</f>
        <v>6.6</v>
      </c>
      <c r="AF29" s="97">
        <f t="shared" ref="AF29" si="114">AF30+AF31</f>
        <v>0</v>
      </c>
      <c r="AG29" s="97">
        <f t="shared" ref="AG29" si="115">AG30+AG31</f>
        <v>0</v>
      </c>
      <c r="AH29" s="97">
        <f t="shared" ref="AH29" si="116">AH30+AH31</f>
        <v>0</v>
      </c>
      <c r="AI29" s="97">
        <f t="shared" ref="AI29" si="117">AI30+AI31</f>
        <v>0</v>
      </c>
      <c r="AJ29" s="97">
        <f t="shared" ref="AJ29" si="118">AJ30+AJ31</f>
        <v>0</v>
      </c>
      <c r="AK29" s="97">
        <f t="shared" ref="AK29" si="119">AK30+AK31</f>
        <v>0</v>
      </c>
      <c r="AL29" s="97">
        <f t="shared" ref="AL29" si="120">AL30+AL31</f>
        <v>0</v>
      </c>
      <c r="AN29" s="155">
        <f>AA29-'3 priedas_asignavimai'!AW92</f>
        <v>0</v>
      </c>
    </row>
    <row r="30" spans="1:40" ht="15" customHeight="1" x14ac:dyDescent="0.25">
      <c r="A30" s="9"/>
      <c r="B30" s="12" t="s">
        <v>4</v>
      </c>
      <c r="C30" s="146">
        <f t="shared" si="19"/>
        <v>4.8</v>
      </c>
      <c r="D30" s="146">
        <f t="shared" si="20"/>
        <v>0</v>
      </c>
      <c r="E30" s="6">
        <v>1.8</v>
      </c>
      <c r="F30" s="6"/>
      <c r="G30" s="6">
        <v>3</v>
      </c>
      <c r="H30" s="6"/>
      <c r="I30" s="6"/>
      <c r="J30" s="6"/>
      <c r="K30" s="6"/>
      <c r="L30" s="6"/>
      <c r="M30" s="6"/>
      <c r="N30" s="6"/>
      <c r="O30" s="146">
        <f t="shared" si="21"/>
        <v>0</v>
      </c>
      <c r="P30" s="146">
        <f t="shared" si="22"/>
        <v>0</v>
      </c>
      <c r="Q30" s="128"/>
      <c r="R30" s="128"/>
      <c r="S30" s="128"/>
      <c r="T30" s="128"/>
      <c r="U30" s="128"/>
      <c r="V30" s="128"/>
      <c r="W30" s="128"/>
      <c r="X30" s="128"/>
      <c r="Y30" s="128"/>
      <c r="Z30" s="128"/>
      <c r="AA30" s="11">
        <f t="shared" si="25"/>
        <v>4.8</v>
      </c>
      <c r="AB30" s="11">
        <f t="shared" si="23"/>
        <v>0</v>
      </c>
      <c r="AC30" s="5">
        <f t="shared" ref="AC30:AC31" si="121">E30+Q30</f>
        <v>1.8</v>
      </c>
      <c r="AD30" s="5">
        <f t="shared" ref="AD30:AD31" si="122">F30+R30</f>
        <v>0</v>
      </c>
      <c r="AE30" s="5">
        <f t="shared" ref="AE30:AE31" si="123">G30+S30</f>
        <v>3</v>
      </c>
      <c r="AF30" s="5">
        <f t="shared" ref="AF30:AF31" si="124">H30+T30</f>
        <v>0</v>
      </c>
      <c r="AG30" s="5">
        <f t="shared" ref="AG30:AG31" si="125">I30+U30</f>
        <v>0</v>
      </c>
      <c r="AH30" s="5">
        <f t="shared" ref="AH30:AH31" si="126">J30+V30</f>
        <v>0</v>
      </c>
      <c r="AI30" s="5">
        <f t="shared" ref="AI30:AI31" si="127">K30+W30</f>
        <v>0</v>
      </c>
      <c r="AJ30" s="5">
        <f t="shared" ref="AJ30:AJ31" si="128">L30+X30</f>
        <v>0</v>
      </c>
      <c r="AK30" s="5">
        <f t="shared" ref="AK30:AK31" si="129">M30+Y30</f>
        <v>0</v>
      </c>
      <c r="AL30" s="5">
        <f t="shared" ref="AL30:AL31" si="130">N30+Z30</f>
        <v>0</v>
      </c>
      <c r="AN30" s="155">
        <f>AA30-'3 priedas_asignavimai'!AW93</f>
        <v>0</v>
      </c>
    </row>
    <row r="31" spans="1:40" ht="15" customHeight="1" x14ac:dyDescent="0.25">
      <c r="A31" s="9"/>
      <c r="B31" s="1" t="s">
        <v>5</v>
      </c>
      <c r="C31" s="146">
        <f t="shared" si="19"/>
        <v>4.4000000000000004</v>
      </c>
      <c r="D31" s="146">
        <f t="shared" si="20"/>
        <v>0</v>
      </c>
      <c r="E31" s="6">
        <v>0.8</v>
      </c>
      <c r="F31" s="6"/>
      <c r="G31" s="6">
        <v>3.6</v>
      </c>
      <c r="H31" s="6"/>
      <c r="I31" s="6"/>
      <c r="J31" s="6"/>
      <c r="K31" s="6"/>
      <c r="L31" s="6"/>
      <c r="M31" s="6"/>
      <c r="N31" s="6"/>
      <c r="O31" s="146">
        <f t="shared" si="21"/>
        <v>0</v>
      </c>
      <c r="P31" s="146">
        <f t="shared" si="22"/>
        <v>0</v>
      </c>
      <c r="Q31" s="128"/>
      <c r="R31" s="128"/>
      <c r="S31" s="128"/>
      <c r="T31" s="128"/>
      <c r="U31" s="128"/>
      <c r="V31" s="128"/>
      <c r="W31" s="128"/>
      <c r="X31" s="128"/>
      <c r="Y31" s="128"/>
      <c r="Z31" s="128"/>
      <c r="AA31" s="11">
        <f t="shared" si="25"/>
        <v>4.4000000000000004</v>
      </c>
      <c r="AB31" s="11">
        <f t="shared" si="23"/>
        <v>0</v>
      </c>
      <c r="AC31" s="5">
        <f t="shared" si="121"/>
        <v>0.8</v>
      </c>
      <c r="AD31" s="5">
        <f t="shared" si="122"/>
        <v>0</v>
      </c>
      <c r="AE31" s="5">
        <f t="shared" si="123"/>
        <v>3.6</v>
      </c>
      <c r="AF31" s="5">
        <f t="shared" si="124"/>
        <v>0</v>
      </c>
      <c r="AG31" s="5">
        <f t="shared" si="125"/>
        <v>0</v>
      </c>
      <c r="AH31" s="5">
        <f t="shared" si="126"/>
        <v>0</v>
      </c>
      <c r="AI31" s="5">
        <f t="shared" si="127"/>
        <v>0</v>
      </c>
      <c r="AJ31" s="5">
        <f t="shared" si="128"/>
        <v>0</v>
      </c>
      <c r="AK31" s="5">
        <f t="shared" si="129"/>
        <v>0</v>
      </c>
      <c r="AL31" s="5">
        <f t="shared" si="130"/>
        <v>0</v>
      </c>
      <c r="AN31" s="155">
        <f>AA31-'3 priedas_asignavimai'!AW96</f>
        <v>0</v>
      </c>
    </row>
    <row r="32" spans="1:40" ht="15" customHeight="1" x14ac:dyDescent="0.25">
      <c r="A32" s="3" t="s">
        <v>354</v>
      </c>
      <c r="B32" s="114" t="s">
        <v>297</v>
      </c>
      <c r="C32" s="146">
        <f t="shared" si="19"/>
        <v>0.4</v>
      </c>
      <c r="D32" s="146">
        <f t="shared" si="20"/>
        <v>0</v>
      </c>
      <c r="E32" s="123">
        <f>E33+E34</f>
        <v>0.4</v>
      </c>
      <c r="F32" s="123">
        <f t="shared" ref="F32" si="131">F33+F34</f>
        <v>0</v>
      </c>
      <c r="G32" s="123">
        <f t="shared" ref="G32" si="132">G33+G34</f>
        <v>0</v>
      </c>
      <c r="H32" s="123">
        <f t="shared" ref="H32" si="133">H33+H34</f>
        <v>0</v>
      </c>
      <c r="I32" s="123">
        <f t="shared" ref="I32" si="134">I33+I34</f>
        <v>0</v>
      </c>
      <c r="J32" s="123">
        <f t="shared" ref="J32" si="135">J33+J34</f>
        <v>0</v>
      </c>
      <c r="K32" s="123">
        <f t="shared" ref="K32" si="136">K33+K34</f>
        <v>0</v>
      </c>
      <c r="L32" s="123">
        <f t="shared" ref="L32" si="137">L33+L34</f>
        <v>0</v>
      </c>
      <c r="M32" s="123">
        <f t="shared" ref="M32" si="138">M33+M34</f>
        <v>0</v>
      </c>
      <c r="N32" s="123">
        <f t="shared" ref="N32" si="139">N33+N34</f>
        <v>0</v>
      </c>
      <c r="O32" s="146">
        <f t="shared" si="21"/>
        <v>0</v>
      </c>
      <c r="P32" s="146">
        <f t="shared" si="22"/>
        <v>0</v>
      </c>
      <c r="Q32" s="127">
        <f>Q33+Q34</f>
        <v>0</v>
      </c>
      <c r="R32" s="127">
        <f t="shared" ref="R32" si="140">R33+R34</f>
        <v>0</v>
      </c>
      <c r="S32" s="127">
        <f t="shared" ref="S32" si="141">S33+S34</f>
        <v>0</v>
      </c>
      <c r="T32" s="127">
        <f t="shared" ref="T32" si="142">T33+T34</f>
        <v>0</v>
      </c>
      <c r="U32" s="127">
        <f t="shared" ref="U32" si="143">U33+U34</f>
        <v>0</v>
      </c>
      <c r="V32" s="127">
        <f t="shared" ref="V32" si="144">V33+V34</f>
        <v>0</v>
      </c>
      <c r="W32" s="127">
        <f t="shared" ref="W32" si="145">W33+W34</f>
        <v>0</v>
      </c>
      <c r="X32" s="127">
        <f t="shared" ref="X32" si="146">X33+X34</f>
        <v>0</v>
      </c>
      <c r="Y32" s="127">
        <f t="shared" ref="Y32" si="147">Y33+Y34</f>
        <v>0</v>
      </c>
      <c r="Z32" s="127">
        <f t="shared" ref="Z32" si="148">Z33+Z34</f>
        <v>0</v>
      </c>
      <c r="AA32" s="11">
        <f t="shared" si="25"/>
        <v>0.4</v>
      </c>
      <c r="AB32" s="11">
        <f t="shared" si="23"/>
        <v>0</v>
      </c>
      <c r="AC32" s="97">
        <f>AC33+AC34</f>
        <v>0.4</v>
      </c>
      <c r="AD32" s="97">
        <f t="shared" ref="AD32" si="149">AD33+AD34</f>
        <v>0</v>
      </c>
      <c r="AE32" s="97">
        <f t="shared" ref="AE32" si="150">AE33+AE34</f>
        <v>0</v>
      </c>
      <c r="AF32" s="97">
        <f t="shared" ref="AF32" si="151">AF33+AF34</f>
        <v>0</v>
      </c>
      <c r="AG32" s="97">
        <f t="shared" ref="AG32" si="152">AG33+AG34</f>
        <v>0</v>
      </c>
      <c r="AH32" s="97">
        <f t="shared" ref="AH32" si="153">AH33+AH34</f>
        <v>0</v>
      </c>
      <c r="AI32" s="97">
        <f t="shared" ref="AI32" si="154">AI33+AI34</f>
        <v>0</v>
      </c>
      <c r="AJ32" s="97">
        <f t="shared" ref="AJ32" si="155">AJ33+AJ34</f>
        <v>0</v>
      </c>
      <c r="AK32" s="97">
        <f t="shared" ref="AK32" si="156">AK33+AK34</f>
        <v>0</v>
      </c>
      <c r="AL32" s="97">
        <f t="shared" ref="AL32" si="157">AL33+AL34</f>
        <v>0</v>
      </c>
      <c r="AN32" s="155">
        <f>AA32-'3 priedas_asignavimai'!AW99</f>
        <v>0</v>
      </c>
    </row>
    <row r="33" spans="1:40" ht="15" customHeight="1" x14ac:dyDescent="0.25">
      <c r="A33" s="9"/>
      <c r="B33" s="12" t="s">
        <v>4</v>
      </c>
      <c r="C33" s="146">
        <f t="shared" si="19"/>
        <v>0.2</v>
      </c>
      <c r="D33" s="146">
        <f t="shared" si="20"/>
        <v>0</v>
      </c>
      <c r="E33" s="6">
        <v>0.2</v>
      </c>
      <c r="F33" s="6"/>
      <c r="G33" s="6"/>
      <c r="H33" s="6"/>
      <c r="I33" s="6"/>
      <c r="J33" s="6"/>
      <c r="K33" s="6"/>
      <c r="L33" s="6"/>
      <c r="M33" s="6"/>
      <c r="N33" s="6"/>
      <c r="O33" s="146">
        <f t="shared" si="21"/>
        <v>0</v>
      </c>
      <c r="P33" s="146">
        <f t="shared" si="22"/>
        <v>0</v>
      </c>
      <c r="Q33" s="128"/>
      <c r="R33" s="128"/>
      <c r="S33" s="128"/>
      <c r="T33" s="128"/>
      <c r="U33" s="128"/>
      <c r="V33" s="128"/>
      <c r="W33" s="128"/>
      <c r="X33" s="128"/>
      <c r="Y33" s="128"/>
      <c r="Z33" s="128"/>
      <c r="AA33" s="11">
        <f t="shared" si="25"/>
        <v>0.2</v>
      </c>
      <c r="AB33" s="11">
        <f t="shared" si="23"/>
        <v>0</v>
      </c>
      <c r="AC33" s="5">
        <f t="shared" ref="AC33:AC34" si="158">E33+Q33</f>
        <v>0.2</v>
      </c>
      <c r="AD33" s="5">
        <f t="shared" ref="AD33:AD34" si="159">F33+R33</f>
        <v>0</v>
      </c>
      <c r="AE33" s="5">
        <f t="shared" ref="AE33:AE34" si="160">G33+S33</f>
        <v>0</v>
      </c>
      <c r="AF33" s="5">
        <f t="shared" ref="AF33:AF34" si="161">H33+T33</f>
        <v>0</v>
      </c>
      <c r="AG33" s="5">
        <f t="shared" ref="AG33:AG34" si="162">I33+U33</f>
        <v>0</v>
      </c>
      <c r="AH33" s="5">
        <f t="shared" ref="AH33:AH34" si="163">J33+V33</f>
        <v>0</v>
      </c>
      <c r="AI33" s="5">
        <f t="shared" ref="AI33:AI34" si="164">K33+W33</f>
        <v>0</v>
      </c>
      <c r="AJ33" s="5">
        <f t="shared" ref="AJ33:AJ34" si="165">L33+X33</f>
        <v>0</v>
      </c>
      <c r="AK33" s="5">
        <f t="shared" ref="AK33:AK34" si="166">M33+Y33</f>
        <v>0</v>
      </c>
      <c r="AL33" s="5">
        <f t="shared" ref="AL33:AL34" si="167">N33+Z33</f>
        <v>0</v>
      </c>
      <c r="AN33" s="155">
        <f>AA33-'3 priedas_asignavimai'!AW100</f>
        <v>0</v>
      </c>
    </row>
    <row r="34" spans="1:40" ht="15" customHeight="1" x14ac:dyDescent="0.25">
      <c r="A34" s="9"/>
      <c r="B34" s="1" t="s">
        <v>5</v>
      </c>
      <c r="C34" s="146">
        <f t="shared" si="19"/>
        <v>0.2</v>
      </c>
      <c r="D34" s="146">
        <f t="shared" si="20"/>
        <v>0</v>
      </c>
      <c r="E34" s="6">
        <v>0.2</v>
      </c>
      <c r="F34" s="6"/>
      <c r="G34" s="6"/>
      <c r="H34" s="6"/>
      <c r="I34" s="6"/>
      <c r="J34" s="6"/>
      <c r="K34" s="6"/>
      <c r="L34" s="6"/>
      <c r="M34" s="6"/>
      <c r="N34" s="6"/>
      <c r="O34" s="146">
        <f t="shared" si="21"/>
        <v>0</v>
      </c>
      <c r="P34" s="146">
        <f t="shared" si="22"/>
        <v>0</v>
      </c>
      <c r="Q34" s="128"/>
      <c r="R34" s="128"/>
      <c r="S34" s="128"/>
      <c r="T34" s="128"/>
      <c r="U34" s="128"/>
      <c r="V34" s="128"/>
      <c r="W34" s="128"/>
      <c r="X34" s="128"/>
      <c r="Y34" s="128"/>
      <c r="Z34" s="128"/>
      <c r="AA34" s="11">
        <f t="shared" si="25"/>
        <v>0.2</v>
      </c>
      <c r="AB34" s="11">
        <f t="shared" si="23"/>
        <v>0</v>
      </c>
      <c r="AC34" s="5">
        <f t="shared" si="158"/>
        <v>0.2</v>
      </c>
      <c r="AD34" s="5">
        <f t="shared" si="159"/>
        <v>0</v>
      </c>
      <c r="AE34" s="5">
        <f t="shared" si="160"/>
        <v>0</v>
      </c>
      <c r="AF34" s="5">
        <f t="shared" si="161"/>
        <v>0</v>
      </c>
      <c r="AG34" s="5">
        <f t="shared" si="162"/>
        <v>0</v>
      </c>
      <c r="AH34" s="5">
        <f t="shared" si="163"/>
        <v>0</v>
      </c>
      <c r="AI34" s="5">
        <f t="shared" si="164"/>
        <v>0</v>
      </c>
      <c r="AJ34" s="5">
        <f t="shared" si="165"/>
        <v>0</v>
      </c>
      <c r="AK34" s="5">
        <f t="shared" si="166"/>
        <v>0</v>
      </c>
      <c r="AL34" s="5">
        <f t="shared" si="167"/>
        <v>0</v>
      </c>
      <c r="AN34" s="155">
        <f>AA34-'3 priedas_asignavimai'!AW103</f>
        <v>0</v>
      </c>
    </row>
    <row r="35" spans="1:40" ht="15" customHeight="1" x14ac:dyDescent="0.25">
      <c r="A35" s="3" t="s">
        <v>13</v>
      </c>
      <c r="B35" s="114" t="s">
        <v>298</v>
      </c>
      <c r="C35" s="146">
        <f t="shared" si="19"/>
        <v>0.7</v>
      </c>
      <c r="D35" s="146">
        <f t="shared" si="20"/>
        <v>0</v>
      </c>
      <c r="E35" s="123">
        <f>E36+E37</f>
        <v>0.1</v>
      </c>
      <c r="F35" s="123">
        <f t="shared" ref="F35" si="168">F36+F37</f>
        <v>0</v>
      </c>
      <c r="G35" s="123">
        <f t="shared" ref="G35" si="169">G36+G37</f>
        <v>0.6</v>
      </c>
      <c r="H35" s="123">
        <f t="shared" ref="H35" si="170">H36+H37</f>
        <v>0</v>
      </c>
      <c r="I35" s="123">
        <f t="shared" ref="I35" si="171">I36+I37</f>
        <v>0</v>
      </c>
      <c r="J35" s="123">
        <f t="shared" ref="J35" si="172">J36+J37</f>
        <v>0</v>
      </c>
      <c r="K35" s="123">
        <f t="shared" ref="K35" si="173">K36+K37</f>
        <v>0</v>
      </c>
      <c r="L35" s="123">
        <f t="shared" ref="L35" si="174">L36+L37</f>
        <v>0</v>
      </c>
      <c r="M35" s="123">
        <f t="shared" ref="M35" si="175">M36+M37</f>
        <v>0</v>
      </c>
      <c r="N35" s="123">
        <f t="shared" ref="N35" si="176">N36+N37</f>
        <v>0</v>
      </c>
      <c r="O35" s="146">
        <f t="shared" si="21"/>
        <v>0</v>
      </c>
      <c r="P35" s="146">
        <f t="shared" si="22"/>
        <v>0</v>
      </c>
      <c r="Q35" s="127">
        <f>Q36+Q37</f>
        <v>0</v>
      </c>
      <c r="R35" s="127">
        <f t="shared" ref="R35" si="177">R36+R37</f>
        <v>0</v>
      </c>
      <c r="S35" s="127">
        <f t="shared" ref="S35" si="178">S36+S37</f>
        <v>0</v>
      </c>
      <c r="T35" s="127">
        <f t="shared" ref="T35" si="179">T36+T37</f>
        <v>0</v>
      </c>
      <c r="U35" s="127">
        <f t="shared" ref="U35" si="180">U36+U37</f>
        <v>0</v>
      </c>
      <c r="V35" s="127">
        <f t="shared" ref="V35" si="181">V36+V37</f>
        <v>0</v>
      </c>
      <c r="W35" s="127">
        <f t="shared" ref="W35" si="182">W36+W37</f>
        <v>0</v>
      </c>
      <c r="X35" s="127">
        <f t="shared" ref="X35" si="183">X36+X37</f>
        <v>0</v>
      </c>
      <c r="Y35" s="127">
        <f t="shared" ref="Y35" si="184">Y36+Y37</f>
        <v>0</v>
      </c>
      <c r="Z35" s="127">
        <f t="shared" ref="Z35" si="185">Z36+Z37</f>
        <v>0</v>
      </c>
      <c r="AA35" s="11">
        <f t="shared" si="25"/>
        <v>0.7</v>
      </c>
      <c r="AB35" s="11">
        <f t="shared" si="23"/>
        <v>0</v>
      </c>
      <c r="AC35" s="97">
        <f>AC36+AC37</f>
        <v>0.1</v>
      </c>
      <c r="AD35" s="97">
        <f t="shared" ref="AD35" si="186">AD36+AD37</f>
        <v>0</v>
      </c>
      <c r="AE35" s="97">
        <f t="shared" ref="AE35" si="187">AE36+AE37</f>
        <v>0.6</v>
      </c>
      <c r="AF35" s="97">
        <f t="shared" ref="AF35" si="188">AF36+AF37</f>
        <v>0</v>
      </c>
      <c r="AG35" s="97">
        <f t="shared" ref="AG35" si="189">AG36+AG37</f>
        <v>0</v>
      </c>
      <c r="AH35" s="97">
        <f t="shared" ref="AH35" si="190">AH36+AH37</f>
        <v>0</v>
      </c>
      <c r="AI35" s="97">
        <f t="shared" ref="AI35" si="191">AI36+AI37</f>
        <v>0</v>
      </c>
      <c r="AJ35" s="97">
        <f t="shared" ref="AJ35" si="192">AJ36+AJ37</f>
        <v>0</v>
      </c>
      <c r="AK35" s="97">
        <f t="shared" ref="AK35" si="193">AK36+AK37</f>
        <v>0</v>
      </c>
      <c r="AL35" s="97">
        <f t="shared" ref="AL35" si="194">AL36+AL37</f>
        <v>0</v>
      </c>
      <c r="AN35" s="155">
        <f>AA35-'3 priedas_asignavimai'!AW106</f>
        <v>0</v>
      </c>
    </row>
    <row r="36" spans="1:40" ht="15" customHeight="1" x14ac:dyDescent="0.25">
      <c r="A36" s="9"/>
      <c r="B36" s="12" t="s">
        <v>4</v>
      </c>
      <c r="C36" s="146">
        <f t="shared" si="19"/>
        <v>0.6</v>
      </c>
      <c r="D36" s="146">
        <f t="shared" si="20"/>
        <v>0</v>
      </c>
      <c r="E36" s="6"/>
      <c r="F36" s="6"/>
      <c r="G36" s="6">
        <v>0.6</v>
      </c>
      <c r="H36" s="6"/>
      <c r="I36" s="6"/>
      <c r="J36" s="6"/>
      <c r="K36" s="6"/>
      <c r="L36" s="6"/>
      <c r="M36" s="6"/>
      <c r="N36" s="6"/>
      <c r="O36" s="146">
        <f t="shared" si="21"/>
        <v>0</v>
      </c>
      <c r="P36" s="146">
        <f t="shared" si="22"/>
        <v>0</v>
      </c>
      <c r="Q36" s="128"/>
      <c r="R36" s="128"/>
      <c r="S36" s="128"/>
      <c r="T36" s="128"/>
      <c r="U36" s="128"/>
      <c r="V36" s="128"/>
      <c r="W36" s="128"/>
      <c r="X36" s="128"/>
      <c r="Y36" s="128"/>
      <c r="Z36" s="128"/>
      <c r="AA36" s="11">
        <f t="shared" si="25"/>
        <v>0.6</v>
      </c>
      <c r="AB36" s="11">
        <f t="shared" si="23"/>
        <v>0</v>
      </c>
      <c r="AC36" s="5">
        <f t="shared" ref="AC36:AC37" si="195">E36+Q36</f>
        <v>0</v>
      </c>
      <c r="AD36" s="5">
        <f t="shared" ref="AD36:AD37" si="196">F36+R36</f>
        <v>0</v>
      </c>
      <c r="AE36" s="5">
        <f t="shared" ref="AE36:AE37" si="197">G36+S36</f>
        <v>0.6</v>
      </c>
      <c r="AF36" s="5">
        <f t="shared" ref="AF36:AF37" si="198">H36+T36</f>
        <v>0</v>
      </c>
      <c r="AG36" s="5">
        <f t="shared" ref="AG36:AG37" si="199">I36+U36</f>
        <v>0</v>
      </c>
      <c r="AH36" s="5">
        <f t="shared" ref="AH36:AH37" si="200">J36+V36</f>
        <v>0</v>
      </c>
      <c r="AI36" s="5">
        <f t="shared" ref="AI36:AI37" si="201">K36+W36</f>
        <v>0</v>
      </c>
      <c r="AJ36" s="5">
        <f t="shared" ref="AJ36:AJ37" si="202">L36+X36</f>
        <v>0</v>
      </c>
      <c r="AK36" s="5">
        <f t="shared" ref="AK36:AK37" si="203">M36+Y36</f>
        <v>0</v>
      </c>
      <c r="AL36" s="5">
        <f t="shared" ref="AL36:AL37" si="204">N36+Z36</f>
        <v>0</v>
      </c>
      <c r="AN36" s="155">
        <f>AA36-'3 priedas_asignavimai'!AW107</f>
        <v>0</v>
      </c>
    </row>
    <row r="37" spans="1:40" ht="15" customHeight="1" x14ac:dyDescent="0.25">
      <c r="A37" s="9"/>
      <c r="B37" s="1" t="s">
        <v>5</v>
      </c>
      <c r="C37" s="146">
        <f t="shared" si="19"/>
        <v>0.1</v>
      </c>
      <c r="D37" s="146">
        <f t="shared" si="20"/>
        <v>0</v>
      </c>
      <c r="E37" s="6">
        <v>0.1</v>
      </c>
      <c r="F37" s="6"/>
      <c r="G37" s="6"/>
      <c r="H37" s="6"/>
      <c r="I37" s="6"/>
      <c r="J37" s="6"/>
      <c r="K37" s="6"/>
      <c r="L37" s="6"/>
      <c r="M37" s="6"/>
      <c r="N37" s="6"/>
      <c r="O37" s="146">
        <f t="shared" si="21"/>
        <v>0</v>
      </c>
      <c r="P37" s="146">
        <f t="shared" si="22"/>
        <v>0</v>
      </c>
      <c r="Q37" s="128"/>
      <c r="R37" s="128"/>
      <c r="S37" s="128"/>
      <c r="T37" s="128"/>
      <c r="U37" s="128"/>
      <c r="V37" s="128"/>
      <c r="W37" s="128"/>
      <c r="X37" s="128"/>
      <c r="Y37" s="128"/>
      <c r="Z37" s="128"/>
      <c r="AA37" s="11">
        <f t="shared" si="25"/>
        <v>0.1</v>
      </c>
      <c r="AB37" s="11">
        <f t="shared" si="23"/>
        <v>0</v>
      </c>
      <c r="AC37" s="5">
        <f t="shared" si="195"/>
        <v>0.1</v>
      </c>
      <c r="AD37" s="5">
        <f t="shared" si="196"/>
        <v>0</v>
      </c>
      <c r="AE37" s="5">
        <f t="shared" si="197"/>
        <v>0</v>
      </c>
      <c r="AF37" s="5">
        <f t="shared" si="198"/>
        <v>0</v>
      </c>
      <c r="AG37" s="5">
        <f t="shared" si="199"/>
        <v>0</v>
      </c>
      <c r="AH37" s="5">
        <f t="shared" si="200"/>
        <v>0</v>
      </c>
      <c r="AI37" s="5">
        <f t="shared" si="201"/>
        <v>0</v>
      </c>
      <c r="AJ37" s="5">
        <f t="shared" si="202"/>
        <v>0</v>
      </c>
      <c r="AK37" s="5">
        <f t="shared" si="203"/>
        <v>0</v>
      </c>
      <c r="AL37" s="5">
        <f t="shared" si="204"/>
        <v>0</v>
      </c>
      <c r="AN37" s="155">
        <f>AA37-'3 priedas_asignavimai'!AW110</f>
        <v>0</v>
      </c>
    </row>
    <row r="38" spans="1:40" ht="15" customHeight="1" x14ac:dyDescent="0.25">
      <c r="A38" s="3" t="s">
        <v>14</v>
      </c>
      <c r="B38" s="114" t="s">
        <v>299</v>
      </c>
      <c r="C38" s="146">
        <f t="shared" si="19"/>
        <v>7.3</v>
      </c>
      <c r="D38" s="146">
        <f t="shared" si="20"/>
        <v>0</v>
      </c>
      <c r="E38" s="123">
        <f>E39</f>
        <v>0.8</v>
      </c>
      <c r="F38" s="123">
        <f t="shared" ref="F38" si="205">F39</f>
        <v>0</v>
      </c>
      <c r="G38" s="123">
        <f t="shared" ref="G38" si="206">G39</f>
        <v>6.5</v>
      </c>
      <c r="H38" s="123">
        <f t="shared" ref="H38" si="207">H39</f>
        <v>0</v>
      </c>
      <c r="I38" s="123">
        <f t="shared" ref="I38" si="208">I39</f>
        <v>0</v>
      </c>
      <c r="J38" s="123">
        <f t="shared" ref="J38" si="209">J39</f>
        <v>0</v>
      </c>
      <c r="K38" s="123">
        <f t="shared" ref="K38" si="210">K39</f>
        <v>0</v>
      </c>
      <c r="L38" s="123">
        <f t="shared" ref="L38" si="211">L39</f>
        <v>0</v>
      </c>
      <c r="M38" s="123">
        <f t="shared" ref="M38" si="212">M39</f>
        <v>0</v>
      </c>
      <c r="N38" s="123">
        <f t="shared" ref="N38" si="213">N39</f>
        <v>0</v>
      </c>
      <c r="O38" s="146">
        <f t="shared" si="21"/>
        <v>0</v>
      </c>
      <c r="P38" s="146">
        <f t="shared" si="22"/>
        <v>0</v>
      </c>
      <c r="Q38" s="127">
        <f>Q39</f>
        <v>0</v>
      </c>
      <c r="R38" s="127">
        <f t="shared" ref="R38" si="214">R39</f>
        <v>0</v>
      </c>
      <c r="S38" s="127">
        <f t="shared" ref="S38" si="215">S39</f>
        <v>0</v>
      </c>
      <c r="T38" s="127">
        <f t="shared" ref="T38" si="216">T39</f>
        <v>0</v>
      </c>
      <c r="U38" s="127">
        <f t="shared" ref="U38" si="217">U39</f>
        <v>0</v>
      </c>
      <c r="V38" s="127">
        <f t="shared" ref="V38" si="218">V39</f>
        <v>0</v>
      </c>
      <c r="W38" s="127">
        <f t="shared" ref="W38" si="219">W39</f>
        <v>0</v>
      </c>
      <c r="X38" s="127">
        <f t="shared" ref="X38" si="220">X39</f>
        <v>0</v>
      </c>
      <c r="Y38" s="127">
        <f t="shared" ref="Y38" si="221">Y39</f>
        <v>0</v>
      </c>
      <c r="Z38" s="127">
        <f t="shared" ref="Z38" si="222">Z39</f>
        <v>0</v>
      </c>
      <c r="AA38" s="11">
        <f t="shared" si="25"/>
        <v>7.3</v>
      </c>
      <c r="AB38" s="11">
        <f t="shared" si="23"/>
        <v>0</v>
      </c>
      <c r="AC38" s="97">
        <f>AC39</f>
        <v>0.8</v>
      </c>
      <c r="AD38" s="97">
        <f t="shared" ref="AD38" si="223">AD39</f>
        <v>0</v>
      </c>
      <c r="AE38" s="97">
        <f t="shared" ref="AE38" si="224">AE39</f>
        <v>6.5</v>
      </c>
      <c r="AF38" s="97">
        <f t="shared" ref="AF38" si="225">AF39</f>
        <v>0</v>
      </c>
      <c r="AG38" s="97">
        <f t="shared" ref="AG38" si="226">AG39</f>
        <v>0</v>
      </c>
      <c r="AH38" s="97">
        <f t="shared" ref="AH38" si="227">AH39</f>
        <v>0</v>
      </c>
      <c r="AI38" s="97">
        <f t="shared" ref="AI38" si="228">AI39</f>
        <v>0</v>
      </c>
      <c r="AJ38" s="97">
        <f t="shared" ref="AJ38" si="229">AJ39</f>
        <v>0</v>
      </c>
      <c r="AK38" s="97">
        <f t="shared" ref="AK38" si="230">AK39</f>
        <v>0</v>
      </c>
      <c r="AL38" s="97">
        <f t="shared" ref="AL38" si="231">AL39</f>
        <v>0</v>
      </c>
      <c r="AN38" s="155">
        <f>AA38-'3 priedas_asignavimai'!AW113</f>
        <v>0</v>
      </c>
    </row>
    <row r="39" spans="1:40" ht="15" customHeight="1" x14ac:dyDescent="0.25">
      <c r="A39" s="9"/>
      <c r="B39" s="1" t="s">
        <v>5</v>
      </c>
      <c r="C39" s="146">
        <f t="shared" si="19"/>
        <v>7.3</v>
      </c>
      <c r="D39" s="146">
        <f t="shared" si="20"/>
        <v>0</v>
      </c>
      <c r="E39" s="6">
        <v>0.8</v>
      </c>
      <c r="F39" s="6"/>
      <c r="G39" s="6">
        <v>6.5</v>
      </c>
      <c r="H39" s="6"/>
      <c r="I39" s="6"/>
      <c r="J39" s="6"/>
      <c r="K39" s="6"/>
      <c r="L39" s="6"/>
      <c r="M39" s="6"/>
      <c r="N39" s="6"/>
      <c r="O39" s="146">
        <f t="shared" si="21"/>
        <v>0</v>
      </c>
      <c r="P39" s="146">
        <f t="shared" si="22"/>
        <v>0</v>
      </c>
      <c r="Q39" s="128"/>
      <c r="R39" s="128"/>
      <c r="S39" s="128"/>
      <c r="T39" s="128"/>
      <c r="U39" s="128"/>
      <c r="V39" s="128"/>
      <c r="W39" s="128"/>
      <c r="X39" s="128"/>
      <c r="Y39" s="128"/>
      <c r="Z39" s="128"/>
      <c r="AA39" s="11">
        <f t="shared" si="25"/>
        <v>7.3</v>
      </c>
      <c r="AB39" s="11">
        <f t="shared" si="23"/>
        <v>0</v>
      </c>
      <c r="AC39" s="5">
        <f t="shared" ref="AC39" si="232">E39+Q39</f>
        <v>0.8</v>
      </c>
      <c r="AD39" s="5">
        <f t="shared" ref="AD39" si="233">F39+R39</f>
        <v>0</v>
      </c>
      <c r="AE39" s="5">
        <f t="shared" ref="AE39" si="234">G39+S39</f>
        <v>6.5</v>
      </c>
      <c r="AF39" s="5">
        <f t="shared" ref="AF39" si="235">H39+T39</f>
        <v>0</v>
      </c>
      <c r="AG39" s="5">
        <f t="shared" ref="AG39" si="236">I39+U39</f>
        <v>0</v>
      </c>
      <c r="AH39" s="5">
        <f t="shared" ref="AH39" si="237">J39+V39</f>
        <v>0</v>
      </c>
      <c r="AI39" s="5">
        <f t="shared" ref="AI39" si="238">K39+W39</f>
        <v>0</v>
      </c>
      <c r="AJ39" s="5">
        <f t="shared" ref="AJ39" si="239">L39+X39</f>
        <v>0</v>
      </c>
      <c r="AK39" s="5">
        <f t="shared" ref="AK39" si="240">M39+Y39</f>
        <v>0</v>
      </c>
      <c r="AL39" s="5">
        <f t="shared" ref="AL39" si="241">N39+Z39</f>
        <v>0</v>
      </c>
      <c r="AN39" s="155">
        <f>AA39-'3 priedas_asignavimai'!AW117</f>
        <v>0</v>
      </c>
    </row>
    <row r="40" spans="1:40" ht="15" customHeight="1" x14ac:dyDescent="0.25">
      <c r="A40" s="3" t="s">
        <v>15</v>
      </c>
      <c r="B40" s="114" t="s">
        <v>300</v>
      </c>
      <c r="C40" s="146">
        <f t="shared" si="19"/>
        <v>2</v>
      </c>
      <c r="D40" s="146">
        <f t="shared" si="20"/>
        <v>0</v>
      </c>
      <c r="E40" s="123">
        <f t="shared" ref="E40" si="242">E41</f>
        <v>0.3</v>
      </c>
      <c r="F40" s="123">
        <f t="shared" ref="F40" si="243">F41</f>
        <v>0</v>
      </c>
      <c r="G40" s="123">
        <f t="shared" ref="G40" si="244">G41</f>
        <v>1.7</v>
      </c>
      <c r="H40" s="123">
        <f t="shared" ref="H40" si="245">H41</f>
        <v>0</v>
      </c>
      <c r="I40" s="123">
        <f t="shared" ref="I40" si="246">I41</f>
        <v>0</v>
      </c>
      <c r="J40" s="123">
        <f t="shared" ref="J40" si="247">J41</f>
        <v>0</v>
      </c>
      <c r="K40" s="123">
        <f t="shared" ref="K40" si="248">K41</f>
        <v>0</v>
      </c>
      <c r="L40" s="123">
        <f t="shared" ref="L40" si="249">L41</f>
        <v>0</v>
      </c>
      <c r="M40" s="123">
        <f t="shared" ref="M40" si="250">M41</f>
        <v>0</v>
      </c>
      <c r="N40" s="123">
        <f t="shared" ref="N40" si="251">N41</f>
        <v>0</v>
      </c>
      <c r="O40" s="146">
        <f t="shared" si="21"/>
        <v>0</v>
      </c>
      <c r="P40" s="146">
        <f t="shared" si="22"/>
        <v>0</v>
      </c>
      <c r="Q40" s="127">
        <f t="shared" ref="Q40" si="252">Q41</f>
        <v>0</v>
      </c>
      <c r="R40" s="127">
        <f t="shared" ref="R40" si="253">R41</f>
        <v>0</v>
      </c>
      <c r="S40" s="127">
        <f t="shared" ref="S40" si="254">S41</f>
        <v>0</v>
      </c>
      <c r="T40" s="127">
        <f t="shared" ref="T40" si="255">T41</f>
        <v>0</v>
      </c>
      <c r="U40" s="127">
        <f t="shared" ref="U40" si="256">U41</f>
        <v>0</v>
      </c>
      <c r="V40" s="127">
        <f t="shared" ref="V40" si="257">V41</f>
        <v>0</v>
      </c>
      <c r="W40" s="127">
        <f t="shared" ref="W40" si="258">W41</f>
        <v>0</v>
      </c>
      <c r="X40" s="127">
        <f t="shared" ref="X40" si="259">X41</f>
        <v>0</v>
      </c>
      <c r="Y40" s="127">
        <f t="shared" ref="Y40" si="260">Y41</f>
        <v>0</v>
      </c>
      <c r="Z40" s="127">
        <f t="shared" ref="Z40" si="261">Z41</f>
        <v>0</v>
      </c>
      <c r="AA40" s="11">
        <f t="shared" si="25"/>
        <v>2</v>
      </c>
      <c r="AB40" s="11">
        <f t="shared" si="23"/>
        <v>0</v>
      </c>
      <c r="AC40" s="97">
        <f t="shared" ref="AC40" si="262">AC41</f>
        <v>0.3</v>
      </c>
      <c r="AD40" s="97">
        <f t="shared" ref="AD40" si="263">AD41</f>
        <v>0</v>
      </c>
      <c r="AE40" s="97">
        <f t="shared" ref="AE40" si="264">AE41</f>
        <v>1.7</v>
      </c>
      <c r="AF40" s="97">
        <f t="shared" ref="AF40" si="265">AF41</f>
        <v>0</v>
      </c>
      <c r="AG40" s="97">
        <f t="shared" ref="AG40" si="266">AG41</f>
        <v>0</v>
      </c>
      <c r="AH40" s="97">
        <f t="shared" ref="AH40" si="267">AH41</f>
        <v>0</v>
      </c>
      <c r="AI40" s="97">
        <f t="shared" ref="AI40" si="268">AI41</f>
        <v>0</v>
      </c>
      <c r="AJ40" s="97">
        <f t="shared" ref="AJ40" si="269">AJ41</f>
        <v>0</v>
      </c>
      <c r="AK40" s="97">
        <f t="shared" ref="AK40" si="270">AK41</f>
        <v>0</v>
      </c>
      <c r="AL40" s="97">
        <f t="shared" ref="AL40" si="271">AL41</f>
        <v>0</v>
      </c>
      <c r="AN40" s="155">
        <f>AA40-'3 priedas_asignavimai'!AW120</f>
        <v>0</v>
      </c>
    </row>
    <row r="41" spans="1:40" ht="15" customHeight="1" x14ac:dyDescent="0.25">
      <c r="A41" s="9"/>
      <c r="B41" s="1" t="s">
        <v>5</v>
      </c>
      <c r="C41" s="146">
        <f t="shared" si="19"/>
        <v>2</v>
      </c>
      <c r="D41" s="146">
        <f t="shared" si="20"/>
        <v>0</v>
      </c>
      <c r="E41" s="6">
        <v>0.3</v>
      </c>
      <c r="F41" s="6"/>
      <c r="G41" s="6">
        <v>1.7</v>
      </c>
      <c r="H41" s="6"/>
      <c r="I41" s="6"/>
      <c r="J41" s="6"/>
      <c r="K41" s="6"/>
      <c r="L41" s="6"/>
      <c r="M41" s="6"/>
      <c r="N41" s="6"/>
      <c r="O41" s="146">
        <f t="shared" si="21"/>
        <v>0</v>
      </c>
      <c r="P41" s="146">
        <f t="shared" si="22"/>
        <v>0</v>
      </c>
      <c r="Q41" s="128"/>
      <c r="R41" s="128"/>
      <c r="S41" s="128"/>
      <c r="T41" s="128"/>
      <c r="U41" s="128"/>
      <c r="V41" s="128"/>
      <c r="W41" s="128"/>
      <c r="X41" s="128"/>
      <c r="Y41" s="128"/>
      <c r="Z41" s="128"/>
      <c r="AA41" s="11">
        <f t="shared" si="25"/>
        <v>2</v>
      </c>
      <c r="AB41" s="11">
        <f t="shared" si="23"/>
        <v>0</v>
      </c>
      <c r="AC41" s="5">
        <f t="shared" ref="AC41" si="272">E41+Q41</f>
        <v>0.3</v>
      </c>
      <c r="AD41" s="5">
        <f t="shared" ref="AD41" si="273">F41+R41</f>
        <v>0</v>
      </c>
      <c r="AE41" s="5">
        <f t="shared" ref="AE41" si="274">G41+S41</f>
        <v>1.7</v>
      </c>
      <c r="AF41" s="5">
        <f t="shared" ref="AF41" si="275">H41+T41</f>
        <v>0</v>
      </c>
      <c r="AG41" s="5">
        <f t="shared" ref="AG41" si="276">I41+U41</f>
        <v>0</v>
      </c>
      <c r="AH41" s="5">
        <f t="shared" ref="AH41" si="277">J41+V41</f>
        <v>0</v>
      </c>
      <c r="AI41" s="5">
        <f t="shared" ref="AI41" si="278">K41+W41</f>
        <v>0</v>
      </c>
      <c r="AJ41" s="5">
        <f t="shared" ref="AJ41" si="279">L41+X41</f>
        <v>0</v>
      </c>
      <c r="AK41" s="5">
        <f t="shared" ref="AK41" si="280">M41+Y41</f>
        <v>0</v>
      </c>
      <c r="AL41" s="5">
        <f t="shared" ref="AL41" si="281">N41+Z41</f>
        <v>0</v>
      </c>
      <c r="AN41" s="155">
        <f>AA41-'3 priedas_asignavimai'!AW124</f>
        <v>0</v>
      </c>
    </row>
    <row r="42" spans="1:40" ht="15" customHeight="1" x14ac:dyDescent="0.25">
      <c r="A42" s="3" t="s">
        <v>16</v>
      </c>
      <c r="B42" s="114" t="s">
        <v>301</v>
      </c>
      <c r="C42" s="146">
        <f t="shared" si="19"/>
        <v>8.1</v>
      </c>
      <c r="D42" s="146">
        <f t="shared" si="20"/>
        <v>0</v>
      </c>
      <c r="E42" s="123">
        <f t="shared" ref="E42" si="282">E43</f>
        <v>3.4</v>
      </c>
      <c r="F42" s="123">
        <f t="shared" ref="F42" si="283">F43</f>
        <v>0</v>
      </c>
      <c r="G42" s="123">
        <f t="shared" ref="G42" si="284">G43</f>
        <v>4.7</v>
      </c>
      <c r="H42" s="123">
        <f t="shared" ref="H42" si="285">H43</f>
        <v>0</v>
      </c>
      <c r="I42" s="123">
        <f t="shared" ref="I42" si="286">I43</f>
        <v>0</v>
      </c>
      <c r="J42" s="123">
        <f t="shared" ref="J42" si="287">J43</f>
        <v>0</v>
      </c>
      <c r="K42" s="123">
        <f t="shared" ref="K42" si="288">K43</f>
        <v>0</v>
      </c>
      <c r="L42" s="123">
        <f t="shared" ref="L42" si="289">L43</f>
        <v>0</v>
      </c>
      <c r="M42" s="123">
        <f t="shared" ref="M42" si="290">M43</f>
        <v>0</v>
      </c>
      <c r="N42" s="123">
        <f t="shared" ref="N42" si="291">N43</f>
        <v>0</v>
      </c>
      <c r="O42" s="146">
        <f t="shared" si="21"/>
        <v>0</v>
      </c>
      <c r="P42" s="146">
        <f t="shared" si="22"/>
        <v>0</v>
      </c>
      <c r="Q42" s="127">
        <f t="shared" ref="Q42" si="292">Q43</f>
        <v>0</v>
      </c>
      <c r="R42" s="127">
        <f t="shared" ref="R42" si="293">R43</f>
        <v>0</v>
      </c>
      <c r="S42" s="127">
        <f t="shared" ref="S42" si="294">S43</f>
        <v>0</v>
      </c>
      <c r="T42" s="127">
        <f t="shared" ref="T42" si="295">T43</f>
        <v>0</v>
      </c>
      <c r="U42" s="127">
        <f t="shared" ref="U42" si="296">U43</f>
        <v>0</v>
      </c>
      <c r="V42" s="127">
        <f t="shared" ref="V42" si="297">V43</f>
        <v>0</v>
      </c>
      <c r="W42" s="127">
        <f t="shared" ref="W42" si="298">W43</f>
        <v>0</v>
      </c>
      <c r="X42" s="127">
        <f t="shared" ref="X42" si="299">X43</f>
        <v>0</v>
      </c>
      <c r="Y42" s="127">
        <f t="shared" ref="Y42" si="300">Y43</f>
        <v>0</v>
      </c>
      <c r="Z42" s="127">
        <f t="shared" ref="Z42" si="301">Z43</f>
        <v>0</v>
      </c>
      <c r="AA42" s="11">
        <f t="shared" si="25"/>
        <v>8.1</v>
      </c>
      <c r="AB42" s="11">
        <f t="shared" si="23"/>
        <v>0</v>
      </c>
      <c r="AC42" s="97">
        <f t="shared" ref="AC42" si="302">AC43</f>
        <v>3.4</v>
      </c>
      <c r="AD42" s="97">
        <f t="shared" ref="AD42" si="303">AD43</f>
        <v>0</v>
      </c>
      <c r="AE42" s="97">
        <f t="shared" ref="AE42" si="304">AE43</f>
        <v>4.7</v>
      </c>
      <c r="AF42" s="97">
        <f t="shared" ref="AF42" si="305">AF43</f>
        <v>0</v>
      </c>
      <c r="AG42" s="97">
        <f t="shared" ref="AG42" si="306">AG43</f>
        <v>0</v>
      </c>
      <c r="AH42" s="97">
        <f t="shared" ref="AH42" si="307">AH43</f>
        <v>0</v>
      </c>
      <c r="AI42" s="97">
        <f t="shared" ref="AI42" si="308">AI43</f>
        <v>0</v>
      </c>
      <c r="AJ42" s="97">
        <f t="shared" ref="AJ42" si="309">AJ43</f>
        <v>0</v>
      </c>
      <c r="AK42" s="97">
        <f t="shared" ref="AK42" si="310">AK43</f>
        <v>0</v>
      </c>
      <c r="AL42" s="97">
        <f t="shared" ref="AL42" si="311">AL43</f>
        <v>0</v>
      </c>
      <c r="AN42" s="155">
        <f>AA42-'3 priedas_asignavimai'!AW127</f>
        <v>0</v>
      </c>
    </row>
    <row r="43" spans="1:40" ht="15" customHeight="1" x14ac:dyDescent="0.25">
      <c r="A43" s="9"/>
      <c r="B43" s="1" t="s">
        <v>5</v>
      </c>
      <c r="C43" s="146">
        <f t="shared" si="19"/>
        <v>8.1</v>
      </c>
      <c r="D43" s="146">
        <f t="shared" si="20"/>
        <v>0</v>
      </c>
      <c r="E43" s="6">
        <v>3.4</v>
      </c>
      <c r="F43" s="6"/>
      <c r="G43" s="6">
        <v>4.7</v>
      </c>
      <c r="H43" s="6"/>
      <c r="I43" s="6"/>
      <c r="J43" s="6"/>
      <c r="K43" s="6"/>
      <c r="L43" s="6"/>
      <c r="M43" s="6"/>
      <c r="N43" s="6"/>
      <c r="O43" s="146">
        <f t="shared" si="21"/>
        <v>0</v>
      </c>
      <c r="P43" s="146">
        <f t="shared" si="22"/>
        <v>0</v>
      </c>
      <c r="Q43" s="128"/>
      <c r="R43" s="128"/>
      <c r="S43" s="128"/>
      <c r="T43" s="128"/>
      <c r="U43" s="128"/>
      <c r="V43" s="128"/>
      <c r="W43" s="128"/>
      <c r="X43" s="128"/>
      <c r="Y43" s="128"/>
      <c r="Z43" s="128"/>
      <c r="AA43" s="11">
        <f t="shared" si="25"/>
        <v>8.1</v>
      </c>
      <c r="AB43" s="11">
        <f t="shared" si="23"/>
        <v>0</v>
      </c>
      <c r="AC43" s="5">
        <f t="shared" ref="AC43" si="312">E43+Q43</f>
        <v>3.4</v>
      </c>
      <c r="AD43" s="5">
        <f t="shared" ref="AD43" si="313">F43+R43</f>
        <v>0</v>
      </c>
      <c r="AE43" s="5">
        <f t="shared" ref="AE43" si="314">G43+S43</f>
        <v>4.7</v>
      </c>
      <c r="AF43" s="5">
        <f t="shared" ref="AF43" si="315">H43+T43</f>
        <v>0</v>
      </c>
      <c r="AG43" s="5">
        <f t="shared" ref="AG43" si="316">I43+U43</f>
        <v>0</v>
      </c>
      <c r="AH43" s="5">
        <f t="shared" ref="AH43" si="317">J43+V43</f>
        <v>0</v>
      </c>
      <c r="AI43" s="5">
        <f t="shared" ref="AI43" si="318">K43+W43</f>
        <v>0</v>
      </c>
      <c r="AJ43" s="5">
        <f t="shared" ref="AJ43" si="319">L43+X43</f>
        <v>0</v>
      </c>
      <c r="AK43" s="5">
        <f t="shared" ref="AK43" si="320">M43+Y43</f>
        <v>0</v>
      </c>
      <c r="AL43" s="5">
        <f t="shared" ref="AL43" si="321">N43+Z43</f>
        <v>0</v>
      </c>
      <c r="AN43" s="155">
        <f>AA43-'3 priedas_asignavimai'!AW131</f>
        <v>0</v>
      </c>
    </row>
    <row r="44" spans="1:40" ht="15" hidden="1" customHeight="1" x14ac:dyDescent="0.25">
      <c r="A44" s="3" t="s">
        <v>17</v>
      </c>
      <c r="B44" s="114" t="s">
        <v>302</v>
      </c>
      <c r="C44" s="146">
        <f t="shared" si="19"/>
        <v>0</v>
      </c>
      <c r="D44" s="146">
        <f t="shared" si="20"/>
        <v>0</v>
      </c>
      <c r="E44" s="123">
        <f t="shared" ref="E44" si="322">E45</f>
        <v>0</v>
      </c>
      <c r="F44" s="123">
        <f t="shared" ref="F44" si="323">F45</f>
        <v>0</v>
      </c>
      <c r="G44" s="123">
        <f t="shared" ref="G44" si="324">G45</f>
        <v>0</v>
      </c>
      <c r="H44" s="123">
        <f t="shared" ref="H44" si="325">H45</f>
        <v>0</v>
      </c>
      <c r="I44" s="123">
        <f t="shared" ref="I44" si="326">I45</f>
        <v>0</v>
      </c>
      <c r="J44" s="123">
        <f t="shared" ref="J44" si="327">J45</f>
        <v>0</v>
      </c>
      <c r="K44" s="123">
        <f t="shared" ref="K44" si="328">K45</f>
        <v>0</v>
      </c>
      <c r="L44" s="123">
        <f t="shared" ref="L44" si="329">L45</f>
        <v>0</v>
      </c>
      <c r="M44" s="123">
        <f t="shared" ref="M44" si="330">M45</f>
        <v>0</v>
      </c>
      <c r="N44" s="123">
        <f t="shared" ref="N44" si="331">N45</f>
        <v>0</v>
      </c>
      <c r="O44" s="146">
        <f t="shared" si="21"/>
        <v>0</v>
      </c>
      <c r="P44" s="146">
        <f t="shared" si="22"/>
        <v>0</v>
      </c>
      <c r="Q44" s="127">
        <f t="shared" ref="Q44" si="332">Q45</f>
        <v>0</v>
      </c>
      <c r="R44" s="127">
        <f t="shared" ref="R44" si="333">R45</f>
        <v>0</v>
      </c>
      <c r="S44" s="127">
        <f t="shared" ref="S44" si="334">S45</f>
        <v>0</v>
      </c>
      <c r="T44" s="127">
        <f t="shared" ref="T44" si="335">T45</f>
        <v>0</v>
      </c>
      <c r="U44" s="127">
        <f t="shared" ref="U44" si="336">U45</f>
        <v>0</v>
      </c>
      <c r="V44" s="127">
        <f t="shared" ref="V44" si="337">V45</f>
        <v>0</v>
      </c>
      <c r="W44" s="127">
        <f t="shared" ref="W44" si="338">W45</f>
        <v>0</v>
      </c>
      <c r="X44" s="127">
        <f t="shared" ref="X44" si="339">X45</f>
        <v>0</v>
      </c>
      <c r="Y44" s="127">
        <f t="shared" ref="Y44" si="340">Y45</f>
        <v>0</v>
      </c>
      <c r="Z44" s="127">
        <f t="shared" ref="Z44" si="341">Z45</f>
        <v>0</v>
      </c>
      <c r="AA44" s="11">
        <f t="shared" si="25"/>
        <v>0</v>
      </c>
      <c r="AB44" s="11">
        <f t="shared" si="23"/>
        <v>0</v>
      </c>
      <c r="AC44" s="97">
        <f t="shared" ref="AC44" si="342">AC45</f>
        <v>0</v>
      </c>
      <c r="AD44" s="97">
        <f t="shared" ref="AD44" si="343">AD45</f>
        <v>0</v>
      </c>
      <c r="AE44" s="97">
        <f t="shared" ref="AE44" si="344">AE45</f>
        <v>0</v>
      </c>
      <c r="AF44" s="97">
        <f t="shared" ref="AF44" si="345">AF45</f>
        <v>0</v>
      </c>
      <c r="AG44" s="97">
        <f t="shared" ref="AG44" si="346">AG45</f>
        <v>0</v>
      </c>
      <c r="AH44" s="97">
        <f t="shared" ref="AH44" si="347">AH45</f>
        <v>0</v>
      </c>
      <c r="AI44" s="97">
        <f t="shared" ref="AI44" si="348">AI45</f>
        <v>0</v>
      </c>
      <c r="AJ44" s="97">
        <f t="shared" ref="AJ44" si="349">AJ45</f>
        <v>0</v>
      </c>
      <c r="AK44" s="97">
        <f t="shared" ref="AK44" si="350">AK45</f>
        <v>0</v>
      </c>
      <c r="AL44" s="97">
        <f t="shared" ref="AL44" si="351">AL45</f>
        <v>0</v>
      </c>
      <c r="AN44" s="155"/>
    </row>
    <row r="45" spans="1:40" ht="15" hidden="1" customHeight="1" x14ac:dyDescent="0.25">
      <c r="A45" s="9"/>
      <c r="B45" s="1" t="s">
        <v>5</v>
      </c>
      <c r="C45" s="146">
        <f t="shared" si="19"/>
        <v>0</v>
      </c>
      <c r="D45" s="146">
        <f t="shared" si="20"/>
        <v>0</v>
      </c>
      <c r="E45" s="6"/>
      <c r="F45" s="6"/>
      <c r="G45" s="6"/>
      <c r="H45" s="6"/>
      <c r="I45" s="6"/>
      <c r="J45" s="6"/>
      <c r="K45" s="6"/>
      <c r="L45" s="6"/>
      <c r="M45" s="6"/>
      <c r="N45" s="6"/>
      <c r="O45" s="146">
        <f t="shared" si="21"/>
        <v>0</v>
      </c>
      <c r="P45" s="146">
        <f t="shared" si="22"/>
        <v>0</v>
      </c>
      <c r="Q45" s="128"/>
      <c r="R45" s="128"/>
      <c r="S45" s="128"/>
      <c r="T45" s="128"/>
      <c r="U45" s="128"/>
      <c r="V45" s="128"/>
      <c r="W45" s="128"/>
      <c r="X45" s="128"/>
      <c r="Y45" s="128"/>
      <c r="Z45" s="128"/>
      <c r="AA45" s="11">
        <f t="shared" si="25"/>
        <v>0</v>
      </c>
      <c r="AB45" s="11">
        <f t="shared" si="23"/>
        <v>0</v>
      </c>
      <c r="AC45" s="5">
        <f t="shared" ref="AC45" si="352">E45+Q45</f>
        <v>0</v>
      </c>
      <c r="AD45" s="5">
        <f t="shared" ref="AD45" si="353">F45+R45</f>
        <v>0</v>
      </c>
      <c r="AE45" s="5">
        <f t="shared" ref="AE45" si="354">G45+S45</f>
        <v>0</v>
      </c>
      <c r="AF45" s="5">
        <f t="shared" ref="AF45" si="355">H45+T45</f>
        <v>0</v>
      </c>
      <c r="AG45" s="5">
        <f t="shared" ref="AG45" si="356">I45+U45</f>
        <v>0</v>
      </c>
      <c r="AH45" s="5">
        <f t="shared" ref="AH45" si="357">J45+V45</f>
        <v>0</v>
      </c>
      <c r="AI45" s="5">
        <f t="shared" ref="AI45" si="358">K45+W45</f>
        <v>0</v>
      </c>
      <c r="AJ45" s="5">
        <f t="shared" ref="AJ45" si="359">L45+X45</f>
        <v>0</v>
      </c>
      <c r="AK45" s="5">
        <f t="shared" ref="AK45" si="360">M45+Y45</f>
        <v>0</v>
      </c>
      <c r="AL45" s="5">
        <f t="shared" ref="AL45" si="361">N45+Z45</f>
        <v>0</v>
      </c>
      <c r="AN45" s="155"/>
    </row>
    <row r="46" spans="1:40" ht="15" customHeight="1" x14ac:dyDescent="0.25">
      <c r="A46" s="3" t="s">
        <v>17</v>
      </c>
      <c r="B46" s="114" t="s">
        <v>303</v>
      </c>
      <c r="C46" s="146">
        <f t="shared" si="19"/>
        <v>1.5</v>
      </c>
      <c r="D46" s="146">
        <f t="shared" si="20"/>
        <v>0</v>
      </c>
      <c r="E46" s="123">
        <f t="shared" ref="E46" si="362">E47</f>
        <v>0.3</v>
      </c>
      <c r="F46" s="123">
        <f t="shared" ref="F46" si="363">F47</f>
        <v>0</v>
      </c>
      <c r="G46" s="123">
        <f t="shared" ref="G46" si="364">G47</f>
        <v>1.2</v>
      </c>
      <c r="H46" s="123">
        <f t="shared" ref="H46" si="365">H47</f>
        <v>0</v>
      </c>
      <c r="I46" s="123">
        <f t="shared" ref="I46" si="366">I47</f>
        <v>0</v>
      </c>
      <c r="J46" s="123">
        <f t="shared" ref="J46" si="367">J47</f>
        <v>0</v>
      </c>
      <c r="K46" s="123">
        <f t="shared" ref="K46" si="368">K47</f>
        <v>0</v>
      </c>
      <c r="L46" s="123">
        <f t="shared" ref="L46" si="369">L47</f>
        <v>0</v>
      </c>
      <c r="M46" s="123">
        <f t="shared" ref="M46" si="370">M47</f>
        <v>0</v>
      </c>
      <c r="N46" s="123">
        <f t="shared" ref="N46" si="371">N47</f>
        <v>0</v>
      </c>
      <c r="O46" s="146">
        <f t="shared" si="21"/>
        <v>0</v>
      </c>
      <c r="P46" s="146">
        <f t="shared" si="22"/>
        <v>0</v>
      </c>
      <c r="Q46" s="127">
        <f t="shared" ref="Q46" si="372">Q47</f>
        <v>0</v>
      </c>
      <c r="R46" s="127">
        <f t="shared" ref="R46" si="373">R47</f>
        <v>0</v>
      </c>
      <c r="S46" s="127">
        <f t="shared" ref="S46" si="374">S47</f>
        <v>0</v>
      </c>
      <c r="T46" s="127">
        <f t="shared" ref="T46" si="375">T47</f>
        <v>0</v>
      </c>
      <c r="U46" s="127">
        <f t="shared" ref="U46" si="376">U47</f>
        <v>0</v>
      </c>
      <c r="V46" s="127">
        <f t="shared" ref="V46" si="377">V47</f>
        <v>0</v>
      </c>
      <c r="W46" s="127">
        <f t="shared" ref="W46" si="378">W47</f>
        <v>0</v>
      </c>
      <c r="X46" s="127">
        <f t="shared" ref="X46" si="379">X47</f>
        <v>0</v>
      </c>
      <c r="Y46" s="127">
        <f t="shared" ref="Y46" si="380">Y47</f>
        <v>0</v>
      </c>
      <c r="Z46" s="127">
        <f t="shared" ref="Z46" si="381">Z47</f>
        <v>0</v>
      </c>
      <c r="AA46" s="11">
        <f t="shared" si="25"/>
        <v>1.5</v>
      </c>
      <c r="AB46" s="11">
        <f t="shared" si="23"/>
        <v>0</v>
      </c>
      <c r="AC46" s="97">
        <f t="shared" ref="AC46" si="382">AC47</f>
        <v>0.3</v>
      </c>
      <c r="AD46" s="97">
        <f t="shared" ref="AD46" si="383">AD47</f>
        <v>0</v>
      </c>
      <c r="AE46" s="97">
        <f t="shared" ref="AE46" si="384">AE47</f>
        <v>1.2</v>
      </c>
      <c r="AF46" s="97">
        <f t="shared" ref="AF46" si="385">AF47</f>
        <v>0</v>
      </c>
      <c r="AG46" s="97">
        <f t="shared" ref="AG46" si="386">AG47</f>
        <v>0</v>
      </c>
      <c r="AH46" s="97">
        <f t="shared" ref="AH46" si="387">AH47</f>
        <v>0</v>
      </c>
      <c r="AI46" s="97">
        <f t="shared" ref="AI46" si="388">AI47</f>
        <v>0</v>
      </c>
      <c r="AJ46" s="97">
        <f t="shared" ref="AJ46" si="389">AJ47</f>
        <v>0</v>
      </c>
      <c r="AK46" s="97">
        <f t="shared" ref="AK46" si="390">AK47</f>
        <v>0</v>
      </c>
      <c r="AL46" s="97">
        <f t="shared" ref="AL46" si="391">AL47</f>
        <v>0</v>
      </c>
      <c r="AN46" s="155">
        <f>AA46-'3 priedas_asignavimai'!AW141</f>
        <v>0</v>
      </c>
    </row>
    <row r="47" spans="1:40" ht="15" customHeight="1" x14ac:dyDescent="0.25">
      <c r="A47" s="9"/>
      <c r="B47" s="1" t="s">
        <v>5</v>
      </c>
      <c r="C47" s="146">
        <f t="shared" si="19"/>
        <v>1.5</v>
      </c>
      <c r="D47" s="146">
        <f t="shared" si="20"/>
        <v>0</v>
      </c>
      <c r="E47" s="6">
        <v>0.3</v>
      </c>
      <c r="F47" s="6"/>
      <c r="G47" s="6">
        <v>1.2</v>
      </c>
      <c r="H47" s="6"/>
      <c r="I47" s="6"/>
      <c r="J47" s="6"/>
      <c r="K47" s="6"/>
      <c r="L47" s="6"/>
      <c r="M47" s="6"/>
      <c r="N47" s="6"/>
      <c r="O47" s="146">
        <f t="shared" si="21"/>
        <v>0</v>
      </c>
      <c r="P47" s="146">
        <f t="shared" si="22"/>
        <v>0</v>
      </c>
      <c r="Q47" s="128"/>
      <c r="R47" s="128"/>
      <c r="S47" s="128"/>
      <c r="T47" s="128"/>
      <c r="U47" s="128"/>
      <c r="V47" s="128"/>
      <c r="W47" s="128"/>
      <c r="X47" s="128"/>
      <c r="Y47" s="128"/>
      <c r="Z47" s="128"/>
      <c r="AA47" s="11">
        <f t="shared" si="25"/>
        <v>1.5</v>
      </c>
      <c r="AB47" s="11">
        <f t="shared" si="23"/>
        <v>0</v>
      </c>
      <c r="AC47" s="5">
        <f t="shared" ref="AC47" si="392">E47+Q47</f>
        <v>0.3</v>
      </c>
      <c r="AD47" s="5">
        <f t="shared" ref="AD47" si="393">F47+R47</f>
        <v>0</v>
      </c>
      <c r="AE47" s="5">
        <f t="shared" ref="AE47" si="394">G47+S47</f>
        <v>1.2</v>
      </c>
      <c r="AF47" s="5">
        <f t="shared" ref="AF47" si="395">H47+T47</f>
        <v>0</v>
      </c>
      <c r="AG47" s="5">
        <f t="shared" ref="AG47" si="396">I47+U47</f>
        <v>0</v>
      </c>
      <c r="AH47" s="5">
        <f t="shared" ref="AH47" si="397">J47+V47</f>
        <v>0</v>
      </c>
      <c r="AI47" s="5">
        <f t="shared" ref="AI47" si="398">K47+W47</f>
        <v>0</v>
      </c>
      <c r="AJ47" s="5">
        <f t="shared" ref="AJ47" si="399">L47+X47</f>
        <v>0</v>
      </c>
      <c r="AK47" s="5">
        <f t="shared" ref="AK47" si="400">M47+Y47</f>
        <v>0</v>
      </c>
      <c r="AL47" s="5">
        <f t="shared" ref="AL47" si="401">N47+Z47</f>
        <v>0</v>
      </c>
      <c r="AN47" s="155">
        <f>AA47-'3 priedas_asignavimai'!AW145</f>
        <v>0</v>
      </c>
    </row>
    <row r="48" spans="1:40" ht="15" customHeight="1" x14ac:dyDescent="0.25">
      <c r="A48" s="3" t="s">
        <v>18</v>
      </c>
      <c r="B48" s="114" t="s">
        <v>304</v>
      </c>
      <c r="C48" s="146">
        <f t="shared" si="19"/>
        <v>10.6</v>
      </c>
      <c r="D48" s="146">
        <f t="shared" si="20"/>
        <v>0</v>
      </c>
      <c r="E48" s="123">
        <f t="shared" ref="E48:E50" si="402">E49</f>
        <v>10.6</v>
      </c>
      <c r="F48" s="123">
        <f t="shared" ref="F48:F50" si="403">F49</f>
        <v>0</v>
      </c>
      <c r="G48" s="123">
        <f t="shared" ref="G48:G50" si="404">G49</f>
        <v>0</v>
      </c>
      <c r="H48" s="123">
        <f t="shared" ref="H48:H50" si="405">H49</f>
        <v>0</v>
      </c>
      <c r="I48" s="123">
        <f t="shared" ref="I48:I50" si="406">I49</f>
        <v>0</v>
      </c>
      <c r="J48" s="123">
        <f t="shared" ref="J48:J50" si="407">J49</f>
        <v>0</v>
      </c>
      <c r="K48" s="123">
        <f t="shared" ref="K48:K50" si="408">K49</f>
        <v>0</v>
      </c>
      <c r="L48" s="123">
        <f t="shared" ref="L48:L50" si="409">L49</f>
        <v>0</v>
      </c>
      <c r="M48" s="123">
        <f t="shared" ref="M48:M50" si="410">M49</f>
        <v>0</v>
      </c>
      <c r="N48" s="123">
        <f t="shared" ref="N48:N50" si="411">N49</f>
        <v>0</v>
      </c>
      <c r="O48" s="146">
        <f t="shared" si="21"/>
        <v>0</v>
      </c>
      <c r="P48" s="146">
        <f t="shared" si="22"/>
        <v>0</v>
      </c>
      <c r="Q48" s="127">
        <f t="shared" ref="Q48:Q50" si="412">Q49</f>
        <v>0</v>
      </c>
      <c r="R48" s="127">
        <f t="shared" ref="R48:R50" si="413">R49</f>
        <v>0</v>
      </c>
      <c r="S48" s="127">
        <f t="shared" ref="S48:S50" si="414">S49</f>
        <v>0</v>
      </c>
      <c r="T48" s="127">
        <f t="shared" ref="T48:T50" si="415">T49</f>
        <v>0</v>
      </c>
      <c r="U48" s="127">
        <f t="shared" ref="U48:U50" si="416">U49</f>
        <v>0</v>
      </c>
      <c r="V48" s="127">
        <f t="shared" ref="V48:V50" si="417">V49</f>
        <v>0</v>
      </c>
      <c r="W48" s="127">
        <f t="shared" ref="W48:W50" si="418">W49</f>
        <v>0</v>
      </c>
      <c r="X48" s="127">
        <f t="shared" ref="X48:X50" si="419">X49</f>
        <v>0</v>
      </c>
      <c r="Y48" s="127">
        <f t="shared" ref="Y48:Y50" si="420">Y49</f>
        <v>0</v>
      </c>
      <c r="Z48" s="127">
        <f t="shared" ref="Z48:Z50" si="421">Z49</f>
        <v>0</v>
      </c>
      <c r="AA48" s="11">
        <f t="shared" si="25"/>
        <v>10.6</v>
      </c>
      <c r="AB48" s="11">
        <f t="shared" si="23"/>
        <v>0</v>
      </c>
      <c r="AC48" s="97">
        <f t="shared" ref="AC48:AC50" si="422">AC49</f>
        <v>10.6</v>
      </c>
      <c r="AD48" s="97">
        <f t="shared" ref="AD48:AL50" si="423">AD49</f>
        <v>0</v>
      </c>
      <c r="AE48" s="97">
        <f t="shared" ref="AE48" si="424">AE49</f>
        <v>0</v>
      </c>
      <c r="AF48" s="97">
        <f t="shared" ref="AF48" si="425">AF49</f>
        <v>0</v>
      </c>
      <c r="AG48" s="97">
        <f t="shared" ref="AG48" si="426">AG49</f>
        <v>0</v>
      </c>
      <c r="AH48" s="97">
        <f t="shared" ref="AH48" si="427">AH49</f>
        <v>0</v>
      </c>
      <c r="AI48" s="97">
        <f t="shared" ref="AI48" si="428">AI49</f>
        <v>0</v>
      </c>
      <c r="AJ48" s="97">
        <f t="shared" ref="AJ48" si="429">AJ49</f>
        <v>0</v>
      </c>
      <c r="AK48" s="97">
        <f t="shared" ref="AK48" si="430">AK49</f>
        <v>0</v>
      </c>
      <c r="AL48" s="97">
        <f t="shared" ref="AL48" si="431">AL49</f>
        <v>0</v>
      </c>
      <c r="AN48" s="155">
        <f>AA48-'3 priedas_asignavimai'!AW148</f>
        <v>0</v>
      </c>
    </row>
    <row r="49" spans="1:40" ht="15" customHeight="1" x14ac:dyDescent="0.25">
      <c r="A49" s="27"/>
      <c r="B49" s="1" t="s">
        <v>5</v>
      </c>
      <c r="C49" s="146">
        <f t="shared" si="19"/>
        <v>10.6</v>
      </c>
      <c r="D49" s="146">
        <f t="shared" si="20"/>
        <v>0</v>
      </c>
      <c r="E49" s="6">
        <v>10.6</v>
      </c>
      <c r="F49" s="6"/>
      <c r="G49" s="6"/>
      <c r="H49" s="6"/>
      <c r="I49" s="6"/>
      <c r="J49" s="6"/>
      <c r="K49" s="6"/>
      <c r="L49" s="6"/>
      <c r="M49" s="6"/>
      <c r="N49" s="6"/>
      <c r="O49" s="146">
        <f t="shared" si="21"/>
        <v>0</v>
      </c>
      <c r="P49" s="146">
        <f t="shared" si="22"/>
        <v>0</v>
      </c>
      <c r="Q49" s="128"/>
      <c r="R49" s="128"/>
      <c r="S49" s="128"/>
      <c r="T49" s="128"/>
      <c r="U49" s="128"/>
      <c r="V49" s="128"/>
      <c r="W49" s="128"/>
      <c r="X49" s="128"/>
      <c r="Y49" s="128"/>
      <c r="Z49" s="128"/>
      <c r="AA49" s="11">
        <f t="shared" si="25"/>
        <v>10.6</v>
      </c>
      <c r="AB49" s="11">
        <f t="shared" si="23"/>
        <v>0</v>
      </c>
      <c r="AC49" s="5">
        <f t="shared" ref="AC49" si="432">E49+Q49</f>
        <v>10.6</v>
      </c>
      <c r="AD49" s="5">
        <f t="shared" ref="AD49" si="433">F49+R49</f>
        <v>0</v>
      </c>
      <c r="AE49" s="5">
        <f t="shared" ref="AE49" si="434">G49+S49</f>
        <v>0</v>
      </c>
      <c r="AF49" s="5">
        <f t="shared" ref="AF49" si="435">H49+T49</f>
        <v>0</v>
      </c>
      <c r="AG49" s="5">
        <f t="shared" ref="AG49" si="436">I49+U49</f>
        <v>0</v>
      </c>
      <c r="AH49" s="5">
        <f t="shared" ref="AH49" si="437">J49+V49</f>
        <v>0</v>
      </c>
      <c r="AI49" s="5">
        <f t="shared" ref="AI49" si="438">K49+W49</f>
        <v>0</v>
      </c>
      <c r="AJ49" s="5">
        <f t="shared" ref="AJ49" si="439">L49+X49</f>
        <v>0</v>
      </c>
      <c r="AK49" s="5">
        <f t="shared" ref="AK49" si="440">M49+Y49</f>
        <v>0</v>
      </c>
      <c r="AL49" s="5">
        <f t="shared" ref="AL49" si="441">N49+Z49</f>
        <v>0</v>
      </c>
      <c r="AN49" s="155">
        <f>AA49-'3 priedas_asignavimai'!AW152</f>
        <v>0</v>
      </c>
    </row>
    <row r="50" spans="1:40" ht="15" customHeight="1" x14ac:dyDescent="0.25">
      <c r="A50" s="3" t="s">
        <v>19</v>
      </c>
      <c r="B50" s="112" t="s">
        <v>306</v>
      </c>
      <c r="C50" s="146">
        <f t="shared" ref="C50:C51" si="442">E50+G50+I50+K50+M50</f>
        <v>0</v>
      </c>
      <c r="D50" s="146">
        <f t="shared" ref="D50:D51" si="443">F50+H50+J50+L50+N50</f>
        <v>0</v>
      </c>
      <c r="E50" s="123">
        <f t="shared" si="402"/>
        <v>0</v>
      </c>
      <c r="F50" s="123">
        <f t="shared" si="403"/>
        <v>0</v>
      </c>
      <c r="G50" s="123">
        <f t="shared" si="404"/>
        <v>0</v>
      </c>
      <c r="H50" s="123">
        <f t="shared" si="405"/>
        <v>0</v>
      </c>
      <c r="I50" s="123">
        <f t="shared" si="406"/>
        <v>0</v>
      </c>
      <c r="J50" s="123">
        <f t="shared" si="407"/>
        <v>0</v>
      </c>
      <c r="K50" s="123">
        <f t="shared" si="408"/>
        <v>0</v>
      </c>
      <c r="L50" s="123">
        <f t="shared" si="409"/>
        <v>0</v>
      </c>
      <c r="M50" s="123">
        <f t="shared" si="410"/>
        <v>0</v>
      </c>
      <c r="N50" s="123">
        <f t="shared" si="411"/>
        <v>0</v>
      </c>
      <c r="O50" s="146">
        <f t="shared" ref="O50:O51" si="444">Q50+S50+U50+W50+Y50</f>
        <v>3.7</v>
      </c>
      <c r="P50" s="146">
        <f t="shared" ref="P50:P51" si="445">R50+T50+V50+X50+Z50</f>
        <v>0</v>
      </c>
      <c r="Q50" s="127">
        <f t="shared" si="412"/>
        <v>3.7</v>
      </c>
      <c r="R50" s="127">
        <f t="shared" si="413"/>
        <v>0</v>
      </c>
      <c r="S50" s="127">
        <f t="shared" si="414"/>
        <v>0</v>
      </c>
      <c r="T50" s="127">
        <f t="shared" si="415"/>
        <v>0</v>
      </c>
      <c r="U50" s="127">
        <f t="shared" si="416"/>
        <v>0</v>
      </c>
      <c r="V50" s="127">
        <f t="shared" si="417"/>
        <v>0</v>
      </c>
      <c r="W50" s="127">
        <f t="shared" si="418"/>
        <v>0</v>
      </c>
      <c r="X50" s="127">
        <f t="shared" si="419"/>
        <v>0</v>
      </c>
      <c r="Y50" s="127">
        <f t="shared" si="420"/>
        <v>0</v>
      </c>
      <c r="Z50" s="127">
        <f t="shared" si="421"/>
        <v>0</v>
      </c>
      <c r="AA50" s="11">
        <f t="shared" ref="AA50:AA51" si="446">AC50+AE50+AG50+AI50+AK50</f>
        <v>3.7</v>
      </c>
      <c r="AB50" s="11">
        <f t="shared" ref="AB50:AB51" si="447">AD50+AF50+AH50+AJ50+AL50</f>
        <v>0</v>
      </c>
      <c r="AC50" s="97">
        <f t="shared" si="422"/>
        <v>3.7</v>
      </c>
      <c r="AD50" s="97">
        <f t="shared" si="423"/>
        <v>0</v>
      </c>
      <c r="AE50" s="97">
        <f t="shared" si="423"/>
        <v>0</v>
      </c>
      <c r="AF50" s="97">
        <f t="shared" si="423"/>
        <v>0</v>
      </c>
      <c r="AG50" s="97">
        <f t="shared" si="423"/>
        <v>0</v>
      </c>
      <c r="AH50" s="97">
        <f t="shared" si="423"/>
        <v>0</v>
      </c>
      <c r="AI50" s="97">
        <f t="shared" si="423"/>
        <v>0</v>
      </c>
      <c r="AJ50" s="97">
        <f t="shared" si="423"/>
        <v>0</v>
      </c>
      <c r="AK50" s="97">
        <f t="shared" si="423"/>
        <v>0</v>
      </c>
      <c r="AL50" s="97">
        <f t="shared" si="423"/>
        <v>0</v>
      </c>
      <c r="AN50" s="155">
        <f>AA50-'3 priedas_asignavimai'!AW150</f>
        <v>3.7</v>
      </c>
    </row>
    <row r="51" spans="1:40" ht="15" customHeight="1" x14ac:dyDescent="0.25">
      <c r="A51" s="27"/>
      <c r="B51" s="113" t="s">
        <v>4</v>
      </c>
      <c r="C51" s="146">
        <f t="shared" si="442"/>
        <v>0</v>
      </c>
      <c r="D51" s="146">
        <f t="shared" si="443"/>
        <v>0</v>
      </c>
      <c r="E51" s="6"/>
      <c r="F51" s="6"/>
      <c r="G51" s="6"/>
      <c r="H51" s="6"/>
      <c r="I51" s="6"/>
      <c r="J51" s="6"/>
      <c r="K51" s="6"/>
      <c r="L51" s="6"/>
      <c r="M51" s="6"/>
      <c r="N51" s="6"/>
      <c r="O51" s="146">
        <f t="shared" si="444"/>
        <v>3.7</v>
      </c>
      <c r="P51" s="146">
        <f t="shared" si="445"/>
        <v>0</v>
      </c>
      <c r="Q51" s="128">
        <v>3.7</v>
      </c>
      <c r="R51" s="128"/>
      <c r="S51" s="128"/>
      <c r="T51" s="128"/>
      <c r="U51" s="128"/>
      <c r="V51" s="128"/>
      <c r="W51" s="128"/>
      <c r="X51" s="128"/>
      <c r="Y51" s="128"/>
      <c r="Z51" s="128"/>
      <c r="AA51" s="11">
        <f t="shared" si="446"/>
        <v>3.7</v>
      </c>
      <c r="AB51" s="11">
        <f t="shared" si="447"/>
        <v>0</v>
      </c>
      <c r="AC51" s="5">
        <f t="shared" ref="AC51" si="448">E51+Q51</f>
        <v>3.7</v>
      </c>
      <c r="AD51" s="5">
        <f t="shared" ref="AD51" si="449">F51+R51</f>
        <v>0</v>
      </c>
      <c r="AE51" s="5">
        <f t="shared" ref="AE51" si="450">G51+S51</f>
        <v>0</v>
      </c>
      <c r="AF51" s="5">
        <f t="shared" ref="AF51" si="451">H51+T51</f>
        <v>0</v>
      </c>
      <c r="AG51" s="5">
        <f t="shared" ref="AG51" si="452">I51+U51</f>
        <v>0</v>
      </c>
      <c r="AH51" s="5">
        <f t="shared" ref="AH51" si="453">J51+V51</f>
        <v>0</v>
      </c>
      <c r="AI51" s="5">
        <f t="shared" ref="AI51" si="454">K51+W51</f>
        <v>0</v>
      </c>
      <c r="AJ51" s="5">
        <f t="shared" ref="AJ51" si="455">L51+X51</f>
        <v>0</v>
      </c>
      <c r="AK51" s="5">
        <f t="shared" ref="AK51" si="456">M51+Y51</f>
        <v>0</v>
      </c>
      <c r="AL51" s="5">
        <f t="shared" ref="AL51" si="457">N51+Z51</f>
        <v>0</v>
      </c>
      <c r="AN51" s="155">
        <f>AA51-'3 priedas_asignavimai'!AW154</f>
        <v>3.7</v>
      </c>
    </row>
    <row r="52" spans="1:40" s="24" customFormat="1" ht="15" customHeight="1" x14ac:dyDescent="0.25">
      <c r="A52" s="29" t="s">
        <v>20</v>
      </c>
      <c r="B52" s="108" t="s">
        <v>307</v>
      </c>
      <c r="C52" s="146">
        <f t="shared" si="19"/>
        <v>0.1</v>
      </c>
      <c r="D52" s="146">
        <f t="shared" si="20"/>
        <v>0</v>
      </c>
      <c r="E52" s="123">
        <f t="shared" ref="E52" si="458">E53</f>
        <v>0</v>
      </c>
      <c r="F52" s="123">
        <f t="shared" ref="F52" si="459">F53</f>
        <v>0</v>
      </c>
      <c r="G52" s="123">
        <f t="shared" ref="G52" si="460">G53</f>
        <v>0.1</v>
      </c>
      <c r="H52" s="123">
        <f t="shared" ref="H52" si="461">H53</f>
        <v>0</v>
      </c>
      <c r="I52" s="123">
        <f t="shared" ref="I52" si="462">I53</f>
        <v>0</v>
      </c>
      <c r="J52" s="123">
        <f t="shared" ref="J52" si="463">J53</f>
        <v>0</v>
      </c>
      <c r="K52" s="123">
        <f t="shared" ref="K52" si="464">K53</f>
        <v>0</v>
      </c>
      <c r="L52" s="123">
        <f t="shared" ref="L52" si="465">L53</f>
        <v>0</v>
      </c>
      <c r="M52" s="123">
        <f t="shared" ref="M52" si="466">M53</f>
        <v>0</v>
      </c>
      <c r="N52" s="123">
        <f t="shared" ref="N52" si="467">N53</f>
        <v>0</v>
      </c>
      <c r="O52" s="146">
        <f t="shared" si="21"/>
        <v>0</v>
      </c>
      <c r="P52" s="146">
        <f t="shared" si="22"/>
        <v>0</v>
      </c>
      <c r="Q52" s="127">
        <f t="shared" ref="Q52" si="468">Q53</f>
        <v>0</v>
      </c>
      <c r="R52" s="127">
        <f t="shared" ref="R52" si="469">R53</f>
        <v>0</v>
      </c>
      <c r="S52" s="127">
        <f t="shared" ref="S52" si="470">S53</f>
        <v>0</v>
      </c>
      <c r="T52" s="127">
        <f t="shared" ref="T52" si="471">T53</f>
        <v>0</v>
      </c>
      <c r="U52" s="127">
        <f t="shared" ref="U52" si="472">U53</f>
        <v>0</v>
      </c>
      <c r="V52" s="127">
        <f t="shared" ref="V52" si="473">V53</f>
        <v>0</v>
      </c>
      <c r="W52" s="127">
        <f t="shared" ref="W52" si="474">W53</f>
        <v>0</v>
      </c>
      <c r="X52" s="127">
        <f t="shared" ref="X52" si="475">X53</f>
        <v>0</v>
      </c>
      <c r="Y52" s="127">
        <f t="shared" ref="Y52" si="476">Y53</f>
        <v>0</v>
      </c>
      <c r="Z52" s="127">
        <f t="shared" ref="Z52" si="477">Z53</f>
        <v>0</v>
      </c>
      <c r="AA52" s="11">
        <f t="shared" si="25"/>
        <v>0.1</v>
      </c>
      <c r="AB52" s="11">
        <f t="shared" si="23"/>
        <v>0</v>
      </c>
      <c r="AC52" s="97">
        <f t="shared" ref="AC52" si="478">AC53</f>
        <v>0</v>
      </c>
      <c r="AD52" s="97">
        <f t="shared" ref="AD52" si="479">AD53</f>
        <v>0</v>
      </c>
      <c r="AE52" s="97">
        <f t="shared" ref="AE52" si="480">AE53</f>
        <v>0.1</v>
      </c>
      <c r="AF52" s="97">
        <f t="shared" ref="AF52" si="481">AF53</f>
        <v>0</v>
      </c>
      <c r="AG52" s="97">
        <f t="shared" ref="AG52" si="482">AG53</f>
        <v>0</v>
      </c>
      <c r="AH52" s="97">
        <f t="shared" ref="AH52" si="483">AH53</f>
        <v>0</v>
      </c>
      <c r="AI52" s="97">
        <f t="shared" ref="AI52" si="484">AI53</f>
        <v>0</v>
      </c>
      <c r="AJ52" s="97">
        <f t="shared" ref="AJ52" si="485">AJ53</f>
        <v>0</v>
      </c>
      <c r="AK52" s="97">
        <f t="shared" ref="AK52" si="486">AK53</f>
        <v>0</v>
      </c>
      <c r="AL52" s="97">
        <f t="shared" ref="AL52" si="487">AL53</f>
        <v>0</v>
      </c>
      <c r="AN52" s="156">
        <f>AA52-'3 priedas_asignavimai'!AW160</f>
        <v>0</v>
      </c>
    </row>
    <row r="53" spans="1:40" s="24" customFormat="1" ht="15" customHeight="1" x14ac:dyDescent="0.25">
      <c r="A53" s="30"/>
      <c r="B53" s="4" t="s">
        <v>6</v>
      </c>
      <c r="C53" s="146">
        <f t="shared" si="19"/>
        <v>0.1</v>
      </c>
      <c r="D53" s="146">
        <f t="shared" si="20"/>
        <v>0</v>
      </c>
      <c r="E53" s="6"/>
      <c r="F53" s="6"/>
      <c r="G53" s="6">
        <v>0.1</v>
      </c>
      <c r="H53" s="6"/>
      <c r="I53" s="6"/>
      <c r="J53" s="6"/>
      <c r="K53" s="6"/>
      <c r="L53" s="6"/>
      <c r="M53" s="6"/>
      <c r="N53" s="6"/>
      <c r="O53" s="146">
        <f t="shared" si="21"/>
        <v>0</v>
      </c>
      <c r="P53" s="146">
        <f t="shared" si="22"/>
        <v>0</v>
      </c>
      <c r="Q53" s="128"/>
      <c r="R53" s="128"/>
      <c r="S53" s="128"/>
      <c r="T53" s="128"/>
      <c r="U53" s="128"/>
      <c r="V53" s="128"/>
      <c r="W53" s="128"/>
      <c r="X53" s="128"/>
      <c r="Y53" s="128"/>
      <c r="Z53" s="128"/>
      <c r="AA53" s="11">
        <f t="shared" si="25"/>
        <v>0.1</v>
      </c>
      <c r="AB53" s="11">
        <f t="shared" si="23"/>
        <v>0</v>
      </c>
      <c r="AC53" s="5">
        <f t="shared" ref="AC53" si="488">E53+Q53</f>
        <v>0</v>
      </c>
      <c r="AD53" s="5">
        <f t="shared" ref="AD53" si="489">F53+R53</f>
        <v>0</v>
      </c>
      <c r="AE53" s="5">
        <f t="shared" ref="AE53" si="490">G53+S53</f>
        <v>0.1</v>
      </c>
      <c r="AF53" s="5">
        <f t="shared" ref="AF53" si="491">H53+T53</f>
        <v>0</v>
      </c>
      <c r="AG53" s="5">
        <f t="shared" ref="AG53" si="492">I53+U53</f>
        <v>0</v>
      </c>
      <c r="AH53" s="5">
        <f t="shared" ref="AH53" si="493">J53+V53</f>
        <v>0</v>
      </c>
      <c r="AI53" s="5">
        <f t="shared" ref="AI53" si="494">K53+W53</f>
        <v>0</v>
      </c>
      <c r="AJ53" s="5">
        <f t="shared" ref="AJ53" si="495">L53+X53</f>
        <v>0</v>
      </c>
      <c r="AK53" s="5">
        <f t="shared" ref="AK53" si="496">M53+Y53</f>
        <v>0</v>
      </c>
      <c r="AL53" s="5">
        <f t="shared" ref="AL53" si="497">N53+Z53</f>
        <v>0</v>
      </c>
      <c r="AN53" s="156">
        <f>AA53-'3 priedas_asignavimai'!AW161</f>
        <v>0</v>
      </c>
    </row>
    <row r="54" spans="1:40" ht="15" customHeight="1" x14ac:dyDescent="0.25">
      <c r="A54" s="3" t="s">
        <v>21</v>
      </c>
      <c r="B54" s="109" t="s">
        <v>311</v>
      </c>
      <c r="C54" s="146">
        <f t="shared" si="19"/>
        <v>56.7</v>
      </c>
      <c r="D54" s="146">
        <f t="shared" si="20"/>
        <v>0</v>
      </c>
      <c r="E54" s="123">
        <f t="shared" ref="E54" si="498">E55</f>
        <v>56.7</v>
      </c>
      <c r="F54" s="123">
        <f t="shared" ref="F54" si="499">F55</f>
        <v>0</v>
      </c>
      <c r="G54" s="123">
        <f t="shared" ref="G54" si="500">G55</f>
        <v>0</v>
      </c>
      <c r="H54" s="123">
        <f t="shared" ref="H54" si="501">H55</f>
        <v>0</v>
      </c>
      <c r="I54" s="123">
        <f t="shared" ref="I54" si="502">I55</f>
        <v>0</v>
      </c>
      <c r="J54" s="123">
        <f t="shared" ref="J54" si="503">J55</f>
        <v>0</v>
      </c>
      <c r="K54" s="123">
        <f t="shared" ref="K54" si="504">K55</f>
        <v>0</v>
      </c>
      <c r="L54" s="123">
        <f t="shared" ref="L54" si="505">L55</f>
        <v>0</v>
      </c>
      <c r="M54" s="123">
        <f t="shared" ref="M54" si="506">M55</f>
        <v>0</v>
      </c>
      <c r="N54" s="123">
        <f t="shared" ref="N54" si="507">N55</f>
        <v>0</v>
      </c>
      <c r="O54" s="146">
        <f t="shared" si="21"/>
        <v>0</v>
      </c>
      <c r="P54" s="146">
        <f t="shared" si="22"/>
        <v>0</v>
      </c>
      <c r="Q54" s="127">
        <f t="shared" ref="Q54" si="508">Q55</f>
        <v>0</v>
      </c>
      <c r="R54" s="127">
        <f t="shared" ref="R54" si="509">R55</f>
        <v>0</v>
      </c>
      <c r="S54" s="127">
        <f t="shared" ref="S54" si="510">S55</f>
        <v>0</v>
      </c>
      <c r="T54" s="127">
        <f t="shared" ref="T54" si="511">T55</f>
        <v>0</v>
      </c>
      <c r="U54" s="127">
        <f t="shared" ref="U54" si="512">U55</f>
        <v>0</v>
      </c>
      <c r="V54" s="127">
        <f t="shared" ref="V54" si="513">V55</f>
        <v>0</v>
      </c>
      <c r="W54" s="127">
        <f t="shared" ref="W54" si="514">W55</f>
        <v>0</v>
      </c>
      <c r="X54" s="127">
        <f t="shared" ref="X54" si="515">X55</f>
        <v>0</v>
      </c>
      <c r="Y54" s="127">
        <f t="shared" ref="Y54" si="516">Y55</f>
        <v>0</v>
      </c>
      <c r="Z54" s="127">
        <f t="shared" ref="Z54" si="517">Z55</f>
        <v>0</v>
      </c>
      <c r="AA54" s="11">
        <f t="shared" si="25"/>
        <v>56.7</v>
      </c>
      <c r="AB54" s="11">
        <f t="shared" si="23"/>
        <v>0</v>
      </c>
      <c r="AC54" s="97">
        <f t="shared" ref="AC54" si="518">AC55</f>
        <v>56.7</v>
      </c>
      <c r="AD54" s="97">
        <f t="shared" ref="AD54" si="519">AD55</f>
        <v>0</v>
      </c>
      <c r="AE54" s="97">
        <f t="shared" ref="AE54" si="520">AE55</f>
        <v>0</v>
      </c>
      <c r="AF54" s="97">
        <f t="shared" ref="AF54" si="521">AF55</f>
        <v>0</v>
      </c>
      <c r="AG54" s="97">
        <f t="shared" ref="AG54" si="522">AG55</f>
        <v>0</v>
      </c>
      <c r="AH54" s="97">
        <f t="shared" ref="AH54" si="523">AH55</f>
        <v>0</v>
      </c>
      <c r="AI54" s="97">
        <f t="shared" ref="AI54" si="524">AI55</f>
        <v>0</v>
      </c>
      <c r="AJ54" s="97">
        <f t="shared" ref="AJ54" si="525">AJ55</f>
        <v>0</v>
      </c>
      <c r="AK54" s="97">
        <f t="shared" ref="AK54" si="526">AK55</f>
        <v>0</v>
      </c>
      <c r="AL54" s="97">
        <f t="shared" ref="AL54" si="527">AL55</f>
        <v>0</v>
      </c>
      <c r="AN54" s="155">
        <f>AA54-'3 priedas_asignavimai'!AW165</f>
        <v>0</v>
      </c>
    </row>
    <row r="55" spans="1:40" x14ac:dyDescent="0.25">
      <c r="A55" s="27"/>
      <c r="B55" s="4" t="s">
        <v>59</v>
      </c>
      <c r="C55" s="146">
        <f t="shared" si="19"/>
        <v>56.7</v>
      </c>
      <c r="D55" s="146">
        <f t="shared" si="20"/>
        <v>0</v>
      </c>
      <c r="E55" s="6">
        <v>56.7</v>
      </c>
      <c r="F55" s="6"/>
      <c r="G55" s="6"/>
      <c r="H55" s="6"/>
      <c r="I55" s="6"/>
      <c r="J55" s="6"/>
      <c r="K55" s="6"/>
      <c r="L55" s="6"/>
      <c r="M55" s="6"/>
      <c r="N55" s="6"/>
      <c r="O55" s="146">
        <f t="shared" si="21"/>
        <v>0</v>
      </c>
      <c r="P55" s="146">
        <f t="shared" si="22"/>
        <v>0</v>
      </c>
      <c r="Q55" s="128"/>
      <c r="R55" s="128"/>
      <c r="S55" s="128"/>
      <c r="T55" s="128"/>
      <c r="U55" s="128"/>
      <c r="V55" s="128"/>
      <c r="W55" s="128"/>
      <c r="X55" s="128"/>
      <c r="Y55" s="128"/>
      <c r="Z55" s="128"/>
      <c r="AA55" s="11">
        <f t="shared" si="25"/>
        <v>56.7</v>
      </c>
      <c r="AB55" s="11">
        <f t="shared" si="23"/>
        <v>0</v>
      </c>
      <c r="AC55" s="5">
        <f t="shared" ref="AC55" si="528">E55+Q55</f>
        <v>56.7</v>
      </c>
      <c r="AD55" s="5">
        <f t="shared" ref="AD55" si="529">F55+R55</f>
        <v>0</v>
      </c>
      <c r="AE55" s="5">
        <f t="shared" ref="AE55" si="530">G55+S55</f>
        <v>0</v>
      </c>
      <c r="AF55" s="5">
        <f t="shared" ref="AF55" si="531">H55+T55</f>
        <v>0</v>
      </c>
      <c r="AG55" s="5">
        <f t="shared" ref="AG55" si="532">I55+U55</f>
        <v>0</v>
      </c>
      <c r="AH55" s="5">
        <f t="shared" ref="AH55" si="533">J55+V55</f>
        <v>0</v>
      </c>
      <c r="AI55" s="5">
        <f t="shared" ref="AI55" si="534">K55+W55</f>
        <v>0</v>
      </c>
      <c r="AJ55" s="5">
        <f t="shared" ref="AJ55" si="535">L55+X55</f>
        <v>0</v>
      </c>
      <c r="AK55" s="5">
        <f t="shared" ref="AK55" si="536">M55+Y55</f>
        <v>0</v>
      </c>
      <c r="AL55" s="5">
        <f t="shared" ref="AL55" si="537">N55+Z55</f>
        <v>0</v>
      </c>
      <c r="AN55" s="155">
        <f>AA55-'3 priedas_asignavimai'!AW166</f>
        <v>0</v>
      </c>
    </row>
    <row r="56" spans="1:40" ht="15" customHeight="1" x14ac:dyDescent="0.25">
      <c r="A56" s="30" t="s">
        <v>22</v>
      </c>
      <c r="B56" s="109" t="s">
        <v>312</v>
      </c>
      <c r="C56" s="146">
        <f t="shared" si="19"/>
        <v>12.200000000000001</v>
      </c>
      <c r="D56" s="146">
        <f t="shared" si="20"/>
        <v>0</v>
      </c>
      <c r="E56" s="123">
        <f t="shared" ref="E56" si="538">E57</f>
        <v>10.9</v>
      </c>
      <c r="F56" s="123">
        <f t="shared" ref="F56" si="539">F57</f>
        <v>0</v>
      </c>
      <c r="G56" s="123">
        <f t="shared" ref="G56" si="540">G57</f>
        <v>1.3</v>
      </c>
      <c r="H56" s="123">
        <f t="shared" ref="H56" si="541">H57</f>
        <v>0</v>
      </c>
      <c r="I56" s="123">
        <f t="shared" ref="I56" si="542">I57</f>
        <v>0</v>
      </c>
      <c r="J56" s="123">
        <f t="shared" ref="J56" si="543">J57</f>
        <v>0</v>
      </c>
      <c r="K56" s="123">
        <f t="shared" ref="K56" si="544">K57</f>
        <v>0</v>
      </c>
      <c r="L56" s="123">
        <f t="shared" ref="L56" si="545">L57</f>
        <v>0</v>
      </c>
      <c r="M56" s="123">
        <f t="shared" ref="M56" si="546">M57</f>
        <v>0</v>
      </c>
      <c r="N56" s="123">
        <f t="shared" ref="N56" si="547">N57</f>
        <v>0</v>
      </c>
      <c r="O56" s="146">
        <f t="shared" si="21"/>
        <v>0</v>
      </c>
      <c r="P56" s="146">
        <f t="shared" si="22"/>
        <v>0</v>
      </c>
      <c r="Q56" s="127">
        <f t="shared" ref="Q56" si="548">Q57</f>
        <v>0</v>
      </c>
      <c r="R56" s="127">
        <f t="shared" ref="R56" si="549">R57</f>
        <v>0</v>
      </c>
      <c r="S56" s="127">
        <f t="shared" ref="S56" si="550">S57</f>
        <v>0</v>
      </c>
      <c r="T56" s="127">
        <f t="shared" ref="T56" si="551">T57</f>
        <v>0</v>
      </c>
      <c r="U56" s="127">
        <f t="shared" ref="U56" si="552">U57</f>
        <v>0</v>
      </c>
      <c r="V56" s="127">
        <f t="shared" ref="V56" si="553">V57</f>
        <v>0</v>
      </c>
      <c r="W56" s="127">
        <f t="shared" ref="W56" si="554">W57</f>
        <v>0</v>
      </c>
      <c r="X56" s="127">
        <f t="shared" ref="X56" si="555">X57</f>
        <v>0</v>
      </c>
      <c r="Y56" s="127">
        <f t="shared" ref="Y56" si="556">Y57</f>
        <v>0</v>
      </c>
      <c r="Z56" s="127">
        <f t="shared" ref="Z56" si="557">Z57</f>
        <v>0</v>
      </c>
      <c r="AA56" s="11">
        <f t="shared" si="25"/>
        <v>12.200000000000001</v>
      </c>
      <c r="AB56" s="11">
        <f t="shared" si="23"/>
        <v>0</v>
      </c>
      <c r="AC56" s="97">
        <f t="shared" ref="AC56" si="558">AC57</f>
        <v>10.9</v>
      </c>
      <c r="AD56" s="97">
        <f t="shared" ref="AD56" si="559">AD57</f>
        <v>0</v>
      </c>
      <c r="AE56" s="97">
        <f t="shared" ref="AE56" si="560">AE57</f>
        <v>1.3</v>
      </c>
      <c r="AF56" s="97">
        <f t="shared" ref="AF56" si="561">AF57</f>
        <v>0</v>
      </c>
      <c r="AG56" s="97">
        <f t="shared" ref="AG56" si="562">AG57</f>
        <v>0</v>
      </c>
      <c r="AH56" s="97">
        <f t="shared" ref="AH56" si="563">AH57</f>
        <v>0</v>
      </c>
      <c r="AI56" s="97">
        <f t="shared" ref="AI56" si="564">AI57</f>
        <v>0</v>
      </c>
      <c r="AJ56" s="97">
        <f t="shared" ref="AJ56" si="565">AJ57</f>
        <v>0</v>
      </c>
      <c r="AK56" s="97">
        <f t="shared" ref="AK56" si="566">AK57</f>
        <v>0</v>
      </c>
      <c r="AL56" s="97">
        <f t="shared" ref="AL56" si="567">AL57</f>
        <v>0</v>
      </c>
      <c r="AN56" s="155">
        <f>AA56-'3 priedas_asignavimai'!AW169</f>
        <v>0</v>
      </c>
    </row>
    <row r="57" spans="1:40" x14ac:dyDescent="0.25">
      <c r="A57" s="30"/>
      <c r="B57" s="20" t="s">
        <v>59</v>
      </c>
      <c r="C57" s="146">
        <f t="shared" si="19"/>
        <v>12.200000000000001</v>
      </c>
      <c r="D57" s="146">
        <f t="shared" si="20"/>
        <v>0</v>
      </c>
      <c r="E57" s="6">
        <v>10.9</v>
      </c>
      <c r="F57" s="6"/>
      <c r="G57" s="6">
        <v>1.3</v>
      </c>
      <c r="H57" s="6"/>
      <c r="I57" s="6"/>
      <c r="J57" s="6"/>
      <c r="K57" s="6"/>
      <c r="L57" s="6"/>
      <c r="M57" s="6"/>
      <c r="N57" s="6"/>
      <c r="O57" s="146">
        <f t="shared" si="21"/>
        <v>0</v>
      </c>
      <c r="P57" s="146">
        <f t="shared" si="22"/>
        <v>0</v>
      </c>
      <c r="Q57" s="128"/>
      <c r="R57" s="128"/>
      <c r="S57" s="128"/>
      <c r="T57" s="128"/>
      <c r="U57" s="128"/>
      <c r="V57" s="128"/>
      <c r="W57" s="128"/>
      <c r="X57" s="128"/>
      <c r="Y57" s="128"/>
      <c r="Z57" s="128"/>
      <c r="AA57" s="11">
        <f t="shared" si="25"/>
        <v>12.200000000000001</v>
      </c>
      <c r="AB57" s="11">
        <f t="shared" si="23"/>
        <v>0</v>
      </c>
      <c r="AC57" s="5">
        <f t="shared" ref="AC57" si="568">E57+Q57</f>
        <v>10.9</v>
      </c>
      <c r="AD57" s="5">
        <f t="shared" ref="AD57" si="569">F57+R57</f>
        <v>0</v>
      </c>
      <c r="AE57" s="5">
        <f t="shared" ref="AE57" si="570">G57+S57</f>
        <v>1.3</v>
      </c>
      <c r="AF57" s="5">
        <f t="shared" ref="AF57" si="571">H57+T57</f>
        <v>0</v>
      </c>
      <c r="AG57" s="5">
        <f t="shared" ref="AG57" si="572">I57+U57</f>
        <v>0</v>
      </c>
      <c r="AH57" s="5">
        <f t="shared" ref="AH57" si="573">J57+V57</f>
        <v>0</v>
      </c>
      <c r="AI57" s="5">
        <f t="shared" ref="AI57" si="574">K57+W57</f>
        <v>0</v>
      </c>
      <c r="AJ57" s="5">
        <f t="shared" ref="AJ57" si="575">L57+X57</f>
        <v>0</v>
      </c>
      <c r="AK57" s="5">
        <f t="shared" ref="AK57" si="576">M57+Y57</f>
        <v>0</v>
      </c>
      <c r="AL57" s="5">
        <f t="shared" ref="AL57" si="577">N57+Z57</f>
        <v>0</v>
      </c>
      <c r="AN57" s="155">
        <f>AA57-'3 priedas_asignavimai'!AW170</f>
        <v>0</v>
      </c>
    </row>
    <row r="58" spans="1:40" ht="15" customHeight="1" x14ac:dyDescent="0.25">
      <c r="A58" s="29" t="s">
        <v>23</v>
      </c>
      <c r="B58" s="109" t="s">
        <v>313</v>
      </c>
      <c r="C58" s="146">
        <f t="shared" si="19"/>
        <v>13.7</v>
      </c>
      <c r="D58" s="146">
        <f t="shared" si="20"/>
        <v>0</v>
      </c>
      <c r="E58" s="123">
        <f t="shared" ref="E58" si="578">E59</f>
        <v>13.7</v>
      </c>
      <c r="F58" s="123">
        <f t="shared" ref="F58" si="579">F59</f>
        <v>0</v>
      </c>
      <c r="G58" s="123">
        <f t="shared" ref="G58" si="580">G59</f>
        <v>0</v>
      </c>
      <c r="H58" s="123">
        <f t="shared" ref="H58" si="581">H59</f>
        <v>0</v>
      </c>
      <c r="I58" s="123">
        <f t="shared" ref="I58" si="582">I59</f>
        <v>0</v>
      </c>
      <c r="J58" s="123">
        <f t="shared" ref="J58" si="583">J59</f>
        <v>0</v>
      </c>
      <c r="K58" s="123">
        <f t="shared" ref="K58" si="584">K59</f>
        <v>0</v>
      </c>
      <c r="L58" s="123">
        <f t="shared" ref="L58" si="585">L59</f>
        <v>0</v>
      </c>
      <c r="M58" s="123">
        <f t="shared" ref="M58" si="586">M59</f>
        <v>0</v>
      </c>
      <c r="N58" s="123">
        <f t="shared" ref="N58" si="587">N59</f>
        <v>0</v>
      </c>
      <c r="O58" s="146">
        <f t="shared" si="21"/>
        <v>0</v>
      </c>
      <c r="P58" s="146">
        <f t="shared" si="22"/>
        <v>0</v>
      </c>
      <c r="Q58" s="127">
        <f t="shared" ref="Q58" si="588">Q59</f>
        <v>0</v>
      </c>
      <c r="R58" s="127">
        <f t="shared" ref="R58" si="589">R59</f>
        <v>0</v>
      </c>
      <c r="S58" s="127">
        <f t="shared" ref="S58" si="590">S59</f>
        <v>0</v>
      </c>
      <c r="T58" s="127">
        <f t="shared" ref="T58" si="591">T59</f>
        <v>0</v>
      </c>
      <c r="U58" s="127">
        <f t="shared" ref="U58" si="592">U59</f>
        <v>0</v>
      </c>
      <c r="V58" s="127">
        <f t="shared" ref="V58" si="593">V59</f>
        <v>0</v>
      </c>
      <c r="W58" s="127">
        <f t="shared" ref="W58" si="594">W59</f>
        <v>0</v>
      </c>
      <c r="X58" s="127">
        <f t="shared" ref="X58" si="595">X59</f>
        <v>0</v>
      </c>
      <c r="Y58" s="127">
        <f t="shared" ref="Y58" si="596">Y59</f>
        <v>0</v>
      </c>
      <c r="Z58" s="127">
        <f t="shared" ref="Z58" si="597">Z59</f>
        <v>0</v>
      </c>
      <c r="AA58" s="11">
        <f t="shared" si="25"/>
        <v>13.7</v>
      </c>
      <c r="AB58" s="11">
        <f t="shared" si="23"/>
        <v>0</v>
      </c>
      <c r="AC58" s="97">
        <f t="shared" ref="AC58" si="598">AC59</f>
        <v>13.7</v>
      </c>
      <c r="AD58" s="97">
        <f t="shared" ref="AD58" si="599">AD59</f>
        <v>0</v>
      </c>
      <c r="AE58" s="97">
        <f t="shared" ref="AE58" si="600">AE59</f>
        <v>0</v>
      </c>
      <c r="AF58" s="97">
        <f t="shared" ref="AF58" si="601">AF59</f>
        <v>0</v>
      </c>
      <c r="AG58" s="97">
        <f t="shared" ref="AG58" si="602">AG59</f>
        <v>0</v>
      </c>
      <c r="AH58" s="97">
        <f t="shared" ref="AH58" si="603">AH59</f>
        <v>0</v>
      </c>
      <c r="AI58" s="97">
        <f t="shared" ref="AI58" si="604">AI59</f>
        <v>0</v>
      </c>
      <c r="AJ58" s="97">
        <f t="shared" ref="AJ58" si="605">AJ59</f>
        <v>0</v>
      </c>
      <c r="AK58" s="97">
        <f t="shared" ref="AK58" si="606">AK59</f>
        <v>0</v>
      </c>
      <c r="AL58" s="97">
        <f t="shared" ref="AL58" si="607">AL59</f>
        <v>0</v>
      </c>
      <c r="AN58" s="155">
        <f>AA58-'3 priedas_asignavimai'!AW175</f>
        <v>0</v>
      </c>
    </row>
    <row r="59" spans="1:40" x14ac:dyDescent="0.25">
      <c r="A59" s="30"/>
      <c r="B59" s="20" t="s">
        <v>59</v>
      </c>
      <c r="C59" s="146">
        <f t="shared" si="19"/>
        <v>13.7</v>
      </c>
      <c r="D59" s="146">
        <f t="shared" si="20"/>
        <v>0</v>
      </c>
      <c r="E59" s="6">
        <v>13.7</v>
      </c>
      <c r="F59" s="6"/>
      <c r="G59" s="6"/>
      <c r="H59" s="6"/>
      <c r="I59" s="6"/>
      <c r="J59" s="6"/>
      <c r="K59" s="6"/>
      <c r="L59" s="6"/>
      <c r="M59" s="6"/>
      <c r="N59" s="6"/>
      <c r="O59" s="146">
        <f t="shared" si="21"/>
        <v>0</v>
      </c>
      <c r="P59" s="146">
        <f t="shared" si="22"/>
        <v>0</v>
      </c>
      <c r="Q59" s="128"/>
      <c r="R59" s="128"/>
      <c r="S59" s="128"/>
      <c r="T59" s="128"/>
      <c r="U59" s="128"/>
      <c r="V59" s="128"/>
      <c r="W59" s="128"/>
      <c r="X59" s="128"/>
      <c r="Y59" s="128"/>
      <c r="Z59" s="128"/>
      <c r="AA59" s="11">
        <f t="shared" si="25"/>
        <v>13.7</v>
      </c>
      <c r="AB59" s="11">
        <f t="shared" si="23"/>
        <v>0</v>
      </c>
      <c r="AC59" s="5">
        <f t="shared" ref="AC59" si="608">E59+Q59</f>
        <v>13.7</v>
      </c>
      <c r="AD59" s="5">
        <f t="shared" ref="AD59" si="609">F59+R59</f>
        <v>0</v>
      </c>
      <c r="AE59" s="5">
        <f t="shared" ref="AE59" si="610">G59+S59</f>
        <v>0</v>
      </c>
      <c r="AF59" s="5">
        <f t="shared" ref="AF59" si="611">H59+T59</f>
        <v>0</v>
      </c>
      <c r="AG59" s="5">
        <f t="shared" ref="AG59" si="612">I59+U59</f>
        <v>0</v>
      </c>
      <c r="AH59" s="5">
        <f t="shared" ref="AH59" si="613">J59+V59</f>
        <v>0</v>
      </c>
      <c r="AI59" s="5">
        <f t="shared" ref="AI59" si="614">K59+W59</f>
        <v>0</v>
      </c>
      <c r="AJ59" s="5">
        <f t="shared" ref="AJ59" si="615">L59+X59</f>
        <v>0</v>
      </c>
      <c r="AK59" s="5">
        <f t="shared" ref="AK59" si="616">M59+Y59</f>
        <v>0</v>
      </c>
      <c r="AL59" s="5">
        <f t="shared" ref="AL59" si="617">N59+Z59</f>
        <v>0</v>
      </c>
      <c r="AN59" s="155">
        <f>AA59-'3 priedas_asignavimai'!AW176</f>
        <v>0</v>
      </c>
    </row>
    <row r="60" spans="1:40" ht="15" customHeight="1" x14ac:dyDescent="0.25">
      <c r="A60" s="29" t="s">
        <v>24</v>
      </c>
      <c r="B60" s="109" t="s">
        <v>314</v>
      </c>
      <c r="C60" s="146">
        <f t="shared" si="19"/>
        <v>28.5</v>
      </c>
      <c r="D60" s="146">
        <f t="shared" si="20"/>
        <v>0</v>
      </c>
      <c r="E60" s="123">
        <f t="shared" ref="E60" si="618">E61</f>
        <v>27.6</v>
      </c>
      <c r="F60" s="123">
        <f t="shared" ref="F60" si="619">F61</f>
        <v>0</v>
      </c>
      <c r="G60" s="123">
        <f t="shared" ref="G60" si="620">G61</f>
        <v>0.9</v>
      </c>
      <c r="H60" s="123">
        <f t="shared" ref="H60" si="621">H61</f>
        <v>0</v>
      </c>
      <c r="I60" s="123">
        <f t="shared" ref="I60" si="622">I61</f>
        <v>0</v>
      </c>
      <c r="J60" s="123">
        <f t="shared" ref="J60" si="623">J61</f>
        <v>0</v>
      </c>
      <c r="K60" s="123">
        <f t="shared" ref="K60" si="624">K61</f>
        <v>0</v>
      </c>
      <c r="L60" s="123">
        <f t="shared" ref="L60" si="625">L61</f>
        <v>0</v>
      </c>
      <c r="M60" s="123">
        <f t="shared" ref="M60" si="626">M61</f>
        <v>0</v>
      </c>
      <c r="N60" s="123">
        <f t="shared" ref="N60" si="627">N61</f>
        <v>0</v>
      </c>
      <c r="O60" s="146">
        <f t="shared" si="21"/>
        <v>0</v>
      </c>
      <c r="P60" s="146">
        <f t="shared" si="22"/>
        <v>0</v>
      </c>
      <c r="Q60" s="127">
        <f t="shared" ref="Q60" si="628">Q61</f>
        <v>0</v>
      </c>
      <c r="R60" s="127">
        <f t="shared" ref="R60" si="629">R61</f>
        <v>0</v>
      </c>
      <c r="S60" s="127">
        <f t="shared" ref="S60" si="630">S61</f>
        <v>0</v>
      </c>
      <c r="T60" s="127">
        <f t="shared" ref="T60" si="631">T61</f>
        <v>0</v>
      </c>
      <c r="U60" s="127">
        <f t="shared" ref="U60" si="632">U61</f>
        <v>0</v>
      </c>
      <c r="V60" s="127">
        <f t="shared" ref="V60" si="633">V61</f>
        <v>0</v>
      </c>
      <c r="W60" s="127">
        <f t="shared" ref="W60" si="634">W61</f>
        <v>0</v>
      </c>
      <c r="X60" s="127">
        <f t="shared" ref="X60" si="635">X61</f>
        <v>0</v>
      </c>
      <c r="Y60" s="127">
        <f t="shared" ref="Y60" si="636">Y61</f>
        <v>0</v>
      </c>
      <c r="Z60" s="127">
        <f t="shared" ref="Z60" si="637">Z61</f>
        <v>0</v>
      </c>
      <c r="AA60" s="11">
        <f t="shared" si="25"/>
        <v>28.5</v>
      </c>
      <c r="AB60" s="11">
        <f t="shared" si="23"/>
        <v>0</v>
      </c>
      <c r="AC60" s="97">
        <f t="shared" ref="AC60" si="638">AC61</f>
        <v>27.6</v>
      </c>
      <c r="AD60" s="97">
        <f t="shared" ref="AD60" si="639">AD61</f>
        <v>0</v>
      </c>
      <c r="AE60" s="97">
        <f t="shared" ref="AE60" si="640">AE61</f>
        <v>0.9</v>
      </c>
      <c r="AF60" s="97">
        <f t="shared" ref="AF60" si="641">AF61</f>
        <v>0</v>
      </c>
      <c r="AG60" s="97">
        <f t="shared" ref="AG60" si="642">AG61</f>
        <v>0</v>
      </c>
      <c r="AH60" s="97">
        <f t="shared" ref="AH60" si="643">AH61</f>
        <v>0</v>
      </c>
      <c r="AI60" s="97">
        <f t="shared" ref="AI60" si="644">AI61</f>
        <v>0</v>
      </c>
      <c r="AJ60" s="97">
        <f t="shared" ref="AJ60" si="645">AJ61</f>
        <v>0</v>
      </c>
      <c r="AK60" s="97">
        <f t="shared" ref="AK60" si="646">AK61</f>
        <v>0</v>
      </c>
      <c r="AL60" s="97">
        <f t="shared" ref="AL60" si="647">AL61</f>
        <v>0</v>
      </c>
      <c r="AN60" s="155">
        <f>AA60-'3 priedas_asignavimai'!AW179</f>
        <v>0</v>
      </c>
    </row>
    <row r="61" spans="1:40" x14ac:dyDescent="0.25">
      <c r="A61" s="30"/>
      <c r="B61" s="20" t="s">
        <v>59</v>
      </c>
      <c r="C61" s="146">
        <f t="shared" si="19"/>
        <v>28.5</v>
      </c>
      <c r="D61" s="146">
        <f t="shared" si="20"/>
        <v>0</v>
      </c>
      <c r="E61" s="6">
        <v>27.6</v>
      </c>
      <c r="F61" s="6"/>
      <c r="G61" s="6">
        <v>0.9</v>
      </c>
      <c r="H61" s="6"/>
      <c r="I61" s="6"/>
      <c r="J61" s="6"/>
      <c r="K61" s="6"/>
      <c r="L61" s="6"/>
      <c r="M61" s="6"/>
      <c r="N61" s="6"/>
      <c r="O61" s="146">
        <f t="shared" si="21"/>
        <v>0</v>
      </c>
      <c r="P61" s="146">
        <f t="shared" si="22"/>
        <v>0</v>
      </c>
      <c r="Q61" s="128"/>
      <c r="R61" s="128"/>
      <c r="S61" s="128"/>
      <c r="T61" s="128"/>
      <c r="U61" s="128"/>
      <c r="V61" s="128"/>
      <c r="W61" s="128"/>
      <c r="X61" s="128"/>
      <c r="Y61" s="128"/>
      <c r="Z61" s="128"/>
      <c r="AA61" s="11">
        <f t="shared" si="25"/>
        <v>28.5</v>
      </c>
      <c r="AB61" s="11">
        <f t="shared" si="23"/>
        <v>0</v>
      </c>
      <c r="AC61" s="5">
        <f t="shared" ref="AC61" si="648">E61+Q61</f>
        <v>27.6</v>
      </c>
      <c r="AD61" s="5">
        <f t="shared" ref="AD61" si="649">F61+R61</f>
        <v>0</v>
      </c>
      <c r="AE61" s="5">
        <f t="shared" ref="AE61" si="650">G61+S61</f>
        <v>0.9</v>
      </c>
      <c r="AF61" s="5">
        <f t="shared" ref="AF61" si="651">H61+T61</f>
        <v>0</v>
      </c>
      <c r="AG61" s="5">
        <f t="shared" ref="AG61" si="652">I61+U61</f>
        <v>0</v>
      </c>
      <c r="AH61" s="5">
        <f t="shared" ref="AH61" si="653">J61+V61</f>
        <v>0</v>
      </c>
      <c r="AI61" s="5">
        <f t="shared" ref="AI61" si="654">K61+W61</f>
        <v>0</v>
      </c>
      <c r="AJ61" s="5">
        <f t="shared" ref="AJ61" si="655">L61+X61</f>
        <v>0</v>
      </c>
      <c r="AK61" s="5">
        <f t="shared" ref="AK61" si="656">M61+Y61</f>
        <v>0</v>
      </c>
      <c r="AL61" s="5">
        <f t="shared" ref="AL61" si="657">N61+Z61</f>
        <v>0</v>
      </c>
      <c r="AN61" s="155">
        <f>AA61-'3 priedas_asignavimai'!AW180</f>
        <v>0</v>
      </c>
    </row>
    <row r="62" spans="1:40" ht="15" customHeight="1" x14ac:dyDescent="0.25">
      <c r="A62" s="3" t="s">
        <v>25</v>
      </c>
      <c r="B62" s="109" t="s">
        <v>315</v>
      </c>
      <c r="C62" s="146">
        <f t="shared" si="19"/>
        <v>15.9</v>
      </c>
      <c r="D62" s="146">
        <f t="shared" si="20"/>
        <v>0</v>
      </c>
      <c r="E62" s="123">
        <f t="shared" ref="E62" si="658">E63</f>
        <v>15.9</v>
      </c>
      <c r="F62" s="123">
        <f t="shared" ref="F62" si="659">F63</f>
        <v>0</v>
      </c>
      <c r="G62" s="123">
        <f t="shared" ref="G62" si="660">G63</f>
        <v>0</v>
      </c>
      <c r="H62" s="123">
        <f t="shared" ref="H62" si="661">H63</f>
        <v>0</v>
      </c>
      <c r="I62" s="123">
        <f t="shared" ref="I62" si="662">I63</f>
        <v>0</v>
      </c>
      <c r="J62" s="123">
        <f t="shared" ref="J62" si="663">J63</f>
        <v>0</v>
      </c>
      <c r="K62" s="123">
        <f t="shared" ref="K62" si="664">K63</f>
        <v>0</v>
      </c>
      <c r="L62" s="123">
        <f t="shared" ref="L62" si="665">L63</f>
        <v>0</v>
      </c>
      <c r="M62" s="123">
        <f t="shared" ref="M62" si="666">M63</f>
        <v>0</v>
      </c>
      <c r="N62" s="123">
        <f t="shared" ref="N62" si="667">N63</f>
        <v>0</v>
      </c>
      <c r="O62" s="146">
        <f t="shared" si="21"/>
        <v>0</v>
      </c>
      <c r="P62" s="146">
        <f t="shared" si="22"/>
        <v>0</v>
      </c>
      <c r="Q62" s="127">
        <f t="shared" ref="Q62" si="668">Q63</f>
        <v>0</v>
      </c>
      <c r="R62" s="127">
        <f t="shared" ref="R62" si="669">R63</f>
        <v>0</v>
      </c>
      <c r="S62" s="127">
        <f t="shared" ref="S62" si="670">S63</f>
        <v>0</v>
      </c>
      <c r="T62" s="127">
        <f t="shared" ref="T62" si="671">T63</f>
        <v>0</v>
      </c>
      <c r="U62" s="127">
        <f t="shared" ref="U62" si="672">U63</f>
        <v>0</v>
      </c>
      <c r="V62" s="127">
        <f t="shared" ref="V62" si="673">V63</f>
        <v>0</v>
      </c>
      <c r="W62" s="127">
        <f t="shared" ref="W62" si="674">W63</f>
        <v>0</v>
      </c>
      <c r="X62" s="127">
        <f t="shared" ref="X62" si="675">X63</f>
        <v>0</v>
      </c>
      <c r="Y62" s="127">
        <f t="shared" ref="Y62" si="676">Y63</f>
        <v>0</v>
      </c>
      <c r="Z62" s="127">
        <f t="shared" ref="Z62" si="677">Z63</f>
        <v>0</v>
      </c>
      <c r="AA62" s="11">
        <f t="shared" si="25"/>
        <v>15.9</v>
      </c>
      <c r="AB62" s="11">
        <f t="shared" si="23"/>
        <v>0</v>
      </c>
      <c r="AC62" s="97">
        <f t="shared" ref="AC62" si="678">AC63</f>
        <v>15.9</v>
      </c>
      <c r="AD62" s="97">
        <f t="shared" ref="AD62" si="679">AD63</f>
        <v>0</v>
      </c>
      <c r="AE62" s="97">
        <f t="shared" ref="AE62" si="680">AE63</f>
        <v>0</v>
      </c>
      <c r="AF62" s="97">
        <f t="shared" ref="AF62" si="681">AF63</f>
        <v>0</v>
      </c>
      <c r="AG62" s="97">
        <f t="shared" ref="AG62" si="682">AG63</f>
        <v>0</v>
      </c>
      <c r="AH62" s="97">
        <f t="shared" ref="AH62" si="683">AH63</f>
        <v>0</v>
      </c>
      <c r="AI62" s="97">
        <f t="shared" ref="AI62" si="684">AI63</f>
        <v>0</v>
      </c>
      <c r="AJ62" s="97">
        <f t="shared" ref="AJ62" si="685">AJ63</f>
        <v>0</v>
      </c>
      <c r="AK62" s="97">
        <f t="shared" ref="AK62" si="686">AK63</f>
        <v>0</v>
      </c>
      <c r="AL62" s="97">
        <f t="shared" ref="AL62" si="687">AL63</f>
        <v>0</v>
      </c>
      <c r="AN62" s="155">
        <f>AC62-'3 priedas_asignavimai'!AW187</f>
        <v>0</v>
      </c>
    </row>
    <row r="63" spans="1:40" x14ac:dyDescent="0.25">
      <c r="A63" s="30"/>
      <c r="B63" s="20" t="s">
        <v>59</v>
      </c>
      <c r="C63" s="146">
        <f t="shared" si="19"/>
        <v>15.9</v>
      </c>
      <c r="D63" s="146">
        <f t="shared" si="20"/>
        <v>0</v>
      </c>
      <c r="E63" s="6">
        <v>15.9</v>
      </c>
      <c r="F63" s="6"/>
      <c r="G63" s="6"/>
      <c r="H63" s="6"/>
      <c r="I63" s="6"/>
      <c r="J63" s="6"/>
      <c r="K63" s="6"/>
      <c r="L63" s="6"/>
      <c r="M63" s="6"/>
      <c r="N63" s="6"/>
      <c r="O63" s="146">
        <f t="shared" si="21"/>
        <v>0</v>
      </c>
      <c r="P63" s="146">
        <f t="shared" si="22"/>
        <v>0</v>
      </c>
      <c r="Q63" s="128"/>
      <c r="R63" s="128"/>
      <c r="S63" s="128"/>
      <c r="T63" s="128"/>
      <c r="U63" s="128"/>
      <c r="V63" s="128"/>
      <c r="W63" s="128"/>
      <c r="X63" s="128"/>
      <c r="Y63" s="128"/>
      <c r="Z63" s="128"/>
      <c r="AA63" s="11">
        <f t="shared" si="25"/>
        <v>15.9</v>
      </c>
      <c r="AB63" s="11">
        <f t="shared" si="23"/>
        <v>0</v>
      </c>
      <c r="AC63" s="5">
        <f t="shared" ref="AC63" si="688">E63+Q63</f>
        <v>15.9</v>
      </c>
      <c r="AD63" s="5">
        <f t="shared" ref="AD63" si="689">F63+R63</f>
        <v>0</v>
      </c>
      <c r="AE63" s="5">
        <f t="shared" ref="AE63" si="690">G63+S63</f>
        <v>0</v>
      </c>
      <c r="AF63" s="5">
        <f t="shared" ref="AF63" si="691">H63+T63</f>
        <v>0</v>
      </c>
      <c r="AG63" s="5">
        <f t="shared" ref="AG63" si="692">I63+U63</f>
        <v>0</v>
      </c>
      <c r="AH63" s="5">
        <f t="shared" ref="AH63" si="693">J63+V63</f>
        <v>0</v>
      </c>
      <c r="AI63" s="5">
        <f t="shared" ref="AI63" si="694">K63+W63</f>
        <v>0</v>
      </c>
      <c r="AJ63" s="5">
        <f t="shared" ref="AJ63" si="695">L63+X63</f>
        <v>0</v>
      </c>
      <c r="AK63" s="5">
        <f t="shared" ref="AK63" si="696">M63+Y63</f>
        <v>0</v>
      </c>
      <c r="AL63" s="5">
        <f t="shared" ref="AL63" si="697">N63+Z63</f>
        <v>0</v>
      </c>
      <c r="AN63" s="155">
        <f>AC63-'3 priedas_asignavimai'!AW188</f>
        <v>0</v>
      </c>
    </row>
    <row r="64" spans="1:40" ht="15" customHeight="1" x14ac:dyDescent="0.25">
      <c r="A64" s="29" t="s">
        <v>26</v>
      </c>
      <c r="B64" s="109" t="s">
        <v>151</v>
      </c>
      <c r="C64" s="146">
        <f t="shared" si="19"/>
        <v>24.9</v>
      </c>
      <c r="D64" s="146">
        <f t="shared" si="20"/>
        <v>0</v>
      </c>
      <c r="E64" s="123">
        <f t="shared" ref="E64" si="698">E65</f>
        <v>24.9</v>
      </c>
      <c r="F64" s="123">
        <f t="shared" ref="F64" si="699">F65</f>
        <v>0</v>
      </c>
      <c r="G64" s="123">
        <f t="shared" ref="G64" si="700">G65</f>
        <v>0</v>
      </c>
      <c r="H64" s="123">
        <f t="shared" ref="H64" si="701">H65</f>
        <v>0</v>
      </c>
      <c r="I64" s="123">
        <f t="shared" ref="I64" si="702">I65</f>
        <v>0</v>
      </c>
      <c r="J64" s="123">
        <f t="shared" ref="J64" si="703">J65</f>
        <v>0</v>
      </c>
      <c r="K64" s="123">
        <f t="shared" ref="K64" si="704">K65</f>
        <v>0</v>
      </c>
      <c r="L64" s="123">
        <f t="shared" ref="L64" si="705">L65</f>
        <v>0</v>
      </c>
      <c r="M64" s="123">
        <f t="shared" ref="M64" si="706">M65</f>
        <v>0</v>
      </c>
      <c r="N64" s="123">
        <f t="shared" ref="N64" si="707">N65</f>
        <v>0</v>
      </c>
      <c r="O64" s="146">
        <f t="shared" si="21"/>
        <v>1.8</v>
      </c>
      <c r="P64" s="146">
        <f t="shared" si="22"/>
        <v>0</v>
      </c>
      <c r="Q64" s="127">
        <f t="shared" ref="Q64" si="708">Q65</f>
        <v>1.8</v>
      </c>
      <c r="R64" s="127">
        <f t="shared" ref="R64" si="709">R65</f>
        <v>0</v>
      </c>
      <c r="S64" s="127">
        <f t="shared" ref="S64" si="710">S65</f>
        <v>0</v>
      </c>
      <c r="T64" s="127">
        <f t="shared" ref="T64" si="711">T65</f>
        <v>0</v>
      </c>
      <c r="U64" s="127">
        <f t="shared" ref="U64" si="712">U65</f>
        <v>0</v>
      </c>
      <c r="V64" s="127">
        <f t="shared" ref="V64" si="713">V65</f>
        <v>0</v>
      </c>
      <c r="W64" s="127">
        <f t="shared" ref="W64" si="714">W65</f>
        <v>0</v>
      </c>
      <c r="X64" s="127">
        <f t="shared" ref="X64" si="715">X65</f>
        <v>0</v>
      </c>
      <c r="Y64" s="127">
        <f t="shared" ref="Y64" si="716">Y65</f>
        <v>0</v>
      </c>
      <c r="Z64" s="127">
        <f t="shared" ref="Z64" si="717">Z65</f>
        <v>0</v>
      </c>
      <c r="AA64" s="11">
        <f t="shared" si="25"/>
        <v>26.7</v>
      </c>
      <c r="AB64" s="11">
        <f t="shared" si="23"/>
        <v>0</v>
      </c>
      <c r="AC64" s="97">
        <f t="shared" ref="AC64" si="718">AC65</f>
        <v>26.7</v>
      </c>
      <c r="AD64" s="97">
        <f t="shared" ref="AD64" si="719">AD65</f>
        <v>0</v>
      </c>
      <c r="AE64" s="97">
        <f t="shared" ref="AE64" si="720">AE65</f>
        <v>0</v>
      </c>
      <c r="AF64" s="97">
        <f t="shared" ref="AF64" si="721">AF65</f>
        <v>0</v>
      </c>
      <c r="AG64" s="97">
        <f t="shared" ref="AG64" si="722">AG65</f>
        <v>0</v>
      </c>
      <c r="AH64" s="97">
        <f t="shared" ref="AH64" si="723">AH65</f>
        <v>0</v>
      </c>
      <c r="AI64" s="97">
        <f t="shared" ref="AI64" si="724">AI65</f>
        <v>0</v>
      </c>
      <c r="AJ64" s="97">
        <f t="shared" ref="AJ64" si="725">AJ65</f>
        <v>0</v>
      </c>
      <c r="AK64" s="97">
        <f t="shared" ref="AK64" si="726">AK65</f>
        <v>0</v>
      </c>
      <c r="AL64" s="97">
        <f t="shared" ref="AL64" si="727">AL65</f>
        <v>0</v>
      </c>
      <c r="AN64" s="155">
        <f>AA64-'3 priedas_asignavimai'!AW190</f>
        <v>0</v>
      </c>
    </row>
    <row r="65" spans="1:40" x14ac:dyDescent="0.25">
      <c r="A65" s="30"/>
      <c r="B65" s="20" t="s">
        <v>59</v>
      </c>
      <c r="C65" s="146">
        <f t="shared" si="19"/>
        <v>24.9</v>
      </c>
      <c r="D65" s="146">
        <f t="shared" si="20"/>
        <v>0</v>
      </c>
      <c r="E65" s="6">
        <v>24.9</v>
      </c>
      <c r="F65" s="6"/>
      <c r="G65" s="6"/>
      <c r="H65" s="6"/>
      <c r="I65" s="6"/>
      <c r="J65" s="6"/>
      <c r="K65" s="6"/>
      <c r="L65" s="6"/>
      <c r="M65" s="6"/>
      <c r="N65" s="6"/>
      <c r="O65" s="146">
        <f t="shared" si="21"/>
        <v>1.8</v>
      </c>
      <c r="P65" s="146">
        <f t="shared" si="22"/>
        <v>0</v>
      </c>
      <c r="Q65" s="128">
        <v>1.8</v>
      </c>
      <c r="R65" s="128"/>
      <c r="S65" s="128"/>
      <c r="T65" s="128"/>
      <c r="U65" s="128"/>
      <c r="V65" s="128"/>
      <c r="W65" s="128"/>
      <c r="X65" s="128"/>
      <c r="Y65" s="128"/>
      <c r="Z65" s="128"/>
      <c r="AA65" s="11">
        <f t="shared" si="25"/>
        <v>26.7</v>
      </c>
      <c r="AB65" s="11">
        <f t="shared" si="23"/>
        <v>0</v>
      </c>
      <c r="AC65" s="5">
        <f t="shared" ref="AC65" si="728">E65+Q65</f>
        <v>26.7</v>
      </c>
      <c r="AD65" s="5">
        <f t="shared" ref="AD65" si="729">F65+R65</f>
        <v>0</v>
      </c>
      <c r="AE65" s="5">
        <f t="shared" ref="AE65" si="730">G65+S65</f>
        <v>0</v>
      </c>
      <c r="AF65" s="5">
        <f t="shared" ref="AF65" si="731">H65+T65</f>
        <v>0</v>
      </c>
      <c r="AG65" s="5">
        <f t="shared" ref="AG65" si="732">I65+U65</f>
        <v>0</v>
      </c>
      <c r="AH65" s="5">
        <f t="shared" ref="AH65" si="733">J65+V65</f>
        <v>0</v>
      </c>
      <c r="AI65" s="5">
        <f t="shared" ref="AI65" si="734">K65+W65</f>
        <v>0</v>
      </c>
      <c r="AJ65" s="5">
        <f t="shared" ref="AJ65" si="735">L65+X65</f>
        <v>0</v>
      </c>
      <c r="AK65" s="5">
        <f t="shared" ref="AK65" si="736">M65+Y65</f>
        <v>0</v>
      </c>
      <c r="AL65" s="5">
        <f t="shared" ref="AL65" si="737">N65+Z65</f>
        <v>0</v>
      </c>
      <c r="AN65" s="155">
        <f>AA65-'3 priedas_asignavimai'!AW191</f>
        <v>0</v>
      </c>
    </row>
    <row r="66" spans="1:40" ht="15" customHeight="1" x14ac:dyDescent="0.25">
      <c r="A66" s="29" t="s">
        <v>27</v>
      </c>
      <c r="B66" s="109" t="s">
        <v>317</v>
      </c>
      <c r="C66" s="146">
        <f t="shared" si="19"/>
        <v>16.599999999999998</v>
      </c>
      <c r="D66" s="146">
        <f t="shared" si="20"/>
        <v>0</v>
      </c>
      <c r="E66" s="123">
        <f t="shared" ref="E66" si="738">E67</f>
        <v>16.2</v>
      </c>
      <c r="F66" s="123">
        <f t="shared" ref="F66" si="739">F67</f>
        <v>0</v>
      </c>
      <c r="G66" s="123">
        <f t="shared" ref="G66" si="740">G67</f>
        <v>0.4</v>
      </c>
      <c r="H66" s="123">
        <f t="shared" ref="H66" si="741">H67</f>
        <v>0</v>
      </c>
      <c r="I66" s="123">
        <f t="shared" ref="I66" si="742">I67</f>
        <v>0</v>
      </c>
      <c r="J66" s="123">
        <f t="shared" ref="J66" si="743">J67</f>
        <v>0</v>
      </c>
      <c r="K66" s="123">
        <f t="shared" ref="K66" si="744">K67</f>
        <v>0</v>
      </c>
      <c r="L66" s="123">
        <f t="shared" ref="L66" si="745">L67</f>
        <v>0</v>
      </c>
      <c r="M66" s="123">
        <f t="shared" ref="M66" si="746">M67</f>
        <v>0</v>
      </c>
      <c r="N66" s="123">
        <f t="shared" ref="N66" si="747">N67</f>
        <v>0</v>
      </c>
      <c r="O66" s="146">
        <f t="shared" si="21"/>
        <v>0</v>
      </c>
      <c r="P66" s="146">
        <f t="shared" si="22"/>
        <v>0</v>
      </c>
      <c r="Q66" s="127">
        <f t="shared" ref="Q66" si="748">Q67</f>
        <v>0</v>
      </c>
      <c r="R66" s="127">
        <f t="shared" ref="R66" si="749">R67</f>
        <v>0</v>
      </c>
      <c r="S66" s="127">
        <f t="shared" ref="S66" si="750">S67</f>
        <v>0</v>
      </c>
      <c r="T66" s="127">
        <f t="shared" ref="T66" si="751">T67</f>
        <v>0</v>
      </c>
      <c r="U66" s="127">
        <f t="shared" ref="U66" si="752">U67</f>
        <v>0</v>
      </c>
      <c r="V66" s="127">
        <f t="shared" ref="V66" si="753">V67</f>
        <v>0</v>
      </c>
      <c r="W66" s="127">
        <f t="shared" ref="W66" si="754">W67</f>
        <v>0</v>
      </c>
      <c r="X66" s="127">
        <f t="shared" ref="X66" si="755">X67</f>
        <v>0</v>
      </c>
      <c r="Y66" s="127">
        <f t="shared" ref="Y66" si="756">Y67</f>
        <v>0</v>
      </c>
      <c r="Z66" s="127">
        <f t="shared" ref="Z66" si="757">Z67</f>
        <v>0</v>
      </c>
      <c r="AA66" s="11">
        <f t="shared" si="25"/>
        <v>16.599999999999998</v>
      </c>
      <c r="AB66" s="11">
        <f t="shared" si="23"/>
        <v>0</v>
      </c>
      <c r="AC66" s="97">
        <f t="shared" ref="AC66" si="758">AC67</f>
        <v>16.2</v>
      </c>
      <c r="AD66" s="97">
        <f t="shared" ref="AD66" si="759">AD67</f>
        <v>0</v>
      </c>
      <c r="AE66" s="97">
        <f t="shared" ref="AE66" si="760">AE67</f>
        <v>0.4</v>
      </c>
      <c r="AF66" s="97">
        <f t="shared" ref="AF66" si="761">AF67</f>
        <v>0</v>
      </c>
      <c r="AG66" s="97">
        <f t="shared" ref="AG66" si="762">AG67</f>
        <v>0</v>
      </c>
      <c r="AH66" s="97">
        <f t="shared" ref="AH66" si="763">AH67</f>
        <v>0</v>
      </c>
      <c r="AI66" s="97">
        <f t="shared" ref="AI66" si="764">AI67</f>
        <v>0</v>
      </c>
      <c r="AJ66" s="97">
        <f t="shared" ref="AJ66" si="765">AJ67</f>
        <v>0</v>
      </c>
      <c r="AK66" s="97">
        <f t="shared" ref="AK66" si="766">AK67</f>
        <v>0</v>
      </c>
      <c r="AL66" s="97">
        <f t="shared" ref="AL66" si="767">AL67</f>
        <v>0</v>
      </c>
      <c r="AN66" s="155">
        <f>AA66-'3 priedas_asignavimai'!AW195</f>
        <v>0</v>
      </c>
    </row>
    <row r="67" spans="1:40" x14ac:dyDescent="0.25">
      <c r="A67" s="30"/>
      <c r="B67" s="20" t="s">
        <v>59</v>
      </c>
      <c r="C67" s="146">
        <f t="shared" si="19"/>
        <v>16.599999999999998</v>
      </c>
      <c r="D67" s="146">
        <f t="shared" si="20"/>
        <v>0</v>
      </c>
      <c r="E67" s="6">
        <v>16.2</v>
      </c>
      <c r="F67" s="6"/>
      <c r="G67" s="6">
        <v>0.4</v>
      </c>
      <c r="H67" s="6"/>
      <c r="I67" s="6"/>
      <c r="J67" s="6"/>
      <c r="K67" s="6"/>
      <c r="L67" s="6"/>
      <c r="M67" s="6"/>
      <c r="N67" s="6"/>
      <c r="O67" s="146">
        <f t="shared" si="21"/>
        <v>0</v>
      </c>
      <c r="P67" s="146">
        <f t="shared" si="22"/>
        <v>0</v>
      </c>
      <c r="Q67" s="128"/>
      <c r="R67" s="128"/>
      <c r="S67" s="128"/>
      <c r="T67" s="128"/>
      <c r="U67" s="128"/>
      <c r="V67" s="128"/>
      <c r="W67" s="128"/>
      <c r="X67" s="128"/>
      <c r="Y67" s="128"/>
      <c r="Z67" s="128"/>
      <c r="AA67" s="11">
        <f t="shared" si="25"/>
        <v>16.599999999999998</v>
      </c>
      <c r="AB67" s="11">
        <f t="shared" si="23"/>
        <v>0</v>
      </c>
      <c r="AC67" s="5">
        <f t="shared" ref="AC67" si="768">E67+Q67</f>
        <v>16.2</v>
      </c>
      <c r="AD67" s="5">
        <f t="shared" ref="AD67" si="769">F67+R67</f>
        <v>0</v>
      </c>
      <c r="AE67" s="5">
        <f t="shared" ref="AE67" si="770">G67+S67</f>
        <v>0.4</v>
      </c>
      <c r="AF67" s="5">
        <f t="shared" ref="AF67" si="771">H67+T67</f>
        <v>0</v>
      </c>
      <c r="AG67" s="5">
        <f t="shared" ref="AG67" si="772">I67+U67</f>
        <v>0</v>
      </c>
      <c r="AH67" s="5">
        <f t="shared" ref="AH67" si="773">J67+V67</f>
        <v>0</v>
      </c>
      <c r="AI67" s="5">
        <f t="shared" ref="AI67" si="774">K67+W67</f>
        <v>0</v>
      </c>
      <c r="AJ67" s="5">
        <f t="shared" ref="AJ67" si="775">L67+X67</f>
        <v>0</v>
      </c>
      <c r="AK67" s="5">
        <f t="shared" ref="AK67" si="776">M67+Y67</f>
        <v>0</v>
      </c>
      <c r="AL67" s="5">
        <f t="shared" ref="AL67" si="777">N67+Z67</f>
        <v>0</v>
      </c>
      <c r="AN67" s="155">
        <f>AA67-'3 priedas_asignavimai'!AW196</f>
        <v>0</v>
      </c>
    </row>
    <row r="68" spans="1:40" ht="15" customHeight="1" x14ac:dyDescent="0.25">
      <c r="A68" s="29" t="s">
        <v>28</v>
      </c>
      <c r="B68" s="109" t="s">
        <v>319</v>
      </c>
      <c r="C68" s="146">
        <f t="shared" si="19"/>
        <v>9.4</v>
      </c>
      <c r="D68" s="146">
        <f t="shared" si="20"/>
        <v>0</v>
      </c>
      <c r="E68" s="123">
        <f t="shared" ref="E68" si="778">E69</f>
        <v>8.3000000000000007</v>
      </c>
      <c r="F68" s="123">
        <f t="shared" ref="F68" si="779">F69</f>
        <v>0</v>
      </c>
      <c r="G68" s="123">
        <f t="shared" ref="G68" si="780">G69</f>
        <v>1.1000000000000001</v>
      </c>
      <c r="H68" s="123">
        <f t="shared" ref="H68" si="781">H69</f>
        <v>0</v>
      </c>
      <c r="I68" s="123">
        <f t="shared" ref="I68" si="782">I69</f>
        <v>0</v>
      </c>
      <c r="J68" s="123">
        <f t="shared" ref="J68" si="783">J69</f>
        <v>0</v>
      </c>
      <c r="K68" s="123">
        <f t="shared" ref="K68" si="784">K69</f>
        <v>0</v>
      </c>
      <c r="L68" s="123">
        <f t="shared" ref="L68" si="785">L69</f>
        <v>0</v>
      </c>
      <c r="M68" s="123">
        <f t="shared" ref="M68" si="786">M69</f>
        <v>0</v>
      </c>
      <c r="N68" s="123">
        <f t="shared" ref="N68" si="787">N69</f>
        <v>0</v>
      </c>
      <c r="O68" s="146">
        <f t="shared" si="21"/>
        <v>0</v>
      </c>
      <c r="P68" s="146">
        <f t="shared" si="22"/>
        <v>0</v>
      </c>
      <c r="Q68" s="127">
        <f t="shared" ref="Q68" si="788">Q69</f>
        <v>0</v>
      </c>
      <c r="R68" s="127">
        <f t="shared" ref="R68" si="789">R69</f>
        <v>0</v>
      </c>
      <c r="S68" s="127">
        <f t="shared" ref="S68" si="790">S69</f>
        <v>0</v>
      </c>
      <c r="T68" s="127">
        <f t="shared" ref="T68" si="791">T69</f>
        <v>0</v>
      </c>
      <c r="U68" s="127">
        <f t="shared" ref="U68" si="792">U69</f>
        <v>0</v>
      </c>
      <c r="V68" s="127">
        <f t="shared" ref="V68" si="793">V69</f>
        <v>0</v>
      </c>
      <c r="W68" s="127">
        <f t="shared" ref="W68" si="794">W69</f>
        <v>0</v>
      </c>
      <c r="X68" s="127">
        <f t="shared" ref="X68" si="795">X69</f>
        <v>0</v>
      </c>
      <c r="Y68" s="127">
        <f t="shared" ref="Y68" si="796">Y69</f>
        <v>0</v>
      </c>
      <c r="Z68" s="127">
        <f t="shared" ref="Z68" si="797">Z69</f>
        <v>0</v>
      </c>
      <c r="AA68" s="11">
        <f t="shared" si="25"/>
        <v>9.4</v>
      </c>
      <c r="AB68" s="11">
        <f t="shared" si="23"/>
        <v>0</v>
      </c>
      <c r="AC68" s="97">
        <f t="shared" ref="AC68" si="798">AC69</f>
        <v>8.3000000000000007</v>
      </c>
      <c r="AD68" s="97">
        <f t="shared" ref="AD68" si="799">AD69</f>
        <v>0</v>
      </c>
      <c r="AE68" s="97">
        <f t="shared" ref="AE68" si="800">AE69</f>
        <v>1.1000000000000001</v>
      </c>
      <c r="AF68" s="97">
        <f t="shared" ref="AF68" si="801">AF69</f>
        <v>0</v>
      </c>
      <c r="AG68" s="97">
        <f t="shared" ref="AG68" si="802">AG69</f>
        <v>0</v>
      </c>
      <c r="AH68" s="97">
        <f t="shared" ref="AH68" si="803">AH69</f>
        <v>0</v>
      </c>
      <c r="AI68" s="97">
        <f t="shared" ref="AI68" si="804">AI69</f>
        <v>0</v>
      </c>
      <c r="AJ68" s="97">
        <f t="shared" ref="AJ68" si="805">AJ69</f>
        <v>0</v>
      </c>
      <c r="AK68" s="97">
        <f t="shared" ref="AK68" si="806">AK69</f>
        <v>0</v>
      </c>
      <c r="AL68" s="97">
        <f t="shared" ref="AL68" si="807">AL69</f>
        <v>0</v>
      </c>
      <c r="AN68" s="155">
        <f>AA68-'3 priedas_asignavimai'!AW201</f>
        <v>0</v>
      </c>
    </row>
    <row r="69" spans="1:40" x14ac:dyDescent="0.25">
      <c r="A69" s="30"/>
      <c r="B69" s="20" t="s">
        <v>59</v>
      </c>
      <c r="C69" s="146">
        <f t="shared" si="19"/>
        <v>9.4</v>
      </c>
      <c r="D69" s="146">
        <f t="shared" si="20"/>
        <v>0</v>
      </c>
      <c r="E69" s="6">
        <v>8.3000000000000007</v>
      </c>
      <c r="F69" s="6"/>
      <c r="G69" s="6">
        <v>1.1000000000000001</v>
      </c>
      <c r="H69" s="6"/>
      <c r="I69" s="6"/>
      <c r="J69" s="6"/>
      <c r="K69" s="6"/>
      <c r="L69" s="6"/>
      <c r="M69" s="6"/>
      <c r="N69" s="6"/>
      <c r="O69" s="146">
        <f t="shared" si="21"/>
        <v>0</v>
      </c>
      <c r="P69" s="146">
        <f t="shared" si="22"/>
        <v>0</v>
      </c>
      <c r="Q69" s="128"/>
      <c r="R69" s="128"/>
      <c r="S69" s="128"/>
      <c r="T69" s="128"/>
      <c r="U69" s="128"/>
      <c r="V69" s="128"/>
      <c r="W69" s="128"/>
      <c r="X69" s="128"/>
      <c r="Y69" s="128"/>
      <c r="Z69" s="128"/>
      <c r="AA69" s="11">
        <f t="shared" si="25"/>
        <v>9.4</v>
      </c>
      <c r="AB69" s="11">
        <f t="shared" si="23"/>
        <v>0</v>
      </c>
      <c r="AC69" s="5">
        <f t="shared" ref="AC69" si="808">E69+Q69</f>
        <v>8.3000000000000007</v>
      </c>
      <c r="AD69" s="5">
        <f t="shared" ref="AD69" si="809">F69+R69</f>
        <v>0</v>
      </c>
      <c r="AE69" s="5">
        <f t="shared" ref="AE69" si="810">G69+S69</f>
        <v>1.1000000000000001</v>
      </c>
      <c r="AF69" s="5">
        <f t="shared" ref="AF69" si="811">H69+T69</f>
        <v>0</v>
      </c>
      <c r="AG69" s="5">
        <f t="shared" ref="AG69" si="812">I69+U69</f>
        <v>0</v>
      </c>
      <c r="AH69" s="5">
        <f t="shared" ref="AH69" si="813">J69+V69</f>
        <v>0</v>
      </c>
      <c r="AI69" s="5">
        <f t="shared" ref="AI69" si="814">K69+W69</f>
        <v>0</v>
      </c>
      <c r="AJ69" s="5">
        <f t="shared" ref="AJ69" si="815">L69+X69</f>
        <v>0</v>
      </c>
      <c r="AK69" s="5">
        <f t="shared" ref="AK69" si="816">M69+Y69</f>
        <v>0</v>
      </c>
      <c r="AL69" s="5">
        <f t="shared" ref="AL69" si="817">N69+Z69</f>
        <v>0</v>
      </c>
      <c r="AN69" s="155">
        <f>AA69-'3 priedas_asignavimai'!AW202</f>
        <v>0</v>
      </c>
    </row>
    <row r="70" spans="1:40" ht="15" customHeight="1" x14ac:dyDescent="0.25">
      <c r="A70" s="29" t="s">
        <v>29</v>
      </c>
      <c r="B70" s="109" t="s">
        <v>320</v>
      </c>
      <c r="C70" s="146">
        <f t="shared" si="19"/>
        <v>6.3999999999999995</v>
      </c>
      <c r="D70" s="146">
        <f t="shared" si="20"/>
        <v>0</v>
      </c>
      <c r="E70" s="123">
        <f t="shared" ref="E70" si="818">E71</f>
        <v>6.3</v>
      </c>
      <c r="F70" s="123">
        <f t="shared" ref="F70" si="819">F71</f>
        <v>0</v>
      </c>
      <c r="G70" s="123">
        <f t="shared" ref="G70" si="820">G71</f>
        <v>0.1</v>
      </c>
      <c r="H70" s="123">
        <f t="shared" ref="H70" si="821">H71</f>
        <v>0</v>
      </c>
      <c r="I70" s="123">
        <f t="shared" ref="I70" si="822">I71</f>
        <v>0</v>
      </c>
      <c r="J70" s="123">
        <f t="shared" ref="J70" si="823">J71</f>
        <v>0</v>
      </c>
      <c r="K70" s="123">
        <f t="shared" ref="K70" si="824">K71</f>
        <v>0</v>
      </c>
      <c r="L70" s="123">
        <f t="shared" ref="L70" si="825">L71</f>
        <v>0</v>
      </c>
      <c r="M70" s="123">
        <f t="shared" ref="M70" si="826">M71</f>
        <v>0</v>
      </c>
      <c r="N70" s="123">
        <f t="shared" ref="N70" si="827">N71</f>
        <v>0</v>
      </c>
      <c r="O70" s="146">
        <f t="shared" si="21"/>
        <v>0</v>
      </c>
      <c r="P70" s="146">
        <f t="shared" si="22"/>
        <v>0</v>
      </c>
      <c r="Q70" s="127">
        <f t="shared" ref="Q70" si="828">Q71</f>
        <v>0</v>
      </c>
      <c r="R70" s="127">
        <f t="shared" ref="R70" si="829">R71</f>
        <v>0</v>
      </c>
      <c r="S70" s="127">
        <f t="shared" ref="S70" si="830">S71</f>
        <v>0</v>
      </c>
      <c r="T70" s="127">
        <f t="shared" ref="T70" si="831">T71</f>
        <v>0</v>
      </c>
      <c r="U70" s="127">
        <f t="shared" ref="U70" si="832">U71</f>
        <v>0</v>
      </c>
      <c r="V70" s="127">
        <f t="shared" ref="V70" si="833">V71</f>
        <v>0</v>
      </c>
      <c r="W70" s="127">
        <f t="shared" ref="W70" si="834">W71</f>
        <v>0</v>
      </c>
      <c r="X70" s="127">
        <f t="shared" ref="X70" si="835">X71</f>
        <v>0</v>
      </c>
      <c r="Y70" s="127">
        <f t="shared" ref="Y70" si="836">Y71</f>
        <v>0</v>
      </c>
      <c r="Z70" s="127">
        <f t="shared" ref="Z70" si="837">Z71</f>
        <v>0</v>
      </c>
      <c r="AA70" s="11">
        <f t="shared" si="25"/>
        <v>6.3999999999999995</v>
      </c>
      <c r="AB70" s="11">
        <f t="shared" si="23"/>
        <v>0</v>
      </c>
      <c r="AC70" s="97">
        <f t="shared" ref="AC70" si="838">AC71</f>
        <v>6.3</v>
      </c>
      <c r="AD70" s="97">
        <f t="shared" ref="AD70" si="839">AD71</f>
        <v>0</v>
      </c>
      <c r="AE70" s="97">
        <f t="shared" ref="AE70" si="840">AE71</f>
        <v>0.1</v>
      </c>
      <c r="AF70" s="97">
        <f t="shared" ref="AF70" si="841">AF71</f>
        <v>0</v>
      </c>
      <c r="AG70" s="97">
        <f t="shared" ref="AG70" si="842">AG71</f>
        <v>0</v>
      </c>
      <c r="AH70" s="97">
        <f t="shared" ref="AH70" si="843">AH71</f>
        <v>0</v>
      </c>
      <c r="AI70" s="97">
        <f t="shared" ref="AI70" si="844">AI71</f>
        <v>0</v>
      </c>
      <c r="AJ70" s="97">
        <f t="shared" ref="AJ70" si="845">AJ71</f>
        <v>0</v>
      </c>
      <c r="AK70" s="97">
        <f t="shared" ref="AK70" si="846">AK71</f>
        <v>0</v>
      </c>
      <c r="AL70" s="97">
        <f t="shared" ref="AL70" si="847">AL71</f>
        <v>0</v>
      </c>
      <c r="AN70" s="155">
        <f>AA70-'3 priedas_asignavimai'!AW206</f>
        <v>0</v>
      </c>
    </row>
    <row r="71" spans="1:40" x14ac:dyDescent="0.25">
      <c r="A71" s="30"/>
      <c r="B71" s="20" t="s">
        <v>59</v>
      </c>
      <c r="C71" s="146">
        <f t="shared" si="19"/>
        <v>6.3999999999999995</v>
      </c>
      <c r="D71" s="146">
        <f t="shared" si="20"/>
        <v>0</v>
      </c>
      <c r="E71" s="6">
        <v>6.3</v>
      </c>
      <c r="F71" s="6"/>
      <c r="G71" s="6">
        <v>0.1</v>
      </c>
      <c r="H71" s="6"/>
      <c r="I71" s="6"/>
      <c r="J71" s="6"/>
      <c r="K71" s="6"/>
      <c r="L71" s="6"/>
      <c r="M71" s="6"/>
      <c r="N71" s="6"/>
      <c r="O71" s="146">
        <f t="shared" si="21"/>
        <v>0</v>
      </c>
      <c r="P71" s="146">
        <f t="shared" si="22"/>
        <v>0</v>
      </c>
      <c r="Q71" s="128"/>
      <c r="R71" s="128"/>
      <c r="S71" s="128"/>
      <c r="T71" s="128"/>
      <c r="U71" s="128"/>
      <c r="V71" s="128"/>
      <c r="W71" s="128"/>
      <c r="X71" s="128"/>
      <c r="Y71" s="128"/>
      <c r="Z71" s="128"/>
      <c r="AA71" s="11">
        <f t="shared" si="25"/>
        <v>6.3999999999999995</v>
      </c>
      <c r="AB71" s="11">
        <f t="shared" si="23"/>
        <v>0</v>
      </c>
      <c r="AC71" s="5">
        <f t="shared" ref="AC71" si="848">E71+Q71</f>
        <v>6.3</v>
      </c>
      <c r="AD71" s="5">
        <f t="shared" ref="AD71" si="849">F71+R71</f>
        <v>0</v>
      </c>
      <c r="AE71" s="5">
        <f t="shared" ref="AE71" si="850">G71+S71</f>
        <v>0.1</v>
      </c>
      <c r="AF71" s="5">
        <f t="shared" ref="AF71" si="851">H71+T71</f>
        <v>0</v>
      </c>
      <c r="AG71" s="5">
        <f t="shared" ref="AG71" si="852">I71+U71</f>
        <v>0</v>
      </c>
      <c r="AH71" s="5">
        <f t="shared" ref="AH71" si="853">J71+V71</f>
        <v>0</v>
      </c>
      <c r="AI71" s="5">
        <f t="shared" ref="AI71" si="854">K71+W71</f>
        <v>0</v>
      </c>
      <c r="AJ71" s="5">
        <f t="shared" ref="AJ71" si="855">L71+X71</f>
        <v>0</v>
      </c>
      <c r="AK71" s="5">
        <f t="shared" ref="AK71" si="856">M71+Y71</f>
        <v>0</v>
      </c>
      <c r="AL71" s="5">
        <f t="shared" ref="AL71" si="857">N71+Z71</f>
        <v>0</v>
      </c>
      <c r="AN71" s="155">
        <f>AA71-'3 priedas_asignavimai'!AW207</f>
        <v>0</v>
      </c>
    </row>
    <row r="72" spans="1:40" ht="15" customHeight="1" x14ac:dyDescent="0.25">
      <c r="A72" s="29" t="s">
        <v>377</v>
      </c>
      <c r="B72" s="109" t="s">
        <v>322</v>
      </c>
      <c r="C72" s="146">
        <f t="shared" si="19"/>
        <v>12.299999999999999</v>
      </c>
      <c r="D72" s="146">
        <f t="shared" si="20"/>
        <v>0</v>
      </c>
      <c r="E72" s="123">
        <f t="shared" ref="E72" si="858">E73</f>
        <v>11.6</v>
      </c>
      <c r="F72" s="123">
        <f t="shared" ref="F72" si="859">F73</f>
        <v>0</v>
      </c>
      <c r="G72" s="123">
        <f t="shared" ref="G72" si="860">G73</f>
        <v>0.7</v>
      </c>
      <c r="H72" s="123">
        <f t="shared" ref="H72" si="861">H73</f>
        <v>0</v>
      </c>
      <c r="I72" s="123">
        <f t="shared" ref="I72" si="862">I73</f>
        <v>0</v>
      </c>
      <c r="J72" s="123">
        <f t="shared" ref="J72" si="863">J73</f>
        <v>0</v>
      </c>
      <c r="K72" s="123">
        <f t="shared" ref="K72" si="864">K73</f>
        <v>0</v>
      </c>
      <c r="L72" s="123">
        <f t="shared" ref="L72" si="865">L73</f>
        <v>0</v>
      </c>
      <c r="M72" s="123">
        <f t="shared" ref="M72" si="866">M73</f>
        <v>0</v>
      </c>
      <c r="N72" s="123">
        <f t="shared" ref="N72" si="867">N73</f>
        <v>0</v>
      </c>
      <c r="O72" s="146">
        <f t="shared" si="21"/>
        <v>0</v>
      </c>
      <c r="P72" s="146">
        <f t="shared" si="22"/>
        <v>0</v>
      </c>
      <c r="Q72" s="127">
        <f t="shared" ref="Q72" si="868">Q73</f>
        <v>0</v>
      </c>
      <c r="R72" s="127">
        <f t="shared" ref="R72" si="869">R73</f>
        <v>0</v>
      </c>
      <c r="S72" s="127">
        <f t="shared" ref="S72" si="870">S73</f>
        <v>0</v>
      </c>
      <c r="T72" s="127">
        <f t="shared" ref="T72" si="871">T73</f>
        <v>0</v>
      </c>
      <c r="U72" s="127">
        <f t="shared" ref="U72" si="872">U73</f>
        <v>0</v>
      </c>
      <c r="V72" s="127">
        <f t="shared" ref="V72" si="873">V73</f>
        <v>0</v>
      </c>
      <c r="W72" s="127">
        <f t="shared" ref="W72" si="874">W73</f>
        <v>0</v>
      </c>
      <c r="X72" s="127">
        <f t="shared" ref="X72" si="875">X73</f>
        <v>0</v>
      </c>
      <c r="Y72" s="127">
        <f t="shared" ref="Y72" si="876">Y73</f>
        <v>0</v>
      </c>
      <c r="Z72" s="127">
        <f t="shared" ref="Z72" si="877">Z73</f>
        <v>0</v>
      </c>
      <c r="AA72" s="11">
        <f t="shared" si="25"/>
        <v>12.299999999999999</v>
      </c>
      <c r="AB72" s="11">
        <f t="shared" si="23"/>
        <v>0</v>
      </c>
      <c r="AC72" s="97">
        <f t="shared" ref="AC72" si="878">AC73</f>
        <v>11.6</v>
      </c>
      <c r="AD72" s="97">
        <f t="shared" ref="AD72" si="879">AD73</f>
        <v>0</v>
      </c>
      <c r="AE72" s="97">
        <f t="shared" ref="AE72" si="880">AE73</f>
        <v>0.7</v>
      </c>
      <c r="AF72" s="97">
        <f t="shared" ref="AF72" si="881">AF73</f>
        <v>0</v>
      </c>
      <c r="AG72" s="97">
        <f t="shared" ref="AG72" si="882">AG73</f>
        <v>0</v>
      </c>
      <c r="AH72" s="97">
        <f t="shared" ref="AH72" si="883">AH73</f>
        <v>0</v>
      </c>
      <c r="AI72" s="97">
        <f t="shared" ref="AI72" si="884">AI73</f>
        <v>0</v>
      </c>
      <c r="AJ72" s="97">
        <f t="shared" ref="AJ72" si="885">AJ73</f>
        <v>0</v>
      </c>
      <c r="AK72" s="97">
        <f t="shared" ref="AK72" si="886">AK73</f>
        <v>0</v>
      </c>
      <c r="AL72" s="97">
        <f t="shared" ref="AL72" si="887">AL73</f>
        <v>0</v>
      </c>
      <c r="AN72" s="155">
        <f>AA72-'3 priedas_asignavimai'!AW211</f>
        <v>0</v>
      </c>
    </row>
    <row r="73" spans="1:40" x14ac:dyDescent="0.25">
      <c r="A73" s="30"/>
      <c r="B73" s="20" t="s">
        <v>59</v>
      </c>
      <c r="C73" s="146">
        <f t="shared" si="19"/>
        <v>12.299999999999999</v>
      </c>
      <c r="D73" s="146">
        <f t="shared" si="20"/>
        <v>0</v>
      </c>
      <c r="E73" s="6">
        <v>11.6</v>
      </c>
      <c r="F73" s="6"/>
      <c r="G73" s="6">
        <v>0.7</v>
      </c>
      <c r="H73" s="6"/>
      <c r="I73" s="6"/>
      <c r="J73" s="6"/>
      <c r="K73" s="6"/>
      <c r="L73" s="6"/>
      <c r="M73" s="6"/>
      <c r="N73" s="6"/>
      <c r="O73" s="146">
        <f t="shared" si="21"/>
        <v>0</v>
      </c>
      <c r="P73" s="146">
        <f t="shared" si="22"/>
        <v>0</v>
      </c>
      <c r="Q73" s="128"/>
      <c r="R73" s="128"/>
      <c r="S73" s="128"/>
      <c r="T73" s="128"/>
      <c r="U73" s="128"/>
      <c r="V73" s="128"/>
      <c r="W73" s="128"/>
      <c r="X73" s="128"/>
      <c r="Y73" s="128"/>
      <c r="Z73" s="128"/>
      <c r="AA73" s="11">
        <f t="shared" si="25"/>
        <v>12.299999999999999</v>
      </c>
      <c r="AB73" s="11">
        <f t="shared" si="23"/>
        <v>0</v>
      </c>
      <c r="AC73" s="5">
        <f t="shared" ref="AC73" si="888">E73+Q73</f>
        <v>11.6</v>
      </c>
      <c r="AD73" s="5">
        <f t="shared" ref="AD73" si="889">F73+R73</f>
        <v>0</v>
      </c>
      <c r="AE73" s="5">
        <f t="shared" ref="AE73" si="890">G73+S73</f>
        <v>0.7</v>
      </c>
      <c r="AF73" s="5">
        <f t="shared" ref="AF73" si="891">H73+T73</f>
        <v>0</v>
      </c>
      <c r="AG73" s="5">
        <f t="shared" ref="AG73" si="892">I73+U73</f>
        <v>0</v>
      </c>
      <c r="AH73" s="5">
        <f t="shared" ref="AH73" si="893">J73+V73</f>
        <v>0</v>
      </c>
      <c r="AI73" s="5">
        <f t="shared" ref="AI73" si="894">K73+W73</f>
        <v>0</v>
      </c>
      <c r="AJ73" s="5">
        <f t="shared" ref="AJ73" si="895">L73+X73</f>
        <v>0</v>
      </c>
      <c r="AK73" s="5">
        <f t="shared" ref="AK73" si="896">M73+Y73</f>
        <v>0</v>
      </c>
      <c r="AL73" s="5">
        <f t="shared" ref="AL73" si="897">N73+Z73</f>
        <v>0</v>
      </c>
      <c r="AN73" s="155">
        <f>AA73-'3 priedas_asignavimai'!AW212</f>
        <v>0</v>
      </c>
    </row>
    <row r="74" spans="1:40" ht="15" customHeight="1" x14ac:dyDescent="0.25">
      <c r="A74" s="29" t="s">
        <v>30</v>
      </c>
      <c r="B74" s="109" t="s">
        <v>323</v>
      </c>
      <c r="C74" s="146">
        <f t="shared" si="19"/>
        <v>5.5</v>
      </c>
      <c r="D74" s="146">
        <f t="shared" si="20"/>
        <v>0</v>
      </c>
      <c r="E74" s="123">
        <f t="shared" ref="E74" si="898">E75</f>
        <v>5</v>
      </c>
      <c r="F74" s="123">
        <f t="shared" ref="F74" si="899">F75</f>
        <v>0</v>
      </c>
      <c r="G74" s="123">
        <f t="shared" ref="G74" si="900">G75</f>
        <v>0.5</v>
      </c>
      <c r="H74" s="123">
        <f t="shared" ref="H74" si="901">H75</f>
        <v>0</v>
      </c>
      <c r="I74" s="123">
        <f t="shared" ref="I74" si="902">I75</f>
        <v>0</v>
      </c>
      <c r="J74" s="123">
        <f t="shared" ref="J74" si="903">J75</f>
        <v>0</v>
      </c>
      <c r="K74" s="123">
        <f t="shared" ref="K74" si="904">K75</f>
        <v>0</v>
      </c>
      <c r="L74" s="123">
        <f t="shared" ref="L74" si="905">L75</f>
        <v>0</v>
      </c>
      <c r="M74" s="123">
        <f t="shared" ref="M74" si="906">M75</f>
        <v>0</v>
      </c>
      <c r="N74" s="123">
        <f t="shared" ref="N74" si="907">N75</f>
        <v>0</v>
      </c>
      <c r="O74" s="146">
        <f t="shared" si="21"/>
        <v>0</v>
      </c>
      <c r="P74" s="146">
        <f t="shared" si="22"/>
        <v>0</v>
      </c>
      <c r="Q74" s="127">
        <f t="shared" ref="Q74" si="908">Q75</f>
        <v>0</v>
      </c>
      <c r="R74" s="127">
        <f t="shared" ref="R74" si="909">R75</f>
        <v>0</v>
      </c>
      <c r="S74" s="127">
        <f t="shared" ref="S74" si="910">S75</f>
        <v>0</v>
      </c>
      <c r="T74" s="127">
        <f t="shared" ref="T74" si="911">T75</f>
        <v>0</v>
      </c>
      <c r="U74" s="127">
        <f t="shared" ref="U74" si="912">U75</f>
        <v>0</v>
      </c>
      <c r="V74" s="127">
        <f t="shared" ref="V74" si="913">V75</f>
        <v>0</v>
      </c>
      <c r="W74" s="127">
        <f t="shared" ref="W74" si="914">W75</f>
        <v>0</v>
      </c>
      <c r="X74" s="127">
        <f t="shared" ref="X74" si="915">X75</f>
        <v>0</v>
      </c>
      <c r="Y74" s="127">
        <f t="shared" ref="Y74" si="916">Y75</f>
        <v>0</v>
      </c>
      <c r="Z74" s="127">
        <f t="shared" ref="Z74" si="917">Z75</f>
        <v>0</v>
      </c>
      <c r="AA74" s="11">
        <f t="shared" si="25"/>
        <v>5.5</v>
      </c>
      <c r="AB74" s="11">
        <f t="shared" si="23"/>
        <v>0</v>
      </c>
      <c r="AC74" s="97">
        <f t="shared" ref="AC74" si="918">AC75</f>
        <v>5</v>
      </c>
      <c r="AD74" s="97">
        <f t="shared" ref="AD74" si="919">AD75</f>
        <v>0</v>
      </c>
      <c r="AE74" s="97">
        <f t="shared" ref="AE74" si="920">AE75</f>
        <v>0.5</v>
      </c>
      <c r="AF74" s="97">
        <f t="shared" ref="AF74" si="921">AF75</f>
        <v>0</v>
      </c>
      <c r="AG74" s="97">
        <f t="shared" ref="AG74" si="922">AG75</f>
        <v>0</v>
      </c>
      <c r="AH74" s="97">
        <f t="shared" ref="AH74" si="923">AH75</f>
        <v>0</v>
      </c>
      <c r="AI74" s="97">
        <f t="shared" ref="AI74" si="924">AI75</f>
        <v>0</v>
      </c>
      <c r="AJ74" s="97">
        <f t="shared" ref="AJ74" si="925">AJ75</f>
        <v>0</v>
      </c>
      <c r="AK74" s="97">
        <f t="shared" ref="AK74" si="926">AK75</f>
        <v>0</v>
      </c>
      <c r="AL74" s="97">
        <f t="shared" ref="AL74" si="927">AL75</f>
        <v>0</v>
      </c>
      <c r="AN74" s="155">
        <f>AA74-'3 priedas_asignavimai'!AW217</f>
        <v>0</v>
      </c>
    </row>
    <row r="75" spans="1:40" x14ac:dyDescent="0.25">
      <c r="A75" s="30"/>
      <c r="B75" s="20" t="s">
        <v>59</v>
      </c>
      <c r="C75" s="146">
        <f t="shared" si="19"/>
        <v>5.5</v>
      </c>
      <c r="D75" s="146">
        <f t="shared" si="20"/>
        <v>0</v>
      </c>
      <c r="E75" s="6">
        <v>5</v>
      </c>
      <c r="F75" s="6"/>
      <c r="G75" s="6">
        <v>0.5</v>
      </c>
      <c r="H75" s="6"/>
      <c r="I75" s="6"/>
      <c r="J75" s="6"/>
      <c r="K75" s="6"/>
      <c r="L75" s="6"/>
      <c r="M75" s="6"/>
      <c r="N75" s="6"/>
      <c r="O75" s="146">
        <f t="shared" si="21"/>
        <v>0</v>
      </c>
      <c r="P75" s="146">
        <f t="shared" si="22"/>
        <v>0</v>
      </c>
      <c r="Q75" s="128"/>
      <c r="R75" s="128"/>
      <c r="S75" s="128"/>
      <c r="T75" s="128"/>
      <c r="U75" s="128"/>
      <c r="V75" s="128"/>
      <c r="W75" s="128"/>
      <c r="X75" s="128"/>
      <c r="Y75" s="128"/>
      <c r="Z75" s="128"/>
      <c r="AA75" s="11">
        <f t="shared" si="25"/>
        <v>5.5</v>
      </c>
      <c r="AB75" s="11">
        <f t="shared" si="23"/>
        <v>0</v>
      </c>
      <c r="AC75" s="5">
        <f t="shared" ref="AC75" si="928">E75+Q75</f>
        <v>5</v>
      </c>
      <c r="AD75" s="5">
        <f t="shared" ref="AD75" si="929">F75+R75</f>
        <v>0</v>
      </c>
      <c r="AE75" s="5">
        <f t="shared" ref="AE75" si="930">G75+S75</f>
        <v>0.5</v>
      </c>
      <c r="AF75" s="5">
        <f t="shared" ref="AF75" si="931">H75+T75</f>
        <v>0</v>
      </c>
      <c r="AG75" s="5">
        <f t="shared" ref="AG75" si="932">I75+U75</f>
        <v>0</v>
      </c>
      <c r="AH75" s="5">
        <f t="shared" ref="AH75" si="933">J75+V75</f>
        <v>0</v>
      </c>
      <c r="AI75" s="5">
        <f t="shared" ref="AI75" si="934">K75+W75</f>
        <v>0</v>
      </c>
      <c r="AJ75" s="5">
        <f t="shared" ref="AJ75" si="935">L75+X75</f>
        <v>0</v>
      </c>
      <c r="AK75" s="5">
        <f t="shared" ref="AK75" si="936">M75+Y75</f>
        <v>0</v>
      </c>
      <c r="AL75" s="5">
        <f t="shared" ref="AL75" si="937">N75+Z75</f>
        <v>0</v>
      </c>
      <c r="AN75" s="155">
        <f>AA75-'3 priedas_asignavimai'!AW218</f>
        <v>0</v>
      </c>
    </row>
    <row r="76" spans="1:40" ht="15" customHeight="1" x14ac:dyDescent="0.25">
      <c r="A76" s="29" t="s">
        <v>31</v>
      </c>
      <c r="B76" s="109" t="s">
        <v>326</v>
      </c>
      <c r="C76" s="146">
        <f t="shared" si="19"/>
        <v>11.799999999999999</v>
      </c>
      <c r="D76" s="146">
        <f t="shared" si="20"/>
        <v>0</v>
      </c>
      <c r="E76" s="123">
        <f t="shared" ref="E76" si="938">E77</f>
        <v>11.6</v>
      </c>
      <c r="F76" s="123">
        <f t="shared" ref="F76" si="939">F77</f>
        <v>0</v>
      </c>
      <c r="G76" s="123">
        <f t="shared" ref="G76" si="940">G77</f>
        <v>0.2</v>
      </c>
      <c r="H76" s="123">
        <f t="shared" ref="H76" si="941">H77</f>
        <v>0</v>
      </c>
      <c r="I76" s="123">
        <f t="shared" ref="I76" si="942">I77</f>
        <v>0</v>
      </c>
      <c r="J76" s="123">
        <f t="shared" ref="J76" si="943">J77</f>
        <v>0</v>
      </c>
      <c r="K76" s="123">
        <f t="shared" ref="K76" si="944">K77</f>
        <v>0</v>
      </c>
      <c r="L76" s="123">
        <f t="shared" ref="L76" si="945">L77</f>
        <v>0</v>
      </c>
      <c r="M76" s="123">
        <f t="shared" ref="M76" si="946">M77</f>
        <v>0</v>
      </c>
      <c r="N76" s="123">
        <f t="shared" ref="N76" si="947">N77</f>
        <v>0</v>
      </c>
      <c r="O76" s="146">
        <f t="shared" si="21"/>
        <v>0</v>
      </c>
      <c r="P76" s="146">
        <f t="shared" si="22"/>
        <v>0</v>
      </c>
      <c r="Q76" s="127">
        <f t="shared" ref="Q76" si="948">Q77</f>
        <v>0</v>
      </c>
      <c r="R76" s="127">
        <f t="shared" ref="R76" si="949">R77</f>
        <v>0</v>
      </c>
      <c r="S76" s="127">
        <f t="shared" ref="S76" si="950">S77</f>
        <v>0</v>
      </c>
      <c r="T76" s="127">
        <f t="shared" ref="T76" si="951">T77</f>
        <v>0</v>
      </c>
      <c r="U76" s="127">
        <f t="shared" ref="U76" si="952">U77</f>
        <v>0</v>
      </c>
      <c r="V76" s="127">
        <f t="shared" ref="V76" si="953">V77</f>
        <v>0</v>
      </c>
      <c r="W76" s="127">
        <f t="shared" ref="W76" si="954">W77</f>
        <v>0</v>
      </c>
      <c r="X76" s="127">
        <f t="shared" ref="X76" si="955">X77</f>
        <v>0</v>
      </c>
      <c r="Y76" s="127">
        <f t="shared" ref="Y76" si="956">Y77</f>
        <v>0</v>
      </c>
      <c r="Z76" s="127">
        <f t="shared" ref="Z76" si="957">Z77</f>
        <v>0</v>
      </c>
      <c r="AA76" s="11">
        <f t="shared" si="25"/>
        <v>11.799999999999999</v>
      </c>
      <c r="AB76" s="11">
        <f t="shared" si="23"/>
        <v>0</v>
      </c>
      <c r="AC76" s="97">
        <f t="shared" ref="AC76" si="958">AC77</f>
        <v>11.6</v>
      </c>
      <c r="AD76" s="97">
        <f t="shared" ref="AD76" si="959">AD77</f>
        <v>0</v>
      </c>
      <c r="AE76" s="97">
        <f t="shared" ref="AE76" si="960">AE77</f>
        <v>0.2</v>
      </c>
      <c r="AF76" s="97">
        <f t="shared" ref="AF76" si="961">AF77</f>
        <v>0</v>
      </c>
      <c r="AG76" s="97">
        <f t="shared" ref="AG76" si="962">AG77</f>
        <v>0</v>
      </c>
      <c r="AH76" s="97">
        <f t="shared" ref="AH76" si="963">AH77</f>
        <v>0</v>
      </c>
      <c r="AI76" s="97">
        <f t="shared" ref="AI76" si="964">AI77</f>
        <v>0</v>
      </c>
      <c r="AJ76" s="97">
        <f t="shared" ref="AJ76" si="965">AJ77</f>
        <v>0</v>
      </c>
      <c r="AK76" s="97">
        <f t="shared" ref="AK76" si="966">AK77</f>
        <v>0</v>
      </c>
      <c r="AL76" s="97">
        <f t="shared" ref="AL76" si="967">AL77</f>
        <v>0</v>
      </c>
      <c r="AN76" s="155">
        <f>AA76-'3 priedas_asignavimai'!AW221</f>
        <v>0</v>
      </c>
    </row>
    <row r="77" spans="1:40" x14ac:dyDescent="0.25">
      <c r="A77" s="30"/>
      <c r="B77" s="20" t="s">
        <v>59</v>
      </c>
      <c r="C77" s="146">
        <f t="shared" si="19"/>
        <v>11.799999999999999</v>
      </c>
      <c r="D77" s="146">
        <f t="shared" si="20"/>
        <v>0</v>
      </c>
      <c r="E77" s="6">
        <v>11.6</v>
      </c>
      <c r="F77" s="6"/>
      <c r="G77" s="6">
        <v>0.2</v>
      </c>
      <c r="H77" s="6"/>
      <c r="I77" s="6"/>
      <c r="J77" s="6"/>
      <c r="K77" s="6"/>
      <c r="L77" s="6"/>
      <c r="M77" s="6"/>
      <c r="N77" s="6"/>
      <c r="O77" s="146">
        <f t="shared" si="21"/>
        <v>0</v>
      </c>
      <c r="P77" s="146">
        <f t="shared" si="22"/>
        <v>0</v>
      </c>
      <c r="Q77" s="128"/>
      <c r="R77" s="128"/>
      <c r="S77" s="128"/>
      <c r="T77" s="128"/>
      <c r="U77" s="128"/>
      <c r="V77" s="128"/>
      <c r="W77" s="128"/>
      <c r="X77" s="128"/>
      <c r="Y77" s="128"/>
      <c r="Z77" s="128"/>
      <c r="AA77" s="11">
        <f t="shared" si="25"/>
        <v>11.799999999999999</v>
      </c>
      <c r="AB77" s="11">
        <f t="shared" si="23"/>
        <v>0</v>
      </c>
      <c r="AC77" s="5">
        <f t="shared" ref="AC77" si="968">E77+Q77</f>
        <v>11.6</v>
      </c>
      <c r="AD77" s="5">
        <f t="shared" ref="AD77" si="969">F77+R77</f>
        <v>0</v>
      </c>
      <c r="AE77" s="5">
        <f t="shared" ref="AE77" si="970">G77+S77</f>
        <v>0.2</v>
      </c>
      <c r="AF77" s="5">
        <f t="shared" ref="AF77" si="971">H77+T77</f>
        <v>0</v>
      </c>
      <c r="AG77" s="5">
        <f t="shared" ref="AG77" si="972">I77+U77</f>
        <v>0</v>
      </c>
      <c r="AH77" s="5">
        <f t="shared" ref="AH77" si="973">J77+V77</f>
        <v>0</v>
      </c>
      <c r="AI77" s="5">
        <f t="shared" ref="AI77" si="974">K77+W77</f>
        <v>0</v>
      </c>
      <c r="AJ77" s="5">
        <f t="shared" ref="AJ77" si="975">L77+X77</f>
        <v>0</v>
      </c>
      <c r="AK77" s="5">
        <f t="shared" ref="AK77" si="976">M77+Y77</f>
        <v>0</v>
      </c>
      <c r="AL77" s="5">
        <f t="shared" ref="AL77" si="977">N77+Z77</f>
        <v>0</v>
      </c>
      <c r="AN77" s="155">
        <f>AA77-'3 priedas_asignavimai'!AW222</f>
        <v>0</v>
      </c>
    </row>
    <row r="78" spans="1:40" ht="15" customHeight="1" x14ac:dyDescent="0.25">
      <c r="A78" s="29" t="s">
        <v>32</v>
      </c>
      <c r="B78" s="109" t="s">
        <v>325</v>
      </c>
      <c r="C78" s="146">
        <f t="shared" si="19"/>
        <v>2.8</v>
      </c>
      <c r="D78" s="146">
        <f t="shared" si="20"/>
        <v>0</v>
      </c>
      <c r="E78" s="123">
        <f t="shared" ref="E78" si="978">E79</f>
        <v>2.8</v>
      </c>
      <c r="F78" s="123">
        <f t="shared" ref="F78" si="979">F79</f>
        <v>0</v>
      </c>
      <c r="G78" s="123">
        <f t="shared" ref="G78" si="980">G79</f>
        <v>0</v>
      </c>
      <c r="H78" s="123">
        <f t="shared" ref="H78" si="981">H79</f>
        <v>0</v>
      </c>
      <c r="I78" s="123">
        <f t="shared" ref="I78" si="982">I79</f>
        <v>0</v>
      </c>
      <c r="J78" s="123">
        <f t="shared" ref="J78" si="983">J79</f>
        <v>0</v>
      </c>
      <c r="K78" s="123">
        <f t="shared" ref="K78" si="984">K79</f>
        <v>0</v>
      </c>
      <c r="L78" s="123">
        <f t="shared" ref="L78" si="985">L79</f>
        <v>0</v>
      </c>
      <c r="M78" s="123">
        <f t="shared" ref="M78" si="986">M79</f>
        <v>0</v>
      </c>
      <c r="N78" s="123">
        <f t="shared" ref="N78" si="987">N79</f>
        <v>0</v>
      </c>
      <c r="O78" s="146">
        <f t="shared" si="21"/>
        <v>-1.8</v>
      </c>
      <c r="P78" s="146">
        <f t="shared" si="22"/>
        <v>0</v>
      </c>
      <c r="Q78" s="127">
        <f t="shared" ref="Q78" si="988">Q79</f>
        <v>-1.8</v>
      </c>
      <c r="R78" s="127">
        <f t="shared" ref="R78" si="989">R79</f>
        <v>0</v>
      </c>
      <c r="S78" s="127">
        <f t="shared" ref="S78" si="990">S79</f>
        <v>0</v>
      </c>
      <c r="T78" s="127">
        <f t="shared" ref="T78" si="991">T79</f>
        <v>0</v>
      </c>
      <c r="U78" s="127">
        <f t="shared" ref="U78" si="992">U79</f>
        <v>0</v>
      </c>
      <c r="V78" s="127">
        <f t="shared" ref="V78" si="993">V79</f>
        <v>0</v>
      </c>
      <c r="W78" s="127">
        <f t="shared" ref="W78" si="994">W79</f>
        <v>0</v>
      </c>
      <c r="X78" s="127">
        <f t="shared" ref="X78" si="995">X79</f>
        <v>0</v>
      </c>
      <c r="Y78" s="127">
        <f t="shared" ref="Y78" si="996">Y79</f>
        <v>0</v>
      </c>
      <c r="Z78" s="127">
        <f t="shared" ref="Z78" si="997">Z79</f>
        <v>0</v>
      </c>
      <c r="AA78" s="11">
        <f t="shared" si="25"/>
        <v>0.99999999999999978</v>
      </c>
      <c r="AB78" s="11">
        <f t="shared" si="23"/>
        <v>0</v>
      </c>
      <c r="AC78" s="97">
        <f t="shared" ref="AC78" si="998">AC79</f>
        <v>0.99999999999999978</v>
      </c>
      <c r="AD78" s="97">
        <f t="shared" ref="AD78" si="999">AD79</f>
        <v>0</v>
      </c>
      <c r="AE78" s="97">
        <f t="shared" ref="AE78" si="1000">AE79</f>
        <v>0</v>
      </c>
      <c r="AF78" s="97">
        <f t="shared" ref="AF78" si="1001">AF79</f>
        <v>0</v>
      </c>
      <c r="AG78" s="97">
        <f t="shared" ref="AG78" si="1002">AG79</f>
        <v>0</v>
      </c>
      <c r="AH78" s="97">
        <f t="shared" ref="AH78" si="1003">AH79</f>
        <v>0</v>
      </c>
      <c r="AI78" s="97">
        <f t="shared" ref="AI78" si="1004">AI79</f>
        <v>0</v>
      </c>
      <c r="AJ78" s="97">
        <f t="shared" ref="AJ78" si="1005">AJ79</f>
        <v>0</v>
      </c>
      <c r="AK78" s="97">
        <f t="shared" ref="AK78" si="1006">AK79</f>
        <v>0</v>
      </c>
      <c r="AL78" s="97">
        <f t="shared" ref="AL78" si="1007">AL79</f>
        <v>0</v>
      </c>
      <c r="AN78" s="155">
        <f>AA78-'3 priedas_asignavimai'!AW226</f>
        <v>0</v>
      </c>
    </row>
    <row r="79" spans="1:40" x14ac:dyDescent="0.25">
      <c r="A79" s="30"/>
      <c r="B79" s="20" t="s">
        <v>59</v>
      </c>
      <c r="C79" s="146">
        <f t="shared" si="19"/>
        <v>2.8</v>
      </c>
      <c r="D79" s="146">
        <f t="shared" si="20"/>
        <v>0</v>
      </c>
      <c r="E79" s="6">
        <v>2.8</v>
      </c>
      <c r="F79" s="6"/>
      <c r="G79" s="6"/>
      <c r="H79" s="6"/>
      <c r="I79" s="6"/>
      <c r="J79" s="6"/>
      <c r="K79" s="6"/>
      <c r="L79" s="6"/>
      <c r="M79" s="6"/>
      <c r="N79" s="6"/>
      <c r="O79" s="146">
        <f t="shared" si="21"/>
        <v>-1.8</v>
      </c>
      <c r="P79" s="146">
        <f t="shared" si="22"/>
        <v>0</v>
      </c>
      <c r="Q79" s="128">
        <v>-1.8</v>
      </c>
      <c r="R79" s="128"/>
      <c r="S79" s="128"/>
      <c r="T79" s="128"/>
      <c r="U79" s="128"/>
      <c r="V79" s="128"/>
      <c r="W79" s="128"/>
      <c r="X79" s="128"/>
      <c r="Y79" s="128"/>
      <c r="Z79" s="128"/>
      <c r="AA79" s="11">
        <f t="shared" si="25"/>
        <v>0.99999999999999978</v>
      </c>
      <c r="AB79" s="11">
        <f t="shared" si="23"/>
        <v>0</v>
      </c>
      <c r="AC79" s="5">
        <f t="shared" ref="AC79" si="1008">E79+Q79</f>
        <v>0.99999999999999978</v>
      </c>
      <c r="AD79" s="5">
        <f t="shared" ref="AD79" si="1009">F79+R79</f>
        <v>0</v>
      </c>
      <c r="AE79" s="5">
        <f t="shared" ref="AE79" si="1010">G79+S79</f>
        <v>0</v>
      </c>
      <c r="AF79" s="5">
        <f t="shared" ref="AF79" si="1011">H79+T79</f>
        <v>0</v>
      </c>
      <c r="AG79" s="5">
        <f t="shared" ref="AG79" si="1012">I79+U79</f>
        <v>0</v>
      </c>
      <c r="AH79" s="5">
        <f t="shared" ref="AH79" si="1013">J79+V79</f>
        <v>0</v>
      </c>
      <c r="AI79" s="5">
        <f t="shared" ref="AI79" si="1014">K79+W79</f>
        <v>0</v>
      </c>
      <c r="AJ79" s="5">
        <f t="shared" ref="AJ79" si="1015">L79+X79</f>
        <v>0</v>
      </c>
      <c r="AK79" s="5">
        <f t="shared" ref="AK79" si="1016">M79+Y79</f>
        <v>0</v>
      </c>
      <c r="AL79" s="5">
        <f t="shared" ref="AL79" si="1017">N79+Z79</f>
        <v>0</v>
      </c>
      <c r="AN79" s="155">
        <f>AA79-'3 priedas_asignavimai'!AW227</f>
        <v>0</v>
      </c>
    </row>
    <row r="80" spans="1:40" ht="15" customHeight="1" x14ac:dyDescent="0.25">
      <c r="A80" s="29" t="s">
        <v>33</v>
      </c>
      <c r="B80" s="109" t="s">
        <v>324</v>
      </c>
      <c r="C80" s="146">
        <f t="shared" si="19"/>
        <v>7.6000000000000005</v>
      </c>
      <c r="D80" s="146">
        <f t="shared" si="20"/>
        <v>0</v>
      </c>
      <c r="E80" s="123">
        <f t="shared" ref="E80" si="1018">E81</f>
        <v>7.2</v>
      </c>
      <c r="F80" s="123">
        <f t="shared" ref="F80" si="1019">F81</f>
        <v>0</v>
      </c>
      <c r="G80" s="123">
        <f t="shared" ref="G80" si="1020">G81</f>
        <v>0.4</v>
      </c>
      <c r="H80" s="123">
        <f t="shared" ref="H80" si="1021">H81</f>
        <v>0</v>
      </c>
      <c r="I80" s="123">
        <f t="shared" ref="I80" si="1022">I81</f>
        <v>0</v>
      </c>
      <c r="J80" s="123">
        <f t="shared" ref="J80" si="1023">J81</f>
        <v>0</v>
      </c>
      <c r="K80" s="123">
        <f t="shared" ref="K80" si="1024">K81</f>
        <v>0</v>
      </c>
      <c r="L80" s="123">
        <f t="shared" ref="L80" si="1025">L81</f>
        <v>0</v>
      </c>
      <c r="M80" s="123">
        <f t="shared" ref="M80" si="1026">M81</f>
        <v>0</v>
      </c>
      <c r="N80" s="123">
        <f t="shared" ref="N80" si="1027">N81</f>
        <v>0</v>
      </c>
      <c r="O80" s="146">
        <f t="shared" si="21"/>
        <v>0</v>
      </c>
      <c r="P80" s="146">
        <f t="shared" si="22"/>
        <v>0</v>
      </c>
      <c r="Q80" s="127">
        <f t="shared" ref="Q80" si="1028">Q81</f>
        <v>0</v>
      </c>
      <c r="R80" s="127">
        <f t="shared" ref="R80" si="1029">R81</f>
        <v>0</v>
      </c>
      <c r="S80" s="127">
        <f t="shared" ref="S80" si="1030">S81</f>
        <v>0</v>
      </c>
      <c r="T80" s="127">
        <f t="shared" ref="T80" si="1031">T81</f>
        <v>0</v>
      </c>
      <c r="U80" s="127">
        <f t="shared" ref="U80" si="1032">U81</f>
        <v>0</v>
      </c>
      <c r="V80" s="127">
        <f t="shared" ref="V80" si="1033">V81</f>
        <v>0</v>
      </c>
      <c r="W80" s="127">
        <f t="shared" ref="W80" si="1034">W81</f>
        <v>0</v>
      </c>
      <c r="X80" s="127">
        <f t="shared" ref="X80" si="1035">X81</f>
        <v>0</v>
      </c>
      <c r="Y80" s="127">
        <f t="shared" ref="Y80" si="1036">Y81</f>
        <v>0</v>
      </c>
      <c r="Z80" s="127">
        <f t="shared" ref="Z80" si="1037">Z81</f>
        <v>0</v>
      </c>
      <c r="AA80" s="11">
        <f t="shared" si="25"/>
        <v>7.6000000000000005</v>
      </c>
      <c r="AB80" s="11">
        <f t="shared" si="23"/>
        <v>0</v>
      </c>
      <c r="AC80" s="97">
        <f t="shared" ref="AC80" si="1038">AC81</f>
        <v>7.2</v>
      </c>
      <c r="AD80" s="97">
        <f t="shared" ref="AD80" si="1039">AD81</f>
        <v>0</v>
      </c>
      <c r="AE80" s="97">
        <f t="shared" ref="AE80" si="1040">AE81</f>
        <v>0.4</v>
      </c>
      <c r="AF80" s="97">
        <f t="shared" ref="AF80" si="1041">AF81</f>
        <v>0</v>
      </c>
      <c r="AG80" s="97">
        <f t="shared" ref="AG80" si="1042">AG81</f>
        <v>0</v>
      </c>
      <c r="AH80" s="97">
        <f t="shared" ref="AH80" si="1043">AH81</f>
        <v>0</v>
      </c>
      <c r="AI80" s="97">
        <f t="shared" ref="AI80" si="1044">AI81</f>
        <v>0</v>
      </c>
      <c r="AJ80" s="97">
        <f t="shared" ref="AJ80" si="1045">AJ81</f>
        <v>0</v>
      </c>
      <c r="AK80" s="97">
        <f t="shared" ref="AK80" si="1046">AK81</f>
        <v>0</v>
      </c>
      <c r="AL80" s="97">
        <f t="shared" ref="AL80" si="1047">AL81</f>
        <v>0</v>
      </c>
      <c r="AN80" s="155">
        <f>AA80-'3 priedas_asignavimai'!AW231</f>
        <v>0</v>
      </c>
    </row>
    <row r="81" spans="1:40" x14ac:dyDescent="0.25">
      <c r="A81" s="30"/>
      <c r="B81" s="20" t="s">
        <v>59</v>
      </c>
      <c r="C81" s="146">
        <f t="shared" si="19"/>
        <v>7.6000000000000005</v>
      </c>
      <c r="D81" s="146">
        <f t="shared" si="20"/>
        <v>0</v>
      </c>
      <c r="E81" s="6">
        <v>7.2</v>
      </c>
      <c r="F81" s="6"/>
      <c r="G81" s="6">
        <v>0.4</v>
      </c>
      <c r="H81" s="6"/>
      <c r="I81" s="6"/>
      <c r="J81" s="6"/>
      <c r="K81" s="6"/>
      <c r="L81" s="6"/>
      <c r="M81" s="6"/>
      <c r="N81" s="6"/>
      <c r="O81" s="146">
        <f t="shared" si="21"/>
        <v>0</v>
      </c>
      <c r="P81" s="146">
        <f t="shared" si="22"/>
        <v>0</v>
      </c>
      <c r="Q81" s="128"/>
      <c r="R81" s="128"/>
      <c r="S81" s="128"/>
      <c r="T81" s="128"/>
      <c r="U81" s="128"/>
      <c r="V81" s="128"/>
      <c r="W81" s="128"/>
      <c r="X81" s="128"/>
      <c r="Y81" s="128"/>
      <c r="Z81" s="128"/>
      <c r="AA81" s="11">
        <f t="shared" si="25"/>
        <v>7.6000000000000005</v>
      </c>
      <c r="AB81" s="11">
        <f t="shared" si="23"/>
        <v>0</v>
      </c>
      <c r="AC81" s="5">
        <f t="shared" ref="AC81" si="1048">E81+Q81</f>
        <v>7.2</v>
      </c>
      <c r="AD81" s="5">
        <f t="shared" ref="AD81" si="1049">F81+R81</f>
        <v>0</v>
      </c>
      <c r="AE81" s="5">
        <f t="shared" ref="AE81" si="1050">G81+S81</f>
        <v>0.4</v>
      </c>
      <c r="AF81" s="5">
        <f t="shared" ref="AF81" si="1051">H81+T81</f>
        <v>0</v>
      </c>
      <c r="AG81" s="5">
        <f t="shared" ref="AG81" si="1052">I81+U81</f>
        <v>0</v>
      </c>
      <c r="AH81" s="5">
        <f t="shared" ref="AH81" si="1053">J81+V81</f>
        <v>0</v>
      </c>
      <c r="AI81" s="5">
        <f t="shared" ref="AI81" si="1054">K81+W81</f>
        <v>0</v>
      </c>
      <c r="AJ81" s="5">
        <f t="shared" ref="AJ81" si="1055">L81+X81</f>
        <v>0</v>
      </c>
      <c r="AK81" s="5">
        <f t="shared" ref="AK81" si="1056">M81+Y81</f>
        <v>0</v>
      </c>
      <c r="AL81" s="5">
        <f t="shared" ref="AL81" si="1057">N81+Z81</f>
        <v>0</v>
      </c>
      <c r="AN81" s="155">
        <f>AA81-'3 priedas_asignavimai'!AW232</f>
        <v>0</v>
      </c>
    </row>
    <row r="82" spans="1:40" ht="15" customHeight="1" x14ac:dyDescent="0.25">
      <c r="A82" s="29" t="s">
        <v>34</v>
      </c>
      <c r="B82" s="109" t="s">
        <v>327</v>
      </c>
      <c r="C82" s="146">
        <f t="shared" si="19"/>
        <v>2.5</v>
      </c>
      <c r="D82" s="146">
        <f t="shared" si="20"/>
        <v>0</v>
      </c>
      <c r="E82" s="123">
        <f t="shared" ref="E82" si="1058">E83</f>
        <v>1.6</v>
      </c>
      <c r="F82" s="123">
        <f t="shared" ref="F82" si="1059">F83</f>
        <v>0</v>
      </c>
      <c r="G82" s="123">
        <f t="shared" ref="G82" si="1060">G83</f>
        <v>0.9</v>
      </c>
      <c r="H82" s="123">
        <f t="shared" ref="H82" si="1061">H83</f>
        <v>0</v>
      </c>
      <c r="I82" s="123">
        <f t="shared" ref="I82" si="1062">I83</f>
        <v>0</v>
      </c>
      <c r="J82" s="123">
        <f t="shared" ref="J82" si="1063">J83</f>
        <v>0</v>
      </c>
      <c r="K82" s="123">
        <f t="shared" ref="K82" si="1064">K83</f>
        <v>0</v>
      </c>
      <c r="L82" s="123">
        <f t="shared" ref="L82" si="1065">L83</f>
        <v>0</v>
      </c>
      <c r="M82" s="123">
        <f t="shared" ref="M82" si="1066">M83</f>
        <v>0</v>
      </c>
      <c r="N82" s="123">
        <f t="shared" ref="N82" si="1067">N83</f>
        <v>0</v>
      </c>
      <c r="O82" s="146">
        <f t="shared" si="21"/>
        <v>0</v>
      </c>
      <c r="P82" s="146">
        <f t="shared" si="22"/>
        <v>0</v>
      </c>
      <c r="Q82" s="127">
        <f t="shared" ref="Q82" si="1068">Q83</f>
        <v>0</v>
      </c>
      <c r="R82" s="127">
        <f t="shared" ref="R82" si="1069">R83</f>
        <v>0</v>
      </c>
      <c r="S82" s="127">
        <f t="shared" ref="S82" si="1070">S83</f>
        <v>0</v>
      </c>
      <c r="T82" s="127">
        <f t="shared" ref="T82" si="1071">T83</f>
        <v>0</v>
      </c>
      <c r="U82" s="127">
        <f t="shared" ref="U82" si="1072">U83</f>
        <v>0</v>
      </c>
      <c r="V82" s="127">
        <f t="shared" ref="V82" si="1073">V83</f>
        <v>0</v>
      </c>
      <c r="W82" s="127">
        <f t="shared" ref="W82" si="1074">W83</f>
        <v>0</v>
      </c>
      <c r="X82" s="127">
        <f t="shared" ref="X82" si="1075">X83</f>
        <v>0</v>
      </c>
      <c r="Y82" s="127">
        <f t="shared" ref="Y82" si="1076">Y83</f>
        <v>0</v>
      </c>
      <c r="Z82" s="127">
        <f t="shared" ref="Z82" si="1077">Z83</f>
        <v>0</v>
      </c>
      <c r="AA82" s="11">
        <f t="shared" si="25"/>
        <v>2.5</v>
      </c>
      <c r="AB82" s="11">
        <f t="shared" si="23"/>
        <v>0</v>
      </c>
      <c r="AC82" s="97">
        <f t="shared" ref="AC82" si="1078">AC83</f>
        <v>1.6</v>
      </c>
      <c r="AD82" s="97">
        <f t="shared" ref="AD82" si="1079">AD83</f>
        <v>0</v>
      </c>
      <c r="AE82" s="97">
        <f t="shared" ref="AE82" si="1080">AE83</f>
        <v>0.9</v>
      </c>
      <c r="AF82" s="97">
        <f t="shared" ref="AF82" si="1081">AF83</f>
        <v>0</v>
      </c>
      <c r="AG82" s="97">
        <f t="shared" ref="AG82" si="1082">AG83</f>
        <v>0</v>
      </c>
      <c r="AH82" s="97">
        <f t="shared" ref="AH82" si="1083">AH83</f>
        <v>0</v>
      </c>
      <c r="AI82" s="97">
        <f t="shared" ref="AI82" si="1084">AI83</f>
        <v>0</v>
      </c>
      <c r="AJ82" s="97">
        <f t="shared" ref="AJ82" si="1085">AJ83</f>
        <v>0</v>
      </c>
      <c r="AK82" s="97">
        <f t="shared" ref="AK82" si="1086">AK83</f>
        <v>0</v>
      </c>
      <c r="AL82" s="97">
        <f t="shared" ref="AL82" si="1087">AL83</f>
        <v>0</v>
      </c>
      <c r="AN82" s="155">
        <f>AA82-'3 priedas_asignavimai'!AW236</f>
        <v>0</v>
      </c>
    </row>
    <row r="83" spans="1:40" x14ac:dyDescent="0.25">
      <c r="A83" s="30"/>
      <c r="B83" s="20" t="s">
        <v>59</v>
      </c>
      <c r="C83" s="146">
        <f t="shared" si="19"/>
        <v>2.5</v>
      </c>
      <c r="D83" s="146">
        <f t="shared" si="20"/>
        <v>0</v>
      </c>
      <c r="E83" s="6">
        <v>1.6</v>
      </c>
      <c r="F83" s="6"/>
      <c r="G83" s="6">
        <v>0.9</v>
      </c>
      <c r="H83" s="6"/>
      <c r="I83" s="6"/>
      <c r="J83" s="6"/>
      <c r="K83" s="6"/>
      <c r="L83" s="6"/>
      <c r="M83" s="6"/>
      <c r="N83" s="6"/>
      <c r="O83" s="146">
        <f t="shared" si="21"/>
        <v>0</v>
      </c>
      <c r="P83" s="146">
        <f t="shared" si="22"/>
        <v>0</v>
      </c>
      <c r="Q83" s="128"/>
      <c r="R83" s="128"/>
      <c r="S83" s="128"/>
      <c r="T83" s="128"/>
      <c r="U83" s="128"/>
      <c r="V83" s="128"/>
      <c r="W83" s="128"/>
      <c r="X83" s="128"/>
      <c r="Y83" s="128"/>
      <c r="Z83" s="128"/>
      <c r="AA83" s="11">
        <f t="shared" si="25"/>
        <v>2.5</v>
      </c>
      <c r="AB83" s="11">
        <f t="shared" si="23"/>
        <v>0</v>
      </c>
      <c r="AC83" s="5">
        <f t="shared" ref="AC83" si="1088">E83+Q83</f>
        <v>1.6</v>
      </c>
      <c r="AD83" s="5">
        <f t="shared" ref="AD83" si="1089">F83+R83</f>
        <v>0</v>
      </c>
      <c r="AE83" s="5">
        <f t="shared" ref="AE83" si="1090">G83+S83</f>
        <v>0.9</v>
      </c>
      <c r="AF83" s="5">
        <f t="shared" ref="AF83" si="1091">H83+T83</f>
        <v>0</v>
      </c>
      <c r="AG83" s="5">
        <f t="shared" ref="AG83" si="1092">I83+U83</f>
        <v>0</v>
      </c>
      <c r="AH83" s="5">
        <f t="shared" ref="AH83" si="1093">J83+V83</f>
        <v>0</v>
      </c>
      <c r="AI83" s="5">
        <f t="shared" ref="AI83" si="1094">K83+W83</f>
        <v>0</v>
      </c>
      <c r="AJ83" s="5">
        <f t="shared" ref="AJ83" si="1095">L83+X83</f>
        <v>0</v>
      </c>
      <c r="AK83" s="5">
        <f t="shared" ref="AK83" si="1096">M83+Y83</f>
        <v>0</v>
      </c>
      <c r="AL83" s="5">
        <f t="shared" ref="AL83" si="1097">N83+Z83</f>
        <v>0</v>
      </c>
      <c r="AN83" s="155">
        <f>AA83-'3 priedas_asignavimai'!AW237</f>
        <v>0</v>
      </c>
    </row>
    <row r="84" spans="1:40" ht="15" customHeight="1" x14ac:dyDescent="0.25">
      <c r="A84" s="29" t="s">
        <v>35</v>
      </c>
      <c r="B84" s="109" t="s">
        <v>328</v>
      </c>
      <c r="C84" s="146">
        <f t="shared" ref="C84:C118" si="1098">E84+G84+I84+K84+M84</f>
        <v>14.2</v>
      </c>
      <c r="D84" s="146">
        <f t="shared" ref="D84:D118" si="1099">F84+H84+J84+L84+N84</f>
        <v>0</v>
      </c>
      <c r="E84" s="123">
        <f t="shared" ref="E84" si="1100">E85</f>
        <v>13.1</v>
      </c>
      <c r="F84" s="123">
        <f t="shared" ref="F84" si="1101">F85</f>
        <v>0</v>
      </c>
      <c r="G84" s="123">
        <f t="shared" ref="G84" si="1102">G85</f>
        <v>1.1000000000000001</v>
      </c>
      <c r="H84" s="123">
        <f t="shared" ref="H84" si="1103">H85</f>
        <v>0</v>
      </c>
      <c r="I84" s="123">
        <f t="shared" ref="I84" si="1104">I85</f>
        <v>0</v>
      </c>
      <c r="J84" s="123">
        <f t="shared" ref="J84" si="1105">J85</f>
        <v>0</v>
      </c>
      <c r="K84" s="123">
        <f t="shared" ref="K84" si="1106">K85</f>
        <v>0</v>
      </c>
      <c r="L84" s="123">
        <f t="shared" ref="L84" si="1107">L85</f>
        <v>0</v>
      </c>
      <c r="M84" s="123">
        <f t="shared" ref="M84" si="1108">M85</f>
        <v>0</v>
      </c>
      <c r="N84" s="123">
        <f t="shared" ref="N84" si="1109">N85</f>
        <v>0</v>
      </c>
      <c r="O84" s="146">
        <f t="shared" ref="O84:O118" si="1110">Q84+S84+U84+W84+Y84</f>
        <v>0</v>
      </c>
      <c r="P84" s="146">
        <f t="shared" ref="P84:P118" si="1111">R84+T84+V84+X84+Z84</f>
        <v>0</v>
      </c>
      <c r="Q84" s="127">
        <f t="shared" ref="Q84" si="1112">Q85</f>
        <v>0</v>
      </c>
      <c r="R84" s="127">
        <f t="shared" ref="R84" si="1113">R85</f>
        <v>0</v>
      </c>
      <c r="S84" s="127">
        <f t="shared" ref="S84" si="1114">S85</f>
        <v>0</v>
      </c>
      <c r="T84" s="127">
        <f t="shared" ref="T84" si="1115">T85</f>
        <v>0</v>
      </c>
      <c r="U84" s="127">
        <f t="shared" ref="U84" si="1116">U85</f>
        <v>0</v>
      </c>
      <c r="V84" s="127">
        <f t="shared" ref="V84" si="1117">V85</f>
        <v>0</v>
      </c>
      <c r="W84" s="127">
        <f t="shared" ref="W84" si="1118">W85</f>
        <v>0</v>
      </c>
      <c r="X84" s="127">
        <f t="shared" ref="X84" si="1119">X85</f>
        <v>0</v>
      </c>
      <c r="Y84" s="127">
        <f t="shared" ref="Y84" si="1120">Y85</f>
        <v>0</v>
      </c>
      <c r="Z84" s="127">
        <f t="shared" ref="Z84" si="1121">Z85</f>
        <v>0</v>
      </c>
      <c r="AA84" s="11">
        <f t="shared" ref="AA84:AA118" si="1122">AC84+AE84+AG84+AI84+AK84</f>
        <v>14.2</v>
      </c>
      <c r="AB84" s="11">
        <f t="shared" ref="AB84:AB118" si="1123">AD84+AF84+AH84+AJ84+AL84</f>
        <v>0</v>
      </c>
      <c r="AC84" s="97">
        <f t="shared" ref="AC84" si="1124">AC85</f>
        <v>13.1</v>
      </c>
      <c r="AD84" s="97">
        <f t="shared" ref="AD84" si="1125">AD85</f>
        <v>0</v>
      </c>
      <c r="AE84" s="97">
        <f t="shared" ref="AE84" si="1126">AE85</f>
        <v>1.1000000000000001</v>
      </c>
      <c r="AF84" s="97">
        <f t="shared" ref="AF84" si="1127">AF85</f>
        <v>0</v>
      </c>
      <c r="AG84" s="97">
        <f t="shared" ref="AG84" si="1128">AG85</f>
        <v>0</v>
      </c>
      <c r="AH84" s="97">
        <f t="shared" ref="AH84" si="1129">AH85</f>
        <v>0</v>
      </c>
      <c r="AI84" s="97">
        <f t="shared" ref="AI84" si="1130">AI85</f>
        <v>0</v>
      </c>
      <c r="AJ84" s="97">
        <f t="shared" ref="AJ84" si="1131">AJ85</f>
        <v>0</v>
      </c>
      <c r="AK84" s="97">
        <f t="shared" ref="AK84" si="1132">AK85</f>
        <v>0</v>
      </c>
      <c r="AL84" s="97">
        <f t="shared" ref="AL84" si="1133">AL85</f>
        <v>0</v>
      </c>
      <c r="AN84" s="155">
        <f>AA84-'3 priedas_asignavimai'!AW240</f>
        <v>0</v>
      </c>
    </row>
    <row r="85" spans="1:40" x14ac:dyDescent="0.25">
      <c r="A85" s="30"/>
      <c r="B85" s="20" t="s">
        <v>59</v>
      </c>
      <c r="C85" s="146">
        <f t="shared" si="1098"/>
        <v>14.2</v>
      </c>
      <c r="D85" s="146">
        <f t="shared" si="1099"/>
        <v>0</v>
      </c>
      <c r="E85" s="6">
        <v>13.1</v>
      </c>
      <c r="F85" s="6"/>
      <c r="G85" s="6">
        <v>1.1000000000000001</v>
      </c>
      <c r="H85" s="6"/>
      <c r="I85" s="6"/>
      <c r="J85" s="6"/>
      <c r="K85" s="6"/>
      <c r="L85" s="6"/>
      <c r="M85" s="6"/>
      <c r="N85" s="6"/>
      <c r="O85" s="146">
        <f t="shared" si="1110"/>
        <v>0</v>
      </c>
      <c r="P85" s="146">
        <f t="shared" si="1111"/>
        <v>0</v>
      </c>
      <c r="Q85" s="128"/>
      <c r="R85" s="128"/>
      <c r="S85" s="128"/>
      <c r="T85" s="128"/>
      <c r="U85" s="128"/>
      <c r="V85" s="128"/>
      <c r="W85" s="128"/>
      <c r="X85" s="128"/>
      <c r="Y85" s="128"/>
      <c r="Z85" s="128"/>
      <c r="AA85" s="11">
        <f t="shared" si="1122"/>
        <v>14.2</v>
      </c>
      <c r="AB85" s="11">
        <f t="shared" si="1123"/>
        <v>0</v>
      </c>
      <c r="AC85" s="5">
        <f t="shared" ref="AC85" si="1134">E85+Q85</f>
        <v>13.1</v>
      </c>
      <c r="AD85" s="5">
        <f t="shared" ref="AD85" si="1135">F85+R85</f>
        <v>0</v>
      </c>
      <c r="AE85" s="5">
        <f t="shared" ref="AE85" si="1136">G85+S85</f>
        <v>1.1000000000000001</v>
      </c>
      <c r="AF85" s="5">
        <f t="shared" ref="AF85" si="1137">H85+T85</f>
        <v>0</v>
      </c>
      <c r="AG85" s="5">
        <f t="shared" ref="AG85" si="1138">I85+U85</f>
        <v>0</v>
      </c>
      <c r="AH85" s="5">
        <f t="shared" ref="AH85" si="1139">J85+V85</f>
        <v>0</v>
      </c>
      <c r="AI85" s="5">
        <f t="shared" ref="AI85" si="1140">K85+W85</f>
        <v>0</v>
      </c>
      <c r="AJ85" s="5">
        <f t="shared" ref="AJ85" si="1141">L85+X85</f>
        <v>0</v>
      </c>
      <c r="AK85" s="5">
        <f t="shared" ref="AK85" si="1142">M85+Y85</f>
        <v>0</v>
      </c>
      <c r="AL85" s="5">
        <f t="shared" ref="AL85" si="1143">N85+Z85</f>
        <v>0</v>
      </c>
      <c r="AN85" s="155">
        <f>AA85-'3 priedas_asignavimai'!AW241</f>
        <v>0</v>
      </c>
    </row>
    <row r="86" spans="1:40" ht="15" customHeight="1" x14ac:dyDescent="0.25">
      <c r="A86" s="29" t="s">
        <v>36</v>
      </c>
      <c r="B86" s="109" t="s">
        <v>329</v>
      </c>
      <c r="C86" s="146">
        <f t="shared" si="1098"/>
        <v>8</v>
      </c>
      <c r="D86" s="146">
        <f t="shared" si="1099"/>
        <v>0</v>
      </c>
      <c r="E86" s="123">
        <f t="shared" ref="E86" si="1144">E87</f>
        <v>7.5</v>
      </c>
      <c r="F86" s="123">
        <f t="shared" ref="F86" si="1145">F87</f>
        <v>0</v>
      </c>
      <c r="G86" s="123">
        <f t="shared" ref="G86" si="1146">G87</f>
        <v>0.5</v>
      </c>
      <c r="H86" s="123">
        <f t="shared" ref="H86" si="1147">H87</f>
        <v>0</v>
      </c>
      <c r="I86" s="123">
        <f t="shared" ref="I86" si="1148">I87</f>
        <v>0</v>
      </c>
      <c r="J86" s="123">
        <f t="shared" ref="J86" si="1149">J87</f>
        <v>0</v>
      </c>
      <c r="K86" s="123">
        <f t="shared" ref="K86" si="1150">K87</f>
        <v>0</v>
      </c>
      <c r="L86" s="123">
        <f t="shared" ref="L86" si="1151">L87</f>
        <v>0</v>
      </c>
      <c r="M86" s="123">
        <f t="shared" ref="M86" si="1152">M87</f>
        <v>0</v>
      </c>
      <c r="N86" s="123">
        <f t="shared" ref="N86" si="1153">N87</f>
        <v>0</v>
      </c>
      <c r="O86" s="146">
        <f t="shared" si="1110"/>
        <v>0</v>
      </c>
      <c r="P86" s="146">
        <f t="shared" si="1111"/>
        <v>0</v>
      </c>
      <c r="Q86" s="127">
        <f t="shared" ref="Q86" si="1154">Q87</f>
        <v>0</v>
      </c>
      <c r="R86" s="127">
        <f t="shared" ref="R86" si="1155">R87</f>
        <v>0</v>
      </c>
      <c r="S86" s="127">
        <f t="shared" ref="S86" si="1156">S87</f>
        <v>0</v>
      </c>
      <c r="T86" s="127">
        <f t="shared" ref="T86" si="1157">T87</f>
        <v>0</v>
      </c>
      <c r="U86" s="127">
        <f t="shared" ref="U86" si="1158">U87</f>
        <v>0</v>
      </c>
      <c r="V86" s="127">
        <f t="shared" ref="V86" si="1159">V87</f>
        <v>0</v>
      </c>
      <c r="W86" s="127">
        <f t="shared" ref="W86" si="1160">W87</f>
        <v>0</v>
      </c>
      <c r="X86" s="127">
        <f t="shared" ref="X86" si="1161">X87</f>
        <v>0</v>
      </c>
      <c r="Y86" s="127">
        <f t="shared" ref="Y86" si="1162">Y87</f>
        <v>0</v>
      </c>
      <c r="Z86" s="127">
        <f t="shared" ref="Z86" si="1163">Z87</f>
        <v>0</v>
      </c>
      <c r="AA86" s="11">
        <f t="shared" si="1122"/>
        <v>8</v>
      </c>
      <c r="AB86" s="11">
        <f t="shared" si="1123"/>
        <v>0</v>
      </c>
      <c r="AC86" s="97">
        <f t="shared" ref="AC86" si="1164">AC87</f>
        <v>7.5</v>
      </c>
      <c r="AD86" s="97">
        <f t="shared" ref="AD86" si="1165">AD87</f>
        <v>0</v>
      </c>
      <c r="AE86" s="97">
        <f t="shared" ref="AE86" si="1166">AE87</f>
        <v>0.5</v>
      </c>
      <c r="AF86" s="97">
        <f t="shared" ref="AF86" si="1167">AF87</f>
        <v>0</v>
      </c>
      <c r="AG86" s="97">
        <f t="shared" ref="AG86" si="1168">AG87</f>
        <v>0</v>
      </c>
      <c r="AH86" s="97">
        <f t="shared" ref="AH86" si="1169">AH87</f>
        <v>0</v>
      </c>
      <c r="AI86" s="97">
        <f t="shared" ref="AI86" si="1170">AI87</f>
        <v>0</v>
      </c>
      <c r="AJ86" s="97">
        <f t="shared" ref="AJ86" si="1171">AJ87</f>
        <v>0</v>
      </c>
      <c r="AK86" s="97">
        <f t="shared" ref="AK86" si="1172">AK87</f>
        <v>0</v>
      </c>
      <c r="AL86" s="97">
        <f t="shared" ref="AL86" si="1173">AL87</f>
        <v>0</v>
      </c>
      <c r="AN86" s="155">
        <f>AA86-'3 priedas_asignavimai'!AW244</f>
        <v>0</v>
      </c>
    </row>
    <row r="87" spans="1:40" x14ac:dyDescent="0.25">
      <c r="A87" s="30"/>
      <c r="B87" s="20" t="s">
        <v>59</v>
      </c>
      <c r="C87" s="146">
        <f t="shared" si="1098"/>
        <v>8</v>
      </c>
      <c r="D87" s="146">
        <f t="shared" si="1099"/>
        <v>0</v>
      </c>
      <c r="E87" s="6">
        <v>7.5</v>
      </c>
      <c r="F87" s="6"/>
      <c r="G87" s="6">
        <v>0.5</v>
      </c>
      <c r="H87" s="6"/>
      <c r="I87" s="6"/>
      <c r="J87" s="6"/>
      <c r="K87" s="6"/>
      <c r="L87" s="6"/>
      <c r="M87" s="6"/>
      <c r="N87" s="6"/>
      <c r="O87" s="146">
        <f t="shared" si="1110"/>
        <v>0</v>
      </c>
      <c r="P87" s="146">
        <f t="shared" si="1111"/>
        <v>0</v>
      </c>
      <c r="Q87" s="128"/>
      <c r="R87" s="128"/>
      <c r="S87" s="128"/>
      <c r="T87" s="128"/>
      <c r="U87" s="128"/>
      <c r="V87" s="128"/>
      <c r="W87" s="128"/>
      <c r="X87" s="128"/>
      <c r="Y87" s="128"/>
      <c r="Z87" s="128"/>
      <c r="AA87" s="11">
        <f t="shared" si="1122"/>
        <v>8</v>
      </c>
      <c r="AB87" s="11">
        <f t="shared" si="1123"/>
        <v>0</v>
      </c>
      <c r="AC87" s="5">
        <f t="shared" ref="AC87" si="1174">E87+Q87</f>
        <v>7.5</v>
      </c>
      <c r="AD87" s="5">
        <f t="shared" ref="AD87" si="1175">F87+R87</f>
        <v>0</v>
      </c>
      <c r="AE87" s="5">
        <f t="shared" ref="AE87" si="1176">G87+S87</f>
        <v>0.5</v>
      </c>
      <c r="AF87" s="5">
        <f t="shared" ref="AF87" si="1177">H87+T87</f>
        <v>0</v>
      </c>
      <c r="AG87" s="5">
        <f t="shared" ref="AG87" si="1178">I87+U87</f>
        <v>0</v>
      </c>
      <c r="AH87" s="5">
        <f t="shared" ref="AH87" si="1179">J87+V87</f>
        <v>0</v>
      </c>
      <c r="AI87" s="5">
        <f t="shared" ref="AI87" si="1180">K87+W87</f>
        <v>0</v>
      </c>
      <c r="AJ87" s="5">
        <f t="shared" ref="AJ87" si="1181">L87+X87</f>
        <v>0</v>
      </c>
      <c r="AK87" s="5">
        <f t="shared" ref="AK87" si="1182">M87+Y87</f>
        <v>0</v>
      </c>
      <c r="AL87" s="5">
        <f t="shared" ref="AL87" si="1183">N87+Z87</f>
        <v>0</v>
      </c>
      <c r="AN87" s="155">
        <f>AA87-'3 priedas_asignavimai'!AW245</f>
        <v>0</v>
      </c>
    </row>
    <row r="88" spans="1:40" ht="15" customHeight="1" x14ac:dyDescent="0.25">
      <c r="A88" s="29" t="s">
        <v>37</v>
      </c>
      <c r="B88" s="109" t="s">
        <v>330</v>
      </c>
      <c r="C88" s="146">
        <f t="shared" si="1098"/>
        <v>19.600000000000001</v>
      </c>
      <c r="D88" s="146">
        <f t="shared" si="1099"/>
        <v>0</v>
      </c>
      <c r="E88" s="123">
        <f t="shared" ref="E88" si="1184">E89</f>
        <v>19.3</v>
      </c>
      <c r="F88" s="123">
        <f t="shared" ref="F88" si="1185">F89</f>
        <v>0</v>
      </c>
      <c r="G88" s="123">
        <f t="shared" ref="G88" si="1186">G89</f>
        <v>0.3</v>
      </c>
      <c r="H88" s="123">
        <f t="shared" ref="H88" si="1187">H89</f>
        <v>0</v>
      </c>
      <c r="I88" s="123">
        <f t="shared" ref="I88" si="1188">I89</f>
        <v>0</v>
      </c>
      <c r="J88" s="123">
        <f t="shared" ref="J88" si="1189">J89</f>
        <v>0</v>
      </c>
      <c r="K88" s="123">
        <f t="shared" ref="K88" si="1190">K89</f>
        <v>0</v>
      </c>
      <c r="L88" s="123">
        <f t="shared" ref="L88" si="1191">L89</f>
        <v>0</v>
      </c>
      <c r="M88" s="123">
        <f t="shared" ref="M88" si="1192">M89</f>
        <v>0</v>
      </c>
      <c r="N88" s="123">
        <f t="shared" ref="N88" si="1193">N89</f>
        <v>0</v>
      </c>
      <c r="O88" s="146">
        <f t="shared" si="1110"/>
        <v>0</v>
      </c>
      <c r="P88" s="146">
        <f t="shared" si="1111"/>
        <v>0</v>
      </c>
      <c r="Q88" s="127">
        <f t="shared" ref="Q88" si="1194">Q89</f>
        <v>0</v>
      </c>
      <c r="R88" s="127">
        <f t="shared" ref="R88" si="1195">R89</f>
        <v>0</v>
      </c>
      <c r="S88" s="127">
        <f t="shared" ref="S88" si="1196">S89</f>
        <v>0</v>
      </c>
      <c r="T88" s="127">
        <f t="shared" ref="T88" si="1197">T89</f>
        <v>0</v>
      </c>
      <c r="U88" s="127">
        <f t="shared" ref="U88" si="1198">U89</f>
        <v>0</v>
      </c>
      <c r="V88" s="127">
        <f t="shared" ref="V88" si="1199">V89</f>
        <v>0</v>
      </c>
      <c r="W88" s="127">
        <f t="shared" ref="W88" si="1200">W89</f>
        <v>0</v>
      </c>
      <c r="X88" s="127">
        <f t="shared" ref="X88" si="1201">X89</f>
        <v>0</v>
      </c>
      <c r="Y88" s="127">
        <f t="shared" ref="Y88" si="1202">Y89</f>
        <v>0</v>
      </c>
      <c r="Z88" s="127">
        <f t="shared" ref="Z88" si="1203">Z89</f>
        <v>0</v>
      </c>
      <c r="AA88" s="11">
        <f t="shared" si="1122"/>
        <v>19.600000000000001</v>
      </c>
      <c r="AB88" s="11">
        <f t="shared" si="1123"/>
        <v>0</v>
      </c>
      <c r="AC88" s="97">
        <f t="shared" ref="AC88" si="1204">AC89</f>
        <v>19.3</v>
      </c>
      <c r="AD88" s="97">
        <f t="shared" ref="AD88" si="1205">AD89</f>
        <v>0</v>
      </c>
      <c r="AE88" s="97">
        <f t="shared" ref="AE88" si="1206">AE89</f>
        <v>0.3</v>
      </c>
      <c r="AF88" s="97">
        <f t="shared" ref="AF88" si="1207">AF89</f>
        <v>0</v>
      </c>
      <c r="AG88" s="97">
        <f t="shared" ref="AG88" si="1208">AG89</f>
        <v>0</v>
      </c>
      <c r="AH88" s="97">
        <f t="shared" ref="AH88" si="1209">AH89</f>
        <v>0</v>
      </c>
      <c r="AI88" s="97">
        <f t="shared" ref="AI88" si="1210">AI89</f>
        <v>0</v>
      </c>
      <c r="AJ88" s="97">
        <f t="shared" ref="AJ88" si="1211">AJ89</f>
        <v>0</v>
      </c>
      <c r="AK88" s="97">
        <f t="shared" ref="AK88" si="1212">AK89</f>
        <v>0</v>
      </c>
      <c r="AL88" s="97">
        <f t="shared" ref="AL88" si="1213">AL89</f>
        <v>0</v>
      </c>
      <c r="AN88" s="155">
        <f>AA88-'3 priedas_asignavimai'!AW250</f>
        <v>0</v>
      </c>
    </row>
    <row r="89" spans="1:40" x14ac:dyDescent="0.25">
      <c r="A89" s="30"/>
      <c r="B89" s="20" t="s">
        <v>59</v>
      </c>
      <c r="C89" s="146">
        <f t="shared" si="1098"/>
        <v>19.600000000000001</v>
      </c>
      <c r="D89" s="146">
        <f t="shared" si="1099"/>
        <v>0</v>
      </c>
      <c r="E89" s="6">
        <v>19.3</v>
      </c>
      <c r="F89" s="6"/>
      <c r="G89" s="6">
        <v>0.3</v>
      </c>
      <c r="H89" s="6"/>
      <c r="I89" s="6"/>
      <c r="J89" s="6"/>
      <c r="K89" s="6"/>
      <c r="L89" s="6"/>
      <c r="M89" s="6"/>
      <c r="N89" s="6"/>
      <c r="O89" s="146">
        <f t="shared" si="1110"/>
        <v>0</v>
      </c>
      <c r="P89" s="146">
        <f t="shared" si="1111"/>
        <v>0</v>
      </c>
      <c r="Q89" s="128"/>
      <c r="R89" s="128"/>
      <c r="S89" s="128"/>
      <c r="T89" s="128"/>
      <c r="U89" s="128"/>
      <c r="V89" s="128"/>
      <c r="W89" s="128"/>
      <c r="X89" s="128"/>
      <c r="Y89" s="128"/>
      <c r="Z89" s="128"/>
      <c r="AA89" s="11">
        <f t="shared" si="1122"/>
        <v>19.600000000000001</v>
      </c>
      <c r="AB89" s="11">
        <f t="shared" si="1123"/>
        <v>0</v>
      </c>
      <c r="AC89" s="5">
        <f t="shared" ref="AC89" si="1214">E89+Q89</f>
        <v>19.3</v>
      </c>
      <c r="AD89" s="5">
        <f t="shared" ref="AD89" si="1215">F89+R89</f>
        <v>0</v>
      </c>
      <c r="AE89" s="5">
        <f t="shared" ref="AE89" si="1216">G89+S89</f>
        <v>0.3</v>
      </c>
      <c r="AF89" s="5">
        <f t="shared" ref="AF89" si="1217">H89+T89</f>
        <v>0</v>
      </c>
      <c r="AG89" s="5">
        <f t="shared" ref="AG89" si="1218">I89+U89</f>
        <v>0</v>
      </c>
      <c r="AH89" s="5">
        <f t="shared" ref="AH89" si="1219">J89+V89</f>
        <v>0</v>
      </c>
      <c r="AI89" s="5">
        <f t="shared" ref="AI89" si="1220">K89+W89</f>
        <v>0</v>
      </c>
      <c r="AJ89" s="5">
        <f t="shared" ref="AJ89" si="1221">L89+X89</f>
        <v>0</v>
      </c>
      <c r="AK89" s="5">
        <f t="shared" ref="AK89" si="1222">M89+Y89</f>
        <v>0</v>
      </c>
      <c r="AL89" s="5">
        <f t="shared" ref="AL89" si="1223">N89+Z89</f>
        <v>0</v>
      </c>
      <c r="AN89" s="155">
        <f>AA89-'3 priedas_asignavimai'!AW251</f>
        <v>0</v>
      </c>
    </row>
    <row r="90" spans="1:40" ht="15" customHeight="1" x14ac:dyDescent="0.25">
      <c r="A90" s="29" t="s">
        <v>38</v>
      </c>
      <c r="B90" s="109" t="s">
        <v>331</v>
      </c>
      <c r="C90" s="146">
        <f t="shared" si="1098"/>
        <v>14.1</v>
      </c>
      <c r="D90" s="146">
        <f t="shared" si="1099"/>
        <v>0</v>
      </c>
      <c r="E90" s="123">
        <f t="shared" ref="E90" si="1224">E91</f>
        <v>13.4</v>
      </c>
      <c r="F90" s="123">
        <f t="shared" ref="F90" si="1225">F91</f>
        <v>0</v>
      </c>
      <c r="G90" s="123">
        <f t="shared" ref="G90" si="1226">G91</f>
        <v>0.7</v>
      </c>
      <c r="H90" s="123">
        <f t="shared" ref="H90" si="1227">H91</f>
        <v>0</v>
      </c>
      <c r="I90" s="123">
        <f t="shared" ref="I90" si="1228">I91</f>
        <v>0</v>
      </c>
      <c r="J90" s="123">
        <f t="shared" ref="J90" si="1229">J91</f>
        <v>0</v>
      </c>
      <c r="K90" s="123">
        <f t="shared" ref="K90" si="1230">K91</f>
        <v>0</v>
      </c>
      <c r="L90" s="123">
        <f t="shared" ref="L90" si="1231">L91</f>
        <v>0</v>
      </c>
      <c r="M90" s="123">
        <f t="shared" ref="M90" si="1232">M91</f>
        <v>0</v>
      </c>
      <c r="N90" s="123">
        <f t="shared" ref="N90" si="1233">N91</f>
        <v>0</v>
      </c>
      <c r="O90" s="146">
        <f t="shared" si="1110"/>
        <v>0</v>
      </c>
      <c r="P90" s="146">
        <f t="shared" si="1111"/>
        <v>0</v>
      </c>
      <c r="Q90" s="127">
        <f t="shared" ref="Q90" si="1234">Q91</f>
        <v>0</v>
      </c>
      <c r="R90" s="127">
        <f t="shared" ref="R90" si="1235">R91</f>
        <v>0</v>
      </c>
      <c r="S90" s="127">
        <f t="shared" ref="S90" si="1236">S91</f>
        <v>0</v>
      </c>
      <c r="T90" s="127">
        <f t="shared" ref="T90" si="1237">T91</f>
        <v>0</v>
      </c>
      <c r="U90" s="127">
        <f t="shared" ref="U90" si="1238">U91</f>
        <v>0</v>
      </c>
      <c r="V90" s="127">
        <f t="shared" ref="V90" si="1239">V91</f>
        <v>0</v>
      </c>
      <c r="W90" s="127">
        <f t="shared" ref="W90" si="1240">W91</f>
        <v>0</v>
      </c>
      <c r="X90" s="127">
        <f t="shared" ref="X90" si="1241">X91</f>
        <v>0</v>
      </c>
      <c r="Y90" s="127">
        <f t="shared" ref="Y90" si="1242">Y91</f>
        <v>0</v>
      </c>
      <c r="Z90" s="127">
        <f t="shared" ref="Z90" si="1243">Z91</f>
        <v>0</v>
      </c>
      <c r="AA90" s="11">
        <f t="shared" si="1122"/>
        <v>14.1</v>
      </c>
      <c r="AB90" s="11">
        <f t="shared" si="1123"/>
        <v>0</v>
      </c>
      <c r="AC90" s="97">
        <f t="shared" ref="AC90" si="1244">AC91</f>
        <v>13.4</v>
      </c>
      <c r="AD90" s="97">
        <f t="shared" ref="AD90" si="1245">AD91</f>
        <v>0</v>
      </c>
      <c r="AE90" s="97">
        <f t="shared" ref="AE90" si="1246">AE91</f>
        <v>0.7</v>
      </c>
      <c r="AF90" s="97">
        <f t="shared" ref="AF90" si="1247">AF91</f>
        <v>0</v>
      </c>
      <c r="AG90" s="97">
        <f t="shared" ref="AG90" si="1248">AG91</f>
        <v>0</v>
      </c>
      <c r="AH90" s="97">
        <f t="shared" ref="AH90" si="1249">AH91</f>
        <v>0</v>
      </c>
      <c r="AI90" s="97">
        <f t="shared" ref="AI90" si="1250">AI91</f>
        <v>0</v>
      </c>
      <c r="AJ90" s="97">
        <f t="shared" ref="AJ90" si="1251">AJ91</f>
        <v>0</v>
      </c>
      <c r="AK90" s="97">
        <f t="shared" ref="AK90" si="1252">AK91</f>
        <v>0</v>
      </c>
      <c r="AL90" s="97">
        <f t="shared" ref="AL90" si="1253">AL91</f>
        <v>0</v>
      </c>
      <c r="AN90" s="155">
        <f>AA90-'3 priedas_asignavimai'!AW255</f>
        <v>0</v>
      </c>
    </row>
    <row r="91" spans="1:40" x14ac:dyDescent="0.25">
      <c r="A91" s="30"/>
      <c r="B91" s="20" t="s">
        <v>59</v>
      </c>
      <c r="C91" s="146">
        <f t="shared" si="1098"/>
        <v>14.1</v>
      </c>
      <c r="D91" s="146">
        <f t="shared" si="1099"/>
        <v>0</v>
      </c>
      <c r="E91" s="6">
        <v>13.4</v>
      </c>
      <c r="F91" s="6"/>
      <c r="G91" s="6">
        <v>0.7</v>
      </c>
      <c r="H91" s="6"/>
      <c r="I91" s="6"/>
      <c r="J91" s="6"/>
      <c r="K91" s="6"/>
      <c r="L91" s="6"/>
      <c r="M91" s="6"/>
      <c r="N91" s="6"/>
      <c r="O91" s="146">
        <f t="shared" si="1110"/>
        <v>0</v>
      </c>
      <c r="P91" s="146">
        <f t="shared" si="1111"/>
        <v>0</v>
      </c>
      <c r="Q91" s="128"/>
      <c r="R91" s="128"/>
      <c r="S91" s="128"/>
      <c r="T91" s="128"/>
      <c r="U91" s="128"/>
      <c r="V91" s="128"/>
      <c r="W91" s="128"/>
      <c r="X91" s="128"/>
      <c r="Y91" s="128"/>
      <c r="Z91" s="128"/>
      <c r="AA91" s="11">
        <f t="shared" si="1122"/>
        <v>14.1</v>
      </c>
      <c r="AB91" s="11">
        <f t="shared" si="1123"/>
        <v>0</v>
      </c>
      <c r="AC91" s="5">
        <f t="shared" ref="AC91" si="1254">E91+Q91</f>
        <v>13.4</v>
      </c>
      <c r="AD91" s="5">
        <f t="shared" ref="AD91" si="1255">F91+R91</f>
        <v>0</v>
      </c>
      <c r="AE91" s="5">
        <f t="shared" ref="AE91" si="1256">G91+S91</f>
        <v>0.7</v>
      </c>
      <c r="AF91" s="5">
        <f t="shared" ref="AF91" si="1257">H91+T91</f>
        <v>0</v>
      </c>
      <c r="AG91" s="5">
        <f t="shared" ref="AG91" si="1258">I91+U91</f>
        <v>0</v>
      </c>
      <c r="AH91" s="5">
        <f t="shared" ref="AH91" si="1259">J91+V91</f>
        <v>0</v>
      </c>
      <c r="AI91" s="5">
        <f t="shared" ref="AI91" si="1260">K91+W91</f>
        <v>0</v>
      </c>
      <c r="AJ91" s="5">
        <f t="shared" ref="AJ91" si="1261">L91+X91</f>
        <v>0</v>
      </c>
      <c r="AK91" s="5">
        <f t="shared" ref="AK91" si="1262">M91+Y91</f>
        <v>0</v>
      </c>
      <c r="AL91" s="5">
        <f t="shared" ref="AL91" si="1263">N91+Z91</f>
        <v>0</v>
      </c>
      <c r="AN91" s="155">
        <f>AA91-'3 priedas_asignavimai'!AW256</f>
        <v>0</v>
      </c>
    </row>
    <row r="92" spans="1:40" ht="15" customHeight="1" x14ac:dyDescent="0.25">
      <c r="A92" s="29" t="s">
        <v>39</v>
      </c>
      <c r="B92" s="109" t="s">
        <v>332</v>
      </c>
      <c r="C92" s="146">
        <f t="shared" si="1098"/>
        <v>17.899999999999999</v>
      </c>
      <c r="D92" s="146">
        <f t="shared" si="1099"/>
        <v>5.8</v>
      </c>
      <c r="E92" s="123">
        <f t="shared" ref="E92" si="1264">E93</f>
        <v>11.5</v>
      </c>
      <c r="F92" s="123">
        <f t="shared" ref="F92" si="1265">F93</f>
        <v>0</v>
      </c>
      <c r="G92" s="123">
        <f t="shared" ref="G92" si="1266">G93</f>
        <v>6.4</v>
      </c>
      <c r="H92" s="123">
        <f t="shared" ref="H92" si="1267">H93</f>
        <v>5.8</v>
      </c>
      <c r="I92" s="123">
        <f t="shared" ref="I92" si="1268">I93</f>
        <v>0</v>
      </c>
      <c r="J92" s="123">
        <f t="shared" ref="J92" si="1269">J93</f>
        <v>0</v>
      </c>
      <c r="K92" s="123">
        <f t="shared" ref="K92" si="1270">K93</f>
        <v>0</v>
      </c>
      <c r="L92" s="123">
        <f t="shared" ref="L92" si="1271">L93</f>
        <v>0</v>
      </c>
      <c r="M92" s="123">
        <f t="shared" ref="M92" si="1272">M93</f>
        <v>0</v>
      </c>
      <c r="N92" s="123">
        <f t="shared" ref="N92" si="1273">N93</f>
        <v>0</v>
      </c>
      <c r="O92" s="146">
        <f t="shared" si="1110"/>
        <v>0</v>
      </c>
      <c r="P92" s="146">
        <f t="shared" si="1111"/>
        <v>0</v>
      </c>
      <c r="Q92" s="127">
        <f>Q93</f>
        <v>0</v>
      </c>
      <c r="R92" s="127">
        <f t="shared" ref="R92" si="1274">R93</f>
        <v>0</v>
      </c>
      <c r="S92" s="127">
        <f t="shared" ref="S92" si="1275">S93</f>
        <v>0</v>
      </c>
      <c r="T92" s="127">
        <f t="shared" ref="T92" si="1276">T93</f>
        <v>0</v>
      </c>
      <c r="U92" s="127">
        <f t="shared" ref="U92" si="1277">U93</f>
        <v>0</v>
      </c>
      <c r="V92" s="127">
        <f t="shared" ref="V92" si="1278">V93</f>
        <v>0</v>
      </c>
      <c r="W92" s="127">
        <f t="shared" ref="W92" si="1279">W93</f>
        <v>0</v>
      </c>
      <c r="X92" s="127">
        <f t="shared" ref="X92" si="1280">X93</f>
        <v>0</v>
      </c>
      <c r="Y92" s="127">
        <f t="shared" ref="Y92" si="1281">Y93</f>
        <v>0</v>
      </c>
      <c r="Z92" s="127">
        <f t="shared" ref="Z92" si="1282">Z93</f>
        <v>0</v>
      </c>
      <c r="AA92" s="11">
        <f t="shared" si="1122"/>
        <v>17.899999999999999</v>
      </c>
      <c r="AB92" s="11">
        <f t="shared" si="1123"/>
        <v>5.8</v>
      </c>
      <c r="AC92" s="97">
        <f t="shared" ref="AC92" si="1283">AC93</f>
        <v>11.5</v>
      </c>
      <c r="AD92" s="97">
        <f t="shared" ref="AD92" si="1284">AD93</f>
        <v>0</v>
      </c>
      <c r="AE92" s="97">
        <f t="shared" ref="AE92" si="1285">AE93</f>
        <v>6.4</v>
      </c>
      <c r="AF92" s="97">
        <f t="shared" ref="AF92" si="1286">AF93</f>
        <v>5.8</v>
      </c>
      <c r="AG92" s="97">
        <f t="shared" ref="AG92" si="1287">AG93</f>
        <v>0</v>
      </c>
      <c r="AH92" s="97">
        <f t="shared" ref="AH92" si="1288">AH93</f>
        <v>0</v>
      </c>
      <c r="AI92" s="97">
        <f t="shared" ref="AI92" si="1289">AI93</f>
        <v>0</v>
      </c>
      <c r="AJ92" s="97">
        <f t="shared" ref="AJ92" si="1290">AJ93</f>
        <v>0</v>
      </c>
      <c r="AK92" s="97">
        <f t="shared" ref="AK92" si="1291">AK93</f>
        <v>0</v>
      </c>
      <c r="AL92" s="97">
        <f t="shared" ref="AL92" si="1292">AL93</f>
        <v>0</v>
      </c>
      <c r="AN92" s="155">
        <f>AA92-'3 priedas_asignavimai'!AW261</f>
        <v>0</v>
      </c>
    </row>
    <row r="93" spans="1:40" x14ac:dyDescent="0.25">
      <c r="A93" s="30"/>
      <c r="B93" s="20" t="s">
        <v>59</v>
      </c>
      <c r="C93" s="146">
        <f t="shared" si="1098"/>
        <v>17.899999999999999</v>
      </c>
      <c r="D93" s="146">
        <f t="shared" si="1099"/>
        <v>5.8</v>
      </c>
      <c r="E93" s="6">
        <v>11.5</v>
      </c>
      <c r="F93" s="6"/>
      <c r="G93" s="6">
        <v>6.4</v>
      </c>
      <c r="H93" s="6">
        <v>5.8</v>
      </c>
      <c r="I93" s="6"/>
      <c r="J93" s="6"/>
      <c r="K93" s="6"/>
      <c r="L93" s="6"/>
      <c r="M93" s="6"/>
      <c r="N93" s="6"/>
      <c r="O93" s="146">
        <f t="shared" si="1110"/>
        <v>0</v>
      </c>
      <c r="P93" s="146">
        <f t="shared" si="1111"/>
        <v>0</v>
      </c>
      <c r="Q93" s="128"/>
      <c r="R93" s="128"/>
      <c r="S93" s="128"/>
      <c r="T93" s="128"/>
      <c r="U93" s="128"/>
      <c r="V93" s="128"/>
      <c r="W93" s="128"/>
      <c r="X93" s="128"/>
      <c r="Y93" s="128"/>
      <c r="Z93" s="128"/>
      <c r="AA93" s="11">
        <f t="shared" si="1122"/>
        <v>17.899999999999999</v>
      </c>
      <c r="AB93" s="11">
        <f t="shared" si="1123"/>
        <v>5.8</v>
      </c>
      <c r="AC93" s="5">
        <f t="shared" ref="AC93" si="1293">E93+Q93</f>
        <v>11.5</v>
      </c>
      <c r="AD93" s="5">
        <f t="shared" ref="AD93" si="1294">F93+R93</f>
        <v>0</v>
      </c>
      <c r="AE93" s="5">
        <f t="shared" ref="AE93" si="1295">G93+S93</f>
        <v>6.4</v>
      </c>
      <c r="AF93" s="5">
        <f t="shared" ref="AF93" si="1296">H93+T93</f>
        <v>5.8</v>
      </c>
      <c r="AG93" s="5">
        <f t="shared" ref="AG93" si="1297">I93+U93</f>
        <v>0</v>
      </c>
      <c r="AH93" s="5">
        <f t="shared" ref="AH93" si="1298">J93+V93</f>
        <v>0</v>
      </c>
      <c r="AI93" s="5">
        <f t="shared" ref="AI93" si="1299">K93+W93</f>
        <v>0</v>
      </c>
      <c r="AJ93" s="5">
        <f t="shared" ref="AJ93" si="1300">L93+X93</f>
        <v>0</v>
      </c>
      <c r="AK93" s="5">
        <f t="shared" ref="AK93" si="1301">M93+Y93</f>
        <v>0</v>
      </c>
      <c r="AL93" s="5">
        <f t="shared" ref="AL93" si="1302">N93+Z93</f>
        <v>0</v>
      </c>
      <c r="AN93" s="155">
        <f>AA93-'3 priedas_asignavimai'!AW262</f>
        <v>0</v>
      </c>
    </row>
    <row r="94" spans="1:40" s="15" customFormat="1" ht="15" customHeight="1" x14ac:dyDescent="0.25">
      <c r="A94" s="29" t="s">
        <v>40</v>
      </c>
      <c r="B94" s="109" t="s">
        <v>333</v>
      </c>
      <c r="C94" s="146">
        <f t="shared" si="1098"/>
        <v>30.599999999999998</v>
      </c>
      <c r="D94" s="146">
        <f t="shared" si="1099"/>
        <v>0</v>
      </c>
      <c r="E94" s="123">
        <f t="shared" ref="E94" si="1303">E95</f>
        <v>27.2</v>
      </c>
      <c r="F94" s="123">
        <f t="shared" ref="F94" si="1304">F95</f>
        <v>0</v>
      </c>
      <c r="G94" s="123">
        <f t="shared" ref="G94" si="1305">G95</f>
        <v>3.4</v>
      </c>
      <c r="H94" s="123">
        <f t="shared" ref="H94" si="1306">H95</f>
        <v>0</v>
      </c>
      <c r="I94" s="123">
        <f t="shared" ref="I94" si="1307">I95</f>
        <v>0</v>
      </c>
      <c r="J94" s="123">
        <f t="shared" ref="J94" si="1308">J95</f>
        <v>0</v>
      </c>
      <c r="K94" s="123">
        <f t="shared" ref="K94" si="1309">K95</f>
        <v>0</v>
      </c>
      <c r="L94" s="123">
        <f t="shared" ref="L94" si="1310">L95</f>
        <v>0</v>
      </c>
      <c r="M94" s="123">
        <f t="shared" ref="M94" si="1311">M95</f>
        <v>0</v>
      </c>
      <c r="N94" s="123">
        <f t="shared" ref="N94" si="1312">N95</f>
        <v>0</v>
      </c>
      <c r="O94" s="146">
        <f t="shared" si="1110"/>
        <v>0</v>
      </c>
      <c r="P94" s="146">
        <f t="shared" si="1111"/>
        <v>0</v>
      </c>
      <c r="Q94" s="127">
        <f t="shared" ref="Q94" si="1313">Q95</f>
        <v>0</v>
      </c>
      <c r="R94" s="127">
        <f t="shared" ref="R94" si="1314">R95</f>
        <v>0</v>
      </c>
      <c r="S94" s="127">
        <f t="shared" ref="S94" si="1315">S95</f>
        <v>0</v>
      </c>
      <c r="T94" s="127">
        <f t="shared" ref="T94" si="1316">T95</f>
        <v>0</v>
      </c>
      <c r="U94" s="127">
        <f t="shared" ref="U94" si="1317">U95</f>
        <v>0</v>
      </c>
      <c r="V94" s="127">
        <f t="shared" ref="V94" si="1318">V95</f>
        <v>0</v>
      </c>
      <c r="W94" s="127">
        <f t="shared" ref="W94" si="1319">W95</f>
        <v>0</v>
      </c>
      <c r="X94" s="127">
        <f t="shared" ref="X94" si="1320">X95</f>
        <v>0</v>
      </c>
      <c r="Y94" s="127">
        <f t="shared" ref="Y94" si="1321">Y95</f>
        <v>0</v>
      </c>
      <c r="Z94" s="127">
        <f t="shared" ref="Z94" si="1322">Z95</f>
        <v>0</v>
      </c>
      <c r="AA94" s="11">
        <f t="shared" si="1122"/>
        <v>30.599999999999998</v>
      </c>
      <c r="AB94" s="11">
        <f t="shared" si="1123"/>
        <v>0</v>
      </c>
      <c r="AC94" s="97">
        <f t="shared" ref="AC94" si="1323">AC95</f>
        <v>27.2</v>
      </c>
      <c r="AD94" s="97">
        <f t="shared" ref="AD94" si="1324">AD95</f>
        <v>0</v>
      </c>
      <c r="AE94" s="97">
        <f t="shared" ref="AE94" si="1325">AE95</f>
        <v>3.4</v>
      </c>
      <c r="AF94" s="97">
        <f t="shared" ref="AF94" si="1326">AF95</f>
        <v>0</v>
      </c>
      <c r="AG94" s="97">
        <f t="shared" ref="AG94" si="1327">AG95</f>
        <v>0</v>
      </c>
      <c r="AH94" s="97">
        <f t="shared" ref="AH94" si="1328">AH95</f>
        <v>0</v>
      </c>
      <c r="AI94" s="97">
        <f t="shared" ref="AI94" si="1329">AI95</f>
        <v>0</v>
      </c>
      <c r="AJ94" s="97">
        <f t="shared" ref="AJ94" si="1330">AJ95</f>
        <v>0</v>
      </c>
      <c r="AK94" s="97">
        <f t="shared" ref="AK94" si="1331">AK95</f>
        <v>0</v>
      </c>
      <c r="AL94" s="97">
        <f t="shared" ref="AL94" si="1332">AL95</f>
        <v>0</v>
      </c>
      <c r="AN94" s="175">
        <f>AA94-'3 priedas_asignavimai'!AW264</f>
        <v>0</v>
      </c>
    </row>
    <row r="95" spans="1:40" x14ac:dyDescent="0.25">
      <c r="A95" s="30"/>
      <c r="B95" s="20" t="s">
        <v>59</v>
      </c>
      <c r="C95" s="146">
        <f t="shared" si="1098"/>
        <v>30.599999999999998</v>
      </c>
      <c r="D95" s="146">
        <f t="shared" si="1099"/>
        <v>0</v>
      </c>
      <c r="E95" s="6">
        <v>27.2</v>
      </c>
      <c r="F95" s="6"/>
      <c r="G95" s="6">
        <v>3.4</v>
      </c>
      <c r="H95" s="6"/>
      <c r="I95" s="6"/>
      <c r="J95" s="6"/>
      <c r="K95" s="6"/>
      <c r="L95" s="6"/>
      <c r="M95" s="6"/>
      <c r="N95" s="6"/>
      <c r="O95" s="146">
        <f t="shared" si="1110"/>
        <v>0</v>
      </c>
      <c r="P95" s="146">
        <f t="shared" si="1111"/>
        <v>0</v>
      </c>
      <c r="Q95" s="128"/>
      <c r="R95" s="128"/>
      <c r="S95" s="128"/>
      <c r="T95" s="128"/>
      <c r="U95" s="128"/>
      <c r="V95" s="128"/>
      <c r="W95" s="128"/>
      <c r="X95" s="128"/>
      <c r="Y95" s="128"/>
      <c r="Z95" s="128"/>
      <c r="AA95" s="11">
        <f t="shared" si="1122"/>
        <v>30.599999999999998</v>
      </c>
      <c r="AB95" s="11">
        <f t="shared" si="1123"/>
        <v>0</v>
      </c>
      <c r="AC95" s="5">
        <f t="shared" ref="AC95" si="1333">E95+Q95</f>
        <v>27.2</v>
      </c>
      <c r="AD95" s="5">
        <f t="shared" ref="AD95" si="1334">F95+R95</f>
        <v>0</v>
      </c>
      <c r="AE95" s="5">
        <f t="shared" ref="AE95" si="1335">G95+S95</f>
        <v>3.4</v>
      </c>
      <c r="AF95" s="5">
        <f t="shared" ref="AF95" si="1336">H95+T95</f>
        <v>0</v>
      </c>
      <c r="AG95" s="5">
        <f t="shared" ref="AG95" si="1337">I95+U95</f>
        <v>0</v>
      </c>
      <c r="AH95" s="5">
        <f t="shared" ref="AH95" si="1338">J95+V95</f>
        <v>0</v>
      </c>
      <c r="AI95" s="5">
        <f t="shared" ref="AI95" si="1339">K95+W95</f>
        <v>0</v>
      </c>
      <c r="AJ95" s="5">
        <f t="shared" ref="AJ95" si="1340">L95+X95</f>
        <v>0</v>
      </c>
      <c r="AK95" s="5">
        <f t="shared" ref="AK95" si="1341">M95+Y95</f>
        <v>0</v>
      </c>
      <c r="AL95" s="5">
        <f t="shared" ref="AL95" si="1342">N95+Z95</f>
        <v>0</v>
      </c>
      <c r="AN95" s="175">
        <f>AA95-'3 priedas_asignavimai'!AW265</f>
        <v>0</v>
      </c>
    </row>
    <row r="96" spans="1:40" ht="15" customHeight="1" x14ac:dyDescent="0.25">
      <c r="A96" s="29" t="s">
        <v>41</v>
      </c>
      <c r="B96" s="109" t="s">
        <v>334</v>
      </c>
      <c r="C96" s="146">
        <f t="shared" si="1098"/>
        <v>14.100000000000001</v>
      </c>
      <c r="D96" s="146">
        <f t="shared" si="1099"/>
        <v>0</v>
      </c>
      <c r="E96" s="123">
        <f t="shared" ref="E96" si="1343">E97</f>
        <v>7.4</v>
      </c>
      <c r="F96" s="123">
        <f t="shared" ref="F96" si="1344">F97</f>
        <v>0</v>
      </c>
      <c r="G96" s="123">
        <f t="shared" ref="G96" si="1345">G97</f>
        <v>6.7</v>
      </c>
      <c r="H96" s="123">
        <f t="shared" ref="H96" si="1346">H97</f>
        <v>0</v>
      </c>
      <c r="I96" s="123">
        <f t="shared" ref="I96" si="1347">I97</f>
        <v>0</v>
      </c>
      <c r="J96" s="123">
        <f t="shared" ref="J96" si="1348">J97</f>
        <v>0</v>
      </c>
      <c r="K96" s="123">
        <f t="shared" ref="K96" si="1349">K97</f>
        <v>0</v>
      </c>
      <c r="L96" s="123">
        <f t="shared" ref="L96" si="1350">L97</f>
        <v>0</v>
      </c>
      <c r="M96" s="123">
        <f t="shared" ref="M96" si="1351">M97</f>
        <v>0</v>
      </c>
      <c r="N96" s="123">
        <f t="shared" ref="N96" si="1352">N97</f>
        <v>0</v>
      </c>
      <c r="O96" s="146">
        <f t="shared" si="1110"/>
        <v>0</v>
      </c>
      <c r="P96" s="146">
        <f t="shared" si="1111"/>
        <v>0</v>
      </c>
      <c r="Q96" s="127">
        <f t="shared" ref="Q96" si="1353">Q97</f>
        <v>0</v>
      </c>
      <c r="R96" s="127">
        <f t="shared" ref="R96" si="1354">R97</f>
        <v>0</v>
      </c>
      <c r="S96" s="127">
        <f t="shared" ref="S96" si="1355">S97</f>
        <v>0</v>
      </c>
      <c r="T96" s="127">
        <f t="shared" ref="T96" si="1356">T97</f>
        <v>0</v>
      </c>
      <c r="U96" s="127">
        <f t="shared" ref="U96" si="1357">U97</f>
        <v>0</v>
      </c>
      <c r="V96" s="127">
        <f t="shared" ref="V96" si="1358">V97</f>
        <v>0</v>
      </c>
      <c r="W96" s="127">
        <f t="shared" ref="W96" si="1359">W97</f>
        <v>0</v>
      </c>
      <c r="X96" s="127">
        <f t="shared" ref="X96" si="1360">X97</f>
        <v>0</v>
      </c>
      <c r="Y96" s="127">
        <f t="shared" ref="Y96" si="1361">Y97</f>
        <v>0</v>
      </c>
      <c r="Z96" s="127">
        <f t="shared" ref="Z96" si="1362">Z97</f>
        <v>0</v>
      </c>
      <c r="AA96" s="11">
        <f t="shared" si="1122"/>
        <v>14.100000000000001</v>
      </c>
      <c r="AB96" s="11">
        <f t="shared" si="1123"/>
        <v>0</v>
      </c>
      <c r="AC96" s="97">
        <f t="shared" ref="AC96" si="1363">AC97</f>
        <v>7.4</v>
      </c>
      <c r="AD96" s="97">
        <f t="shared" ref="AD96" si="1364">AD97</f>
        <v>0</v>
      </c>
      <c r="AE96" s="97">
        <f t="shared" ref="AE96" si="1365">AE97</f>
        <v>6.7</v>
      </c>
      <c r="AF96" s="97">
        <f t="shared" ref="AF96" si="1366">AF97</f>
        <v>0</v>
      </c>
      <c r="AG96" s="97">
        <f t="shared" ref="AG96" si="1367">AG97</f>
        <v>0</v>
      </c>
      <c r="AH96" s="97">
        <f t="shared" ref="AH96" si="1368">AH97</f>
        <v>0</v>
      </c>
      <c r="AI96" s="97">
        <f t="shared" ref="AI96" si="1369">AI97</f>
        <v>0</v>
      </c>
      <c r="AJ96" s="97">
        <f t="shared" ref="AJ96" si="1370">AJ97</f>
        <v>0</v>
      </c>
      <c r="AK96" s="97">
        <f t="shared" ref="AK96" si="1371">AK97</f>
        <v>0</v>
      </c>
      <c r="AL96" s="97">
        <f t="shared" ref="AL96" si="1372">AL97</f>
        <v>0</v>
      </c>
      <c r="AN96" s="155">
        <f>AA96-'3 priedas_asignavimai'!AW266</f>
        <v>0</v>
      </c>
    </row>
    <row r="97" spans="1:40" x14ac:dyDescent="0.25">
      <c r="A97" s="30"/>
      <c r="B97" s="20" t="s">
        <v>59</v>
      </c>
      <c r="C97" s="146">
        <f t="shared" si="1098"/>
        <v>14.100000000000001</v>
      </c>
      <c r="D97" s="146">
        <f t="shared" si="1099"/>
        <v>0</v>
      </c>
      <c r="E97" s="6">
        <v>7.4</v>
      </c>
      <c r="F97" s="6"/>
      <c r="G97" s="6">
        <v>6.7</v>
      </c>
      <c r="H97" s="6"/>
      <c r="I97" s="6"/>
      <c r="J97" s="6"/>
      <c r="K97" s="6"/>
      <c r="L97" s="6"/>
      <c r="M97" s="6"/>
      <c r="N97" s="6"/>
      <c r="O97" s="146">
        <f t="shared" si="1110"/>
        <v>0</v>
      </c>
      <c r="P97" s="146">
        <f t="shared" si="1111"/>
        <v>0</v>
      </c>
      <c r="Q97" s="128"/>
      <c r="R97" s="128"/>
      <c r="S97" s="128"/>
      <c r="T97" s="128"/>
      <c r="U97" s="128"/>
      <c r="V97" s="128"/>
      <c r="W97" s="128"/>
      <c r="X97" s="128"/>
      <c r="Y97" s="128"/>
      <c r="Z97" s="128"/>
      <c r="AA97" s="11">
        <f t="shared" si="1122"/>
        <v>14.100000000000001</v>
      </c>
      <c r="AB97" s="11">
        <f t="shared" si="1123"/>
        <v>0</v>
      </c>
      <c r="AC97" s="5">
        <f t="shared" ref="AC97" si="1373">E97+Q97</f>
        <v>7.4</v>
      </c>
      <c r="AD97" s="5">
        <f t="shared" ref="AD97" si="1374">F97+R97</f>
        <v>0</v>
      </c>
      <c r="AE97" s="5">
        <f t="shared" ref="AE97" si="1375">G97+S97</f>
        <v>6.7</v>
      </c>
      <c r="AF97" s="5">
        <f t="shared" ref="AF97" si="1376">H97+T97</f>
        <v>0</v>
      </c>
      <c r="AG97" s="5">
        <f t="shared" ref="AG97" si="1377">I97+U97</f>
        <v>0</v>
      </c>
      <c r="AH97" s="5">
        <f t="shared" ref="AH97" si="1378">J97+V97</f>
        <v>0</v>
      </c>
      <c r="AI97" s="5">
        <f t="shared" ref="AI97" si="1379">K97+W97</f>
        <v>0</v>
      </c>
      <c r="AJ97" s="5">
        <f t="shared" ref="AJ97" si="1380">L97+X97</f>
        <v>0</v>
      </c>
      <c r="AK97" s="5">
        <f t="shared" ref="AK97" si="1381">M97+Y97</f>
        <v>0</v>
      </c>
      <c r="AL97" s="5">
        <f t="shared" ref="AL97" si="1382">N97+Z97</f>
        <v>0</v>
      </c>
      <c r="AN97" s="155">
        <f>AA97-'3 priedas_asignavimai'!AW267</f>
        <v>0</v>
      </c>
    </row>
    <row r="98" spans="1:40" ht="15.75" customHeight="1" x14ac:dyDescent="0.25">
      <c r="A98" s="29" t="s">
        <v>42</v>
      </c>
      <c r="B98" s="109" t="s">
        <v>335</v>
      </c>
      <c r="C98" s="146">
        <f t="shared" si="1098"/>
        <v>11.2</v>
      </c>
      <c r="D98" s="146">
        <f t="shared" si="1099"/>
        <v>0</v>
      </c>
      <c r="E98" s="123">
        <f t="shared" ref="E98" si="1383">E99</f>
        <v>10.5</v>
      </c>
      <c r="F98" s="123">
        <f t="shared" ref="F98" si="1384">F99</f>
        <v>0</v>
      </c>
      <c r="G98" s="123">
        <f t="shared" ref="G98" si="1385">G99</f>
        <v>0.7</v>
      </c>
      <c r="H98" s="123">
        <f t="shared" ref="H98" si="1386">H99</f>
        <v>0</v>
      </c>
      <c r="I98" s="123">
        <f t="shared" ref="I98" si="1387">I99</f>
        <v>0</v>
      </c>
      <c r="J98" s="123">
        <f t="shared" ref="J98" si="1388">J99</f>
        <v>0</v>
      </c>
      <c r="K98" s="123">
        <f t="shared" ref="K98" si="1389">K99</f>
        <v>0</v>
      </c>
      <c r="L98" s="123">
        <f t="shared" ref="L98" si="1390">L99</f>
        <v>0</v>
      </c>
      <c r="M98" s="123">
        <f t="shared" ref="M98" si="1391">M99</f>
        <v>0</v>
      </c>
      <c r="N98" s="123">
        <f t="shared" ref="N98" si="1392">N99</f>
        <v>0</v>
      </c>
      <c r="O98" s="146">
        <f t="shared" si="1110"/>
        <v>0</v>
      </c>
      <c r="P98" s="146">
        <f t="shared" si="1111"/>
        <v>0</v>
      </c>
      <c r="Q98" s="127">
        <f t="shared" ref="Q98" si="1393">Q99</f>
        <v>0</v>
      </c>
      <c r="R98" s="127">
        <f t="shared" ref="R98" si="1394">R99</f>
        <v>0</v>
      </c>
      <c r="S98" s="127">
        <f t="shared" ref="S98" si="1395">S99</f>
        <v>0</v>
      </c>
      <c r="T98" s="127">
        <f t="shared" ref="T98" si="1396">T99</f>
        <v>0</v>
      </c>
      <c r="U98" s="127">
        <f t="shared" ref="U98" si="1397">U99</f>
        <v>0</v>
      </c>
      <c r="V98" s="127">
        <f t="shared" ref="V98" si="1398">V99</f>
        <v>0</v>
      </c>
      <c r="W98" s="127">
        <f t="shared" ref="W98" si="1399">W99</f>
        <v>0</v>
      </c>
      <c r="X98" s="127">
        <f t="shared" ref="X98" si="1400">X99</f>
        <v>0</v>
      </c>
      <c r="Y98" s="127">
        <f t="shared" ref="Y98" si="1401">Y99</f>
        <v>0</v>
      </c>
      <c r="Z98" s="127">
        <f t="shared" ref="Z98" si="1402">Z99</f>
        <v>0</v>
      </c>
      <c r="AA98" s="11">
        <f t="shared" si="1122"/>
        <v>11.2</v>
      </c>
      <c r="AB98" s="11">
        <f t="shared" si="1123"/>
        <v>0</v>
      </c>
      <c r="AC98" s="97">
        <f t="shared" ref="AC98" si="1403">AC99</f>
        <v>10.5</v>
      </c>
      <c r="AD98" s="97">
        <f t="shared" ref="AD98" si="1404">AD99</f>
        <v>0</v>
      </c>
      <c r="AE98" s="97">
        <f t="shared" ref="AE98" si="1405">AE99</f>
        <v>0.7</v>
      </c>
      <c r="AF98" s="97">
        <f t="shared" ref="AF98" si="1406">AF99</f>
        <v>0</v>
      </c>
      <c r="AG98" s="97">
        <f t="shared" ref="AG98" si="1407">AG99</f>
        <v>0</v>
      </c>
      <c r="AH98" s="97">
        <f t="shared" ref="AH98" si="1408">AH99</f>
        <v>0</v>
      </c>
      <c r="AI98" s="97">
        <f t="shared" ref="AI98" si="1409">AI99</f>
        <v>0</v>
      </c>
      <c r="AJ98" s="97">
        <f t="shared" ref="AJ98" si="1410">AJ99</f>
        <v>0</v>
      </c>
      <c r="AK98" s="97">
        <f t="shared" ref="AK98" si="1411">AK99</f>
        <v>0</v>
      </c>
      <c r="AL98" s="97">
        <f t="shared" ref="AL98" si="1412">AL99</f>
        <v>0</v>
      </c>
      <c r="AN98" s="155">
        <f>AA98-'3 priedas_asignavimai'!AW270</f>
        <v>0</v>
      </c>
    </row>
    <row r="99" spans="1:40" ht="15.75" customHeight="1" x14ac:dyDescent="0.25">
      <c r="A99" s="30"/>
      <c r="B99" s="20" t="s">
        <v>7</v>
      </c>
      <c r="C99" s="146">
        <f t="shared" si="1098"/>
        <v>11.2</v>
      </c>
      <c r="D99" s="146">
        <f t="shared" si="1099"/>
        <v>0</v>
      </c>
      <c r="E99" s="6">
        <v>10.5</v>
      </c>
      <c r="F99" s="6"/>
      <c r="G99" s="6">
        <v>0.7</v>
      </c>
      <c r="H99" s="6"/>
      <c r="I99" s="6"/>
      <c r="J99" s="6"/>
      <c r="K99" s="6"/>
      <c r="L99" s="6"/>
      <c r="M99" s="6"/>
      <c r="N99" s="6"/>
      <c r="O99" s="146">
        <f t="shared" si="1110"/>
        <v>0</v>
      </c>
      <c r="P99" s="146">
        <f t="shared" si="1111"/>
        <v>0</v>
      </c>
      <c r="Q99" s="128"/>
      <c r="R99" s="128"/>
      <c r="S99" s="128"/>
      <c r="T99" s="128"/>
      <c r="U99" s="128"/>
      <c r="V99" s="128"/>
      <c r="W99" s="128"/>
      <c r="X99" s="128"/>
      <c r="Y99" s="128"/>
      <c r="Z99" s="128"/>
      <c r="AA99" s="11">
        <f t="shared" si="1122"/>
        <v>11.2</v>
      </c>
      <c r="AB99" s="11">
        <f t="shared" si="1123"/>
        <v>0</v>
      </c>
      <c r="AC99" s="5">
        <f t="shared" ref="AC99" si="1413">E99+Q99</f>
        <v>10.5</v>
      </c>
      <c r="AD99" s="5">
        <f t="shared" ref="AD99" si="1414">F99+R99</f>
        <v>0</v>
      </c>
      <c r="AE99" s="5">
        <f t="shared" ref="AE99" si="1415">G99+S99</f>
        <v>0.7</v>
      </c>
      <c r="AF99" s="5">
        <f t="shared" ref="AF99" si="1416">H99+T99</f>
        <v>0</v>
      </c>
      <c r="AG99" s="5">
        <f t="shared" ref="AG99" si="1417">I99+U99</f>
        <v>0</v>
      </c>
      <c r="AH99" s="5">
        <f t="shared" ref="AH99" si="1418">J99+V99</f>
        <v>0</v>
      </c>
      <c r="AI99" s="5">
        <f t="shared" ref="AI99" si="1419">K99+W99</f>
        <v>0</v>
      </c>
      <c r="AJ99" s="5">
        <f t="shared" ref="AJ99" si="1420">L99+X99</f>
        <v>0</v>
      </c>
      <c r="AK99" s="5">
        <f t="shared" ref="AK99" si="1421">M99+Y99</f>
        <v>0</v>
      </c>
      <c r="AL99" s="5">
        <f t="shared" ref="AL99" si="1422">N99+Z99</f>
        <v>0</v>
      </c>
      <c r="AN99" s="155">
        <f>AA99-'3 priedas_asignavimai'!AW271</f>
        <v>0</v>
      </c>
    </row>
    <row r="100" spans="1:40" ht="15.75" customHeight="1" x14ac:dyDescent="0.25">
      <c r="A100" s="29" t="s">
        <v>43</v>
      </c>
      <c r="B100" s="109" t="s">
        <v>337</v>
      </c>
      <c r="C100" s="146">
        <f t="shared" si="1098"/>
        <v>2.9</v>
      </c>
      <c r="D100" s="146">
        <f t="shared" si="1099"/>
        <v>0</v>
      </c>
      <c r="E100" s="123">
        <f t="shared" ref="E100" si="1423">E101</f>
        <v>2.2999999999999998</v>
      </c>
      <c r="F100" s="123">
        <f t="shared" ref="F100" si="1424">F101</f>
        <v>0</v>
      </c>
      <c r="G100" s="123">
        <f t="shared" ref="G100" si="1425">G101</f>
        <v>0.6</v>
      </c>
      <c r="H100" s="123">
        <f t="shared" ref="H100" si="1426">H101</f>
        <v>0</v>
      </c>
      <c r="I100" s="123">
        <f t="shared" ref="I100" si="1427">I101</f>
        <v>0</v>
      </c>
      <c r="J100" s="123">
        <f t="shared" ref="J100" si="1428">J101</f>
        <v>0</v>
      </c>
      <c r="K100" s="123">
        <f t="shared" ref="K100" si="1429">K101</f>
        <v>0</v>
      </c>
      <c r="L100" s="123">
        <f t="shared" ref="L100" si="1430">L101</f>
        <v>0</v>
      </c>
      <c r="M100" s="123">
        <f t="shared" ref="M100" si="1431">M101</f>
        <v>0</v>
      </c>
      <c r="N100" s="123">
        <f t="shared" ref="N100" si="1432">N101</f>
        <v>0</v>
      </c>
      <c r="O100" s="146">
        <f t="shared" si="1110"/>
        <v>0</v>
      </c>
      <c r="P100" s="146">
        <f t="shared" si="1111"/>
        <v>0</v>
      </c>
      <c r="Q100" s="127">
        <f t="shared" ref="Q100" si="1433">Q101</f>
        <v>0</v>
      </c>
      <c r="R100" s="127">
        <f t="shared" ref="R100" si="1434">R101</f>
        <v>0</v>
      </c>
      <c r="S100" s="127">
        <f t="shared" ref="S100" si="1435">S101</f>
        <v>0</v>
      </c>
      <c r="T100" s="127">
        <f t="shared" ref="T100" si="1436">T101</f>
        <v>0</v>
      </c>
      <c r="U100" s="127">
        <f t="shared" ref="U100" si="1437">U101</f>
        <v>0</v>
      </c>
      <c r="V100" s="127">
        <f t="shared" ref="V100" si="1438">V101</f>
        <v>0</v>
      </c>
      <c r="W100" s="127">
        <f t="shared" ref="W100" si="1439">W101</f>
        <v>0</v>
      </c>
      <c r="X100" s="127">
        <f t="shared" ref="X100" si="1440">X101</f>
        <v>0</v>
      </c>
      <c r="Y100" s="127">
        <f t="shared" ref="Y100" si="1441">Y101</f>
        <v>0</v>
      </c>
      <c r="Z100" s="127">
        <f t="shared" ref="Z100" si="1442">Z101</f>
        <v>0</v>
      </c>
      <c r="AA100" s="11">
        <f t="shared" si="1122"/>
        <v>2.9</v>
      </c>
      <c r="AB100" s="11">
        <f t="shared" si="1123"/>
        <v>0</v>
      </c>
      <c r="AC100" s="97">
        <f t="shared" ref="AC100" si="1443">AC101</f>
        <v>2.2999999999999998</v>
      </c>
      <c r="AD100" s="97">
        <f t="shared" ref="AD100" si="1444">AD101</f>
        <v>0</v>
      </c>
      <c r="AE100" s="97">
        <f t="shared" ref="AE100" si="1445">AE101</f>
        <v>0.6</v>
      </c>
      <c r="AF100" s="97">
        <f t="shared" ref="AF100" si="1446">AF101</f>
        <v>0</v>
      </c>
      <c r="AG100" s="97">
        <f t="shared" ref="AG100" si="1447">AG101</f>
        <v>0</v>
      </c>
      <c r="AH100" s="97">
        <f t="shared" ref="AH100" si="1448">AH101</f>
        <v>0</v>
      </c>
      <c r="AI100" s="97">
        <f t="shared" ref="AI100" si="1449">AI101</f>
        <v>0</v>
      </c>
      <c r="AJ100" s="97">
        <f t="shared" ref="AJ100" si="1450">AJ101</f>
        <v>0</v>
      </c>
      <c r="AK100" s="97">
        <f t="shared" ref="AK100" si="1451">AK101</f>
        <v>0</v>
      </c>
      <c r="AL100" s="97">
        <f t="shared" ref="AL100" si="1452">AL101</f>
        <v>0</v>
      </c>
      <c r="AN100" s="155">
        <f>AA100-'3 priedas_asignavimai'!AW274</f>
        <v>0</v>
      </c>
    </row>
    <row r="101" spans="1:40" ht="15.75" customHeight="1" x14ac:dyDescent="0.25">
      <c r="A101" s="30"/>
      <c r="B101" s="20" t="s">
        <v>7</v>
      </c>
      <c r="C101" s="146">
        <f t="shared" si="1098"/>
        <v>2.9</v>
      </c>
      <c r="D101" s="146">
        <f t="shared" si="1099"/>
        <v>0</v>
      </c>
      <c r="E101" s="6">
        <v>2.2999999999999998</v>
      </c>
      <c r="F101" s="6"/>
      <c r="G101" s="6">
        <v>0.6</v>
      </c>
      <c r="H101" s="6"/>
      <c r="I101" s="6"/>
      <c r="J101" s="6"/>
      <c r="K101" s="6"/>
      <c r="L101" s="6"/>
      <c r="M101" s="6"/>
      <c r="N101" s="6"/>
      <c r="O101" s="146">
        <f t="shared" si="1110"/>
        <v>0</v>
      </c>
      <c r="P101" s="146">
        <f t="shared" si="1111"/>
        <v>0</v>
      </c>
      <c r="Q101" s="128"/>
      <c r="R101" s="128"/>
      <c r="S101" s="128"/>
      <c r="T101" s="128"/>
      <c r="U101" s="128"/>
      <c r="V101" s="128"/>
      <c r="W101" s="128"/>
      <c r="X101" s="128"/>
      <c r="Y101" s="128"/>
      <c r="Z101" s="128"/>
      <c r="AA101" s="11">
        <f t="shared" si="1122"/>
        <v>2.9</v>
      </c>
      <c r="AB101" s="11">
        <f t="shared" si="1123"/>
        <v>0</v>
      </c>
      <c r="AC101" s="5">
        <f t="shared" ref="AC101" si="1453">E101+Q101</f>
        <v>2.2999999999999998</v>
      </c>
      <c r="AD101" s="5">
        <f t="shared" ref="AD101" si="1454">F101+R101</f>
        <v>0</v>
      </c>
      <c r="AE101" s="5">
        <f t="shared" ref="AE101" si="1455">G101+S101</f>
        <v>0.6</v>
      </c>
      <c r="AF101" s="5">
        <f t="shared" ref="AF101" si="1456">H101+T101</f>
        <v>0</v>
      </c>
      <c r="AG101" s="5">
        <f t="shared" ref="AG101" si="1457">I101+U101</f>
        <v>0</v>
      </c>
      <c r="AH101" s="5">
        <f t="shared" ref="AH101" si="1458">J101+V101</f>
        <v>0</v>
      </c>
      <c r="AI101" s="5">
        <f t="shared" ref="AI101" si="1459">K101+W101</f>
        <v>0</v>
      </c>
      <c r="AJ101" s="5">
        <f t="shared" ref="AJ101" si="1460">L101+X101</f>
        <v>0</v>
      </c>
      <c r="AK101" s="5">
        <f t="shared" ref="AK101" si="1461">M101+Y101</f>
        <v>0</v>
      </c>
      <c r="AL101" s="5">
        <f t="shared" ref="AL101" si="1462">N101+Z101</f>
        <v>0</v>
      </c>
      <c r="AN101" s="155">
        <f>AA101-'3 priedas_asignavimai'!AW275</f>
        <v>0</v>
      </c>
    </row>
    <row r="102" spans="1:40" ht="15.75" customHeight="1" x14ac:dyDescent="0.25">
      <c r="A102" s="29" t="s">
        <v>44</v>
      </c>
      <c r="B102" s="109" t="s">
        <v>338</v>
      </c>
      <c r="C102" s="146">
        <f t="shared" si="1098"/>
        <v>9</v>
      </c>
      <c r="D102" s="146">
        <f t="shared" si="1099"/>
        <v>0</v>
      </c>
      <c r="E102" s="123">
        <f t="shared" ref="E102" si="1463">E103</f>
        <v>9</v>
      </c>
      <c r="F102" s="123">
        <f t="shared" ref="F102" si="1464">F103</f>
        <v>0</v>
      </c>
      <c r="G102" s="123">
        <f t="shared" ref="G102" si="1465">G103</f>
        <v>0</v>
      </c>
      <c r="H102" s="123">
        <f t="shared" ref="H102" si="1466">H103</f>
        <v>0</v>
      </c>
      <c r="I102" s="123">
        <f t="shared" ref="I102" si="1467">I103</f>
        <v>0</v>
      </c>
      <c r="J102" s="123">
        <f t="shared" ref="J102" si="1468">J103</f>
        <v>0</v>
      </c>
      <c r="K102" s="123">
        <f t="shared" ref="K102" si="1469">K103</f>
        <v>0</v>
      </c>
      <c r="L102" s="123">
        <f t="shared" ref="L102" si="1470">L103</f>
        <v>0</v>
      </c>
      <c r="M102" s="123">
        <f t="shared" ref="M102" si="1471">M103</f>
        <v>0</v>
      </c>
      <c r="N102" s="123">
        <f t="shared" ref="N102" si="1472">N103</f>
        <v>0</v>
      </c>
      <c r="O102" s="146">
        <f t="shared" si="1110"/>
        <v>0</v>
      </c>
      <c r="P102" s="146">
        <f t="shared" si="1111"/>
        <v>0</v>
      </c>
      <c r="Q102" s="127">
        <f t="shared" ref="Q102" si="1473">Q103</f>
        <v>0</v>
      </c>
      <c r="R102" s="127">
        <f t="shared" ref="R102" si="1474">R103</f>
        <v>0</v>
      </c>
      <c r="S102" s="127">
        <f t="shared" ref="S102" si="1475">S103</f>
        <v>0</v>
      </c>
      <c r="T102" s="127">
        <f t="shared" ref="T102" si="1476">T103</f>
        <v>0</v>
      </c>
      <c r="U102" s="127">
        <f t="shared" ref="U102" si="1477">U103</f>
        <v>0</v>
      </c>
      <c r="V102" s="127">
        <f t="shared" ref="V102" si="1478">V103</f>
        <v>0</v>
      </c>
      <c r="W102" s="127">
        <f t="shared" ref="W102" si="1479">W103</f>
        <v>0</v>
      </c>
      <c r="X102" s="127">
        <f t="shared" ref="X102" si="1480">X103</f>
        <v>0</v>
      </c>
      <c r="Y102" s="127">
        <f t="shared" ref="Y102" si="1481">Y103</f>
        <v>0</v>
      </c>
      <c r="Z102" s="127">
        <f t="shared" ref="Z102" si="1482">Z103</f>
        <v>0</v>
      </c>
      <c r="AA102" s="11">
        <f t="shared" si="1122"/>
        <v>9</v>
      </c>
      <c r="AB102" s="11">
        <f t="shared" si="1123"/>
        <v>0</v>
      </c>
      <c r="AC102" s="97">
        <f t="shared" ref="AC102" si="1483">AC103</f>
        <v>9</v>
      </c>
      <c r="AD102" s="97">
        <f t="shared" ref="AD102" si="1484">AD103</f>
        <v>0</v>
      </c>
      <c r="AE102" s="97">
        <f t="shared" ref="AE102" si="1485">AE103</f>
        <v>0</v>
      </c>
      <c r="AF102" s="97">
        <f t="shared" ref="AF102" si="1486">AF103</f>
        <v>0</v>
      </c>
      <c r="AG102" s="97">
        <f t="shared" ref="AG102" si="1487">AG103</f>
        <v>0</v>
      </c>
      <c r="AH102" s="97">
        <f t="shared" ref="AH102" si="1488">AH103</f>
        <v>0</v>
      </c>
      <c r="AI102" s="97">
        <f t="shared" ref="AI102" si="1489">AI103</f>
        <v>0</v>
      </c>
      <c r="AJ102" s="97">
        <f t="shared" ref="AJ102" si="1490">AJ103</f>
        <v>0</v>
      </c>
      <c r="AK102" s="97">
        <f t="shared" ref="AK102" si="1491">AK103</f>
        <v>0</v>
      </c>
      <c r="AL102" s="97">
        <f t="shared" ref="AL102" si="1492">AL103</f>
        <v>0</v>
      </c>
      <c r="AN102" s="155">
        <f>AA102-'3 priedas_asignavimai'!AW276</f>
        <v>0</v>
      </c>
    </row>
    <row r="103" spans="1:40" ht="15.75" customHeight="1" x14ac:dyDescent="0.25">
      <c r="A103" s="30"/>
      <c r="B103" s="20" t="s">
        <v>7</v>
      </c>
      <c r="C103" s="146">
        <f t="shared" si="1098"/>
        <v>9</v>
      </c>
      <c r="D103" s="146">
        <f t="shared" si="1099"/>
        <v>0</v>
      </c>
      <c r="E103" s="6">
        <v>9</v>
      </c>
      <c r="F103" s="6"/>
      <c r="G103" s="6"/>
      <c r="H103" s="6"/>
      <c r="I103" s="6"/>
      <c r="J103" s="6"/>
      <c r="K103" s="6"/>
      <c r="L103" s="6"/>
      <c r="M103" s="6"/>
      <c r="N103" s="6"/>
      <c r="O103" s="146">
        <f t="shared" si="1110"/>
        <v>0</v>
      </c>
      <c r="P103" s="146">
        <f t="shared" si="1111"/>
        <v>0</v>
      </c>
      <c r="Q103" s="128"/>
      <c r="R103" s="128"/>
      <c r="S103" s="128"/>
      <c r="T103" s="128"/>
      <c r="U103" s="128"/>
      <c r="V103" s="128"/>
      <c r="W103" s="128"/>
      <c r="X103" s="128"/>
      <c r="Y103" s="128"/>
      <c r="Z103" s="128"/>
      <c r="AA103" s="11">
        <f t="shared" si="1122"/>
        <v>9</v>
      </c>
      <c r="AB103" s="11">
        <f t="shared" si="1123"/>
        <v>0</v>
      </c>
      <c r="AC103" s="5">
        <f t="shared" ref="AC103" si="1493">E103+Q103</f>
        <v>9</v>
      </c>
      <c r="AD103" s="5">
        <f t="shared" ref="AD103" si="1494">F103+R103</f>
        <v>0</v>
      </c>
      <c r="AE103" s="5">
        <f t="shared" ref="AE103" si="1495">G103+S103</f>
        <v>0</v>
      </c>
      <c r="AF103" s="5">
        <f t="shared" ref="AF103" si="1496">H103+T103</f>
        <v>0</v>
      </c>
      <c r="AG103" s="5">
        <f t="shared" ref="AG103" si="1497">I103+U103</f>
        <v>0</v>
      </c>
      <c r="AH103" s="5">
        <f t="shared" ref="AH103" si="1498">J103+V103</f>
        <v>0</v>
      </c>
      <c r="AI103" s="5">
        <f t="shared" ref="AI103" si="1499">K103+W103</f>
        <v>0</v>
      </c>
      <c r="AJ103" s="5">
        <f t="shared" ref="AJ103" si="1500">L103+X103</f>
        <v>0</v>
      </c>
      <c r="AK103" s="5">
        <f t="shared" ref="AK103" si="1501">M103+Y103</f>
        <v>0</v>
      </c>
      <c r="AL103" s="5">
        <f t="shared" ref="AL103" si="1502">N103+Z103</f>
        <v>0</v>
      </c>
      <c r="AN103" s="155">
        <f>AA103-'3 priedas_asignavimai'!AW277</f>
        <v>0</v>
      </c>
    </row>
    <row r="104" spans="1:40" ht="15.75" customHeight="1" x14ac:dyDescent="0.25">
      <c r="A104" s="29" t="s">
        <v>45</v>
      </c>
      <c r="B104" s="109" t="s">
        <v>341</v>
      </c>
      <c r="C104" s="146">
        <f t="shared" si="1098"/>
        <v>2.6</v>
      </c>
      <c r="D104" s="146">
        <f t="shared" si="1099"/>
        <v>0</v>
      </c>
      <c r="E104" s="123">
        <f t="shared" ref="E104" si="1503">E105</f>
        <v>2.6</v>
      </c>
      <c r="F104" s="123">
        <f t="shared" ref="F104" si="1504">F105</f>
        <v>0</v>
      </c>
      <c r="G104" s="123">
        <f t="shared" ref="G104" si="1505">G105</f>
        <v>0</v>
      </c>
      <c r="H104" s="123">
        <f t="shared" ref="H104" si="1506">H105</f>
        <v>0</v>
      </c>
      <c r="I104" s="123">
        <f t="shared" ref="I104" si="1507">I105</f>
        <v>0</v>
      </c>
      <c r="J104" s="123">
        <f t="shared" ref="J104" si="1508">J105</f>
        <v>0</v>
      </c>
      <c r="K104" s="123">
        <f t="shared" ref="K104" si="1509">K105</f>
        <v>0</v>
      </c>
      <c r="L104" s="123">
        <f t="shared" ref="L104" si="1510">L105</f>
        <v>0</v>
      </c>
      <c r="M104" s="123">
        <f t="shared" ref="M104" si="1511">M105</f>
        <v>0</v>
      </c>
      <c r="N104" s="123">
        <f t="shared" ref="N104" si="1512">N105</f>
        <v>0</v>
      </c>
      <c r="O104" s="146">
        <f t="shared" si="1110"/>
        <v>0</v>
      </c>
      <c r="P104" s="146">
        <f t="shared" si="1111"/>
        <v>0</v>
      </c>
      <c r="Q104" s="127">
        <f t="shared" ref="Q104" si="1513">Q105</f>
        <v>0</v>
      </c>
      <c r="R104" s="127">
        <f t="shared" ref="R104" si="1514">R105</f>
        <v>0</v>
      </c>
      <c r="S104" s="127">
        <f t="shared" ref="S104" si="1515">S105</f>
        <v>0</v>
      </c>
      <c r="T104" s="127">
        <f t="shared" ref="T104" si="1516">T105</f>
        <v>0</v>
      </c>
      <c r="U104" s="127">
        <f t="shared" ref="U104" si="1517">U105</f>
        <v>0</v>
      </c>
      <c r="V104" s="127">
        <f t="shared" ref="V104" si="1518">V105</f>
        <v>0</v>
      </c>
      <c r="W104" s="127">
        <f t="shared" ref="W104" si="1519">W105</f>
        <v>0</v>
      </c>
      <c r="X104" s="127">
        <f t="shared" ref="X104" si="1520">X105</f>
        <v>0</v>
      </c>
      <c r="Y104" s="127">
        <f t="shared" ref="Y104" si="1521">Y105</f>
        <v>0</v>
      </c>
      <c r="Z104" s="127">
        <f t="shared" ref="Z104" si="1522">Z105</f>
        <v>0</v>
      </c>
      <c r="AA104" s="11">
        <f t="shared" si="1122"/>
        <v>2.6</v>
      </c>
      <c r="AB104" s="11">
        <f t="shared" si="1123"/>
        <v>0</v>
      </c>
      <c r="AC104" s="97">
        <f t="shared" ref="AC104" si="1523">AC105</f>
        <v>2.6</v>
      </c>
      <c r="AD104" s="97">
        <f t="shared" ref="AD104" si="1524">AD105</f>
        <v>0</v>
      </c>
      <c r="AE104" s="97">
        <f t="shared" ref="AE104" si="1525">AE105</f>
        <v>0</v>
      </c>
      <c r="AF104" s="97">
        <f t="shared" ref="AF104" si="1526">AF105</f>
        <v>0</v>
      </c>
      <c r="AG104" s="97">
        <f t="shared" ref="AG104" si="1527">AG105</f>
        <v>0</v>
      </c>
      <c r="AH104" s="97">
        <f t="shared" ref="AH104" si="1528">AH105</f>
        <v>0</v>
      </c>
      <c r="AI104" s="97">
        <f t="shared" ref="AI104" si="1529">AI105</f>
        <v>0</v>
      </c>
      <c r="AJ104" s="97">
        <f t="shared" ref="AJ104" si="1530">AJ105</f>
        <v>0</v>
      </c>
      <c r="AK104" s="97">
        <f t="shared" ref="AK104" si="1531">AK105</f>
        <v>0</v>
      </c>
      <c r="AL104" s="97">
        <f t="shared" ref="AL104" si="1532">AL105</f>
        <v>0</v>
      </c>
      <c r="AN104" s="155">
        <f>AA104-'3 priedas_asignavimai'!AW282</f>
        <v>0</v>
      </c>
    </row>
    <row r="105" spans="1:40" ht="15.75" customHeight="1" x14ac:dyDescent="0.25">
      <c r="A105" s="30"/>
      <c r="B105" s="20" t="s">
        <v>7</v>
      </c>
      <c r="C105" s="146">
        <f t="shared" si="1098"/>
        <v>2.6</v>
      </c>
      <c r="D105" s="146">
        <f t="shared" si="1099"/>
        <v>0</v>
      </c>
      <c r="E105" s="6">
        <v>2.6</v>
      </c>
      <c r="F105" s="6"/>
      <c r="G105" s="6"/>
      <c r="H105" s="6"/>
      <c r="I105" s="6"/>
      <c r="J105" s="6"/>
      <c r="K105" s="6"/>
      <c r="L105" s="6"/>
      <c r="M105" s="6"/>
      <c r="N105" s="6"/>
      <c r="O105" s="146">
        <f t="shared" si="1110"/>
        <v>0</v>
      </c>
      <c r="P105" s="146">
        <f t="shared" si="1111"/>
        <v>0</v>
      </c>
      <c r="Q105" s="128"/>
      <c r="R105" s="128"/>
      <c r="S105" s="128"/>
      <c r="T105" s="128"/>
      <c r="U105" s="128"/>
      <c r="V105" s="128"/>
      <c r="W105" s="128"/>
      <c r="X105" s="128"/>
      <c r="Y105" s="128"/>
      <c r="Z105" s="128"/>
      <c r="AA105" s="11">
        <f t="shared" si="1122"/>
        <v>2.6</v>
      </c>
      <c r="AB105" s="11">
        <f t="shared" si="1123"/>
        <v>0</v>
      </c>
      <c r="AC105" s="5">
        <f t="shared" ref="AC105" si="1533">E105+Q105</f>
        <v>2.6</v>
      </c>
      <c r="AD105" s="5">
        <f t="shared" ref="AD105" si="1534">F105+R105</f>
        <v>0</v>
      </c>
      <c r="AE105" s="5">
        <f t="shared" ref="AE105" si="1535">G105+S105</f>
        <v>0</v>
      </c>
      <c r="AF105" s="5">
        <f t="shared" ref="AF105" si="1536">H105+T105</f>
        <v>0</v>
      </c>
      <c r="AG105" s="5">
        <f t="shared" ref="AG105" si="1537">I105+U105</f>
        <v>0</v>
      </c>
      <c r="AH105" s="5">
        <f t="shared" ref="AH105" si="1538">J105+V105</f>
        <v>0</v>
      </c>
      <c r="AI105" s="5">
        <f t="shared" ref="AI105" si="1539">K105+W105</f>
        <v>0</v>
      </c>
      <c r="AJ105" s="5">
        <f t="shared" ref="AJ105" si="1540">L105+X105</f>
        <v>0</v>
      </c>
      <c r="AK105" s="5">
        <f t="shared" ref="AK105" si="1541">M105+Y105</f>
        <v>0</v>
      </c>
      <c r="AL105" s="5">
        <f t="shared" ref="AL105" si="1542">N105+Z105</f>
        <v>0</v>
      </c>
      <c r="AN105" s="155">
        <f>AA105-'3 priedas_asignavimai'!AW283</f>
        <v>0</v>
      </c>
    </row>
    <row r="106" spans="1:40" ht="15.75" customHeight="1" x14ac:dyDescent="0.25">
      <c r="A106" s="29" t="s">
        <v>46</v>
      </c>
      <c r="B106" s="109" t="s">
        <v>343</v>
      </c>
      <c r="C106" s="146">
        <f t="shared" si="1098"/>
        <v>14.9</v>
      </c>
      <c r="D106" s="146">
        <f t="shared" si="1099"/>
        <v>0</v>
      </c>
      <c r="E106" s="123">
        <f t="shared" ref="E106" si="1543">E107</f>
        <v>14.9</v>
      </c>
      <c r="F106" s="123">
        <f t="shared" ref="F106" si="1544">F107</f>
        <v>0</v>
      </c>
      <c r="G106" s="123">
        <f t="shared" ref="G106" si="1545">G107</f>
        <v>0</v>
      </c>
      <c r="H106" s="123">
        <f t="shared" ref="H106" si="1546">H107</f>
        <v>0</v>
      </c>
      <c r="I106" s="123">
        <f t="shared" ref="I106" si="1547">I107</f>
        <v>0</v>
      </c>
      <c r="J106" s="123">
        <f t="shared" ref="J106" si="1548">J107</f>
        <v>0</v>
      </c>
      <c r="K106" s="123">
        <f t="shared" ref="K106" si="1549">K107</f>
        <v>0</v>
      </c>
      <c r="L106" s="123">
        <f t="shared" ref="L106" si="1550">L107</f>
        <v>0</v>
      </c>
      <c r="M106" s="123">
        <f t="shared" ref="M106" si="1551">M107</f>
        <v>0</v>
      </c>
      <c r="N106" s="123">
        <f t="shared" ref="N106" si="1552">N107</f>
        <v>0</v>
      </c>
      <c r="O106" s="146">
        <f t="shared" si="1110"/>
        <v>0</v>
      </c>
      <c r="P106" s="146">
        <f t="shared" si="1111"/>
        <v>0</v>
      </c>
      <c r="Q106" s="127">
        <f t="shared" ref="Q106" si="1553">Q107</f>
        <v>0</v>
      </c>
      <c r="R106" s="127">
        <f t="shared" ref="R106" si="1554">R107</f>
        <v>0</v>
      </c>
      <c r="S106" s="127">
        <f t="shared" ref="S106" si="1555">S107</f>
        <v>0</v>
      </c>
      <c r="T106" s="127">
        <f t="shared" ref="T106" si="1556">T107</f>
        <v>0</v>
      </c>
      <c r="U106" s="127">
        <f t="shared" ref="U106" si="1557">U107</f>
        <v>0</v>
      </c>
      <c r="V106" s="127">
        <f t="shared" ref="V106" si="1558">V107</f>
        <v>0</v>
      </c>
      <c r="W106" s="127">
        <f t="shared" ref="W106" si="1559">W107</f>
        <v>0</v>
      </c>
      <c r="X106" s="127">
        <f t="shared" ref="X106" si="1560">X107</f>
        <v>0</v>
      </c>
      <c r="Y106" s="127">
        <f t="shared" ref="Y106" si="1561">Y107</f>
        <v>0</v>
      </c>
      <c r="Z106" s="127">
        <f t="shared" ref="Z106" si="1562">Z107</f>
        <v>0</v>
      </c>
      <c r="AA106" s="11">
        <f t="shared" si="1122"/>
        <v>14.9</v>
      </c>
      <c r="AB106" s="11">
        <f t="shared" si="1123"/>
        <v>0</v>
      </c>
      <c r="AC106" s="97">
        <f t="shared" ref="AC106" si="1563">AC107</f>
        <v>14.9</v>
      </c>
      <c r="AD106" s="97">
        <f t="shared" ref="AD106" si="1564">AD107</f>
        <v>0</v>
      </c>
      <c r="AE106" s="97">
        <f t="shared" ref="AE106" si="1565">AE107</f>
        <v>0</v>
      </c>
      <c r="AF106" s="97">
        <f t="shared" ref="AF106" si="1566">AF107</f>
        <v>0</v>
      </c>
      <c r="AG106" s="97">
        <f t="shared" ref="AG106" si="1567">AG107</f>
        <v>0</v>
      </c>
      <c r="AH106" s="97">
        <f t="shared" ref="AH106" si="1568">AH107</f>
        <v>0</v>
      </c>
      <c r="AI106" s="97">
        <f t="shared" ref="AI106" si="1569">AI107</f>
        <v>0</v>
      </c>
      <c r="AJ106" s="97">
        <f t="shared" ref="AJ106" si="1570">AJ107</f>
        <v>0</v>
      </c>
      <c r="AK106" s="97">
        <f t="shared" ref="AK106" si="1571">AK107</f>
        <v>0</v>
      </c>
      <c r="AL106" s="97">
        <f t="shared" ref="AL106" si="1572">AL107</f>
        <v>0</v>
      </c>
      <c r="AN106" s="155">
        <f>AA106-'3 priedas_asignavimai'!AW284</f>
        <v>0</v>
      </c>
    </row>
    <row r="107" spans="1:40" ht="15.75" customHeight="1" x14ac:dyDescent="0.25">
      <c r="A107" s="30"/>
      <c r="B107" s="20" t="s">
        <v>7</v>
      </c>
      <c r="C107" s="146">
        <f t="shared" si="1098"/>
        <v>14.9</v>
      </c>
      <c r="D107" s="146">
        <f t="shared" si="1099"/>
        <v>0</v>
      </c>
      <c r="E107" s="6">
        <v>14.9</v>
      </c>
      <c r="F107" s="6"/>
      <c r="G107" s="6"/>
      <c r="H107" s="6"/>
      <c r="I107" s="6"/>
      <c r="J107" s="6"/>
      <c r="K107" s="6"/>
      <c r="L107" s="6"/>
      <c r="M107" s="6"/>
      <c r="N107" s="6"/>
      <c r="O107" s="146">
        <f t="shared" si="1110"/>
        <v>0</v>
      </c>
      <c r="P107" s="146">
        <f t="shared" si="1111"/>
        <v>0</v>
      </c>
      <c r="Q107" s="128"/>
      <c r="R107" s="128"/>
      <c r="S107" s="128"/>
      <c r="T107" s="128"/>
      <c r="U107" s="128"/>
      <c r="V107" s="128"/>
      <c r="W107" s="128"/>
      <c r="X107" s="128"/>
      <c r="Y107" s="128"/>
      <c r="Z107" s="128"/>
      <c r="AA107" s="11">
        <f t="shared" si="1122"/>
        <v>14.9</v>
      </c>
      <c r="AB107" s="11">
        <f t="shared" si="1123"/>
        <v>0</v>
      </c>
      <c r="AC107" s="5">
        <f t="shared" ref="AC107" si="1573">E107+Q107</f>
        <v>14.9</v>
      </c>
      <c r="AD107" s="5">
        <f t="shared" ref="AD107" si="1574">F107+R107</f>
        <v>0</v>
      </c>
      <c r="AE107" s="5"/>
      <c r="AF107" s="5">
        <f t="shared" ref="AF107" si="1575">H107+T107</f>
        <v>0</v>
      </c>
      <c r="AG107" s="5">
        <f t="shared" ref="AG107" si="1576">I107+U107</f>
        <v>0</v>
      </c>
      <c r="AH107" s="5">
        <f t="shared" ref="AH107" si="1577">J107+V107</f>
        <v>0</v>
      </c>
      <c r="AI107" s="5">
        <f t="shared" ref="AI107" si="1578">K107+W107</f>
        <v>0</v>
      </c>
      <c r="AJ107" s="5">
        <f t="shared" ref="AJ107" si="1579">L107+X107</f>
        <v>0</v>
      </c>
      <c r="AK107" s="5">
        <f t="shared" ref="AK107" si="1580">M107+Y107</f>
        <v>0</v>
      </c>
      <c r="AL107" s="5">
        <f t="shared" ref="AL107" si="1581">N107+Z107</f>
        <v>0</v>
      </c>
      <c r="AN107" s="155">
        <f>AA107-'3 priedas_asignavimai'!AW285</f>
        <v>0</v>
      </c>
    </row>
    <row r="108" spans="1:40" ht="15.75" customHeight="1" x14ac:dyDescent="0.25">
      <c r="A108" s="29" t="s">
        <v>54</v>
      </c>
      <c r="B108" s="109" t="s">
        <v>342</v>
      </c>
      <c r="C108" s="146">
        <f t="shared" si="1098"/>
        <v>10.7</v>
      </c>
      <c r="D108" s="146">
        <f t="shared" si="1099"/>
        <v>0</v>
      </c>
      <c r="E108" s="123">
        <f t="shared" ref="E108" si="1582">E109</f>
        <v>7.1</v>
      </c>
      <c r="F108" s="123">
        <f t="shared" ref="F108" si="1583">F109</f>
        <v>0</v>
      </c>
      <c r="G108" s="123">
        <f t="shared" ref="G108" si="1584">G109</f>
        <v>3.6</v>
      </c>
      <c r="H108" s="123">
        <f t="shared" ref="H108" si="1585">H109</f>
        <v>0</v>
      </c>
      <c r="I108" s="123">
        <f t="shared" ref="I108" si="1586">I109</f>
        <v>0</v>
      </c>
      <c r="J108" s="123">
        <f t="shared" ref="J108" si="1587">J109</f>
        <v>0</v>
      </c>
      <c r="K108" s="123">
        <f t="shared" ref="K108" si="1588">K109</f>
        <v>0</v>
      </c>
      <c r="L108" s="123">
        <f t="shared" ref="L108" si="1589">L109</f>
        <v>0</v>
      </c>
      <c r="M108" s="123">
        <f t="shared" ref="M108" si="1590">M109</f>
        <v>0</v>
      </c>
      <c r="N108" s="123">
        <f t="shared" ref="N108" si="1591">N109</f>
        <v>0</v>
      </c>
      <c r="O108" s="146">
        <f t="shared" si="1110"/>
        <v>0</v>
      </c>
      <c r="P108" s="146">
        <f t="shared" si="1111"/>
        <v>0</v>
      </c>
      <c r="Q108" s="127">
        <f t="shared" ref="Q108" si="1592">Q109</f>
        <v>0</v>
      </c>
      <c r="R108" s="127">
        <f t="shared" ref="R108" si="1593">R109</f>
        <v>0</v>
      </c>
      <c r="S108" s="127">
        <f t="shared" ref="S108" si="1594">S109</f>
        <v>0</v>
      </c>
      <c r="T108" s="127">
        <f t="shared" ref="T108" si="1595">T109</f>
        <v>0</v>
      </c>
      <c r="U108" s="127">
        <f t="shared" ref="U108" si="1596">U109</f>
        <v>0</v>
      </c>
      <c r="V108" s="127">
        <f t="shared" ref="V108" si="1597">V109</f>
        <v>0</v>
      </c>
      <c r="W108" s="127">
        <f t="shared" ref="W108" si="1598">W109</f>
        <v>0</v>
      </c>
      <c r="X108" s="127">
        <f t="shared" ref="X108" si="1599">X109</f>
        <v>0</v>
      </c>
      <c r="Y108" s="127">
        <f t="shared" ref="Y108" si="1600">Y109</f>
        <v>0</v>
      </c>
      <c r="Z108" s="127">
        <f t="shared" ref="Z108" si="1601">Z109</f>
        <v>0</v>
      </c>
      <c r="AA108" s="11">
        <f t="shared" si="1122"/>
        <v>10.7</v>
      </c>
      <c r="AB108" s="11">
        <f t="shared" si="1123"/>
        <v>0</v>
      </c>
      <c r="AC108" s="97">
        <f t="shared" ref="AC108" si="1602">AC109</f>
        <v>7.1</v>
      </c>
      <c r="AD108" s="97">
        <f t="shared" ref="AD108" si="1603">AD109</f>
        <v>0</v>
      </c>
      <c r="AE108" s="97">
        <f t="shared" ref="AE108" si="1604">AE109</f>
        <v>3.6</v>
      </c>
      <c r="AF108" s="97">
        <f t="shared" ref="AF108" si="1605">AF109</f>
        <v>0</v>
      </c>
      <c r="AG108" s="97">
        <f t="shared" ref="AG108" si="1606">AG109</f>
        <v>0</v>
      </c>
      <c r="AH108" s="97">
        <f t="shared" ref="AH108" si="1607">AH109</f>
        <v>0</v>
      </c>
      <c r="AI108" s="97">
        <f t="shared" ref="AI108" si="1608">AI109</f>
        <v>0</v>
      </c>
      <c r="AJ108" s="97">
        <f t="shared" ref="AJ108" si="1609">AJ109</f>
        <v>0</v>
      </c>
      <c r="AK108" s="97">
        <f t="shared" ref="AK108" si="1610">AK109</f>
        <v>0</v>
      </c>
      <c r="AL108" s="97">
        <f t="shared" ref="AL108" si="1611">AL109</f>
        <v>0</v>
      </c>
      <c r="AN108" s="155">
        <f>AA108-'3 priedas_asignavimai'!AW287</f>
        <v>0</v>
      </c>
    </row>
    <row r="109" spans="1:40" ht="15.75" customHeight="1" x14ac:dyDescent="0.25">
      <c r="A109" s="30"/>
      <c r="B109" s="20" t="s">
        <v>7</v>
      </c>
      <c r="C109" s="146">
        <f t="shared" si="1098"/>
        <v>10.7</v>
      </c>
      <c r="D109" s="146">
        <f t="shared" si="1099"/>
        <v>0</v>
      </c>
      <c r="E109" s="6">
        <v>7.1</v>
      </c>
      <c r="F109" s="6"/>
      <c r="G109" s="6">
        <v>3.6</v>
      </c>
      <c r="H109" s="6"/>
      <c r="I109" s="6"/>
      <c r="J109" s="6"/>
      <c r="K109" s="6"/>
      <c r="L109" s="6"/>
      <c r="M109" s="6"/>
      <c r="N109" s="6"/>
      <c r="O109" s="146">
        <f t="shared" si="1110"/>
        <v>0</v>
      </c>
      <c r="P109" s="146">
        <f t="shared" si="1111"/>
        <v>0</v>
      </c>
      <c r="Q109" s="128"/>
      <c r="R109" s="128"/>
      <c r="S109" s="128"/>
      <c r="T109" s="128"/>
      <c r="U109" s="128"/>
      <c r="V109" s="128"/>
      <c r="W109" s="128"/>
      <c r="X109" s="128"/>
      <c r="Y109" s="128"/>
      <c r="Z109" s="128"/>
      <c r="AA109" s="11">
        <f t="shared" si="1122"/>
        <v>10.7</v>
      </c>
      <c r="AB109" s="11">
        <f t="shared" si="1123"/>
        <v>0</v>
      </c>
      <c r="AC109" s="5">
        <f t="shared" ref="AC109" si="1612">E109+Q109</f>
        <v>7.1</v>
      </c>
      <c r="AD109" s="5">
        <f t="shared" ref="AD109" si="1613">F109+R109</f>
        <v>0</v>
      </c>
      <c r="AE109" s="5">
        <v>3.6</v>
      </c>
      <c r="AF109" s="5">
        <f t="shared" ref="AF109" si="1614">H109+T109</f>
        <v>0</v>
      </c>
      <c r="AG109" s="5">
        <f t="shared" ref="AG109" si="1615">I109+U109</f>
        <v>0</v>
      </c>
      <c r="AH109" s="5">
        <f t="shared" ref="AH109" si="1616">J109+V109</f>
        <v>0</v>
      </c>
      <c r="AI109" s="5">
        <f t="shared" ref="AI109" si="1617">K109+W109</f>
        <v>0</v>
      </c>
      <c r="AJ109" s="5">
        <f t="shared" ref="AJ109" si="1618">L109+X109</f>
        <v>0</v>
      </c>
      <c r="AK109" s="5">
        <f t="shared" ref="AK109" si="1619">M109+Y109</f>
        <v>0</v>
      </c>
      <c r="AL109" s="5">
        <f t="shared" ref="AL109" si="1620">N109+Z109</f>
        <v>0</v>
      </c>
      <c r="AN109" s="155">
        <f>AA109-'3 priedas_asignavimai'!AW288</f>
        <v>0</v>
      </c>
    </row>
    <row r="110" spans="1:40" ht="15.75" customHeight="1" x14ac:dyDescent="0.25">
      <c r="A110" s="29" t="s">
        <v>55</v>
      </c>
      <c r="B110" s="109" t="s">
        <v>345</v>
      </c>
      <c r="C110" s="146">
        <f t="shared" si="1098"/>
        <v>0.4</v>
      </c>
      <c r="D110" s="146">
        <f t="shared" si="1099"/>
        <v>0</v>
      </c>
      <c r="E110" s="123">
        <f t="shared" ref="E110" si="1621">E111</f>
        <v>0.4</v>
      </c>
      <c r="F110" s="123">
        <f t="shared" ref="F110" si="1622">F111</f>
        <v>0</v>
      </c>
      <c r="G110" s="123">
        <f t="shared" ref="G110" si="1623">G111</f>
        <v>0</v>
      </c>
      <c r="H110" s="123">
        <f t="shared" ref="H110" si="1624">H111</f>
        <v>0</v>
      </c>
      <c r="I110" s="123">
        <f t="shared" ref="I110" si="1625">I111</f>
        <v>0</v>
      </c>
      <c r="J110" s="123">
        <f t="shared" ref="J110" si="1626">J111</f>
        <v>0</v>
      </c>
      <c r="K110" s="123">
        <f t="shared" ref="K110" si="1627">K111</f>
        <v>0</v>
      </c>
      <c r="L110" s="123">
        <f t="shared" ref="L110" si="1628">L111</f>
        <v>0</v>
      </c>
      <c r="M110" s="123">
        <f t="shared" ref="M110" si="1629">M111</f>
        <v>0</v>
      </c>
      <c r="N110" s="123">
        <f t="shared" ref="N110" si="1630">N111</f>
        <v>0</v>
      </c>
      <c r="O110" s="146">
        <f t="shared" si="1110"/>
        <v>0</v>
      </c>
      <c r="P110" s="146">
        <f t="shared" si="1111"/>
        <v>0</v>
      </c>
      <c r="Q110" s="127">
        <f t="shared" ref="Q110" si="1631">Q111</f>
        <v>0</v>
      </c>
      <c r="R110" s="127">
        <f t="shared" ref="R110" si="1632">R111</f>
        <v>0</v>
      </c>
      <c r="S110" s="127">
        <f t="shared" ref="S110" si="1633">S111</f>
        <v>0</v>
      </c>
      <c r="T110" s="127">
        <f t="shared" ref="T110" si="1634">T111</f>
        <v>0</v>
      </c>
      <c r="U110" s="127">
        <f t="shared" ref="U110" si="1635">U111</f>
        <v>0</v>
      </c>
      <c r="V110" s="127">
        <f t="shared" ref="V110" si="1636">V111</f>
        <v>0</v>
      </c>
      <c r="W110" s="127">
        <f t="shared" ref="W110" si="1637">W111</f>
        <v>0</v>
      </c>
      <c r="X110" s="127">
        <f t="shared" ref="X110" si="1638">X111</f>
        <v>0</v>
      </c>
      <c r="Y110" s="127">
        <f t="shared" ref="Y110" si="1639">Y111</f>
        <v>0</v>
      </c>
      <c r="Z110" s="127">
        <f t="shared" ref="Z110" si="1640">Z111</f>
        <v>0</v>
      </c>
      <c r="AA110" s="11">
        <f t="shared" si="1122"/>
        <v>0.4</v>
      </c>
      <c r="AB110" s="11">
        <f t="shared" si="1123"/>
        <v>0</v>
      </c>
      <c r="AC110" s="97">
        <f t="shared" ref="AC110" si="1641">AC111</f>
        <v>0.4</v>
      </c>
      <c r="AD110" s="97">
        <f t="shared" ref="AD110" si="1642">AD111</f>
        <v>0</v>
      </c>
      <c r="AE110" s="97">
        <f t="shared" ref="AE110" si="1643">AE111</f>
        <v>0</v>
      </c>
      <c r="AF110" s="97">
        <f t="shared" ref="AF110" si="1644">AF111</f>
        <v>0</v>
      </c>
      <c r="AG110" s="97">
        <f t="shared" ref="AG110" si="1645">AG111</f>
        <v>0</v>
      </c>
      <c r="AH110" s="97">
        <f t="shared" ref="AH110" si="1646">AH111</f>
        <v>0</v>
      </c>
      <c r="AI110" s="97">
        <f t="shared" ref="AI110" si="1647">AI111</f>
        <v>0</v>
      </c>
      <c r="AJ110" s="97">
        <f t="shared" ref="AJ110" si="1648">AJ111</f>
        <v>0</v>
      </c>
      <c r="AK110" s="97">
        <f t="shared" ref="AK110" si="1649">AK111</f>
        <v>0</v>
      </c>
      <c r="AL110" s="97">
        <f t="shared" ref="AL110" si="1650">AL111</f>
        <v>0</v>
      </c>
      <c r="AN110" s="155">
        <f>AC110-'3 priedas_asignavimai'!AW289</f>
        <v>0</v>
      </c>
    </row>
    <row r="111" spans="1:40" ht="15.75" customHeight="1" x14ac:dyDescent="0.25">
      <c r="A111" s="30"/>
      <c r="B111" s="20" t="s">
        <v>8</v>
      </c>
      <c r="C111" s="146">
        <f t="shared" si="1098"/>
        <v>0.4</v>
      </c>
      <c r="D111" s="146">
        <f t="shared" si="1099"/>
        <v>0</v>
      </c>
      <c r="E111" s="6">
        <v>0.4</v>
      </c>
      <c r="F111" s="6"/>
      <c r="G111" s="6"/>
      <c r="H111" s="6"/>
      <c r="I111" s="6"/>
      <c r="J111" s="6"/>
      <c r="K111" s="6"/>
      <c r="L111" s="6"/>
      <c r="M111" s="6"/>
      <c r="N111" s="6"/>
      <c r="O111" s="146">
        <f t="shared" si="1110"/>
        <v>0</v>
      </c>
      <c r="P111" s="146">
        <f t="shared" si="1111"/>
        <v>0</v>
      </c>
      <c r="Q111" s="128"/>
      <c r="R111" s="128"/>
      <c r="S111" s="128"/>
      <c r="T111" s="128"/>
      <c r="U111" s="128"/>
      <c r="V111" s="128"/>
      <c r="W111" s="128"/>
      <c r="X111" s="128"/>
      <c r="Y111" s="128"/>
      <c r="Z111" s="128"/>
      <c r="AA111" s="11">
        <f t="shared" si="1122"/>
        <v>0.4</v>
      </c>
      <c r="AB111" s="11">
        <f t="shared" si="1123"/>
        <v>0</v>
      </c>
      <c r="AC111" s="5">
        <f t="shared" ref="AC111" si="1651">E111+Q111</f>
        <v>0.4</v>
      </c>
      <c r="AD111" s="5">
        <f t="shared" ref="AD111" si="1652">F111+R111</f>
        <v>0</v>
      </c>
      <c r="AE111" s="5">
        <f t="shared" ref="AE111" si="1653">G111+S111</f>
        <v>0</v>
      </c>
      <c r="AF111" s="5">
        <f t="shared" ref="AF111" si="1654">H111+T111</f>
        <v>0</v>
      </c>
      <c r="AG111" s="5">
        <f t="shared" ref="AG111" si="1655">I111+U111</f>
        <v>0</v>
      </c>
      <c r="AH111" s="5">
        <f t="shared" ref="AH111" si="1656">J111+V111</f>
        <v>0</v>
      </c>
      <c r="AI111" s="5">
        <f t="shared" ref="AI111" si="1657">K111+W111</f>
        <v>0</v>
      </c>
      <c r="AJ111" s="5">
        <f t="shared" ref="AJ111" si="1658">L111+X111</f>
        <v>0</v>
      </c>
      <c r="AK111" s="5">
        <f t="shared" ref="AK111" si="1659">M111+Y111</f>
        <v>0</v>
      </c>
      <c r="AL111" s="5">
        <f t="shared" ref="AL111" si="1660">N111+Z111</f>
        <v>0</v>
      </c>
      <c r="AN111" s="155">
        <f>AC111-'3 priedas_asignavimai'!AW290</f>
        <v>0</v>
      </c>
    </row>
    <row r="112" spans="1:40" ht="15.75" customHeight="1" x14ac:dyDescent="0.25">
      <c r="A112" s="29" t="s">
        <v>47</v>
      </c>
      <c r="B112" s="109" t="s">
        <v>346</v>
      </c>
      <c r="C112" s="146">
        <f t="shared" si="1098"/>
        <v>7.8999999999999995</v>
      </c>
      <c r="D112" s="146">
        <f t="shared" si="1099"/>
        <v>0</v>
      </c>
      <c r="E112" s="123">
        <f t="shared" ref="E112" si="1661">E113</f>
        <v>4.0999999999999996</v>
      </c>
      <c r="F112" s="123">
        <f t="shared" ref="F112" si="1662">F113</f>
        <v>0</v>
      </c>
      <c r="G112" s="123">
        <f t="shared" ref="G112" si="1663">G113</f>
        <v>3.8</v>
      </c>
      <c r="H112" s="123">
        <f t="shared" ref="H112" si="1664">H113</f>
        <v>0</v>
      </c>
      <c r="I112" s="123">
        <f t="shared" ref="I112" si="1665">I113</f>
        <v>0</v>
      </c>
      <c r="J112" s="123">
        <f t="shared" ref="J112" si="1666">J113</f>
        <v>0</v>
      </c>
      <c r="K112" s="123">
        <f t="shared" ref="K112" si="1667">K113</f>
        <v>0</v>
      </c>
      <c r="L112" s="123">
        <f t="shared" ref="L112" si="1668">L113</f>
        <v>0</v>
      </c>
      <c r="M112" s="123">
        <f t="shared" ref="M112" si="1669">M113</f>
        <v>0</v>
      </c>
      <c r="N112" s="123">
        <f t="shared" ref="N112" si="1670">N113</f>
        <v>0</v>
      </c>
      <c r="O112" s="146">
        <f t="shared" si="1110"/>
        <v>0</v>
      </c>
      <c r="P112" s="146">
        <f t="shared" si="1111"/>
        <v>0</v>
      </c>
      <c r="Q112" s="127">
        <f t="shared" ref="Q112" si="1671">Q113</f>
        <v>0</v>
      </c>
      <c r="R112" s="127">
        <f t="shared" ref="R112" si="1672">R113</f>
        <v>0</v>
      </c>
      <c r="S112" s="127">
        <f t="shared" ref="S112" si="1673">S113</f>
        <v>0</v>
      </c>
      <c r="T112" s="127">
        <f t="shared" ref="T112" si="1674">T113</f>
        <v>0</v>
      </c>
      <c r="U112" s="127">
        <f t="shared" ref="U112" si="1675">U113</f>
        <v>0</v>
      </c>
      <c r="V112" s="127">
        <f t="shared" ref="V112" si="1676">V113</f>
        <v>0</v>
      </c>
      <c r="W112" s="127">
        <f t="shared" ref="W112" si="1677">W113</f>
        <v>0</v>
      </c>
      <c r="X112" s="127">
        <f t="shared" ref="X112" si="1678">X113</f>
        <v>0</v>
      </c>
      <c r="Y112" s="127">
        <f t="shared" ref="Y112" si="1679">Y113</f>
        <v>0</v>
      </c>
      <c r="Z112" s="127">
        <f t="shared" ref="Z112" si="1680">Z113</f>
        <v>0</v>
      </c>
      <c r="AA112" s="11">
        <f t="shared" si="1122"/>
        <v>7.8999999999999995</v>
      </c>
      <c r="AB112" s="11">
        <f t="shared" si="1123"/>
        <v>0</v>
      </c>
      <c r="AC112" s="97">
        <f t="shared" ref="AC112" si="1681">AC113</f>
        <v>4.0999999999999996</v>
      </c>
      <c r="AD112" s="97">
        <f t="shared" ref="AD112" si="1682">AD113</f>
        <v>0</v>
      </c>
      <c r="AE112" s="97">
        <f t="shared" ref="AE112" si="1683">AE113</f>
        <v>3.8</v>
      </c>
      <c r="AF112" s="97">
        <f t="shared" ref="AF112" si="1684">AF113</f>
        <v>0</v>
      </c>
      <c r="AG112" s="97">
        <f t="shared" ref="AG112" si="1685">AG113</f>
        <v>0</v>
      </c>
      <c r="AH112" s="97">
        <f t="shared" ref="AH112" si="1686">AH113</f>
        <v>0</v>
      </c>
      <c r="AI112" s="97">
        <f t="shared" ref="AI112" si="1687">AI113</f>
        <v>0</v>
      </c>
      <c r="AJ112" s="97">
        <f t="shared" ref="AJ112" si="1688">AJ113</f>
        <v>0</v>
      </c>
      <c r="AK112" s="97">
        <f t="shared" ref="AK112" si="1689">AK113</f>
        <v>0</v>
      </c>
      <c r="AL112" s="97">
        <f t="shared" ref="AL112" si="1690">AL113</f>
        <v>0</v>
      </c>
      <c r="AN112" s="155">
        <f>AA112-'3 priedas_asignavimai'!AW293</f>
        <v>0</v>
      </c>
    </row>
    <row r="113" spans="1:43" ht="15.75" customHeight="1" x14ac:dyDescent="0.25">
      <c r="A113" s="30"/>
      <c r="B113" s="20" t="s">
        <v>8</v>
      </c>
      <c r="C113" s="146">
        <f t="shared" si="1098"/>
        <v>7.8999999999999995</v>
      </c>
      <c r="D113" s="146">
        <f t="shared" si="1099"/>
        <v>0</v>
      </c>
      <c r="E113" s="6">
        <v>4.0999999999999996</v>
      </c>
      <c r="F113" s="6"/>
      <c r="G113" s="6">
        <v>3.8</v>
      </c>
      <c r="H113" s="6"/>
      <c r="I113" s="6"/>
      <c r="J113" s="6"/>
      <c r="K113" s="6"/>
      <c r="L113" s="6"/>
      <c r="M113" s="6"/>
      <c r="N113" s="6"/>
      <c r="O113" s="146">
        <f t="shared" si="1110"/>
        <v>0</v>
      </c>
      <c r="P113" s="146">
        <f t="shared" si="1111"/>
        <v>0</v>
      </c>
      <c r="Q113" s="128"/>
      <c r="R113" s="128"/>
      <c r="S113" s="128"/>
      <c r="T113" s="128"/>
      <c r="U113" s="128"/>
      <c r="V113" s="128"/>
      <c r="W113" s="128"/>
      <c r="X113" s="128"/>
      <c r="Y113" s="128"/>
      <c r="Z113" s="128"/>
      <c r="AA113" s="11">
        <f t="shared" si="1122"/>
        <v>7.8999999999999995</v>
      </c>
      <c r="AB113" s="11">
        <f t="shared" si="1123"/>
        <v>0</v>
      </c>
      <c r="AC113" s="5">
        <f t="shared" ref="AC113" si="1691">E113+Q113</f>
        <v>4.0999999999999996</v>
      </c>
      <c r="AD113" s="5">
        <f t="shared" ref="AD113" si="1692">F113+R113</f>
        <v>0</v>
      </c>
      <c r="AE113" s="5">
        <f t="shared" ref="AE113" si="1693">G113+S113</f>
        <v>3.8</v>
      </c>
      <c r="AF113" s="5">
        <f t="shared" ref="AF113" si="1694">H113+T113</f>
        <v>0</v>
      </c>
      <c r="AG113" s="5">
        <f t="shared" ref="AG113" si="1695">I113+U113</f>
        <v>0</v>
      </c>
      <c r="AH113" s="5">
        <f t="shared" ref="AH113" si="1696">J113+V113</f>
        <v>0</v>
      </c>
      <c r="AI113" s="5">
        <f t="shared" ref="AI113" si="1697">K113+W113</f>
        <v>0</v>
      </c>
      <c r="AJ113" s="5">
        <f t="shared" ref="AJ113" si="1698">L113+X113</f>
        <v>0</v>
      </c>
      <c r="AK113" s="5">
        <f t="shared" ref="AK113" si="1699">M113+Y113</f>
        <v>0</v>
      </c>
      <c r="AL113" s="5">
        <f t="shared" ref="AL113" si="1700">N113+Z113</f>
        <v>0</v>
      </c>
      <c r="AN113" s="155">
        <f>AA113-'3 priedas_asignavimai'!AW294</f>
        <v>0</v>
      </c>
    </row>
    <row r="114" spans="1:43" ht="15.75" customHeight="1" x14ac:dyDescent="0.25">
      <c r="A114" s="29" t="s">
        <v>56</v>
      </c>
      <c r="B114" s="109" t="s">
        <v>348</v>
      </c>
      <c r="C114" s="146">
        <f t="shared" si="1098"/>
        <v>20.099999999999998</v>
      </c>
      <c r="D114" s="146">
        <f t="shared" si="1099"/>
        <v>0</v>
      </c>
      <c r="E114" s="123">
        <f t="shared" ref="E114" si="1701">E115</f>
        <v>19.2</v>
      </c>
      <c r="F114" s="123">
        <f t="shared" ref="F114" si="1702">F115</f>
        <v>0</v>
      </c>
      <c r="G114" s="123">
        <f t="shared" ref="G114" si="1703">G115</f>
        <v>0.9</v>
      </c>
      <c r="H114" s="123">
        <f t="shared" ref="H114" si="1704">H115</f>
        <v>0</v>
      </c>
      <c r="I114" s="123">
        <f t="shared" ref="I114" si="1705">I115</f>
        <v>0</v>
      </c>
      <c r="J114" s="123">
        <f t="shared" ref="J114" si="1706">J115</f>
        <v>0</v>
      </c>
      <c r="K114" s="123">
        <f t="shared" ref="K114" si="1707">K115</f>
        <v>0</v>
      </c>
      <c r="L114" s="123">
        <f t="shared" ref="L114" si="1708">L115</f>
        <v>0</v>
      </c>
      <c r="M114" s="123">
        <f t="shared" ref="M114" si="1709">M115</f>
        <v>0</v>
      </c>
      <c r="N114" s="123">
        <f t="shared" ref="N114" si="1710">N115</f>
        <v>0</v>
      </c>
      <c r="O114" s="146">
        <f t="shared" si="1110"/>
        <v>0</v>
      </c>
      <c r="P114" s="146">
        <f t="shared" si="1111"/>
        <v>0</v>
      </c>
      <c r="Q114" s="127">
        <f t="shared" ref="Q114" si="1711">Q115</f>
        <v>0</v>
      </c>
      <c r="R114" s="127">
        <f t="shared" ref="R114" si="1712">R115</f>
        <v>0</v>
      </c>
      <c r="S114" s="127">
        <f t="shared" ref="S114" si="1713">S115</f>
        <v>0</v>
      </c>
      <c r="T114" s="127">
        <f t="shared" ref="T114" si="1714">T115</f>
        <v>0</v>
      </c>
      <c r="U114" s="127">
        <f t="shared" ref="U114" si="1715">U115</f>
        <v>0</v>
      </c>
      <c r="V114" s="127">
        <f t="shared" ref="V114" si="1716">V115</f>
        <v>0</v>
      </c>
      <c r="W114" s="127">
        <f t="shared" ref="W114" si="1717">W115</f>
        <v>0</v>
      </c>
      <c r="X114" s="127">
        <f t="shared" ref="X114" si="1718">X115</f>
        <v>0</v>
      </c>
      <c r="Y114" s="127">
        <f t="shared" ref="Y114" si="1719">Y115</f>
        <v>0</v>
      </c>
      <c r="Z114" s="127">
        <f t="shared" ref="Z114" si="1720">Z115</f>
        <v>0</v>
      </c>
      <c r="AA114" s="11">
        <f t="shared" si="1122"/>
        <v>20.099999999999998</v>
      </c>
      <c r="AB114" s="11">
        <f t="shared" si="1123"/>
        <v>0</v>
      </c>
      <c r="AC114" s="97">
        <f t="shared" ref="AC114" si="1721">AC115</f>
        <v>19.2</v>
      </c>
      <c r="AD114" s="97">
        <f t="shared" ref="AD114" si="1722">AD115</f>
        <v>0</v>
      </c>
      <c r="AE114" s="97">
        <f t="shared" ref="AE114" si="1723">AE115</f>
        <v>0.9</v>
      </c>
      <c r="AF114" s="97">
        <f t="shared" ref="AF114" si="1724">AF115</f>
        <v>0</v>
      </c>
      <c r="AG114" s="97">
        <f t="shared" ref="AG114" si="1725">AG115</f>
        <v>0</v>
      </c>
      <c r="AH114" s="97">
        <f t="shared" ref="AH114" si="1726">AH115</f>
        <v>0</v>
      </c>
      <c r="AI114" s="97">
        <f t="shared" ref="AI114" si="1727">AI115</f>
        <v>0</v>
      </c>
      <c r="AJ114" s="97">
        <f t="shared" ref="AJ114" si="1728">AJ115</f>
        <v>0</v>
      </c>
      <c r="AK114" s="97">
        <f t="shared" ref="AK114" si="1729">AK115</f>
        <v>0</v>
      </c>
      <c r="AL114" s="97">
        <f t="shared" ref="AL114" si="1730">AL115</f>
        <v>0</v>
      </c>
      <c r="AN114" s="155">
        <f>AA114-'3 priedas_asignavimai'!AW296</f>
        <v>0</v>
      </c>
    </row>
    <row r="115" spans="1:43" ht="15.75" customHeight="1" x14ac:dyDescent="0.25">
      <c r="A115" s="30"/>
      <c r="B115" s="20" t="s">
        <v>8</v>
      </c>
      <c r="C115" s="146">
        <f t="shared" si="1098"/>
        <v>20.099999999999998</v>
      </c>
      <c r="D115" s="146">
        <f t="shared" si="1099"/>
        <v>0</v>
      </c>
      <c r="E115" s="6">
        <v>19.2</v>
      </c>
      <c r="F115" s="6"/>
      <c r="G115" s="6">
        <v>0.9</v>
      </c>
      <c r="H115" s="6"/>
      <c r="I115" s="6"/>
      <c r="J115" s="6"/>
      <c r="K115" s="6"/>
      <c r="L115" s="6"/>
      <c r="M115" s="6"/>
      <c r="N115" s="6"/>
      <c r="O115" s="146">
        <f t="shared" si="1110"/>
        <v>0</v>
      </c>
      <c r="P115" s="146">
        <f t="shared" si="1111"/>
        <v>0</v>
      </c>
      <c r="Q115" s="128"/>
      <c r="R115" s="128"/>
      <c r="S115" s="128"/>
      <c r="T115" s="128"/>
      <c r="U115" s="128"/>
      <c r="V115" s="128"/>
      <c r="W115" s="128"/>
      <c r="X115" s="128"/>
      <c r="Y115" s="128"/>
      <c r="Z115" s="128"/>
      <c r="AA115" s="11">
        <f t="shared" si="1122"/>
        <v>20.099999999999998</v>
      </c>
      <c r="AB115" s="11">
        <f t="shared" si="1123"/>
        <v>0</v>
      </c>
      <c r="AC115" s="5">
        <f t="shared" ref="AC115" si="1731">E115+Q115</f>
        <v>19.2</v>
      </c>
      <c r="AD115" s="5">
        <f t="shared" ref="AD115" si="1732">F115+R115</f>
        <v>0</v>
      </c>
      <c r="AE115" s="5">
        <f t="shared" ref="AE115" si="1733">G115+S115</f>
        <v>0.9</v>
      </c>
      <c r="AF115" s="5">
        <f t="shared" ref="AF115" si="1734">H115+T115</f>
        <v>0</v>
      </c>
      <c r="AG115" s="5">
        <f t="shared" ref="AG115" si="1735">I115+U115</f>
        <v>0</v>
      </c>
      <c r="AH115" s="5">
        <f t="shared" ref="AH115" si="1736">J115+V115</f>
        <v>0</v>
      </c>
      <c r="AI115" s="5">
        <f t="shared" ref="AI115" si="1737">K115+W115</f>
        <v>0</v>
      </c>
      <c r="AJ115" s="5">
        <f t="shared" ref="AJ115" si="1738">L115+X115</f>
        <v>0</v>
      </c>
      <c r="AK115" s="5">
        <f t="shared" ref="AK115" si="1739">M115+Y115</f>
        <v>0</v>
      </c>
      <c r="AL115" s="5">
        <f t="shared" ref="AL115" si="1740">N115+Z115</f>
        <v>0</v>
      </c>
      <c r="AN115" s="155">
        <f>AA115-'3 priedas_asignavimai'!AW297</f>
        <v>0</v>
      </c>
    </row>
    <row r="116" spans="1:43" ht="15.75" customHeight="1" x14ac:dyDescent="0.25">
      <c r="A116" s="29" t="s">
        <v>57</v>
      </c>
      <c r="B116" s="109" t="s">
        <v>347</v>
      </c>
      <c r="C116" s="146">
        <f t="shared" si="1098"/>
        <v>52.8</v>
      </c>
      <c r="D116" s="146">
        <f t="shared" si="1099"/>
        <v>0</v>
      </c>
      <c r="E116" s="123">
        <f t="shared" ref="E116" si="1741">E117</f>
        <v>23.8</v>
      </c>
      <c r="F116" s="123">
        <f t="shared" ref="F116" si="1742">F117</f>
        <v>0</v>
      </c>
      <c r="G116" s="123">
        <f t="shared" ref="G116" si="1743">G117</f>
        <v>29</v>
      </c>
      <c r="H116" s="123">
        <f t="shared" ref="H116" si="1744">H117</f>
        <v>0</v>
      </c>
      <c r="I116" s="123">
        <f t="shared" ref="I116" si="1745">I117</f>
        <v>0</v>
      </c>
      <c r="J116" s="123">
        <f t="shared" ref="J116" si="1746">J117</f>
        <v>0</v>
      </c>
      <c r="K116" s="123">
        <f t="shared" ref="K116" si="1747">K117</f>
        <v>0</v>
      </c>
      <c r="L116" s="123">
        <f t="shared" ref="L116" si="1748">L117</f>
        <v>0</v>
      </c>
      <c r="M116" s="123">
        <f t="shared" ref="M116" si="1749">M117</f>
        <v>0</v>
      </c>
      <c r="N116" s="123">
        <f t="shared" ref="N116" si="1750">N117</f>
        <v>0</v>
      </c>
      <c r="O116" s="146">
        <f t="shared" si="1110"/>
        <v>0</v>
      </c>
      <c r="P116" s="146">
        <f t="shared" si="1111"/>
        <v>0</v>
      </c>
      <c r="Q116" s="127">
        <f t="shared" ref="Q116" si="1751">Q117</f>
        <v>0</v>
      </c>
      <c r="R116" s="127">
        <f t="shared" ref="R116" si="1752">R117</f>
        <v>0</v>
      </c>
      <c r="S116" s="127">
        <f t="shared" ref="S116" si="1753">S117</f>
        <v>0</v>
      </c>
      <c r="T116" s="127">
        <f t="shared" ref="T116" si="1754">T117</f>
        <v>0</v>
      </c>
      <c r="U116" s="127">
        <f t="shared" ref="U116" si="1755">U117</f>
        <v>0</v>
      </c>
      <c r="V116" s="127">
        <f t="shared" ref="V116" si="1756">V117</f>
        <v>0</v>
      </c>
      <c r="W116" s="127">
        <f t="shared" ref="W116" si="1757">W117</f>
        <v>0</v>
      </c>
      <c r="X116" s="127">
        <f t="shared" ref="X116" si="1758">X117</f>
        <v>0</v>
      </c>
      <c r="Y116" s="127">
        <f t="shared" ref="Y116" si="1759">Y117</f>
        <v>0</v>
      </c>
      <c r="Z116" s="127">
        <f t="shared" ref="Z116" si="1760">Z117</f>
        <v>0</v>
      </c>
      <c r="AA116" s="11">
        <f t="shared" si="1122"/>
        <v>52.8</v>
      </c>
      <c r="AB116" s="11">
        <f t="shared" si="1123"/>
        <v>0</v>
      </c>
      <c r="AC116" s="97">
        <f t="shared" ref="AC116" si="1761">AC117</f>
        <v>23.8</v>
      </c>
      <c r="AD116" s="97">
        <f t="shared" ref="AD116" si="1762">AD117</f>
        <v>0</v>
      </c>
      <c r="AE116" s="97">
        <f t="shared" ref="AE116" si="1763">AE117</f>
        <v>29</v>
      </c>
      <c r="AF116" s="97">
        <f t="shared" ref="AF116" si="1764">AF117</f>
        <v>0</v>
      </c>
      <c r="AG116" s="97">
        <f t="shared" ref="AG116" si="1765">AG117</f>
        <v>0</v>
      </c>
      <c r="AH116" s="97">
        <f t="shared" ref="AH116" si="1766">AH117</f>
        <v>0</v>
      </c>
      <c r="AI116" s="97">
        <f t="shared" ref="AI116" si="1767">AI117</f>
        <v>0</v>
      </c>
      <c r="AJ116" s="97">
        <f t="shared" ref="AJ116" si="1768">AJ117</f>
        <v>0</v>
      </c>
      <c r="AK116" s="97">
        <f t="shared" ref="AK116" si="1769">AK117</f>
        <v>0</v>
      </c>
      <c r="AL116" s="97">
        <f t="shared" ref="AL116" si="1770">AL117</f>
        <v>0</v>
      </c>
      <c r="AN116" s="155">
        <f>AA116-'3 priedas_asignavimai'!AW302</f>
        <v>0</v>
      </c>
    </row>
    <row r="117" spans="1:43" ht="15.75" customHeight="1" x14ac:dyDescent="0.25">
      <c r="A117" s="30"/>
      <c r="B117" s="4" t="s">
        <v>8</v>
      </c>
      <c r="C117" s="146">
        <f t="shared" si="1098"/>
        <v>52.8</v>
      </c>
      <c r="D117" s="146">
        <f t="shared" si="1099"/>
        <v>0</v>
      </c>
      <c r="E117" s="6">
        <v>23.8</v>
      </c>
      <c r="F117" s="6"/>
      <c r="G117" s="6">
        <v>29</v>
      </c>
      <c r="H117" s="6"/>
      <c r="I117" s="6"/>
      <c r="J117" s="6"/>
      <c r="K117" s="6"/>
      <c r="L117" s="6"/>
      <c r="M117" s="6"/>
      <c r="N117" s="6"/>
      <c r="O117" s="146">
        <f t="shared" si="1110"/>
        <v>0</v>
      </c>
      <c r="P117" s="146">
        <f t="shared" si="1111"/>
        <v>0</v>
      </c>
      <c r="Q117" s="128"/>
      <c r="R117" s="128"/>
      <c r="S117" s="128"/>
      <c r="T117" s="128"/>
      <c r="U117" s="128"/>
      <c r="V117" s="128"/>
      <c r="W117" s="128"/>
      <c r="X117" s="128"/>
      <c r="Y117" s="128"/>
      <c r="Z117" s="128"/>
      <c r="AA117" s="11">
        <f t="shared" si="1122"/>
        <v>52.8</v>
      </c>
      <c r="AB117" s="11">
        <f t="shared" si="1123"/>
        <v>0</v>
      </c>
      <c r="AC117" s="5">
        <f t="shared" ref="AC117" si="1771">E117+Q117</f>
        <v>23.8</v>
      </c>
      <c r="AD117" s="5">
        <f t="shared" ref="AD117" si="1772">F117+R117</f>
        <v>0</v>
      </c>
      <c r="AE117" s="5">
        <f t="shared" ref="AE117" si="1773">G117+S117</f>
        <v>29</v>
      </c>
      <c r="AF117" s="5">
        <f t="shared" ref="AF117" si="1774">H117+T117</f>
        <v>0</v>
      </c>
      <c r="AG117" s="5">
        <f t="shared" ref="AG117" si="1775">I117+U117</f>
        <v>0</v>
      </c>
      <c r="AH117" s="5">
        <f t="shared" ref="AH117" si="1776">J117+V117</f>
        <v>0</v>
      </c>
      <c r="AI117" s="5">
        <f t="shared" ref="AI117" si="1777">K117+W117</f>
        <v>0</v>
      </c>
      <c r="AJ117" s="5">
        <f t="shared" ref="AJ117" si="1778">L117+X117</f>
        <v>0</v>
      </c>
      <c r="AK117" s="5">
        <f t="shared" ref="AK117" si="1779">M117+Y117</f>
        <v>0</v>
      </c>
      <c r="AL117" s="5">
        <f t="shared" ref="AL117" si="1780">N117+Z117</f>
        <v>0</v>
      </c>
      <c r="AN117" s="155">
        <f>AA117-'3 priedas_asignavimai'!AW303</f>
        <v>0</v>
      </c>
    </row>
    <row r="118" spans="1:43" s="24" customFormat="1" ht="15.95" customHeight="1" x14ac:dyDescent="0.2">
      <c r="A118" s="174" t="s">
        <v>48</v>
      </c>
      <c r="B118" s="17" t="s">
        <v>60</v>
      </c>
      <c r="C118" s="146">
        <f t="shared" si="1098"/>
        <v>4531.8000000000011</v>
      </c>
      <c r="D118" s="146">
        <f t="shared" si="1099"/>
        <v>6.4999999999999991</v>
      </c>
      <c r="E118" s="124">
        <f>E17+E24+E27+E29+E32+E35+E38+E40+E42+E44+E46+E48+E50+E52+E54+E56+E58+E60+E62+E64+E66+E68+E70+E72+E74+E76+E78+E80+E82+E84+E86+E88+E90+E92+E94+E96+E98+E100+E102+E104+E106+E108+E110+E112+E114+E116</f>
        <v>4407.5000000000009</v>
      </c>
      <c r="F118" s="124">
        <f t="shared" ref="F118:N118" si="1781">F17+F24+F27+F29+F32+F35+F38+F40+F42+F44+F46+F48+F50+F52+F54+F56+F58+F60+F62+F64+F66+F68+F70+F72+F74+F76+F78+F80+F82+F84+F86+F88+F90+F92+F94+F96+F98+F100+F102+F104+F106+F108+F110+F112+F114+F116</f>
        <v>0</v>
      </c>
      <c r="G118" s="124">
        <f t="shared" si="1781"/>
        <v>105.8</v>
      </c>
      <c r="H118" s="124">
        <f t="shared" si="1781"/>
        <v>6.3999999999999995</v>
      </c>
      <c r="I118" s="124">
        <f t="shared" si="1781"/>
        <v>18</v>
      </c>
      <c r="J118" s="124">
        <f t="shared" si="1781"/>
        <v>0</v>
      </c>
      <c r="K118" s="124">
        <f t="shared" si="1781"/>
        <v>0.3</v>
      </c>
      <c r="L118" s="124">
        <f t="shared" si="1781"/>
        <v>0</v>
      </c>
      <c r="M118" s="124">
        <f t="shared" si="1781"/>
        <v>0.2</v>
      </c>
      <c r="N118" s="124">
        <f t="shared" si="1781"/>
        <v>0.1</v>
      </c>
      <c r="O118" s="146">
        <f t="shared" si="1110"/>
        <v>0</v>
      </c>
      <c r="P118" s="146">
        <f t="shared" si="1111"/>
        <v>0</v>
      </c>
      <c r="Q118" s="124">
        <f>Q17+Q24+Q27+Q29+Q32+Q35+Q38+Q40+Q42+Q44+Q46+Q48+Q50+Q52+Q54+Q56+Q58+Q60+Q62+Q64+Q66+Q68+Q70+Q72+Q74+Q76+Q78+Q80+Q82+Q84+Q86+Q88+Q90+Q92+Q94+Q96+Q98+Q100+Q102+Q104+Q106+Q108+Q110+Q112+Q114+Q116</f>
        <v>0</v>
      </c>
      <c r="R118" s="124">
        <f t="shared" ref="R118:Z118" si="1782">R17+R24+R27+R29+R32+R35+R38+R40+R42+R44+R46+R48+R50+R52+R54+R56+R58+R60+R62+R64+R66+R68+R70+R72+R74+R76+R78+R80+R82+R84+R86+R88+R90+R92+R94+R96+R98+R100+R102+R104+R106+R108+R110+R112+R114+R116</f>
        <v>0</v>
      </c>
      <c r="S118" s="124">
        <f t="shared" si="1782"/>
        <v>0</v>
      </c>
      <c r="T118" s="124">
        <f t="shared" si="1782"/>
        <v>0</v>
      </c>
      <c r="U118" s="124">
        <f t="shared" si="1782"/>
        <v>0</v>
      </c>
      <c r="V118" s="124">
        <f t="shared" si="1782"/>
        <v>0</v>
      </c>
      <c r="W118" s="124">
        <f t="shared" si="1782"/>
        <v>0</v>
      </c>
      <c r="X118" s="124">
        <f t="shared" si="1782"/>
        <v>0</v>
      </c>
      <c r="Y118" s="124">
        <f t="shared" si="1782"/>
        <v>0</v>
      </c>
      <c r="Z118" s="124">
        <f t="shared" si="1782"/>
        <v>0</v>
      </c>
      <c r="AA118" s="17">
        <f t="shared" si="1122"/>
        <v>4531.8000000000011</v>
      </c>
      <c r="AB118" s="17">
        <f t="shared" si="1123"/>
        <v>6.4999999999999991</v>
      </c>
      <c r="AC118" s="17">
        <f>AC17+AC24+AC27+AC29+AC32+AC35+AC38+AC40+AC42+AC44+AC46+AC48+AC50+AC52+AC54+AC56+AC58+AC60+AC62+AC64+AC66+AC68+AC70+AC72+AC74+AC76+AC78+AC80+AC82+AC84+AC86+AC88+AC90+AC92+AC94+AC96+AC98+AC100+AC102+AC104+AC106+AC108+AC110+AC112+AC114+AC116</f>
        <v>4407.5000000000009</v>
      </c>
      <c r="AD118" s="17">
        <f t="shared" ref="AD118:AL118" si="1783">AD17+AD24+AD27+AD29+AD32+AD35+AD38+AD40+AD42+AD44+AD46+AD48+AD50+AD52+AD54+AD56+AD58+AD60+AD62+AD64+AD66+AD68+AD70+AD72+AD74+AD76+AD78+AD80+AD82+AD84+AD86+AD88+AD90+AD92+AD94+AD96+AD98+AD100+AD102+AD104+AD106+AD108+AD110+AD112+AD114+AD116</f>
        <v>0</v>
      </c>
      <c r="AE118" s="17">
        <f t="shared" si="1783"/>
        <v>105.8</v>
      </c>
      <c r="AF118" s="17">
        <f t="shared" si="1783"/>
        <v>6.3999999999999995</v>
      </c>
      <c r="AG118" s="17">
        <f t="shared" si="1783"/>
        <v>18</v>
      </c>
      <c r="AH118" s="17">
        <f t="shared" si="1783"/>
        <v>0</v>
      </c>
      <c r="AI118" s="17">
        <f t="shared" si="1783"/>
        <v>0.3</v>
      </c>
      <c r="AJ118" s="17">
        <f t="shared" si="1783"/>
        <v>0</v>
      </c>
      <c r="AK118" s="17">
        <f t="shared" si="1783"/>
        <v>0.2</v>
      </c>
      <c r="AL118" s="17">
        <f t="shared" si="1783"/>
        <v>0.1</v>
      </c>
      <c r="AN118" s="156">
        <f>AA118-'3 priedas_asignavimai'!AW305</f>
        <v>0</v>
      </c>
      <c r="AO118" s="156">
        <f>AB118-'3 priedas_asignavimai'!R305</f>
        <v>0</v>
      </c>
    </row>
    <row r="120" spans="1:43" x14ac:dyDescent="0.25">
      <c r="C120" s="24" t="s">
        <v>421</v>
      </c>
      <c r="O120" s="1"/>
      <c r="P120" s="1"/>
    </row>
    <row r="121" spans="1:43" x14ac:dyDescent="0.25">
      <c r="C121" s="24">
        <v>4531.8000000000011</v>
      </c>
      <c r="D121" s="24">
        <v>6.4999999999999991</v>
      </c>
      <c r="E121" s="1">
        <v>4407.5000000000009</v>
      </c>
      <c r="F121" s="1">
        <v>0</v>
      </c>
      <c r="G121" s="1">
        <v>105.8</v>
      </c>
      <c r="H121" s="1">
        <v>6.3999999999999995</v>
      </c>
      <c r="I121" s="1">
        <v>18</v>
      </c>
      <c r="J121" s="1">
        <v>0</v>
      </c>
      <c r="K121" s="1">
        <v>0.3</v>
      </c>
      <c r="L121" s="1">
        <v>0</v>
      </c>
      <c r="M121" s="1">
        <v>0.2</v>
      </c>
      <c r="N121" s="1">
        <v>0.1</v>
      </c>
      <c r="O121" s="1"/>
      <c r="P121" s="1"/>
    </row>
    <row r="122" spans="1:43" x14ac:dyDescent="0.25">
      <c r="O122" s="1"/>
      <c r="P122" s="1"/>
    </row>
    <row r="123" spans="1:43" x14ac:dyDescent="0.25">
      <c r="C123" s="24">
        <f>C118-C121</f>
        <v>0</v>
      </c>
      <c r="D123" s="24">
        <f t="shared" ref="D123:N123" si="1784">D118-D121</f>
        <v>0</v>
      </c>
      <c r="E123" s="24">
        <f t="shared" si="1784"/>
        <v>0</v>
      </c>
      <c r="F123" s="24">
        <f t="shared" si="1784"/>
        <v>0</v>
      </c>
      <c r="G123" s="24">
        <f t="shared" si="1784"/>
        <v>0</v>
      </c>
      <c r="H123" s="24">
        <f t="shared" si="1784"/>
        <v>0</v>
      </c>
      <c r="I123" s="24">
        <f t="shared" si="1784"/>
        <v>0</v>
      </c>
      <c r="J123" s="24">
        <f t="shared" si="1784"/>
        <v>0</v>
      </c>
      <c r="K123" s="24">
        <f t="shared" si="1784"/>
        <v>0</v>
      </c>
      <c r="L123" s="24">
        <f t="shared" si="1784"/>
        <v>0</v>
      </c>
      <c r="M123" s="24">
        <f t="shared" si="1784"/>
        <v>0</v>
      </c>
      <c r="N123" s="24">
        <f t="shared" si="1784"/>
        <v>0</v>
      </c>
      <c r="Q123" s="24"/>
      <c r="R123" s="24"/>
    </row>
    <row r="124" spans="1:43" s="24" customFormat="1" x14ac:dyDescent="0.25">
      <c r="A124" s="1"/>
      <c r="B124" s="1"/>
      <c r="C124" s="24">
        <f>O118</f>
        <v>0</v>
      </c>
      <c r="D124" s="24">
        <f t="shared" ref="D124:N124" si="1785">P118</f>
        <v>0</v>
      </c>
      <c r="E124" s="24">
        <f t="shared" si="1785"/>
        <v>0</v>
      </c>
      <c r="F124" s="24">
        <f t="shared" si="1785"/>
        <v>0</v>
      </c>
      <c r="G124" s="24">
        <f t="shared" si="1785"/>
        <v>0</v>
      </c>
      <c r="H124" s="24">
        <f t="shared" si="1785"/>
        <v>0</v>
      </c>
      <c r="I124" s="24">
        <f t="shared" si="1785"/>
        <v>0</v>
      </c>
      <c r="J124" s="24">
        <f t="shared" si="1785"/>
        <v>0</v>
      </c>
      <c r="K124" s="24">
        <f t="shared" si="1785"/>
        <v>0</v>
      </c>
      <c r="L124" s="24">
        <f t="shared" si="1785"/>
        <v>0</v>
      </c>
      <c r="M124" s="24">
        <f t="shared" si="1785"/>
        <v>0</v>
      </c>
      <c r="N124" s="24">
        <f t="shared" si="1785"/>
        <v>0</v>
      </c>
      <c r="O124" s="24">
        <f t="shared" ref="O124:R124" si="1786">AE119</f>
        <v>0</v>
      </c>
      <c r="P124" s="24">
        <f t="shared" si="1786"/>
        <v>0</v>
      </c>
      <c r="Q124" s="24">
        <f t="shared" si="1786"/>
        <v>0</v>
      </c>
      <c r="R124" s="24">
        <f t="shared" si="1786"/>
        <v>0</v>
      </c>
      <c r="S124" s="1"/>
      <c r="T124" s="1"/>
      <c r="U124" s="1"/>
      <c r="V124" s="1"/>
      <c r="W124" s="1"/>
      <c r="X124" s="1"/>
      <c r="Y124" s="1"/>
      <c r="Z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</row>
    <row r="125" spans="1:43" s="24" customFormat="1" x14ac:dyDescent="0.25">
      <c r="A125" s="1"/>
      <c r="B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</row>
    <row r="126" spans="1:43" s="24" customFormat="1" x14ac:dyDescent="0.25">
      <c r="A126" s="1"/>
      <c r="B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</row>
    <row r="127" spans="1:43" s="24" customFormat="1" x14ac:dyDescent="0.25">
      <c r="A127" s="1"/>
      <c r="B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</row>
    <row r="128" spans="1:43" s="24" customFormat="1" x14ac:dyDescent="0.25">
      <c r="A128" s="1"/>
      <c r="B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</row>
    <row r="129" spans="1:43" s="24" customFormat="1" x14ac:dyDescent="0.25">
      <c r="A129" s="1"/>
      <c r="B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</row>
    <row r="130" spans="1:43" s="24" customFormat="1" x14ac:dyDescent="0.25">
      <c r="A130" s="1"/>
      <c r="B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</row>
    <row r="131" spans="1:43" s="24" customFormat="1" x14ac:dyDescent="0.25">
      <c r="A131" s="1"/>
      <c r="B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</row>
    <row r="132" spans="1:43" s="24" customFormat="1" x14ac:dyDescent="0.25">
      <c r="A132" s="1"/>
      <c r="B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</row>
    <row r="133" spans="1:43" s="24" customFormat="1" x14ac:dyDescent="0.25">
      <c r="A133" s="1"/>
      <c r="B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</row>
    <row r="134" spans="1:43" s="24" customFormat="1" x14ac:dyDescent="0.25">
      <c r="A134" s="1"/>
      <c r="B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</row>
    <row r="135" spans="1:43" s="24" customFormat="1" x14ac:dyDescent="0.25">
      <c r="A135" s="1"/>
      <c r="B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</row>
    <row r="136" spans="1:43" s="24" customFormat="1" x14ac:dyDescent="0.25">
      <c r="A136" s="1"/>
      <c r="B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</row>
    <row r="137" spans="1:43" s="24" customFormat="1" x14ac:dyDescent="0.25">
      <c r="A137" s="1"/>
      <c r="B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</row>
    <row r="138" spans="1:43" s="24" customFormat="1" x14ac:dyDescent="0.25">
      <c r="A138" s="1"/>
      <c r="B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</row>
    <row r="139" spans="1:43" s="24" customFormat="1" x14ac:dyDescent="0.25">
      <c r="A139" s="1"/>
      <c r="B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</row>
    <row r="140" spans="1:43" s="24" customFormat="1" x14ac:dyDescent="0.25">
      <c r="A140" s="1"/>
      <c r="B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</row>
    <row r="141" spans="1:43" s="24" customFormat="1" x14ac:dyDescent="0.25">
      <c r="A141" s="1"/>
      <c r="B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</row>
    <row r="142" spans="1:43" s="24" customFormat="1" x14ac:dyDescent="0.25">
      <c r="A142" s="1"/>
      <c r="B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</row>
    <row r="143" spans="1:43" s="24" customFormat="1" x14ac:dyDescent="0.25">
      <c r="A143" s="1"/>
      <c r="B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</row>
    <row r="144" spans="1:43" s="24" customFormat="1" x14ac:dyDescent="0.25">
      <c r="A144" s="1"/>
      <c r="B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</row>
    <row r="145" spans="1:43" s="24" customFormat="1" x14ac:dyDescent="0.25">
      <c r="A145" s="1"/>
      <c r="B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</row>
    <row r="146" spans="1:43" s="24" customFormat="1" x14ac:dyDescent="0.25">
      <c r="A146" s="1"/>
      <c r="B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</row>
    <row r="147" spans="1:43" s="24" customFormat="1" x14ac:dyDescent="0.25">
      <c r="A147" s="1"/>
      <c r="B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</row>
    <row r="148" spans="1:43" s="24" customFormat="1" x14ac:dyDescent="0.25">
      <c r="A148" s="1"/>
      <c r="B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</row>
    <row r="149" spans="1:43" s="24" customFormat="1" x14ac:dyDescent="0.25">
      <c r="A149" s="1"/>
      <c r="B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</row>
    <row r="150" spans="1:43" s="24" customFormat="1" x14ac:dyDescent="0.25">
      <c r="A150" s="1"/>
      <c r="B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</row>
    <row r="151" spans="1:43" s="24" customFormat="1" x14ac:dyDescent="0.25">
      <c r="A151" s="1"/>
      <c r="B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</row>
    <row r="152" spans="1:43" s="24" customFormat="1" x14ac:dyDescent="0.25">
      <c r="A152" s="1"/>
      <c r="B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</row>
    <row r="153" spans="1:43" s="24" customFormat="1" x14ac:dyDescent="0.25">
      <c r="A153" s="1"/>
      <c r="B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</row>
    <row r="154" spans="1:43" s="24" customFormat="1" x14ac:dyDescent="0.25">
      <c r="A154" s="1"/>
      <c r="B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</row>
    <row r="155" spans="1:43" s="24" customFormat="1" x14ac:dyDescent="0.25">
      <c r="A155" s="1"/>
      <c r="B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</row>
    <row r="156" spans="1:43" s="24" customFormat="1" x14ac:dyDescent="0.25">
      <c r="A156" s="1"/>
      <c r="B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</row>
    <row r="157" spans="1:43" s="24" customFormat="1" x14ac:dyDescent="0.25">
      <c r="A157" s="1"/>
      <c r="B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</row>
    <row r="158" spans="1:43" s="24" customFormat="1" x14ac:dyDescent="0.25">
      <c r="A158" s="1"/>
      <c r="B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</row>
    <row r="159" spans="1:43" s="24" customFormat="1" x14ac:dyDescent="0.25">
      <c r="A159" s="1"/>
      <c r="B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</row>
    <row r="160" spans="1:43" s="24" customFormat="1" x14ac:dyDescent="0.25">
      <c r="A160" s="1"/>
      <c r="B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</row>
    <row r="161" spans="1:43" s="24" customFormat="1" x14ac:dyDescent="0.25">
      <c r="A161" s="1"/>
      <c r="B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</row>
    <row r="162" spans="1:43" s="24" customFormat="1" x14ac:dyDescent="0.25">
      <c r="A162" s="1"/>
      <c r="B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</row>
    <row r="163" spans="1:43" s="24" customFormat="1" x14ac:dyDescent="0.25">
      <c r="A163" s="1"/>
      <c r="B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</row>
    <row r="164" spans="1:43" s="24" customFormat="1" x14ac:dyDescent="0.25">
      <c r="A164" s="1"/>
      <c r="B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</row>
    <row r="165" spans="1:43" s="24" customFormat="1" x14ac:dyDescent="0.25">
      <c r="A165" s="1"/>
      <c r="B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</row>
    <row r="166" spans="1:43" s="24" customFormat="1" x14ac:dyDescent="0.25">
      <c r="A166" s="1"/>
      <c r="B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</row>
    <row r="167" spans="1:43" s="24" customFormat="1" x14ac:dyDescent="0.25">
      <c r="A167" s="1"/>
      <c r="B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</row>
    <row r="168" spans="1:43" s="24" customFormat="1" x14ac:dyDescent="0.25">
      <c r="A168" s="1"/>
      <c r="B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</row>
    <row r="169" spans="1:43" s="24" customFormat="1" x14ac:dyDescent="0.25">
      <c r="A169" s="1"/>
      <c r="B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</row>
    <row r="170" spans="1:43" s="24" customFormat="1" x14ac:dyDescent="0.25">
      <c r="A170" s="1"/>
      <c r="B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</row>
    <row r="171" spans="1:43" s="24" customFormat="1" x14ac:dyDescent="0.25">
      <c r="A171" s="1"/>
      <c r="B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</row>
    <row r="172" spans="1:43" s="24" customFormat="1" x14ac:dyDescent="0.25">
      <c r="A172" s="1"/>
      <c r="B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</row>
    <row r="173" spans="1:43" s="24" customFormat="1" x14ac:dyDescent="0.25">
      <c r="A173" s="1"/>
      <c r="B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</row>
    <row r="174" spans="1:43" s="24" customFormat="1" x14ac:dyDescent="0.25">
      <c r="A174" s="1"/>
      <c r="B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</row>
    <row r="175" spans="1:43" s="24" customFormat="1" x14ac:dyDescent="0.25">
      <c r="A175" s="1"/>
      <c r="B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</row>
    <row r="176" spans="1:43" s="24" customFormat="1" x14ac:dyDescent="0.25">
      <c r="A176" s="1"/>
      <c r="B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</row>
    <row r="177" spans="1:43" s="24" customFormat="1" x14ac:dyDescent="0.25">
      <c r="A177" s="1"/>
      <c r="B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</row>
    <row r="178" spans="1:43" s="24" customFormat="1" x14ac:dyDescent="0.25">
      <c r="A178" s="1"/>
      <c r="B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</row>
    <row r="179" spans="1:43" s="24" customFormat="1" x14ac:dyDescent="0.25">
      <c r="A179" s="1"/>
      <c r="B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</row>
    <row r="180" spans="1:43" s="24" customFormat="1" x14ac:dyDescent="0.25">
      <c r="A180" s="1"/>
      <c r="B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</row>
    <row r="181" spans="1:43" s="24" customFormat="1" x14ac:dyDescent="0.25">
      <c r="A181" s="1"/>
      <c r="B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</row>
    <row r="182" spans="1:43" s="24" customFormat="1" x14ac:dyDescent="0.25">
      <c r="A182" s="1"/>
      <c r="B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</row>
    <row r="183" spans="1:43" s="24" customFormat="1" x14ac:dyDescent="0.25">
      <c r="A183" s="1"/>
      <c r="B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</row>
    <row r="184" spans="1:43" s="24" customFormat="1" x14ac:dyDescent="0.25">
      <c r="A184" s="1"/>
      <c r="B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</row>
    <row r="185" spans="1:43" s="24" customFormat="1" x14ac:dyDescent="0.25">
      <c r="A185" s="1"/>
      <c r="B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</row>
    <row r="186" spans="1:43" s="24" customFormat="1" x14ac:dyDescent="0.25">
      <c r="A186" s="1"/>
      <c r="B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</row>
    <row r="187" spans="1:43" s="24" customFormat="1" x14ac:dyDescent="0.25">
      <c r="A187" s="1"/>
      <c r="B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</row>
    <row r="188" spans="1:43" s="24" customFormat="1" x14ac:dyDescent="0.25">
      <c r="A188" s="1"/>
      <c r="B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</row>
    <row r="189" spans="1:43" s="24" customFormat="1" x14ac:dyDescent="0.25">
      <c r="A189" s="1"/>
      <c r="B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</row>
    <row r="190" spans="1:43" s="24" customFormat="1" x14ac:dyDescent="0.25">
      <c r="A190" s="1"/>
      <c r="B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</row>
    <row r="191" spans="1:43" s="24" customFormat="1" x14ac:dyDescent="0.25">
      <c r="A191" s="1"/>
      <c r="B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</row>
    <row r="192" spans="1:43" s="24" customFormat="1" x14ac:dyDescent="0.25">
      <c r="A192" s="1"/>
      <c r="B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</row>
    <row r="193" spans="1:43" s="24" customFormat="1" x14ac:dyDescent="0.25">
      <c r="A193" s="1"/>
      <c r="B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</row>
    <row r="194" spans="1:43" s="24" customFormat="1" x14ac:dyDescent="0.25">
      <c r="A194" s="1"/>
      <c r="B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</row>
    <row r="195" spans="1:43" s="24" customFormat="1" x14ac:dyDescent="0.25">
      <c r="A195" s="1"/>
      <c r="B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</row>
    <row r="196" spans="1:43" s="24" customFormat="1" x14ac:dyDescent="0.25">
      <c r="A196" s="1"/>
      <c r="B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</row>
    <row r="197" spans="1:43" s="24" customFormat="1" x14ac:dyDescent="0.25">
      <c r="A197" s="1"/>
      <c r="B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</row>
    <row r="198" spans="1:43" s="24" customFormat="1" x14ac:dyDescent="0.25">
      <c r="A198" s="1"/>
      <c r="B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</row>
    <row r="199" spans="1:43" s="24" customFormat="1" x14ac:dyDescent="0.25">
      <c r="A199" s="1"/>
      <c r="B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</row>
    <row r="200" spans="1:43" s="24" customFormat="1" x14ac:dyDescent="0.25">
      <c r="A200" s="1"/>
      <c r="B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</row>
    <row r="201" spans="1:43" s="24" customFormat="1" x14ac:dyDescent="0.25">
      <c r="A201" s="1"/>
      <c r="B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</row>
    <row r="202" spans="1:43" s="24" customFormat="1" x14ac:dyDescent="0.25">
      <c r="A202" s="1"/>
      <c r="B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</row>
    <row r="203" spans="1:43" s="24" customFormat="1" x14ac:dyDescent="0.25">
      <c r="A203" s="1"/>
      <c r="B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</row>
    <row r="204" spans="1:43" s="24" customFormat="1" x14ac:dyDescent="0.25">
      <c r="A204" s="1"/>
      <c r="B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</row>
    <row r="205" spans="1:43" s="24" customFormat="1" x14ac:dyDescent="0.25">
      <c r="A205" s="1"/>
      <c r="B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</row>
    <row r="206" spans="1:43" s="24" customFormat="1" x14ac:dyDescent="0.25">
      <c r="A206" s="1"/>
      <c r="B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</row>
    <row r="207" spans="1:43" s="24" customFormat="1" x14ac:dyDescent="0.25">
      <c r="A207" s="1"/>
      <c r="B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</row>
    <row r="208" spans="1:43" s="24" customFormat="1" x14ac:dyDescent="0.25">
      <c r="A208" s="1"/>
      <c r="B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</row>
    <row r="209" spans="1:43" s="24" customFormat="1" x14ac:dyDescent="0.25">
      <c r="A209" s="1"/>
      <c r="B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</row>
    <row r="210" spans="1:43" s="24" customFormat="1" x14ac:dyDescent="0.25">
      <c r="A210" s="1"/>
      <c r="B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</row>
  </sheetData>
  <mergeCells count="42">
    <mergeCell ref="AH9:AL9"/>
    <mergeCell ref="AH10:AL10"/>
    <mergeCell ref="AE15:AF15"/>
    <mergeCell ref="W7:Z7"/>
    <mergeCell ref="AG15:AH15"/>
    <mergeCell ref="AH7:AL7"/>
    <mergeCell ref="W8:Z8"/>
    <mergeCell ref="AH8:AL8"/>
    <mergeCell ref="AI15:AJ15"/>
    <mergeCell ref="AK15:AL15"/>
    <mergeCell ref="A12:AL12"/>
    <mergeCell ref="A14:A16"/>
    <mergeCell ref="B14:B16"/>
    <mergeCell ref="AA14:AB15"/>
    <mergeCell ref="AC14:AL14"/>
    <mergeCell ref="AC15:AD15"/>
    <mergeCell ref="S15:T15"/>
    <mergeCell ref="U15:V15"/>
    <mergeCell ref="W15:X15"/>
    <mergeCell ref="Y15:Z15"/>
    <mergeCell ref="O14:P15"/>
    <mergeCell ref="Q14:Z14"/>
    <mergeCell ref="Q15:R15"/>
    <mergeCell ref="C14:D15"/>
    <mergeCell ref="E14:N14"/>
    <mergeCell ref="E15:F15"/>
    <mergeCell ref="G15:H15"/>
    <mergeCell ref="I15:J15"/>
    <mergeCell ref="K15:L15"/>
    <mergeCell ref="M15:N15"/>
    <mergeCell ref="K7:N7"/>
    <mergeCell ref="K8:N8"/>
    <mergeCell ref="AH1:AL1"/>
    <mergeCell ref="AH2:AL2"/>
    <mergeCell ref="AH3:AL3"/>
    <mergeCell ref="AH4:AL4"/>
    <mergeCell ref="AH5:AL5"/>
    <mergeCell ref="W5:Z5"/>
    <mergeCell ref="W6:Z6"/>
    <mergeCell ref="K5:N5"/>
    <mergeCell ref="K6:N6"/>
    <mergeCell ref="AH6:AL6"/>
  </mergeCells>
  <pageMargins left="0.39370078740157483" right="0.39370078740157483" top="0.78740157480314965" bottom="0.39370078740157483" header="0.31496062992125984" footer="0.31496062992125984"/>
  <pageSetup paperSize="9" scale="76" fitToHeight="0" orientation="landscape" r:id="rId1"/>
  <ignoredErrors>
    <ignoredError sqref="AC52:AL106 AC108:AL108 AC107:AD107 AF107:AL107 AC110:AL117 AC109:AD109 AF109:AL109 AC17:AL49 AC50:AL50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27A74B-F56F-40C9-B5F4-07289F467DD5}">
  <sheetPr>
    <pageSetUpPr fitToPage="1"/>
  </sheetPr>
  <dimension ref="A1:BA117"/>
  <sheetViews>
    <sheetView showZeros="0" tabSelected="1" zoomScaleNormal="100" workbookViewId="0">
      <pane xSplit="1" ySplit="16" topLeftCell="B17" activePane="bottomRight" state="frozen"/>
      <selection activeCell="L126" sqref="L126"/>
      <selection pane="topRight" activeCell="L126" sqref="L126"/>
      <selection pane="bottomLeft" activeCell="L126" sqref="L126"/>
      <selection pane="bottomRight" activeCell="AL5" sqref="AL5"/>
    </sheetView>
  </sheetViews>
  <sheetFormatPr defaultColWidth="9.140625" defaultRowHeight="15" x14ac:dyDescent="0.25"/>
  <cols>
    <col min="1" max="1" width="5" style="1" customWidth="1"/>
    <col min="2" max="2" width="58.85546875" style="1" customWidth="1"/>
    <col min="3" max="4" width="10.140625" style="24" hidden="1" customWidth="1"/>
    <col min="5" max="18" width="10.140625" style="1" hidden="1" customWidth="1"/>
    <col min="19" max="20" width="10.140625" style="24" hidden="1" customWidth="1"/>
    <col min="21" max="34" width="10.140625" style="1" hidden="1" customWidth="1"/>
    <col min="35" max="36" width="10.140625" style="24" customWidth="1"/>
    <col min="37" max="50" width="10.140625" style="1" customWidth="1"/>
    <col min="51" max="16384" width="9.140625" style="1"/>
  </cols>
  <sheetData>
    <row r="1" spans="1:51" s="37" customFormat="1" x14ac:dyDescent="0.25">
      <c r="O1" s="23"/>
      <c r="P1" s="23"/>
      <c r="Q1" s="23"/>
      <c r="R1" s="23"/>
      <c r="AE1" s="23"/>
      <c r="AF1" s="23"/>
      <c r="AG1" s="23"/>
      <c r="AH1" s="23"/>
      <c r="AT1" s="274" t="s">
        <v>137</v>
      </c>
      <c r="AU1" s="274"/>
      <c r="AV1" s="274"/>
      <c r="AW1" s="274"/>
      <c r="AX1" s="274"/>
    </row>
    <row r="2" spans="1:51" s="37" customFormat="1" x14ac:dyDescent="0.25">
      <c r="O2" s="23"/>
      <c r="P2" s="23"/>
      <c r="Q2" s="23"/>
      <c r="R2" s="23"/>
      <c r="AE2" s="23"/>
      <c r="AF2" s="23"/>
      <c r="AG2" s="23"/>
      <c r="AH2" s="23"/>
      <c r="AT2" s="274" t="s">
        <v>264</v>
      </c>
      <c r="AU2" s="274"/>
      <c r="AV2" s="274"/>
      <c r="AW2" s="274"/>
      <c r="AX2" s="274"/>
    </row>
    <row r="3" spans="1:51" s="37" customFormat="1" x14ac:dyDescent="0.25">
      <c r="O3" s="23"/>
      <c r="P3" s="23"/>
      <c r="Q3" s="23"/>
      <c r="R3" s="23"/>
      <c r="AE3" s="23"/>
      <c r="AF3" s="23"/>
      <c r="AG3" s="23"/>
      <c r="AH3" s="23"/>
      <c r="AT3" s="274" t="s">
        <v>398</v>
      </c>
      <c r="AU3" s="274"/>
      <c r="AV3" s="274"/>
      <c r="AW3" s="274"/>
      <c r="AX3" s="274"/>
    </row>
    <row r="4" spans="1:51" s="37" customFormat="1" x14ac:dyDescent="0.25">
      <c r="O4" s="23"/>
      <c r="P4" s="23"/>
      <c r="Q4" s="23"/>
      <c r="R4" s="23"/>
      <c r="AE4" s="23"/>
      <c r="AF4" s="23"/>
      <c r="AG4" s="23"/>
      <c r="AH4" s="23"/>
      <c r="AT4" s="274" t="s">
        <v>363</v>
      </c>
      <c r="AU4" s="274"/>
      <c r="AV4" s="274"/>
      <c r="AW4" s="274"/>
      <c r="AX4" s="274"/>
    </row>
    <row r="5" spans="1:51" s="37" customFormat="1" ht="15" customHeight="1" x14ac:dyDescent="0.25">
      <c r="O5" s="260"/>
      <c r="P5" s="260"/>
      <c r="Q5" s="260"/>
      <c r="R5" s="260"/>
      <c r="AE5" s="260"/>
      <c r="AF5" s="260"/>
      <c r="AG5" s="260"/>
      <c r="AH5" s="260"/>
      <c r="AT5" s="260" t="s">
        <v>415</v>
      </c>
      <c r="AU5" s="260"/>
      <c r="AV5" s="260"/>
      <c r="AW5" s="260"/>
      <c r="AX5" s="260"/>
    </row>
    <row r="6" spans="1:51" s="37" customFormat="1" ht="15" customHeight="1" x14ac:dyDescent="0.25">
      <c r="O6" s="260"/>
      <c r="P6" s="260"/>
      <c r="Q6" s="260"/>
      <c r="R6" s="260"/>
      <c r="AE6" s="260"/>
      <c r="AF6" s="260"/>
      <c r="AG6" s="260"/>
      <c r="AH6" s="260"/>
      <c r="AT6" s="260" t="s">
        <v>420</v>
      </c>
      <c r="AU6" s="260"/>
      <c r="AV6" s="260"/>
      <c r="AW6" s="260"/>
      <c r="AX6" s="260"/>
    </row>
    <row r="7" spans="1:51" s="37" customFormat="1" ht="15" customHeight="1" x14ac:dyDescent="0.25">
      <c r="O7" s="260"/>
      <c r="P7" s="260"/>
      <c r="Q7" s="260"/>
      <c r="R7" s="260"/>
      <c r="AE7" s="260"/>
      <c r="AF7" s="260"/>
      <c r="AG7" s="260"/>
      <c r="AH7" s="260"/>
      <c r="AT7" s="260" t="s">
        <v>445</v>
      </c>
      <c r="AU7" s="260"/>
      <c r="AV7" s="260"/>
      <c r="AW7" s="260"/>
      <c r="AX7" s="260"/>
    </row>
    <row r="8" spans="1:51" s="37" customFormat="1" ht="15" customHeight="1" x14ac:dyDescent="0.25">
      <c r="O8" s="260"/>
      <c r="P8" s="260"/>
      <c r="Q8" s="260"/>
      <c r="R8" s="260"/>
      <c r="AE8" s="260"/>
      <c r="AF8" s="260"/>
      <c r="AG8" s="260"/>
      <c r="AH8" s="260"/>
      <c r="AT8" s="260" t="s">
        <v>450</v>
      </c>
      <c r="AU8" s="260"/>
      <c r="AV8" s="260"/>
      <c r="AW8" s="260"/>
      <c r="AX8" s="260"/>
    </row>
    <row r="9" spans="1:51" s="37" customFormat="1" ht="15" customHeight="1" x14ac:dyDescent="0.25">
      <c r="O9" s="260"/>
      <c r="P9" s="260"/>
      <c r="Q9" s="260"/>
      <c r="R9" s="260"/>
      <c r="AE9" s="260"/>
      <c r="AF9" s="260"/>
      <c r="AG9" s="260"/>
      <c r="AH9" s="260"/>
      <c r="AT9" s="260" t="s">
        <v>455</v>
      </c>
      <c r="AU9" s="260"/>
      <c r="AV9" s="260"/>
      <c r="AW9" s="260"/>
      <c r="AX9" s="260"/>
    </row>
    <row r="10" spans="1:51" s="37" customFormat="1" ht="15" customHeight="1" x14ac:dyDescent="0.25">
      <c r="O10" s="260"/>
      <c r="P10" s="260"/>
      <c r="Q10" s="260"/>
      <c r="R10" s="260"/>
      <c r="AE10" s="260"/>
      <c r="AF10" s="260"/>
      <c r="AG10" s="260"/>
      <c r="AH10" s="260"/>
      <c r="AT10" s="260" t="s">
        <v>466</v>
      </c>
      <c r="AU10" s="260"/>
      <c r="AV10" s="260"/>
      <c r="AW10" s="260"/>
      <c r="AX10" s="260"/>
    </row>
    <row r="11" spans="1:51" s="37" customFormat="1" ht="12" customHeight="1" x14ac:dyDescent="0.25">
      <c r="B11" s="38"/>
      <c r="C11" s="38"/>
      <c r="D11" s="38"/>
      <c r="E11" s="38"/>
      <c r="S11" s="38"/>
      <c r="T11" s="38"/>
      <c r="U11" s="38"/>
      <c r="AI11" s="38"/>
      <c r="AJ11" s="38"/>
      <c r="AK11" s="38"/>
    </row>
    <row r="12" spans="1:51" ht="15" customHeight="1" x14ac:dyDescent="0.25">
      <c r="A12" s="235" t="s">
        <v>357</v>
      </c>
      <c r="B12" s="235"/>
      <c r="C12" s="235"/>
      <c r="D12" s="235"/>
      <c r="E12" s="235"/>
      <c r="F12" s="235"/>
      <c r="G12" s="235"/>
      <c r="H12" s="235"/>
      <c r="I12" s="235"/>
      <c r="J12" s="235"/>
      <c r="K12" s="235"/>
      <c r="L12" s="235"/>
      <c r="M12" s="235"/>
      <c r="N12" s="235"/>
      <c r="O12" s="235"/>
      <c r="P12" s="235"/>
      <c r="Q12" s="235"/>
      <c r="R12" s="235"/>
      <c r="S12" s="235"/>
      <c r="T12" s="235"/>
      <c r="U12" s="235"/>
      <c r="V12" s="235"/>
      <c r="W12" s="235"/>
      <c r="X12" s="235"/>
      <c r="Y12" s="235"/>
      <c r="Z12" s="235"/>
      <c r="AA12" s="235"/>
      <c r="AB12" s="235"/>
      <c r="AC12" s="235"/>
      <c r="AD12" s="235"/>
      <c r="AE12" s="235"/>
      <c r="AF12" s="235"/>
      <c r="AG12" s="235"/>
      <c r="AH12" s="235"/>
      <c r="AI12" s="235"/>
      <c r="AJ12" s="235"/>
      <c r="AK12" s="235"/>
      <c r="AL12" s="235"/>
      <c r="AM12" s="235"/>
      <c r="AN12" s="235"/>
      <c r="AO12" s="235"/>
      <c r="AP12" s="235"/>
      <c r="AQ12" s="235"/>
      <c r="AR12" s="235"/>
      <c r="AS12" s="235"/>
      <c r="AT12" s="235"/>
      <c r="AU12" s="235"/>
      <c r="AV12" s="235"/>
      <c r="AW12" s="235"/>
      <c r="AX12" s="235"/>
      <c r="AY12" s="107"/>
    </row>
    <row r="13" spans="1:51" x14ac:dyDescent="0.25">
      <c r="D13" s="96"/>
      <c r="F13" s="2"/>
      <c r="H13" s="2"/>
      <c r="J13" s="2"/>
      <c r="L13" s="2"/>
      <c r="M13" s="2"/>
      <c r="N13" s="2"/>
      <c r="O13" s="2"/>
      <c r="P13" s="2"/>
      <c r="R13" s="2"/>
      <c r="T13" s="96"/>
      <c r="V13" s="2"/>
      <c r="X13" s="2"/>
      <c r="Z13" s="2"/>
      <c r="AB13" s="2"/>
      <c r="AC13" s="2"/>
      <c r="AD13" s="2"/>
      <c r="AE13" s="2"/>
      <c r="AF13" s="2"/>
      <c r="AH13" s="2"/>
      <c r="AJ13" s="96"/>
      <c r="AL13" s="2"/>
      <c r="AN13" s="2"/>
      <c r="AP13" s="2"/>
      <c r="AR13" s="2"/>
      <c r="AS13" s="2"/>
      <c r="AT13" s="2"/>
      <c r="AU13" s="2"/>
      <c r="AV13" s="2"/>
      <c r="AX13" s="2" t="s">
        <v>159</v>
      </c>
    </row>
    <row r="14" spans="1:51" x14ac:dyDescent="0.25">
      <c r="A14" s="236" t="s">
        <v>3</v>
      </c>
      <c r="B14" s="272" t="s">
        <v>83</v>
      </c>
      <c r="C14" s="266" t="s">
        <v>276</v>
      </c>
      <c r="D14" s="266"/>
      <c r="E14" s="267" t="s">
        <v>277</v>
      </c>
      <c r="F14" s="267"/>
      <c r="G14" s="267"/>
      <c r="H14" s="267"/>
      <c r="I14" s="267"/>
      <c r="J14" s="267"/>
      <c r="K14" s="267"/>
      <c r="L14" s="267"/>
      <c r="M14" s="267"/>
      <c r="N14" s="267"/>
      <c r="O14" s="267"/>
      <c r="P14" s="267"/>
      <c r="Q14" s="267"/>
      <c r="R14" s="267"/>
      <c r="S14" s="266" t="s">
        <v>276</v>
      </c>
      <c r="T14" s="266"/>
      <c r="U14" s="262" t="s">
        <v>277</v>
      </c>
      <c r="V14" s="262"/>
      <c r="W14" s="262"/>
      <c r="X14" s="262"/>
      <c r="Y14" s="262"/>
      <c r="Z14" s="262"/>
      <c r="AA14" s="262"/>
      <c r="AB14" s="262"/>
      <c r="AC14" s="262"/>
      <c r="AD14" s="262"/>
      <c r="AE14" s="262"/>
      <c r="AF14" s="262"/>
      <c r="AG14" s="262"/>
      <c r="AH14" s="262"/>
      <c r="AI14" s="273" t="s">
        <v>276</v>
      </c>
      <c r="AJ14" s="273"/>
      <c r="AK14" s="270" t="s">
        <v>277</v>
      </c>
      <c r="AL14" s="270"/>
      <c r="AM14" s="270"/>
      <c r="AN14" s="270"/>
      <c r="AO14" s="270"/>
      <c r="AP14" s="270"/>
      <c r="AQ14" s="270"/>
      <c r="AR14" s="270"/>
      <c r="AS14" s="270"/>
      <c r="AT14" s="270"/>
      <c r="AU14" s="270"/>
      <c r="AV14" s="270"/>
      <c r="AW14" s="270"/>
      <c r="AX14" s="270"/>
    </row>
    <row r="15" spans="1:51" ht="52.5" customHeight="1" x14ac:dyDescent="0.25">
      <c r="A15" s="236"/>
      <c r="B15" s="275"/>
      <c r="C15" s="266"/>
      <c r="D15" s="266"/>
      <c r="E15" s="244" t="s">
        <v>282</v>
      </c>
      <c r="F15" s="244"/>
      <c r="G15" s="244" t="s">
        <v>284</v>
      </c>
      <c r="H15" s="244"/>
      <c r="I15" s="244" t="s">
        <v>283</v>
      </c>
      <c r="J15" s="244"/>
      <c r="K15" s="244" t="s">
        <v>285</v>
      </c>
      <c r="L15" s="244"/>
      <c r="M15" s="244" t="s">
        <v>382</v>
      </c>
      <c r="N15" s="244"/>
      <c r="O15" s="268" t="s">
        <v>287</v>
      </c>
      <c r="P15" s="268"/>
      <c r="Q15" s="244" t="s">
        <v>288</v>
      </c>
      <c r="R15" s="244"/>
      <c r="S15" s="266"/>
      <c r="T15" s="266"/>
      <c r="U15" s="263" t="s">
        <v>282</v>
      </c>
      <c r="V15" s="263"/>
      <c r="W15" s="263" t="s">
        <v>284</v>
      </c>
      <c r="X15" s="263"/>
      <c r="Y15" s="263" t="s">
        <v>283</v>
      </c>
      <c r="Z15" s="263"/>
      <c r="AA15" s="263" t="s">
        <v>285</v>
      </c>
      <c r="AB15" s="263"/>
      <c r="AC15" s="263" t="s">
        <v>286</v>
      </c>
      <c r="AD15" s="263"/>
      <c r="AE15" s="264" t="s">
        <v>287</v>
      </c>
      <c r="AF15" s="264"/>
      <c r="AG15" s="263" t="s">
        <v>288</v>
      </c>
      <c r="AH15" s="263"/>
      <c r="AI15" s="273"/>
      <c r="AJ15" s="273"/>
      <c r="AK15" s="237" t="s">
        <v>226</v>
      </c>
      <c r="AL15" s="237"/>
      <c r="AM15" s="237" t="s">
        <v>284</v>
      </c>
      <c r="AN15" s="237"/>
      <c r="AO15" s="237" t="s">
        <v>283</v>
      </c>
      <c r="AP15" s="237"/>
      <c r="AQ15" s="237" t="s">
        <v>285</v>
      </c>
      <c r="AR15" s="237"/>
      <c r="AS15" s="237" t="s">
        <v>382</v>
      </c>
      <c r="AT15" s="237"/>
      <c r="AU15" s="251" t="s">
        <v>287</v>
      </c>
      <c r="AV15" s="251"/>
      <c r="AW15" s="237" t="s">
        <v>288</v>
      </c>
      <c r="AX15" s="237"/>
    </row>
    <row r="16" spans="1:51" ht="23.25" customHeight="1" x14ac:dyDescent="0.25">
      <c r="A16" s="271"/>
      <c r="B16" s="276"/>
      <c r="C16" s="143" t="s">
        <v>1</v>
      </c>
      <c r="D16" s="144" t="s">
        <v>2</v>
      </c>
      <c r="E16" s="122" t="s">
        <v>1</v>
      </c>
      <c r="F16" s="118" t="s">
        <v>2</v>
      </c>
      <c r="G16" s="122" t="s">
        <v>1</v>
      </c>
      <c r="H16" s="118" t="s">
        <v>2</v>
      </c>
      <c r="I16" s="122" t="s">
        <v>1</v>
      </c>
      <c r="J16" s="118" t="s">
        <v>2</v>
      </c>
      <c r="K16" s="122" t="s">
        <v>1</v>
      </c>
      <c r="L16" s="118" t="s">
        <v>2</v>
      </c>
      <c r="M16" s="122" t="s">
        <v>1</v>
      </c>
      <c r="N16" s="118" t="s">
        <v>2</v>
      </c>
      <c r="O16" s="122" t="s">
        <v>1</v>
      </c>
      <c r="P16" s="118" t="s">
        <v>2</v>
      </c>
      <c r="Q16" s="122" t="s">
        <v>1</v>
      </c>
      <c r="R16" s="118" t="s">
        <v>2</v>
      </c>
      <c r="S16" s="143" t="s">
        <v>1</v>
      </c>
      <c r="T16" s="144" t="s">
        <v>2</v>
      </c>
      <c r="U16" s="125" t="s">
        <v>1</v>
      </c>
      <c r="V16" s="126" t="s">
        <v>2</v>
      </c>
      <c r="W16" s="125" t="s">
        <v>1</v>
      </c>
      <c r="X16" s="126" t="s">
        <v>2</v>
      </c>
      <c r="Y16" s="125" t="s">
        <v>1</v>
      </c>
      <c r="Z16" s="126" t="s">
        <v>2</v>
      </c>
      <c r="AA16" s="125" t="s">
        <v>1</v>
      </c>
      <c r="AB16" s="126" t="s">
        <v>2</v>
      </c>
      <c r="AC16" s="125" t="s">
        <v>1</v>
      </c>
      <c r="AD16" s="126" t="s">
        <v>2</v>
      </c>
      <c r="AE16" s="125" t="s">
        <v>1</v>
      </c>
      <c r="AF16" s="126" t="s">
        <v>2</v>
      </c>
      <c r="AG16" s="125" t="s">
        <v>1</v>
      </c>
      <c r="AH16" s="126" t="s">
        <v>2</v>
      </c>
      <c r="AI16" s="102" t="s">
        <v>1</v>
      </c>
      <c r="AJ16" s="103" t="s">
        <v>2</v>
      </c>
      <c r="AK16" s="25" t="s">
        <v>1</v>
      </c>
      <c r="AL16" s="26" t="s">
        <v>2</v>
      </c>
      <c r="AM16" s="25" t="s">
        <v>1</v>
      </c>
      <c r="AN16" s="26" t="s">
        <v>2</v>
      </c>
      <c r="AO16" s="25" t="s">
        <v>1</v>
      </c>
      <c r="AP16" s="26" t="s">
        <v>2</v>
      </c>
      <c r="AQ16" s="25" t="s">
        <v>1</v>
      </c>
      <c r="AR16" s="26" t="s">
        <v>2</v>
      </c>
      <c r="AS16" s="25" t="s">
        <v>1</v>
      </c>
      <c r="AT16" s="26" t="s">
        <v>2</v>
      </c>
      <c r="AU16" s="25" t="s">
        <v>1</v>
      </c>
      <c r="AV16" s="26" t="s">
        <v>2</v>
      </c>
      <c r="AW16" s="25" t="s">
        <v>1</v>
      </c>
      <c r="AX16" s="26" t="s">
        <v>2</v>
      </c>
    </row>
    <row r="17" spans="1:53" ht="15" customHeight="1" x14ac:dyDescent="0.25">
      <c r="A17" s="3" t="s">
        <v>9</v>
      </c>
      <c r="B17" s="14" t="s">
        <v>4</v>
      </c>
      <c r="C17" s="151">
        <f>E17+G17+I17+K17+M17+O17+Q17</f>
        <v>10449.6</v>
      </c>
      <c r="D17" s="151">
        <f>F17+H17+J17+L17+N17+P17+R17</f>
        <v>5733.0000000000009</v>
      </c>
      <c r="E17" s="6">
        <f>'3 priedas_asignavimai'!E18+'3 priedas_asignavimai'!E20+'3 priedas_asignavimai'!E79+'3 priedas_asignavimai'!E86+'3 priedas_asignavimai'!E93+'3 priedas_asignavimai'!E100+'3 priedas_asignavimai'!E107+'3 priedas_asignavimai'!E114+'3 priedas_asignavimai'!E121+'3 priedas_asignavimai'!E128+'3 priedas_asignavimai'!E135+'3 priedas_asignavimai'!E142+'3 priedas_asignavimai'!E149+'3 priedas_asignavimai'!E156+'3 priedas_asignavimai'!E158</f>
        <v>7936.4000000000015</v>
      </c>
      <c r="F17" s="6">
        <f>'3 priedas_asignavimai'!F18+'3 priedas_asignavimai'!F20+'3 priedas_asignavimai'!F79+'3 priedas_asignavimai'!F86+'3 priedas_asignavimai'!F93+'3 priedas_asignavimai'!F100+'3 priedas_asignavimai'!F107+'3 priedas_asignavimai'!F114+'3 priedas_asignavimai'!F121+'3 priedas_asignavimai'!F128+'3 priedas_asignavimai'!F135+'3 priedas_asignavimai'!F142+'3 priedas_asignavimai'!F149+'3 priedas_asignavimai'!F156+'3 priedas_asignavimai'!F158</f>
        <v>4684.1000000000004</v>
      </c>
      <c r="G17" s="6">
        <f>'3 priedas_asignavimai'!G18+'3 priedas_asignavimai'!G20+'3 priedas_asignavimai'!G79+'3 priedas_asignavimai'!G86+'3 priedas_asignavimai'!G93+'3 priedas_asignavimai'!G100+'3 priedas_asignavimai'!G107+'3 priedas_asignavimai'!G114+'3 priedas_asignavimai'!G121+'3 priedas_asignavimai'!G128+'3 priedas_asignavimai'!G135+'3 priedas_asignavimai'!G142+'3 priedas_asignavimai'!G149+'3 priedas_asignavimai'!G156+'3 priedas_asignavimai'!G158</f>
        <v>1120.6999999999998</v>
      </c>
      <c r="H17" s="6">
        <f>'3 priedas_asignavimai'!H18+'3 priedas_asignavimai'!H20+'3 priedas_asignavimai'!H79+'3 priedas_asignavimai'!H86+'3 priedas_asignavimai'!H93+'3 priedas_asignavimai'!H100+'3 priedas_asignavimai'!H107+'3 priedas_asignavimai'!H114+'3 priedas_asignavimai'!H121+'3 priedas_asignavimai'!H128+'3 priedas_asignavimai'!H135+'3 priedas_asignavimai'!H142+'3 priedas_asignavimai'!H149+'3 priedas_asignavimai'!H156+'3 priedas_asignavimai'!H158</f>
        <v>1014.1999999999998</v>
      </c>
      <c r="I17" s="6">
        <f>'3 priedas_asignavimai'!I18+'3 priedas_asignavimai'!I20+'3 priedas_asignavimai'!I79+'3 priedas_asignavimai'!I86+'3 priedas_asignavimai'!I93+'3 priedas_asignavimai'!I100+'3 priedas_asignavimai'!I107+'3 priedas_asignavimai'!I114+'3 priedas_asignavimai'!I121+'3 priedas_asignavimai'!I128+'3 priedas_asignavimai'!I135+'3 priedas_asignavimai'!I142+'3 priedas_asignavimai'!I149+'3 priedas_asignavimai'!I156+'3 priedas_asignavimai'!I158</f>
        <v>42.8</v>
      </c>
      <c r="J17" s="6">
        <f>'3 priedas_asignavimai'!J18+'3 priedas_asignavimai'!J20+'3 priedas_asignavimai'!J79+'3 priedas_asignavimai'!J86+'3 priedas_asignavimai'!J93+'3 priedas_asignavimai'!J100+'3 priedas_asignavimai'!J107+'3 priedas_asignavimai'!J114+'3 priedas_asignavimai'!J121+'3 priedas_asignavimai'!J128+'3 priedas_asignavimai'!J135+'3 priedas_asignavimai'!J142+'3 priedas_asignavimai'!J149+'3 priedas_asignavimai'!J156+'3 priedas_asignavimai'!J158</f>
        <v>31.1</v>
      </c>
      <c r="K17" s="6">
        <f>'3 priedas_asignavimai'!K18+'3 priedas_asignavimai'!K20+'3 priedas_asignavimai'!K79+'3 priedas_asignavimai'!K86+'3 priedas_asignavimai'!K93+'3 priedas_asignavimai'!K100+'3 priedas_asignavimai'!K107+'3 priedas_asignavimai'!K114+'3 priedas_asignavimai'!K121+'3 priedas_asignavimai'!K128+'3 priedas_asignavimai'!K135+'3 priedas_asignavimai'!K142+'3 priedas_asignavimai'!K149+'3 priedas_asignavimai'!K156+'3 priedas_asignavimai'!K158</f>
        <v>0</v>
      </c>
      <c r="L17" s="6">
        <f>'3 priedas_asignavimai'!L18+'3 priedas_asignavimai'!L20+'3 priedas_asignavimai'!L79+'3 priedas_asignavimai'!L86+'3 priedas_asignavimai'!L93+'3 priedas_asignavimai'!L100+'3 priedas_asignavimai'!L107+'3 priedas_asignavimai'!L114+'3 priedas_asignavimai'!L121+'3 priedas_asignavimai'!L128+'3 priedas_asignavimai'!L135+'3 priedas_asignavimai'!L142+'3 priedas_asignavimai'!L149+'3 priedas_asignavimai'!L156+'3 priedas_asignavimai'!L158</f>
        <v>0</v>
      </c>
      <c r="M17" s="6">
        <f>'3 priedas_asignavimai'!M18+'3 priedas_asignavimai'!M20+'3 priedas_asignavimai'!M79+'3 priedas_asignavimai'!M86+'3 priedas_asignavimai'!M93+'3 priedas_asignavimai'!M100+'3 priedas_asignavimai'!M107+'3 priedas_asignavimai'!M114+'3 priedas_asignavimai'!M121+'3 priedas_asignavimai'!M128+'3 priedas_asignavimai'!M135+'3 priedas_asignavimai'!M142+'3 priedas_asignavimai'!M149+'3 priedas_asignavimai'!M156+'3 priedas_asignavimai'!M158</f>
        <v>36.800000000000004</v>
      </c>
      <c r="N17" s="6">
        <f>'3 priedas_asignavimai'!N18+'3 priedas_asignavimai'!N20+'3 priedas_asignavimai'!N79+'3 priedas_asignavimai'!N86+'3 priedas_asignavimai'!N93+'3 priedas_asignavimai'!N100+'3 priedas_asignavimai'!N107+'3 priedas_asignavimai'!N114+'3 priedas_asignavimai'!N121+'3 priedas_asignavimai'!N128+'3 priedas_asignavimai'!N135+'3 priedas_asignavimai'!N142+'3 priedas_asignavimai'!N149+'3 priedas_asignavimai'!N156+'3 priedas_asignavimai'!N158</f>
        <v>3</v>
      </c>
      <c r="O17" s="6">
        <f>'3 priedas_asignavimai'!O18+'3 priedas_asignavimai'!O20+'3 priedas_asignavimai'!O79+'3 priedas_asignavimai'!O86+'3 priedas_asignavimai'!O93+'3 priedas_asignavimai'!O100+'3 priedas_asignavimai'!O107+'3 priedas_asignavimai'!O114+'3 priedas_asignavimai'!O121+'3 priedas_asignavimai'!O128+'3 priedas_asignavimai'!O135+'3 priedas_asignavimai'!O142+'3 priedas_asignavimai'!O149+'3 priedas_asignavimai'!O156+'3 priedas_asignavimai'!O158</f>
        <v>0</v>
      </c>
      <c r="P17" s="6">
        <f>'3 priedas_asignavimai'!P18+'3 priedas_asignavimai'!P20+'3 priedas_asignavimai'!P79+'3 priedas_asignavimai'!P86+'3 priedas_asignavimai'!P93+'3 priedas_asignavimai'!P100+'3 priedas_asignavimai'!P107+'3 priedas_asignavimai'!P114+'3 priedas_asignavimai'!P121+'3 priedas_asignavimai'!P128+'3 priedas_asignavimai'!P135+'3 priedas_asignavimai'!P142+'3 priedas_asignavimai'!P149+'3 priedas_asignavimai'!P156+'3 priedas_asignavimai'!P158</f>
        <v>0</v>
      </c>
      <c r="Q17" s="6">
        <f>'3 priedas_asignavimai'!Q18+'3 priedas_asignavimai'!Q20+'3 priedas_asignavimai'!Q79+'3 priedas_asignavimai'!Q86+'3 priedas_asignavimai'!Q93+'3 priedas_asignavimai'!Q100+'3 priedas_asignavimai'!Q107+'3 priedas_asignavimai'!Q114+'3 priedas_asignavimai'!Q121+'3 priedas_asignavimai'!Q128+'3 priedas_asignavimai'!Q135+'3 priedas_asignavimai'!Q142+'3 priedas_asignavimai'!Q149+'3 priedas_asignavimai'!Q156+'3 priedas_asignavimai'!Q158</f>
        <v>1312.8999999999999</v>
      </c>
      <c r="R17" s="6">
        <f>'3 priedas_asignavimai'!R18+'3 priedas_asignavimai'!R20+'3 priedas_asignavimai'!R79+'3 priedas_asignavimai'!R86+'3 priedas_asignavimai'!R93+'3 priedas_asignavimai'!R100+'3 priedas_asignavimai'!R107+'3 priedas_asignavimai'!R114+'3 priedas_asignavimai'!R121+'3 priedas_asignavimai'!R128+'3 priedas_asignavimai'!R135+'3 priedas_asignavimai'!R142+'3 priedas_asignavimai'!R149+'3 priedas_asignavimai'!R156+'3 priedas_asignavimai'!R158</f>
        <v>0.6</v>
      </c>
      <c r="S17" s="151">
        <f>U17+W17+Y17+AA17+AC17+AE17+AG17</f>
        <v>6.7</v>
      </c>
      <c r="T17" s="151">
        <f>V17+X17+Z17+AB17+AD17+AF17+AH17</f>
        <v>4.2999999999999989</v>
      </c>
      <c r="U17" s="128">
        <f>'3 priedas_asignavimai'!U18+'3 priedas_asignavimai'!U20+'3 priedas_asignavimai'!U79+'3 priedas_asignavimai'!U86+'3 priedas_asignavimai'!U93+'3 priedas_asignavimai'!U100+'3 priedas_asignavimai'!U107+'3 priedas_asignavimai'!U114+'3 priedas_asignavimai'!U121+'3 priedas_asignavimai'!U128+'3 priedas_asignavimai'!U135+'3 priedas_asignavimai'!U142+'3 priedas_asignavimai'!U149+'3 priedas_asignavimai'!U156+'3 priedas_asignavimai'!U158</f>
        <v>6.7</v>
      </c>
      <c r="V17" s="128">
        <f>'3 priedas_asignavimai'!V18+'3 priedas_asignavimai'!V20+'3 priedas_asignavimai'!V79+'3 priedas_asignavimai'!V86+'3 priedas_asignavimai'!V93+'3 priedas_asignavimai'!V100+'3 priedas_asignavimai'!V107+'3 priedas_asignavimai'!V114+'3 priedas_asignavimai'!V121+'3 priedas_asignavimai'!V128+'3 priedas_asignavimai'!V135+'3 priedas_asignavimai'!V142+'3 priedas_asignavimai'!V149+'3 priedas_asignavimai'!V156+'3 priedas_asignavimai'!V158</f>
        <v>5.8999999999999995</v>
      </c>
      <c r="W17" s="128">
        <f>'3 priedas_asignavimai'!W18+'3 priedas_asignavimai'!W20+'3 priedas_asignavimai'!W79+'3 priedas_asignavimai'!W86+'3 priedas_asignavimai'!W93+'3 priedas_asignavimai'!W100+'3 priedas_asignavimai'!W107+'3 priedas_asignavimai'!W114+'3 priedas_asignavimai'!W121+'3 priedas_asignavimai'!W128+'3 priedas_asignavimai'!W135+'3 priedas_asignavimai'!W142+'3 priedas_asignavimai'!W149+'3 priedas_asignavimai'!W156+'3 priedas_asignavimai'!W158</f>
        <v>0</v>
      </c>
      <c r="X17" s="128">
        <f>'3 priedas_asignavimai'!X18+'3 priedas_asignavimai'!X20+'3 priedas_asignavimai'!X79+'3 priedas_asignavimai'!X86+'3 priedas_asignavimai'!X93+'3 priedas_asignavimai'!X100+'3 priedas_asignavimai'!X107+'3 priedas_asignavimai'!X114+'3 priedas_asignavimai'!X121+'3 priedas_asignavimai'!X128+'3 priedas_asignavimai'!X135+'3 priedas_asignavimai'!X142+'3 priedas_asignavimai'!X149+'3 priedas_asignavimai'!X156+'3 priedas_asignavimai'!X158</f>
        <v>-1.6</v>
      </c>
      <c r="Y17" s="128">
        <f>'3 priedas_asignavimai'!Y18+'3 priedas_asignavimai'!Y20+'3 priedas_asignavimai'!Y79+'3 priedas_asignavimai'!Y86+'3 priedas_asignavimai'!Y93+'3 priedas_asignavimai'!Y100+'3 priedas_asignavimai'!Y107+'3 priedas_asignavimai'!Y114+'3 priedas_asignavimai'!Y121+'3 priedas_asignavimai'!Y128+'3 priedas_asignavimai'!Y135+'3 priedas_asignavimai'!Y142+'3 priedas_asignavimai'!Y149+'3 priedas_asignavimai'!Y156+'3 priedas_asignavimai'!Y158</f>
        <v>0</v>
      </c>
      <c r="Z17" s="128">
        <f>'3 priedas_asignavimai'!Z18+'3 priedas_asignavimai'!Z20+'3 priedas_asignavimai'!Z79+'3 priedas_asignavimai'!Z86+'3 priedas_asignavimai'!Z93+'3 priedas_asignavimai'!Z100+'3 priedas_asignavimai'!Z107+'3 priedas_asignavimai'!Z114+'3 priedas_asignavimai'!Z121+'3 priedas_asignavimai'!Z128+'3 priedas_asignavimai'!Z135+'3 priedas_asignavimai'!Z142+'3 priedas_asignavimai'!Z149+'3 priedas_asignavimai'!Z156+'3 priedas_asignavimai'!Z158</f>
        <v>0</v>
      </c>
      <c r="AA17" s="128">
        <f>'3 priedas_asignavimai'!AA18+'3 priedas_asignavimai'!AA20+'3 priedas_asignavimai'!AA79+'3 priedas_asignavimai'!AA86+'3 priedas_asignavimai'!AA93+'3 priedas_asignavimai'!AA100+'3 priedas_asignavimai'!AA107+'3 priedas_asignavimai'!AA114+'3 priedas_asignavimai'!AA121+'3 priedas_asignavimai'!AA128+'3 priedas_asignavimai'!AA135+'3 priedas_asignavimai'!AA142+'3 priedas_asignavimai'!AA149+'3 priedas_asignavimai'!AA156+'3 priedas_asignavimai'!AA158</f>
        <v>0</v>
      </c>
      <c r="AB17" s="128">
        <f>'3 priedas_asignavimai'!AB18+'3 priedas_asignavimai'!AB20+'3 priedas_asignavimai'!AB79+'3 priedas_asignavimai'!AB86+'3 priedas_asignavimai'!AB93+'3 priedas_asignavimai'!AB100+'3 priedas_asignavimai'!AB107+'3 priedas_asignavimai'!AB114+'3 priedas_asignavimai'!AB121+'3 priedas_asignavimai'!AB128+'3 priedas_asignavimai'!AB135+'3 priedas_asignavimai'!AB142+'3 priedas_asignavimai'!AB149+'3 priedas_asignavimai'!AB156+'3 priedas_asignavimai'!AB158</f>
        <v>0</v>
      </c>
      <c r="AC17" s="128">
        <f>'3 priedas_asignavimai'!AC18+'3 priedas_asignavimai'!AC20+'3 priedas_asignavimai'!AC79+'3 priedas_asignavimai'!AC86+'3 priedas_asignavimai'!AC93+'3 priedas_asignavimai'!AC100+'3 priedas_asignavimai'!AC107+'3 priedas_asignavimai'!AC114+'3 priedas_asignavimai'!AC121+'3 priedas_asignavimai'!AC128+'3 priedas_asignavimai'!AC135+'3 priedas_asignavimai'!AC142+'3 priedas_asignavimai'!AC149+'3 priedas_asignavimai'!AC156+'3 priedas_asignavimai'!AC158</f>
        <v>0</v>
      </c>
      <c r="AD17" s="128">
        <f>'3 priedas_asignavimai'!AD18+'3 priedas_asignavimai'!AD20+'3 priedas_asignavimai'!AD79+'3 priedas_asignavimai'!AD86+'3 priedas_asignavimai'!AD93+'3 priedas_asignavimai'!AD100+'3 priedas_asignavimai'!AD107+'3 priedas_asignavimai'!AD114+'3 priedas_asignavimai'!AD121+'3 priedas_asignavimai'!AD128+'3 priedas_asignavimai'!AD135+'3 priedas_asignavimai'!AD142+'3 priedas_asignavimai'!AD149+'3 priedas_asignavimai'!AD156+'3 priedas_asignavimai'!AD158</f>
        <v>0</v>
      </c>
      <c r="AE17" s="128">
        <f>'3 priedas_asignavimai'!AE18+'3 priedas_asignavimai'!AE20+'3 priedas_asignavimai'!AE79+'3 priedas_asignavimai'!AE86+'3 priedas_asignavimai'!AE93+'3 priedas_asignavimai'!AE100+'3 priedas_asignavimai'!AE107+'3 priedas_asignavimai'!AE114+'3 priedas_asignavimai'!AE121+'3 priedas_asignavimai'!AE128+'3 priedas_asignavimai'!AE135+'3 priedas_asignavimai'!AE142+'3 priedas_asignavimai'!AE149+'3 priedas_asignavimai'!AE156+'3 priedas_asignavimai'!AE158</f>
        <v>0</v>
      </c>
      <c r="AF17" s="128">
        <f>'3 priedas_asignavimai'!AF18+'3 priedas_asignavimai'!AF20+'3 priedas_asignavimai'!AF79+'3 priedas_asignavimai'!AF86+'3 priedas_asignavimai'!AF93+'3 priedas_asignavimai'!AF100+'3 priedas_asignavimai'!AF107+'3 priedas_asignavimai'!AF114+'3 priedas_asignavimai'!AF121+'3 priedas_asignavimai'!AF128+'3 priedas_asignavimai'!AF135+'3 priedas_asignavimai'!AF142+'3 priedas_asignavimai'!AF149+'3 priedas_asignavimai'!AF156+'3 priedas_asignavimai'!AF158</f>
        <v>0</v>
      </c>
      <c r="AG17" s="128">
        <f>'3 priedas_asignavimai'!AG18+'3 priedas_asignavimai'!AG20+'3 priedas_asignavimai'!AG79+'3 priedas_asignavimai'!AG86+'3 priedas_asignavimai'!AG93+'3 priedas_asignavimai'!AG100+'3 priedas_asignavimai'!AG107+'3 priedas_asignavimai'!AG114+'3 priedas_asignavimai'!AG121+'3 priedas_asignavimai'!AG128+'3 priedas_asignavimai'!AG135+'3 priedas_asignavimai'!AG142+'3 priedas_asignavimai'!AG149+'3 priedas_asignavimai'!AG156+'3 priedas_asignavimai'!AG158</f>
        <v>0</v>
      </c>
      <c r="AH17" s="128">
        <f>'3 priedas_asignavimai'!AH18+'3 priedas_asignavimai'!AH20+'3 priedas_asignavimai'!AH79+'3 priedas_asignavimai'!AH86+'3 priedas_asignavimai'!AH93+'3 priedas_asignavimai'!AH100+'3 priedas_asignavimai'!AH107+'3 priedas_asignavimai'!AH114+'3 priedas_asignavimai'!AH121+'3 priedas_asignavimai'!AH128+'3 priedas_asignavimai'!AH135+'3 priedas_asignavimai'!AH142+'3 priedas_asignavimai'!AH149+'3 priedas_asignavimai'!AH156+'3 priedas_asignavimai'!AH158</f>
        <v>0</v>
      </c>
      <c r="AI17" s="18">
        <f>AK17+AM17+AO17+AQ17+AS17+AU17+AW17</f>
        <v>10456.299999999999</v>
      </c>
      <c r="AJ17" s="18">
        <f>AL17+AN17+AP17+AR17+AT17+AV17+AX17</f>
        <v>5737.3</v>
      </c>
      <c r="AK17" s="5">
        <f>E17+U17</f>
        <v>7943.1000000000013</v>
      </c>
      <c r="AL17" s="5">
        <f t="shared" ref="AL17:AX17" si="0">F17+V17</f>
        <v>4690</v>
      </c>
      <c r="AM17" s="5">
        <f t="shared" si="0"/>
        <v>1120.6999999999998</v>
      </c>
      <c r="AN17" s="5">
        <f t="shared" si="0"/>
        <v>1012.5999999999998</v>
      </c>
      <c r="AO17" s="5">
        <f t="shared" si="0"/>
        <v>42.8</v>
      </c>
      <c r="AP17" s="5">
        <f t="shared" si="0"/>
        <v>31.1</v>
      </c>
      <c r="AQ17" s="5">
        <f t="shared" si="0"/>
        <v>0</v>
      </c>
      <c r="AR17" s="5">
        <f t="shared" si="0"/>
        <v>0</v>
      </c>
      <c r="AS17" s="5">
        <f t="shared" si="0"/>
        <v>36.800000000000004</v>
      </c>
      <c r="AT17" s="5">
        <f t="shared" si="0"/>
        <v>3</v>
      </c>
      <c r="AU17" s="5">
        <f t="shared" si="0"/>
        <v>0</v>
      </c>
      <c r="AV17" s="5">
        <f t="shared" si="0"/>
        <v>0</v>
      </c>
      <c r="AW17" s="5">
        <f t="shared" si="0"/>
        <v>1312.8999999999999</v>
      </c>
      <c r="AX17" s="5">
        <f t="shared" si="0"/>
        <v>0.6</v>
      </c>
    </row>
    <row r="18" spans="1:53" s="56" customFormat="1" x14ac:dyDescent="0.25">
      <c r="A18" s="3" t="s">
        <v>62</v>
      </c>
      <c r="B18" s="14" t="s">
        <v>5</v>
      </c>
      <c r="C18" s="151">
        <f t="shared" ref="C18:C23" si="1">E18+G18+I18+K18+M18+O18+Q18</f>
        <v>11285.099999999999</v>
      </c>
      <c r="D18" s="151">
        <f t="shared" ref="D18:D23" si="2">F18+H18+J18+L18+N18+P18+R18</f>
        <v>12.200000000000001</v>
      </c>
      <c r="E18" s="6">
        <f>'3 priedas_asignavimai'!E42+'3 priedas_asignavimai'!E82+'3 priedas_asignavimai'!E89+'3 priedas_asignavimai'!E96+'3 priedas_asignavimai'!E103+'3 priedas_asignavimai'!E110+'3 priedas_asignavimai'!E117+'3 priedas_asignavimai'!E124+'3 priedas_asignavimai'!E131+'3 priedas_asignavimai'!E138+'3 priedas_asignavimai'!E145+'3 priedas_asignavimai'!E152</f>
        <v>4057.1999999999994</v>
      </c>
      <c r="F18" s="6">
        <f>'3 priedas_asignavimai'!F42+'3 priedas_asignavimai'!F82+'3 priedas_asignavimai'!F89+'3 priedas_asignavimai'!F96+'3 priedas_asignavimai'!F103+'3 priedas_asignavimai'!F110+'3 priedas_asignavimai'!F117+'3 priedas_asignavimai'!F124+'3 priedas_asignavimai'!F131+'3 priedas_asignavimai'!F138+'3 priedas_asignavimai'!F145+'3 priedas_asignavimai'!F152</f>
        <v>0</v>
      </c>
      <c r="G18" s="6">
        <f>'3 priedas_asignavimai'!G42+'3 priedas_asignavimai'!G82+'3 priedas_asignavimai'!G89+'3 priedas_asignavimai'!G96+'3 priedas_asignavimai'!G103+'3 priedas_asignavimai'!G110+'3 priedas_asignavimai'!G117+'3 priedas_asignavimai'!G124+'3 priedas_asignavimai'!G131+'3 priedas_asignavimai'!G138+'3 priedas_asignavimai'!G145+'3 priedas_asignavimai'!G152</f>
        <v>0</v>
      </c>
      <c r="H18" s="6">
        <f>'3 priedas_asignavimai'!H42+'3 priedas_asignavimai'!H82+'3 priedas_asignavimai'!H89+'3 priedas_asignavimai'!H96+'3 priedas_asignavimai'!H103+'3 priedas_asignavimai'!H110+'3 priedas_asignavimai'!H117+'3 priedas_asignavimai'!H124+'3 priedas_asignavimai'!H131+'3 priedas_asignavimai'!H138+'3 priedas_asignavimai'!H145+'3 priedas_asignavimai'!H152</f>
        <v>0</v>
      </c>
      <c r="I18" s="6">
        <f>'3 priedas_asignavimai'!I42+'3 priedas_asignavimai'!I82+'3 priedas_asignavimai'!I89+'3 priedas_asignavimai'!I96+'3 priedas_asignavimai'!I103+'3 priedas_asignavimai'!I110+'3 priedas_asignavimai'!I117+'3 priedas_asignavimai'!I124+'3 priedas_asignavimai'!I131+'3 priedas_asignavimai'!I138+'3 priedas_asignavimai'!I145+'3 priedas_asignavimai'!I152</f>
        <v>4008.6</v>
      </c>
      <c r="J18" s="6">
        <f>'3 priedas_asignavimai'!J42+'3 priedas_asignavimai'!J82+'3 priedas_asignavimai'!J89+'3 priedas_asignavimai'!J96+'3 priedas_asignavimai'!J103+'3 priedas_asignavimai'!J110+'3 priedas_asignavimai'!J117+'3 priedas_asignavimai'!J124+'3 priedas_asignavimai'!J131+'3 priedas_asignavimai'!J138+'3 priedas_asignavimai'!J145+'3 priedas_asignavimai'!J152</f>
        <v>6.2</v>
      </c>
      <c r="K18" s="6">
        <f>'3 priedas_asignavimai'!K42+'3 priedas_asignavimai'!K82+'3 priedas_asignavimai'!K89+'3 priedas_asignavimai'!K96+'3 priedas_asignavimai'!K103+'3 priedas_asignavimai'!K110+'3 priedas_asignavimai'!K117+'3 priedas_asignavimai'!K124+'3 priedas_asignavimai'!K131+'3 priedas_asignavimai'!K138+'3 priedas_asignavimai'!K145+'3 priedas_asignavimai'!K152</f>
        <v>0</v>
      </c>
      <c r="L18" s="6">
        <f>'3 priedas_asignavimai'!L42+'3 priedas_asignavimai'!L82+'3 priedas_asignavimai'!L89+'3 priedas_asignavimai'!L96+'3 priedas_asignavimai'!L103+'3 priedas_asignavimai'!L110+'3 priedas_asignavimai'!L117+'3 priedas_asignavimai'!L124+'3 priedas_asignavimai'!L131+'3 priedas_asignavimai'!L138+'3 priedas_asignavimai'!L145+'3 priedas_asignavimai'!L152</f>
        <v>0</v>
      </c>
      <c r="M18" s="6">
        <f>'3 priedas_asignavimai'!M42+'3 priedas_asignavimai'!M82+'3 priedas_asignavimai'!M89+'3 priedas_asignavimai'!M96+'3 priedas_asignavimai'!M103+'3 priedas_asignavimai'!M110+'3 priedas_asignavimai'!M117+'3 priedas_asignavimai'!M124+'3 priedas_asignavimai'!M131+'3 priedas_asignavimai'!M138+'3 priedas_asignavimai'!M145+'3 priedas_asignavimai'!M152</f>
        <v>502.39999999999992</v>
      </c>
      <c r="N18" s="6">
        <f>'3 priedas_asignavimai'!N42+'3 priedas_asignavimai'!N82+'3 priedas_asignavimai'!N89+'3 priedas_asignavimai'!N96+'3 priedas_asignavimai'!N103+'3 priedas_asignavimai'!N110+'3 priedas_asignavimai'!N117+'3 priedas_asignavimai'!N124+'3 priedas_asignavimai'!N131+'3 priedas_asignavimai'!N138+'3 priedas_asignavimai'!N145+'3 priedas_asignavimai'!N152</f>
        <v>0</v>
      </c>
      <c r="O18" s="6">
        <f>'3 priedas_asignavimai'!O42+'3 priedas_asignavimai'!O82+'3 priedas_asignavimai'!O89+'3 priedas_asignavimai'!O96+'3 priedas_asignavimai'!O103+'3 priedas_asignavimai'!O110+'3 priedas_asignavimai'!O117+'3 priedas_asignavimai'!O124+'3 priedas_asignavimai'!O131+'3 priedas_asignavimai'!O138+'3 priedas_asignavimai'!O145+'3 priedas_asignavimai'!O152</f>
        <v>1035.4000000000001</v>
      </c>
      <c r="P18" s="6">
        <f>'3 priedas_asignavimai'!P42+'3 priedas_asignavimai'!P82+'3 priedas_asignavimai'!P89+'3 priedas_asignavimai'!P96+'3 priedas_asignavimai'!P103+'3 priedas_asignavimai'!P110+'3 priedas_asignavimai'!P117+'3 priedas_asignavimai'!P124+'3 priedas_asignavimai'!P131+'3 priedas_asignavimai'!P138+'3 priedas_asignavimai'!P145+'3 priedas_asignavimai'!P152</f>
        <v>5.9</v>
      </c>
      <c r="Q18" s="6">
        <f>'3 priedas_asignavimai'!Q42+'3 priedas_asignavimai'!Q82+'3 priedas_asignavimai'!Q89+'3 priedas_asignavimai'!Q96+'3 priedas_asignavimai'!Q103+'3 priedas_asignavimai'!Q110+'3 priedas_asignavimai'!Q117+'3 priedas_asignavimai'!Q124+'3 priedas_asignavimai'!Q131+'3 priedas_asignavimai'!Q138+'3 priedas_asignavimai'!Q145+'3 priedas_asignavimai'!Q152</f>
        <v>1681.4999999999998</v>
      </c>
      <c r="R18" s="6">
        <f>'3 priedas_asignavimai'!R42+'3 priedas_asignavimai'!R82+'3 priedas_asignavimai'!R89+'3 priedas_asignavimai'!R96+'3 priedas_asignavimai'!R103+'3 priedas_asignavimai'!R110+'3 priedas_asignavimai'!R117+'3 priedas_asignavimai'!R124+'3 priedas_asignavimai'!R131+'3 priedas_asignavimai'!R138+'3 priedas_asignavimai'!R145+'3 priedas_asignavimai'!R152</f>
        <v>0.1</v>
      </c>
      <c r="S18" s="151">
        <f t="shared" ref="S18:S23" si="3">U18+W18+Y18+AA18+AC18+AE18+AG18</f>
        <v>4.7000000000000011</v>
      </c>
      <c r="T18" s="151">
        <f t="shared" ref="T18:T23" si="4">V18+X18+Z18+AB18+AD18+AF18+AH18</f>
        <v>1</v>
      </c>
      <c r="U18" s="128">
        <f>'3 priedas_asignavimai'!U42+'3 priedas_asignavimai'!U82+'3 priedas_asignavimai'!U89+'3 priedas_asignavimai'!U96+'3 priedas_asignavimai'!U103+'3 priedas_asignavimai'!U110+'3 priedas_asignavimai'!U117+'3 priedas_asignavimai'!U124+'3 priedas_asignavimai'!U131+'3 priedas_asignavimai'!U138+'3 priedas_asignavimai'!U145+'3 priedas_asignavimai'!U152</f>
        <v>-6.6999999999999993</v>
      </c>
      <c r="V18" s="128">
        <f>'3 priedas_asignavimai'!V42+'3 priedas_asignavimai'!V82+'3 priedas_asignavimai'!V89+'3 priedas_asignavimai'!V96+'3 priedas_asignavimai'!V103+'3 priedas_asignavimai'!V110+'3 priedas_asignavimai'!V117+'3 priedas_asignavimai'!V124+'3 priedas_asignavimai'!V131+'3 priedas_asignavimai'!V138+'3 priedas_asignavimai'!V145+'3 priedas_asignavimai'!V152</f>
        <v>0</v>
      </c>
      <c r="W18" s="128">
        <f>'3 priedas_asignavimai'!W42+'3 priedas_asignavimai'!W82+'3 priedas_asignavimai'!W89+'3 priedas_asignavimai'!W96+'3 priedas_asignavimai'!W103+'3 priedas_asignavimai'!W110+'3 priedas_asignavimai'!W117+'3 priedas_asignavimai'!W124+'3 priedas_asignavimai'!W131+'3 priedas_asignavimai'!W138+'3 priedas_asignavimai'!W145+'3 priedas_asignavimai'!W152</f>
        <v>0</v>
      </c>
      <c r="X18" s="128">
        <f>'3 priedas_asignavimai'!X42+'3 priedas_asignavimai'!X82+'3 priedas_asignavimai'!X89+'3 priedas_asignavimai'!X96+'3 priedas_asignavimai'!X103+'3 priedas_asignavimai'!X110+'3 priedas_asignavimai'!X117+'3 priedas_asignavimai'!X124+'3 priedas_asignavimai'!X131+'3 priedas_asignavimai'!X138+'3 priedas_asignavimai'!X145+'3 priedas_asignavimai'!X152</f>
        <v>0</v>
      </c>
      <c r="Y18" s="128">
        <f>'3 priedas_asignavimai'!Y42+'3 priedas_asignavimai'!Y82+'3 priedas_asignavimai'!Y89+'3 priedas_asignavimai'!Y96+'3 priedas_asignavimai'!Y103+'3 priedas_asignavimai'!Y110+'3 priedas_asignavimai'!Y117+'3 priedas_asignavimai'!Y124+'3 priedas_asignavimai'!Y131+'3 priedas_asignavimai'!Y138+'3 priedas_asignavimai'!Y145+'3 priedas_asignavimai'!Y152</f>
        <v>0</v>
      </c>
      <c r="Z18" s="128">
        <f>'3 priedas_asignavimai'!Z42+'3 priedas_asignavimai'!Z82+'3 priedas_asignavimai'!Z89+'3 priedas_asignavimai'!Z96+'3 priedas_asignavimai'!Z103+'3 priedas_asignavimai'!Z110+'3 priedas_asignavimai'!Z117+'3 priedas_asignavimai'!Z124+'3 priedas_asignavimai'!Z131+'3 priedas_asignavimai'!Z138+'3 priedas_asignavimai'!Z145+'3 priedas_asignavimai'!Z152</f>
        <v>0</v>
      </c>
      <c r="AA18" s="128">
        <f>'3 priedas_asignavimai'!AA42+'3 priedas_asignavimai'!AA82+'3 priedas_asignavimai'!AA89+'3 priedas_asignavimai'!AA96+'3 priedas_asignavimai'!AA103+'3 priedas_asignavimai'!AA110+'3 priedas_asignavimai'!AA117+'3 priedas_asignavimai'!AA124+'3 priedas_asignavimai'!AA131+'3 priedas_asignavimai'!AA138+'3 priedas_asignavimai'!AA145+'3 priedas_asignavimai'!AA152</f>
        <v>0</v>
      </c>
      <c r="AB18" s="128">
        <f>'3 priedas_asignavimai'!AB42+'3 priedas_asignavimai'!AB82+'3 priedas_asignavimai'!AB89+'3 priedas_asignavimai'!AB96+'3 priedas_asignavimai'!AB103+'3 priedas_asignavimai'!AB110+'3 priedas_asignavimai'!AB117+'3 priedas_asignavimai'!AB124+'3 priedas_asignavimai'!AB131+'3 priedas_asignavimai'!AB138+'3 priedas_asignavimai'!AB145+'3 priedas_asignavimai'!AB152</f>
        <v>0</v>
      </c>
      <c r="AC18" s="128">
        <f>'3 priedas_asignavimai'!AC42+'3 priedas_asignavimai'!AC82+'3 priedas_asignavimai'!AC89+'3 priedas_asignavimai'!AC96+'3 priedas_asignavimai'!AC103+'3 priedas_asignavimai'!AC110+'3 priedas_asignavimai'!AC117+'3 priedas_asignavimai'!AC124+'3 priedas_asignavimai'!AC131+'3 priedas_asignavimai'!AC138+'3 priedas_asignavimai'!AC145+'3 priedas_asignavimai'!AC152</f>
        <v>0</v>
      </c>
      <c r="AD18" s="128">
        <f>'3 priedas_asignavimai'!AD42+'3 priedas_asignavimai'!AD82+'3 priedas_asignavimai'!AD89+'3 priedas_asignavimai'!AD96+'3 priedas_asignavimai'!AD103+'3 priedas_asignavimai'!AD110+'3 priedas_asignavimai'!AD117+'3 priedas_asignavimai'!AD124+'3 priedas_asignavimai'!AD131+'3 priedas_asignavimai'!AD138+'3 priedas_asignavimai'!AD145+'3 priedas_asignavimai'!AD152</f>
        <v>0</v>
      </c>
      <c r="AE18" s="128">
        <f>'3 priedas_asignavimai'!AE42+'3 priedas_asignavimai'!AE82+'3 priedas_asignavimai'!AE89+'3 priedas_asignavimai'!AE96+'3 priedas_asignavimai'!AE103+'3 priedas_asignavimai'!AE110+'3 priedas_asignavimai'!AE117+'3 priedas_asignavimai'!AE124+'3 priedas_asignavimai'!AE131+'3 priedas_asignavimai'!AE138+'3 priedas_asignavimai'!AE145+'3 priedas_asignavimai'!AE152</f>
        <v>11.4</v>
      </c>
      <c r="AF18" s="128">
        <f>'3 priedas_asignavimai'!AF42+'3 priedas_asignavimai'!AF82+'3 priedas_asignavimai'!AF89+'3 priedas_asignavimai'!AF96+'3 priedas_asignavimai'!AF103+'3 priedas_asignavimai'!AF110+'3 priedas_asignavimai'!AF117+'3 priedas_asignavimai'!AF124+'3 priedas_asignavimai'!AF131+'3 priedas_asignavimai'!AF138+'3 priedas_asignavimai'!AF145+'3 priedas_asignavimai'!AF152</f>
        <v>1</v>
      </c>
      <c r="AG18" s="128">
        <f>'3 priedas_asignavimai'!AG42+'3 priedas_asignavimai'!AG82+'3 priedas_asignavimai'!AG89+'3 priedas_asignavimai'!AG96+'3 priedas_asignavimai'!AG103+'3 priedas_asignavimai'!AG110+'3 priedas_asignavimai'!AG117+'3 priedas_asignavimai'!AG124+'3 priedas_asignavimai'!AG131+'3 priedas_asignavimai'!AG138+'3 priedas_asignavimai'!AG145+'3 priedas_asignavimai'!AG152</f>
        <v>0</v>
      </c>
      <c r="AH18" s="128">
        <f>'3 priedas_asignavimai'!AH42+'3 priedas_asignavimai'!AH82+'3 priedas_asignavimai'!AH89+'3 priedas_asignavimai'!AH96+'3 priedas_asignavimai'!AH103+'3 priedas_asignavimai'!AH110+'3 priedas_asignavimai'!AH117+'3 priedas_asignavimai'!AH124+'3 priedas_asignavimai'!AH131+'3 priedas_asignavimai'!AH138+'3 priedas_asignavimai'!AH145+'3 priedas_asignavimai'!AH152</f>
        <v>0</v>
      </c>
      <c r="AI18" s="18">
        <f t="shared" ref="AI18:AI23" si="5">AK18+AM18+AO18+AQ18+AS18+AU18+AW18</f>
        <v>11289.8</v>
      </c>
      <c r="AJ18" s="18">
        <f t="shared" ref="AJ18:AJ23" si="6">AL18+AN18+AP18+AR18+AT18+AV18+AX18</f>
        <v>13.200000000000001</v>
      </c>
      <c r="AK18" s="5">
        <f t="shared" ref="AK18:AK23" si="7">E18+U18</f>
        <v>4050.4999999999995</v>
      </c>
      <c r="AL18" s="5">
        <f t="shared" ref="AL18:AL23" si="8">F18+V18</f>
        <v>0</v>
      </c>
      <c r="AM18" s="5">
        <f t="shared" ref="AM18:AM23" si="9">G18+W18</f>
        <v>0</v>
      </c>
      <c r="AN18" s="5">
        <f t="shared" ref="AN18:AN23" si="10">H18+X18</f>
        <v>0</v>
      </c>
      <c r="AO18" s="5">
        <f t="shared" ref="AO18:AO23" si="11">I18+Y18</f>
        <v>4008.6</v>
      </c>
      <c r="AP18" s="5">
        <f t="shared" ref="AP18:AP23" si="12">J18+Z18</f>
        <v>6.2</v>
      </c>
      <c r="AQ18" s="5">
        <f t="shared" ref="AQ18:AQ23" si="13">K18+AA18</f>
        <v>0</v>
      </c>
      <c r="AR18" s="5">
        <f t="shared" ref="AR18:AR23" si="14">L18+AB18</f>
        <v>0</v>
      </c>
      <c r="AS18" s="5">
        <f t="shared" ref="AS18:AS23" si="15">M18+AC18</f>
        <v>502.39999999999992</v>
      </c>
      <c r="AT18" s="5">
        <f t="shared" ref="AT18:AT23" si="16">N18+AD18</f>
        <v>0</v>
      </c>
      <c r="AU18" s="5">
        <f t="shared" ref="AU18:AU23" si="17">O18+AE18</f>
        <v>1046.8000000000002</v>
      </c>
      <c r="AV18" s="5">
        <f t="shared" ref="AV18:AV23" si="18">P18+AF18</f>
        <v>6.9</v>
      </c>
      <c r="AW18" s="5">
        <f t="shared" ref="AW18:AW23" si="19">Q18+AG18</f>
        <v>1681.4999999999998</v>
      </c>
      <c r="AX18" s="5">
        <f t="shared" ref="AX18:AX23" si="20">R18+AH18</f>
        <v>0.1</v>
      </c>
      <c r="AZ18" s="1"/>
      <c r="BA18" s="1"/>
    </row>
    <row r="19" spans="1:53" s="56" customFormat="1" ht="15" customHeight="1" x14ac:dyDescent="0.25">
      <c r="A19" s="3" t="s">
        <v>10</v>
      </c>
      <c r="B19" s="14" t="s">
        <v>6</v>
      </c>
      <c r="C19" s="151">
        <f t="shared" si="1"/>
        <v>929.59999999999991</v>
      </c>
      <c r="D19" s="151">
        <f t="shared" si="2"/>
        <v>345.7</v>
      </c>
      <c r="E19" s="6">
        <f>'3 priedas_asignavimai'!E47+'3 priedas_asignavimai'!E161</f>
        <v>189.89999999999998</v>
      </c>
      <c r="F19" s="6">
        <f>'3 priedas_asignavimai'!F47+'3 priedas_asignavimai'!F161</f>
        <v>33.700000000000003</v>
      </c>
      <c r="G19" s="6">
        <f>'3 priedas_asignavimai'!G47+'3 priedas_asignavimai'!G161</f>
        <v>436.6</v>
      </c>
      <c r="H19" s="6">
        <f>'3 priedas_asignavimai'!H47+'3 priedas_asignavimai'!H161</f>
        <v>311</v>
      </c>
      <c r="I19" s="6">
        <f>'3 priedas_asignavimai'!I47+'3 priedas_asignavimai'!I161</f>
        <v>9</v>
      </c>
      <c r="J19" s="6">
        <f>'3 priedas_asignavimai'!J47+'3 priedas_asignavimai'!J161</f>
        <v>0</v>
      </c>
      <c r="K19" s="6">
        <f>'3 priedas_asignavimai'!K47+'3 priedas_asignavimai'!K161</f>
        <v>0</v>
      </c>
      <c r="L19" s="6">
        <f>'3 priedas_asignavimai'!L47+'3 priedas_asignavimai'!L161</f>
        <v>0</v>
      </c>
      <c r="M19" s="6">
        <f>'3 priedas_asignavimai'!M47+'3 priedas_asignavimai'!M161</f>
        <v>76.400000000000006</v>
      </c>
      <c r="N19" s="6">
        <f>'3 priedas_asignavimai'!N47+'3 priedas_asignavimai'!N161</f>
        <v>1</v>
      </c>
      <c r="O19" s="6">
        <f>'3 priedas_asignavimai'!O47+'3 priedas_asignavimai'!O161</f>
        <v>0</v>
      </c>
      <c r="P19" s="6">
        <f>'3 priedas_asignavimai'!P47+'3 priedas_asignavimai'!P161</f>
        <v>0</v>
      </c>
      <c r="Q19" s="6">
        <f>'3 priedas_asignavimai'!Q47+'3 priedas_asignavimai'!Q161</f>
        <v>217.7</v>
      </c>
      <c r="R19" s="6">
        <f>'3 priedas_asignavimai'!R47+'3 priedas_asignavimai'!R161</f>
        <v>0</v>
      </c>
      <c r="S19" s="151">
        <f t="shared" si="3"/>
        <v>54.6</v>
      </c>
      <c r="T19" s="151">
        <f t="shared" si="4"/>
        <v>3.3</v>
      </c>
      <c r="U19" s="128">
        <f>'3 priedas_asignavimai'!U47+'3 priedas_asignavimai'!U161</f>
        <v>0</v>
      </c>
      <c r="V19" s="128">
        <f>'3 priedas_asignavimai'!V47+'3 priedas_asignavimai'!V161</f>
        <v>1.5</v>
      </c>
      <c r="W19" s="128">
        <f>'3 priedas_asignavimai'!W47+'3 priedas_asignavimai'!W161</f>
        <v>0</v>
      </c>
      <c r="X19" s="128">
        <f>'3 priedas_asignavimai'!X47+'3 priedas_asignavimai'!X161</f>
        <v>1.8</v>
      </c>
      <c r="Y19" s="128">
        <f>'3 priedas_asignavimai'!Y47+'3 priedas_asignavimai'!Y161</f>
        <v>0</v>
      </c>
      <c r="Z19" s="128">
        <f>'3 priedas_asignavimai'!Z47+'3 priedas_asignavimai'!Z161</f>
        <v>0</v>
      </c>
      <c r="AA19" s="128">
        <f>'3 priedas_asignavimai'!AA47+'3 priedas_asignavimai'!AA161</f>
        <v>0</v>
      </c>
      <c r="AB19" s="128">
        <f>'3 priedas_asignavimai'!AB47+'3 priedas_asignavimai'!AB161</f>
        <v>0</v>
      </c>
      <c r="AC19" s="128">
        <f>'3 priedas_asignavimai'!AC47+'3 priedas_asignavimai'!AC161</f>
        <v>54.6</v>
      </c>
      <c r="AD19" s="128">
        <f>'3 priedas_asignavimai'!AD47+'3 priedas_asignavimai'!AD161</f>
        <v>0</v>
      </c>
      <c r="AE19" s="128">
        <f>'3 priedas_asignavimai'!AE47+'3 priedas_asignavimai'!AE161</f>
        <v>0</v>
      </c>
      <c r="AF19" s="128">
        <f>'3 priedas_asignavimai'!AF47+'3 priedas_asignavimai'!AF161</f>
        <v>0</v>
      </c>
      <c r="AG19" s="128">
        <f>'3 priedas_asignavimai'!AG47+'3 priedas_asignavimai'!AG161</f>
        <v>0</v>
      </c>
      <c r="AH19" s="128">
        <f>'3 priedas_asignavimai'!AH47+'3 priedas_asignavimai'!AH161</f>
        <v>0</v>
      </c>
      <c r="AI19" s="18">
        <f t="shared" si="5"/>
        <v>984.2</v>
      </c>
      <c r="AJ19" s="18">
        <f t="shared" si="6"/>
        <v>349</v>
      </c>
      <c r="AK19" s="5">
        <f t="shared" si="7"/>
        <v>189.89999999999998</v>
      </c>
      <c r="AL19" s="5">
        <f t="shared" si="8"/>
        <v>35.200000000000003</v>
      </c>
      <c r="AM19" s="5">
        <f t="shared" si="9"/>
        <v>436.6</v>
      </c>
      <c r="AN19" s="5">
        <f t="shared" si="10"/>
        <v>312.8</v>
      </c>
      <c r="AO19" s="5">
        <f t="shared" si="11"/>
        <v>9</v>
      </c>
      <c r="AP19" s="5">
        <f t="shared" si="12"/>
        <v>0</v>
      </c>
      <c r="AQ19" s="5">
        <f t="shared" si="13"/>
        <v>0</v>
      </c>
      <c r="AR19" s="5">
        <f t="shared" si="14"/>
        <v>0</v>
      </c>
      <c r="AS19" s="5">
        <f t="shared" si="15"/>
        <v>131</v>
      </c>
      <c r="AT19" s="5">
        <f t="shared" si="16"/>
        <v>1</v>
      </c>
      <c r="AU19" s="5">
        <f t="shared" si="17"/>
        <v>0</v>
      </c>
      <c r="AV19" s="5">
        <f t="shared" si="18"/>
        <v>0</v>
      </c>
      <c r="AW19" s="5">
        <f t="shared" si="19"/>
        <v>217.7</v>
      </c>
      <c r="AX19" s="5">
        <f t="shared" si="20"/>
        <v>0</v>
      </c>
      <c r="AZ19" s="1"/>
      <c r="BA19" s="1"/>
    </row>
    <row r="20" spans="1:53" s="56" customFormat="1" ht="15" customHeight="1" x14ac:dyDescent="0.25">
      <c r="A20" s="3" t="s">
        <v>11</v>
      </c>
      <c r="B20" s="14" t="s">
        <v>59</v>
      </c>
      <c r="C20" s="151">
        <f t="shared" si="1"/>
        <v>27747.999999999993</v>
      </c>
      <c r="D20" s="151">
        <f t="shared" si="2"/>
        <v>20092.8</v>
      </c>
      <c r="E20" s="6">
        <f>'3 priedas_asignavimai'!E48+'3 priedas_asignavimai'!E166+'3 priedas_asignavimai'!E170+'3 priedas_asignavimai'!E176+'3 priedas_asignavimai'!E180+'3 priedas_asignavimai'!E188+'3 priedas_asignavimai'!E191+'3 priedas_asignavimai'!E196+'3 priedas_asignavimai'!E202+'3 priedas_asignavimai'!E207+'3 priedas_asignavimai'!E212+'3 priedas_asignavimai'!E218+'3 priedas_asignavimai'!E222+'3 priedas_asignavimai'!E227+'3 priedas_asignavimai'!E232+'3 priedas_asignavimai'!E237+'3 priedas_asignavimai'!E241+'3 priedas_asignavimai'!E245+'3 priedas_asignavimai'!E251+'3 priedas_asignavimai'!E256+'3 priedas_asignavimai'!E262+'3 priedas_asignavimai'!E265+'3 priedas_asignavimai'!E267</f>
        <v>9972.4</v>
      </c>
      <c r="F20" s="6">
        <f>'3 priedas_asignavimai'!F48+'3 priedas_asignavimai'!F166+'3 priedas_asignavimai'!F170+'3 priedas_asignavimai'!F176+'3 priedas_asignavimai'!F180+'3 priedas_asignavimai'!F188+'3 priedas_asignavimai'!F191+'3 priedas_asignavimai'!F196+'3 priedas_asignavimai'!F202+'3 priedas_asignavimai'!F207+'3 priedas_asignavimai'!F212+'3 priedas_asignavimai'!F218+'3 priedas_asignavimai'!F222+'3 priedas_asignavimai'!F227+'3 priedas_asignavimai'!F232+'3 priedas_asignavimai'!F237+'3 priedas_asignavimai'!F241+'3 priedas_asignavimai'!F245+'3 priedas_asignavimai'!F251+'3 priedas_asignavimai'!F256+'3 priedas_asignavimai'!F262+'3 priedas_asignavimai'!F265+'3 priedas_asignavimai'!F267</f>
        <v>6604.3</v>
      </c>
      <c r="G20" s="6">
        <f>'3 priedas_asignavimai'!G48+'3 priedas_asignavimai'!G166+'3 priedas_asignavimai'!G170+'3 priedas_asignavimai'!G176+'3 priedas_asignavimai'!G180+'3 priedas_asignavimai'!G188+'3 priedas_asignavimai'!G191+'3 priedas_asignavimai'!G196+'3 priedas_asignavimai'!G202+'3 priedas_asignavimai'!G207+'3 priedas_asignavimai'!G212+'3 priedas_asignavimai'!G218+'3 priedas_asignavimai'!G222+'3 priedas_asignavimai'!G227+'3 priedas_asignavimai'!G232+'3 priedas_asignavimai'!G237+'3 priedas_asignavimai'!G241+'3 priedas_asignavimai'!G245+'3 priedas_asignavimai'!G251+'3 priedas_asignavimai'!G256+'3 priedas_asignavimai'!G262+'3 priedas_asignavimai'!G265+'3 priedas_asignavimai'!G267</f>
        <v>0</v>
      </c>
      <c r="H20" s="6">
        <f>'3 priedas_asignavimai'!H48+'3 priedas_asignavimai'!H166+'3 priedas_asignavimai'!H170+'3 priedas_asignavimai'!H176+'3 priedas_asignavimai'!H180+'3 priedas_asignavimai'!H188+'3 priedas_asignavimai'!H191+'3 priedas_asignavimai'!H196+'3 priedas_asignavimai'!H202+'3 priedas_asignavimai'!H207+'3 priedas_asignavimai'!H212+'3 priedas_asignavimai'!H218+'3 priedas_asignavimai'!H222+'3 priedas_asignavimai'!H227+'3 priedas_asignavimai'!H232+'3 priedas_asignavimai'!H237+'3 priedas_asignavimai'!H241+'3 priedas_asignavimai'!H245+'3 priedas_asignavimai'!H251+'3 priedas_asignavimai'!H256+'3 priedas_asignavimai'!H262+'3 priedas_asignavimai'!H265+'3 priedas_asignavimai'!H267</f>
        <v>0</v>
      </c>
      <c r="I20" s="6">
        <f>'3 priedas_asignavimai'!I48+'3 priedas_asignavimai'!I166+'3 priedas_asignavimai'!I170+'3 priedas_asignavimai'!I176+'3 priedas_asignavimai'!I180+'3 priedas_asignavimai'!I188+'3 priedas_asignavimai'!I191+'3 priedas_asignavimai'!I196+'3 priedas_asignavimai'!I202+'3 priedas_asignavimai'!I207+'3 priedas_asignavimai'!I212+'3 priedas_asignavimai'!I218+'3 priedas_asignavimai'!I222+'3 priedas_asignavimai'!I227+'3 priedas_asignavimai'!I232+'3 priedas_asignavimai'!I237+'3 priedas_asignavimai'!I241+'3 priedas_asignavimai'!I245+'3 priedas_asignavimai'!I251+'3 priedas_asignavimai'!I256+'3 priedas_asignavimai'!I262+'3 priedas_asignavimai'!I265+'3 priedas_asignavimai'!I267</f>
        <v>2206.9</v>
      </c>
      <c r="J20" s="6">
        <f>'3 priedas_asignavimai'!J48+'3 priedas_asignavimai'!J166+'3 priedas_asignavimai'!J170+'3 priedas_asignavimai'!J176+'3 priedas_asignavimai'!J180+'3 priedas_asignavimai'!J188+'3 priedas_asignavimai'!J191+'3 priedas_asignavimai'!J196+'3 priedas_asignavimai'!J202+'3 priedas_asignavimai'!J207+'3 priedas_asignavimai'!J212+'3 priedas_asignavimai'!J218+'3 priedas_asignavimai'!J222+'3 priedas_asignavimai'!J227+'3 priedas_asignavimai'!J232+'3 priedas_asignavimai'!J237+'3 priedas_asignavimai'!J241+'3 priedas_asignavimai'!J245+'3 priedas_asignavimai'!J251+'3 priedas_asignavimai'!J256+'3 priedas_asignavimai'!J262+'3 priedas_asignavimai'!J265+'3 priedas_asignavimai'!J267</f>
        <v>722.49999999999989</v>
      </c>
      <c r="K20" s="6">
        <f>'3 priedas_asignavimai'!K48+'3 priedas_asignavimai'!K166+'3 priedas_asignavimai'!K170+'3 priedas_asignavimai'!K176+'3 priedas_asignavimai'!K180+'3 priedas_asignavimai'!K188+'3 priedas_asignavimai'!K191+'3 priedas_asignavimai'!K196+'3 priedas_asignavimai'!K202+'3 priedas_asignavimai'!K207+'3 priedas_asignavimai'!K212+'3 priedas_asignavimai'!K218+'3 priedas_asignavimai'!K222+'3 priedas_asignavimai'!K227+'3 priedas_asignavimai'!K232+'3 priedas_asignavimai'!K237+'3 priedas_asignavimai'!K241+'3 priedas_asignavimai'!K245+'3 priedas_asignavimai'!K251+'3 priedas_asignavimai'!K256+'3 priedas_asignavimai'!K262+'3 priedas_asignavimai'!K265+'3 priedas_asignavimai'!K267</f>
        <v>13456.199999999995</v>
      </c>
      <c r="L20" s="6">
        <f>'3 priedas_asignavimai'!L48+'3 priedas_asignavimai'!L166+'3 priedas_asignavimai'!L170+'3 priedas_asignavimai'!L176+'3 priedas_asignavimai'!L180+'3 priedas_asignavimai'!L188+'3 priedas_asignavimai'!L191+'3 priedas_asignavimai'!L196+'3 priedas_asignavimai'!L202+'3 priedas_asignavimai'!L207+'3 priedas_asignavimai'!L212+'3 priedas_asignavimai'!L218+'3 priedas_asignavimai'!L222+'3 priedas_asignavimai'!L227+'3 priedas_asignavimai'!L232+'3 priedas_asignavimai'!L237+'3 priedas_asignavimai'!L241+'3 priedas_asignavimai'!L245+'3 priedas_asignavimai'!L251+'3 priedas_asignavimai'!L256+'3 priedas_asignavimai'!L262+'3 priedas_asignavimai'!L265+'3 priedas_asignavimai'!L267</f>
        <v>12712.199999999999</v>
      </c>
      <c r="M20" s="6">
        <f>'3 priedas_asignavimai'!M48+'3 priedas_asignavimai'!M166+'3 priedas_asignavimai'!M170+'3 priedas_asignavimai'!M176+'3 priedas_asignavimai'!M180+'3 priedas_asignavimai'!M188+'3 priedas_asignavimai'!M191+'3 priedas_asignavimai'!M196+'3 priedas_asignavimai'!M202+'3 priedas_asignavimai'!M207+'3 priedas_asignavimai'!M212+'3 priedas_asignavimai'!M218+'3 priedas_asignavimai'!M222+'3 priedas_asignavimai'!M227+'3 priedas_asignavimai'!M232+'3 priedas_asignavimai'!M237+'3 priedas_asignavimai'!M241+'3 priedas_asignavimai'!M245+'3 priedas_asignavimai'!M251+'3 priedas_asignavimai'!M256+'3 priedas_asignavimai'!M262+'3 priedas_asignavimai'!M265+'3 priedas_asignavimai'!M267</f>
        <v>651.9</v>
      </c>
      <c r="N20" s="6">
        <f>'3 priedas_asignavimai'!N48+'3 priedas_asignavimai'!N166+'3 priedas_asignavimai'!N170+'3 priedas_asignavimai'!N176+'3 priedas_asignavimai'!N180+'3 priedas_asignavimai'!N188+'3 priedas_asignavimai'!N191+'3 priedas_asignavimai'!N196+'3 priedas_asignavimai'!N202+'3 priedas_asignavimai'!N207+'3 priedas_asignavimai'!N212+'3 priedas_asignavimai'!N218+'3 priedas_asignavimai'!N222+'3 priedas_asignavimai'!N227+'3 priedas_asignavimai'!N232+'3 priedas_asignavimai'!N237+'3 priedas_asignavimai'!N241+'3 priedas_asignavimai'!N245+'3 priedas_asignavimai'!N251+'3 priedas_asignavimai'!N256+'3 priedas_asignavimai'!N262+'3 priedas_asignavimai'!N265+'3 priedas_asignavimai'!N267</f>
        <v>48</v>
      </c>
      <c r="O20" s="6">
        <f>'3 priedas_asignavimai'!O48+'3 priedas_asignavimai'!O166+'3 priedas_asignavimai'!O170+'3 priedas_asignavimai'!O176+'3 priedas_asignavimai'!O180+'3 priedas_asignavimai'!O188+'3 priedas_asignavimai'!O191+'3 priedas_asignavimai'!O196+'3 priedas_asignavimai'!O202+'3 priedas_asignavimai'!O207+'3 priedas_asignavimai'!O212+'3 priedas_asignavimai'!O218+'3 priedas_asignavimai'!O222+'3 priedas_asignavimai'!O227+'3 priedas_asignavimai'!O232+'3 priedas_asignavimai'!O237+'3 priedas_asignavimai'!O241+'3 priedas_asignavimai'!O245+'3 priedas_asignavimai'!O251+'3 priedas_asignavimai'!O256+'3 priedas_asignavimai'!O262+'3 priedas_asignavimai'!O265+'3 priedas_asignavimai'!O267</f>
        <v>797.3</v>
      </c>
      <c r="P20" s="6">
        <f>'3 priedas_asignavimai'!P48+'3 priedas_asignavimai'!P166+'3 priedas_asignavimai'!P170+'3 priedas_asignavimai'!P176+'3 priedas_asignavimai'!P180+'3 priedas_asignavimai'!P188+'3 priedas_asignavimai'!P191+'3 priedas_asignavimai'!P196+'3 priedas_asignavimai'!P202+'3 priedas_asignavimai'!P207+'3 priedas_asignavimai'!P212+'3 priedas_asignavimai'!P218+'3 priedas_asignavimai'!P222+'3 priedas_asignavimai'!P227+'3 priedas_asignavimai'!P232+'3 priedas_asignavimai'!P237+'3 priedas_asignavimai'!P241+'3 priedas_asignavimai'!P245+'3 priedas_asignavimai'!P251+'3 priedas_asignavimai'!P256+'3 priedas_asignavimai'!P262+'3 priedas_asignavimai'!P265+'3 priedas_asignavimai'!P267</f>
        <v>0</v>
      </c>
      <c r="Q20" s="6">
        <f>'3 priedas_asignavimai'!Q48+'3 priedas_asignavimai'!Q166+'3 priedas_asignavimai'!Q170+'3 priedas_asignavimai'!Q176+'3 priedas_asignavimai'!Q180+'3 priedas_asignavimai'!Q188+'3 priedas_asignavimai'!Q191+'3 priedas_asignavimai'!Q196+'3 priedas_asignavimai'!Q202+'3 priedas_asignavimai'!Q207+'3 priedas_asignavimai'!Q212+'3 priedas_asignavimai'!Q218+'3 priedas_asignavimai'!Q222+'3 priedas_asignavimai'!Q227+'3 priedas_asignavimai'!Q232+'3 priedas_asignavimai'!Q237+'3 priedas_asignavimai'!Q241+'3 priedas_asignavimai'!Q245+'3 priedas_asignavimai'!Q251+'3 priedas_asignavimai'!Q256+'3 priedas_asignavimai'!Q262+'3 priedas_asignavimai'!Q265+'3 priedas_asignavimai'!Q267</f>
        <v>663.3</v>
      </c>
      <c r="R20" s="6">
        <f>'3 priedas_asignavimai'!R48+'3 priedas_asignavimai'!R166+'3 priedas_asignavimai'!R170+'3 priedas_asignavimai'!R176+'3 priedas_asignavimai'!R180+'3 priedas_asignavimai'!R188+'3 priedas_asignavimai'!R191+'3 priedas_asignavimai'!R196+'3 priedas_asignavimai'!R202+'3 priedas_asignavimai'!R207+'3 priedas_asignavimai'!R212+'3 priedas_asignavimai'!R218+'3 priedas_asignavimai'!R222+'3 priedas_asignavimai'!R227+'3 priedas_asignavimai'!R232+'3 priedas_asignavimai'!R237+'3 priedas_asignavimai'!R241+'3 priedas_asignavimai'!R245+'3 priedas_asignavimai'!R251+'3 priedas_asignavimai'!R256+'3 priedas_asignavimai'!R262+'3 priedas_asignavimai'!R265+'3 priedas_asignavimai'!R267</f>
        <v>5.8</v>
      </c>
      <c r="S20" s="151">
        <f t="shared" si="3"/>
        <v>25.9</v>
      </c>
      <c r="T20" s="151">
        <f t="shared" si="4"/>
        <v>-24.299999999999979</v>
      </c>
      <c r="U20" s="128">
        <f>'3 priedas_asignavimai'!U48+'3 priedas_asignavimai'!U166+'3 priedas_asignavimai'!U170+'3 priedas_asignavimai'!U176+'3 priedas_asignavimai'!U180+'3 priedas_asignavimai'!U188+'3 priedas_asignavimai'!U191+'3 priedas_asignavimai'!U196+'3 priedas_asignavimai'!U202+'3 priedas_asignavimai'!U207+'3 priedas_asignavimai'!U212+'3 priedas_asignavimai'!U218+'3 priedas_asignavimai'!U222+'3 priedas_asignavimai'!U227+'3 priedas_asignavimai'!U232+'3 priedas_asignavimai'!U237+'3 priedas_asignavimai'!U241+'3 priedas_asignavimai'!U245+'3 priedas_asignavimai'!U251+'3 priedas_asignavimai'!U256+'3 priedas_asignavimai'!U262+'3 priedas_asignavimai'!U265+'3 priedas_asignavimai'!U267</f>
        <v>0</v>
      </c>
      <c r="V20" s="128">
        <f>'3 priedas_asignavimai'!V48+'3 priedas_asignavimai'!V166+'3 priedas_asignavimai'!V170+'3 priedas_asignavimai'!V176+'3 priedas_asignavimai'!V180+'3 priedas_asignavimai'!V188+'3 priedas_asignavimai'!V191+'3 priedas_asignavimai'!V196+'3 priedas_asignavimai'!V202+'3 priedas_asignavimai'!V207+'3 priedas_asignavimai'!V212+'3 priedas_asignavimai'!V218+'3 priedas_asignavimai'!V222+'3 priedas_asignavimai'!V227+'3 priedas_asignavimai'!V232+'3 priedas_asignavimai'!V237+'3 priedas_asignavimai'!V241+'3 priedas_asignavimai'!V245+'3 priedas_asignavimai'!V251+'3 priedas_asignavimai'!V256+'3 priedas_asignavimai'!V262+'3 priedas_asignavimai'!V265+'3 priedas_asignavimai'!V267</f>
        <v>-5.6000000000000005</v>
      </c>
      <c r="W20" s="128">
        <f>'3 priedas_asignavimai'!W48+'3 priedas_asignavimai'!W166+'3 priedas_asignavimai'!W170+'3 priedas_asignavimai'!W176+'3 priedas_asignavimai'!W180+'3 priedas_asignavimai'!W188+'3 priedas_asignavimai'!W191+'3 priedas_asignavimai'!W196+'3 priedas_asignavimai'!W202+'3 priedas_asignavimai'!W207+'3 priedas_asignavimai'!W212+'3 priedas_asignavimai'!W218+'3 priedas_asignavimai'!W222+'3 priedas_asignavimai'!W227+'3 priedas_asignavimai'!W232+'3 priedas_asignavimai'!W237+'3 priedas_asignavimai'!W241+'3 priedas_asignavimai'!W245+'3 priedas_asignavimai'!W251+'3 priedas_asignavimai'!W256+'3 priedas_asignavimai'!W262+'3 priedas_asignavimai'!W265+'3 priedas_asignavimai'!W267</f>
        <v>0</v>
      </c>
      <c r="X20" s="128">
        <f>'3 priedas_asignavimai'!X48+'3 priedas_asignavimai'!X166+'3 priedas_asignavimai'!X170+'3 priedas_asignavimai'!X176+'3 priedas_asignavimai'!X180+'3 priedas_asignavimai'!X188+'3 priedas_asignavimai'!X191+'3 priedas_asignavimai'!X196+'3 priedas_asignavimai'!X202+'3 priedas_asignavimai'!X207+'3 priedas_asignavimai'!X212+'3 priedas_asignavimai'!X218+'3 priedas_asignavimai'!X222+'3 priedas_asignavimai'!X227+'3 priedas_asignavimai'!X232+'3 priedas_asignavimai'!X237+'3 priedas_asignavimai'!X241+'3 priedas_asignavimai'!X245+'3 priedas_asignavimai'!X251+'3 priedas_asignavimai'!X256+'3 priedas_asignavimai'!X262+'3 priedas_asignavimai'!X265+'3 priedas_asignavimai'!X267</f>
        <v>0</v>
      </c>
      <c r="Y20" s="128">
        <f>'3 priedas_asignavimai'!Y48+'3 priedas_asignavimai'!Y166+'3 priedas_asignavimai'!Y170+'3 priedas_asignavimai'!Y176+'3 priedas_asignavimai'!Y180+'3 priedas_asignavimai'!Y188+'3 priedas_asignavimai'!Y191+'3 priedas_asignavimai'!Y196+'3 priedas_asignavimai'!Y202+'3 priedas_asignavimai'!Y207+'3 priedas_asignavimai'!Y212+'3 priedas_asignavimai'!Y218+'3 priedas_asignavimai'!Y222+'3 priedas_asignavimai'!Y227+'3 priedas_asignavimai'!Y232+'3 priedas_asignavimai'!Y237+'3 priedas_asignavimai'!Y241+'3 priedas_asignavimai'!Y245+'3 priedas_asignavimai'!Y251+'3 priedas_asignavimai'!Y256+'3 priedas_asignavimai'!Y262+'3 priedas_asignavimai'!Y265+'3 priedas_asignavimai'!Y267</f>
        <v>20.8</v>
      </c>
      <c r="Z20" s="128">
        <f>'3 priedas_asignavimai'!Z48+'3 priedas_asignavimai'!Z166+'3 priedas_asignavimai'!Z170+'3 priedas_asignavimai'!Z176+'3 priedas_asignavimai'!Z180+'3 priedas_asignavimai'!Z188+'3 priedas_asignavimai'!Z191+'3 priedas_asignavimai'!Z196+'3 priedas_asignavimai'!Z202+'3 priedas_asignavimai'!Z207+'3 priedas_asignavimai'!Z212+'3 priedas_asignavimai'!Z218+'3 priedas_asignavimai'!Z222+'3 priedas_asignavimai'!Z227+'3 priedas_asignavimai'!Z232+'3 priedas_asignavimai'!Z237+'3 priedas_asignavimai'!Z241+'3 priedas_asignavimai'!Z245+'3 priedas_asignavimai'!Z251+'3 priedas_asignavimai'!Z256+'3 priedas_asignavimai'!Z262+'3 priedas_asignavimai'!Z265+'3 priedas_asignavimai'!Z267</f>
        <v>9.2000000000000011</v>
      </c>
      <c r="AA20" s="128">
        <f>'3 priedas_asignavimai'!AA48+'3 priedas_asignavimai'!AA166+'3 priedas_asignavimai'!AA170+'3 priedas_asignavimai'!AA176+'3 priedas_asignavimai'!AA180+'3 priedas_asignavimai'!AA188+'3 priedas_asignavimai'!AA191+'3 priedas_asignavimai'!AA196+'3 priedas_asignavimai'!AA202+'3 priedas_asignavimai'!AA207+'3 priedas_asignavimai'!AA212+'3 priedas_asignavimai'!AA218+'3 priedas_asignavimai'!AA222+'3 priedas_asignavimai'!AA227+'3 priedas_asignavimai'!AA232+'3 priedas_asignavimai'!AA237+'3 priedas_asignavimai'!AA241+'3 priedas_asignavimai'!AA245+'3 priedas_asignavimai'!AA251+'3 priedas_asignavimai'!AA256+'3 priedas_asignavimai'!AA262+'3 priedas_asignavimai'!AA265+'3 priedas_asignavimai'!AA267</f>
        <v>0</v>
      </c>
      <c r="AB20" s="128">
        <f>'3 priedas_asignavimai'!AB48+'3 priedas_asignavimai'!AB166+'3 priedas_asignavimai'!AB170+'3 priedas_asignavimai'!AB176+'3 priedas_asignavimai'!AB180+'3 priedas_asignavimai'!AB188+'3 priedas_asignavimai'!AB191+'3 priedas_asignavimai'!AB196+'3 priedas_asignavimai'!AB202+'3 priedas_asignavimai'!AB207+'3 priedas_asignavimai'!AB212+'3 priedas_asignavimai'!AB218+'3 priedas_asignavimai'!AB222+'3 priedas_asignavimai'!AB227+'3 priedas_asignavimai'!AB232+'3 priedas_asignavimai'!AB237+'3 priedas_asignavimai'!AB241+'3 priedas_asignavimai'!AB245+'3 priedas_asignavimai'!AB251+'3 priedas_asignavimai'!AB256+'3 priedas_asignavimai'!AB262+'3 priedas_asignavimai'!AB265+'3 priedas_asignavimai'!AB267</f>
        <v>-27.899999999999981</v>
      </c>
      <c r="AC20" s="128">
        <f>'3 priedas_asignavimai'!AC48+'3 priedas_asignavimai'!AC166+'3 priedas_asignavimai'!AC170+'3 priedas_asignavimai'!AC176+'3 priedas_asignavimai'!AC180+'3 priedas_asignavimai'!AC188+'3 priedas_asignavimai'!AC191+'3 priedas_asignavimai'!AC196+'3 priedas_asignavimai'!AC202+'3 priedas_asignavimai'!AC207+'3 priedas_asignavimai'!AC212+'3 priedas_asignavimai'!AC218+'3 priedas_asignavimai'!AC222+'3 priedas_asignavimai'!AC227+'3 priedas_asignavimai'!AC232+'3 priedas_asignavimai'!AC237+'3 priedas_asignavimai'!AC241+'3 priedas_asignavimai'!AC245+'3 priedas_asignavimai'!AC251+'3 priedas_asignavimai'!AC256+'3 priedas_asignavimai'!AC262+'3 priedas_asignavimai'!AC265+'3 priedas_asignavimai'!AC267</f>
        <v>16.5</v>
      </c>
      <c r="AD20" s="128">
        <f>'3 priedas_asignavimai'!AD48+'3 priedas_asignavimai'!AD166+'3 priedas_asignavimai'!AD170+'3 priedas_asignavimai'!AD176+'3 priedas_asignavimai'!AD180+'3 priedas_asignavimai'!AD188+'3 priedas_asignavimai'!AD191+'3 priedas_asignavimai'!AD196+'3 priedas_asignavimai'!AD202+'3 priedas_asignavimai'!AD207+'3 priedas_asignavimai'!AD212+'3 priedas_asignavimai'!AD218+'3 priedas_asignavimai'!AD222+'3 priedas_asignavimai'!AD227+'3 priedas_asignavimai'!AD232+'3 priedas_asignavimai'!AD237+'3 priedas_asignavimai'!AD241+'3 priedas_asignavimai'!AD245+'3 priedas_asignavimai'!AD251+'3 priedas_asignavimai'!AD256+'3 priedas_asignavimai'!AD262+'3 priedas_asignavimai'!AD265+'3 priedas_asignavimai'!AD267</f>
        <v>0</v>
      </c>
      <c r="AE20" s="128">
        <f>'3 priedas_asignavimai'!AE48+'3 priedas_asignavimai'!AE166+'3 priedas_asignavimai'!AE170+'3 priedas_asignavimai'!AE176+'3 priedas_asignavimai'!AE180+'3 priedas_asignavimai'!AE188+'3 priedas_asignavimai'!AE191+'3 priedas_asignavimai'!AE196+'3 priedas_asignavimai'!AE202+'3 priedas_asignavimai'!AE207+'3 priedas_asignavimai'!AE212+'3 priedas_asignavimai'!AE218+'3 priedas_asignavimai'!AE222+'3 priedas_asignavimai'!AE227+'3 priedas_asignavimai'!AE232+'3 priedas_asignavimai'!AE237+'3 priedas_asignavimai'!AE241+'3 priedas_asignavimai'!AE245+'3 priedas_asignavimai'!AE251+'3 priedas_asignavimai'!AE256+'3 priedas_asignavimai'!AE262+'3 priedas_asignavimai'!AE265+'3 priedas_asignavimai'!AE267</f>
        <v>-11.4</v>
      </c>
      <c r="AF20" s="128">
        <f>'3 priedas_asignavimai'!AF48+'3 priedas_asignavimai'!AF166+'3 priedas_asignavimai'!AF170+'3 priedas_asignavimai'!AF176+'3 priedas_asignavimai'!AF180+'3 priedas_asignavimai'!AF188+'3 priedas_asignavimai'!AF191+'3 priedas_asignavimai'!AF196+'3 priedas_asignavimai'!AF202+'3 priedas_asignavimai'!AF207+'3 priedas_asignavimai'!AF212+'3 priedas_asignavimai'!AF218+'3 priedas_asignavimai'!AF222+'3 priedas_asignavimai'!AF227+'3 priedas_asignavimai'!AF232+'3 priedas_asignavimai'!AF237+'3 priedas_asignavimai'!AF241+'3 priedas_asignavimai'!AF245+'3 priedas_asignavimai'!AF251+'3 priedas_asignavimai'!AF256+'3 priedas_asignavimai'!AF262+'3 priedas_asignavimai'!AF265+'3 priedas_asignavimai'!AF267</f>
        <v>0</v>
      </c>
      <c r="AG20" s="128">
        <f>'3 priedas_asignavimai'!AG48+'3 priedas_asignavimai'!AG166+'3 priedas_asignavimai'!AG170+'3 priedas_asignavimai'!AG176+'3 priedas_asignavimai'!AG180+'3 priedas_asignavimai'!AG188+'3 priedas_asignavimai'!AG191+'3 priedas_asignavimai'!AG196+'3 priedas_asignavimai'!AG202+'3 priedas_asignavimai'!AG207+'3 priedas_asignavimai'!AG212+'3 priedas_asignavimai'!AG218+'3 priedas_asignavimai'!AG222+'3 priedas_asignavimai'!AG227+'3 priedas_asignavimai'!AG232+'3 priedas_asignavimai'!AG237+'3 priedas_asignavimai'!AG241+'3 priedas_asignavimai'!AG245+'3 priedas_asignavimai'!AG251+'3 priedas_asignavimai'!AG256+'3 priedas_asignavimai'!AG262+'3 priedas_asignavimai'!AG265+'3 priedas_asignavimai'!AG267</f>
        <v>0</v>
      </c>
      <c r="AH20" s="128">
        <f>'3 priedas_asignavimai'!AH48+'3 priedas_asignavimai'!AH166+'3 priedas_asignavimai'!AH170+'3 priedas_asignavimai'!AH176+'3 priedas_asignavimai'!AH180+'3 priedas_asignavimai'!AH188+'3 priedas_asignavimai'!AH191+'3 priedas_asignavimai'!AH196+'3 priedas_asignavimai'!AH202+'3 priedas_asignavimai'!AH207+'3 priedas_asignavimai'!AH212+'3 priedas_asignavimai'!AH218+'3 priedas_asignavimai'!AH222+'3 priedas_asignavimai'!AH227+'3 priedas_asignavimai'!AH232+'3 priedas_asignavimai'!AH237+'3 priedas_asignavimai'!AH241+'3 priedas_asignavimai'!AH245+'3 priedas_asignavimai'!AH251+'3 priedas_asignavimai'!AH256+'3 priedas_asignavimai'!AH262+'3 priedas_asignavimai'!AH265+'3 priedas_asignavimai'!AH267</f>
        <v>0</v>
      </c>
      <c r="AI20" s="18">
        <f t="shared" si="5"/>
        <v>27773.899999999998</v>
      </c>
      <c r="AJ20" s="18">
        <f t="shared" si="6"/>
        <v>20068.499999999996</v>
      </c>
      <c r="AK20" s="5">
        <f t="shared" si="7"/>
        <v>9972.4</v>
      </c>
      <c r="AL20" s="5">
        <f t="shared" si="8"/>
        <v>6598.7</v>
      </c>
      <c r="AM20" s="5">
        <f t="shared" si="9"/>
        <v>0</v>
      </c>
      <c r="AN20" s="5">
        <f t="shared" si="10"/>
        <v>0</v>
      </c>
      <c r="AO20" s="5">
        <f t="shared" si="11"/>
        <v>2227.7000000000003</v>
      </c>
      <c r="AP20" s="5">
        <f t="shared" si="12"/>
        <v>731.69999999999993</v>
      </c>
      <c r="AQ20" s="5">
        <f t="shared" si="13"/>
        <v>13456.199999999995</v>
      </c>
      <c r="AR20" s="5">
        <f t="shared" si="14"/>
        <v>12684.3</v>
      </c>
      <c r="AS20" s="5">
        <f t="shared" si="15"/>
        <v>668.4</v>
      </c>
      <c r="AT20" s="5">
        <f t="shared" si="16"/>
        <v>48</v>
      </c>
      <c r="AU20" s="5">
        <f t="shared" si="17"/>
        <v>785.9</v>
      </c>
      <c r="AV20" s="5">
        <f t="shared" si="18"/>
        <v>0</v>
      </c>
      <c r="AW20" s="5">
        <f t="shared" si="19"/>
        <v>663.3</v>
      </c>
      <c r="AX20" s="5">
        <f t="shared" si="20"/>
        <v>5.8</v>
      </c>
      <c r="AZ20" s="1"/>
      <c r="BA20" s="1"/>
    </row>
    <row r="21" spans="1:53" s="56" customFormat="1" x14ac:dyDescent="0.25">
      <c r="A21" s="3" t="s">
        <v>12</v>
      </c>
      <c r="B21" s="14" t="s">
        <v>61</v>
      </c>
      <c r="C21" s="151">
        <f t="shared" si="1"/>
        <v>1016.3000000000001</v>
      </c>
      <c r="D21" s="151">
        <f t="shared" si="2"/>
        <v>319.7</v>
      </c>
      <c r="E21" s="6">
        <f>'3 priedas_asignavimai'!E56+'3 priedas_asignavimai'!E83+'3 priedas_asignavimai'!E90+'3 priedas_asignavimai'!E97+'3 priedas_asignavimai'!E104+'3 priedas_asignavimai'!E111+'3 priedas_asignavimai'!E118+'3 priedas_asignavimai'!E125+'3 priedas_asignavimai'!E132+'3 priedas_asignavimai'!E139+'3 priedas_asignavimai'!E146+'3 priedas_asignavimai'!E153</f>
        <v>475.1</v>
      </c>
      <c r="F21" s="6">
        <f>'3 priedas_asignavimai'!F56+'3 priedas_asignavimai'!F83+'3 priedas_asignavimai'!F90+'3 priedas_asignavimai'!F97+'3 priedas_asignavimai'!F104+'3 priedas_asignavimai'!F111+'3 priedas_asignavimai'!F118+'3 priedas_asignavimai'!F125+'3 priedas_asignavimai'!F132+'3 priedas_asignavimai'!F139+'3 priedas_asignavimai'!F146+'3 priedas_asignavimai'!F153</f>
        <v>239.2</v>
      </c>
      <c r="G21" s="6">
        <f>'3 priedas_asignavimai'!G56+'3 priedas_asignavimai'!G83+'3 priedas_asignavimai'!G90+'3 priedas_asignavimai'!G97+'3 priedas_asignavimai'!G104+'3 priedas_asignavimai'!G111+'3 priedas_asignavimai'!G118+'3 priedas_asignavimai'!G125+'3 priedas_asignavimai'!G132+'3 priedas_asignavimai'!G139+'3 priedas_asignavimai'!G146+'3 priedas_asignavimai'!G153</f>
        <v>326.3</v>
      </c>
      <c r="H21" s="6">
        <f>'3 priedas_asignavimai'!H56+'3 priedas_asignavimai'!H83+'3 priedas_asignavimai'!H90+'3 priedas_asignavimai'!H97+'3 priedas_asignavimai'!H104+'3 priedas_asignavimai'!H111+'3 priedas_asignavimai'!H118+'3 priedas_asignavimai'!H125+'3 priedas_asignavimai'!H132+'3 priedas_asignavimai'!H139+'3 priedas_asignavimai'!H146+'3 priedas_asignavimai'!H153</f>
        <v>79.5</v>
      </c>
      <c r="I21" s="6">
        <f>'3 priedas_asignavimai'!I56+'3 priedas_asignavimai'!I83+'3 priedas_asignavimai'!I90+'3 priedas_asignavimai'!I97+'3 priedas_asignavimai'!I104+'3 priedas_asignavimai'!I111+'3 priedas_asignavimai'!I118+'3 priedas_asignavimai'!I125+'3 priedas_asignavimai'!I132+'3 priedas_asignavimai'!I139+'3 priedas_asignavimai'!I146+'3 priedas_asignavimai'!I153</f>
        <v>0</v>
      </c>
      <c r="J21" s="6">
        <f>'3 priedas_asignavimai'!J56+'3 priedas_asignavimai'!J83+'3 priedas_asignavimai'!J90+'3 priedas_asignavimai'!J97+'3 priedas_asignavimai'!J104+'3 priedas_asignavimai'!J111+'3 priedas_asignavimai'!J118+'3 priedas_asignavimai'!J125+'3 priedas_asignavimai'!J132+'3 priedas_asignavimai'!J139+'3 priedas_asignavimai'!J146+'3 priedas_asignavimai'!J153</f>
        <v>0</v>
      </c>
      <c r="K21" s="6">
        <f>'3 priedas_asignavimai'!K56+'3 priedas_asignavimai'!K83+'3 priedas_asignavimai'!K90+'3 priedas_asignavimai'!K97+'3 priedas_asignavimai'!K104+'3 priedas_asignavimai'!K111+'3 priedas_asignavimai'!K118+'3 priedas_asignavimai'!K125+'3 priedas_asignavimai'!K132+'3 priedas_asignavimai'!K139+'3 priedas_asignavimai'!K146+'3 priedas_asignavimai'!K153</f>
        <v>0</v>
      </c>
      <c r="L21" s="6">
        <f>'3 priedas_asignavimai'!L56+'3 priedas_asignavimai'!L83+'3 priedas_asignavimai'!L90+'3 priedas_asignavimai'!L97+'3 priedas_asignavimai'!L104+'3 priedas_asignavimai'!L111+'3 priedas_asignavimai'!L118+'3 priedas_asignavimai'!L125+'3 priedas_asignavimai'!L132+'3 priedas_asignavimai'!L139+'3 priedas_asignavimai'!L146+'3 priedas_asignavimai'!L153</f>
        <v>0</v>
      </c>
      <c r="M21" s="6">
        <f>'3 priedas_asignavimai'!M56+'3 priedas_asignavimai'!M83+'3 priedas_asignavimai'!M90+'3 priedas_asignavimai'!M97+'3 priedas_asignavimai'!M104+'3 priedas_asignavimai'!M111+'3 priedas_asignavimai'!M118+'3 priedas_asignavimai'!M125+'3 priedas_asignavimai'!M132+'3 priedas_asignavimai'!M139+'3 priedas_asignavimai'!M146+'3 priedas_asignavimai'!M153</f>
        <v>0</v>
      </c>
      <c r="N21" s="6">
        <f>'3 priedas_asignavimai'!N56+'3 priedas_asignavimai'!N83+'3 priedas_asignavimai'!N90+'3 priedas_asignavimai'!N97+'3 priedas_asignavimai'!N104+'3 priedas_asignavimai'!N111+'3 priedas_asignavimai'!N118+'3 priedas_asignavimai'!N125+'3 priedas_asignavimai'!N132+'3 priedas_asignavimai'!N139+'3 priedas_asignavimai'!N146+'3 priedas_asignavimai'!N153</f>
        <v>0</v>
      </c>
      <c r="O21" s="6">
        <f>'3 priedas_asignavimai'!O56+'3 priedas_asignavimai'!O83+'3 priedas_asignavimai'!O90+'3 priedas_asignavimai'!O97+'3 priedas_asignavimai'!O104+'3 priedas_asignavimai'!O111+'3 priedas_asignavimai'!O118+'3 priedas_asignavimai'!O125+'3 priedas_asignavimai'!O132+'3 priedas_asignavimai'!O139+'3 priedas_asignavimai'!O146+'3 priedas_asignavimai'!O153</f>
        <v>214.9</v>
      </c>
      <c r="P21" s="6">
        <f>'3 priedas_asignavimai'!P56+'3 priedas_asignavimai'!P83+'3 priedas_asignavimai'!P90+'3 priedas_asignavimai'!P97+'3 priedas_asignavimai'!P104+'3 priedas_asignavimai'!P111+'3 priedas_asignavimai'!P118+'3 priedas_asignavimai'!P125+'3 priedas_asignavimai'!P132+'3 priedas_asignavimai'!P139+'3 priedas_asignavimai'!P146+'3 priedas_asignavimai'!P153</f>
        <v>1</v>
      </c>
      <c r="Q21" s="6">
        <f>'3 priedas_asignavimai'!Q56+'3 priedas_asignavimai'!Q83+'3 priedas_asignavimai'!Q90+'3 priedas_asignavimai'!Q97+'3 priedas_asignavimai'!Q104+'3 priedas_asignavimai'!Q111+'3 priedas_asignavimai'!Q118+'3 priedas_asignavimai'!Q125+'3 priedas_asignavimai'!Q132+'3 priedas_asignavimai'!Q139+'3 priedas_asignavimai'!Q146+'3 priedas_asignavimai'!Q153</f>
        <v>0</v>
      </c>
      <c r="R21" s="6">
        <f>'3 priedas_asignavimai'!R56+'3 priedas_asignavimai'!R83+'3 priedas_asignavimai'!R90+'3 priedas_asignavimai'!R97+'3 priedas_asignavimai'!R104+'3 priedas_asignavimai'!R111+'3 priedas_asignavimai'!R118+'3 priedas_asignavimai'!R125+'3 priedas_asignavimai'!R132+'3 priedas_asignavimai'!R139+'3 priedas_asignavimai'!R146+'3 priedas_asignavimai'!R153</f>
        <v>0</v>
      </c>
      <c r="S21" s="151">
        <f t="shared" si="3"/>
        <v>0</v>
      </c>
      <c r="T21" s="151">
        <f t="shared" si="4"/>
        <v>0</v>
      </c>
      <c r="U21" s="128">
        <f>'3 priedas_asignavimai'!U56+'3 priedas_asignavimai'!U83+'3 priedas_asignavimai'!U90+'3 priedas_asignavimai'!U97+'3 priedas_asignavimai'!U104+'3 priedas_asignavimai'!U111+'3 priedas_asignavimai'!U118+'3 priedas_asignavimai'!U125+'3 priedas_asignavimai'!U132+'3 priedas_asignavimai'!U139+'3 priedas_asignavimai'!U146+'3 priedas_asignavimai'!U153</f>
        <v>0</v>
      </c>
      <c r="V21" s="128">
        <f>'3 priedas_asignavimai'!V56+'3 priedas_asignavimai'!V83+'3 priedas_asignavimai'!V90+'3 priedas_asignavimai'!V97+'3 priedas_asignavimai'!V104+'3 priedas_asignavimai'!V111+'3 priedas_asignavimai'!V118+'3 priedas_asignavimai'!V125+'3 priedas_asignavimai'!V132+'3 priedas_asignavimai'!V139+'3 priedas_asignavimai'!V146+'3 priedas_asignavimai'!V153</f>
        <v>0</v>
      </c>
      <c r="W21" s="128">
        <f>'3 priedas_asignavimai'!W56+'3 priedas_asignavimai'!W83+'3 priedas_asignavimai'!W90+'3 priedas_asignavimai'!W97+'3 priedas_asignavimai'!W104+'3 priedas_asignavimai'!W111+'3 priedas_asignavimai'!W118+'3 priedas_asignavimai'!W125+'3 priedas_asignavimai'!W132+'3 priedas_asignavimai'!W139+'3 priedas_asignavimai'!W146+'3 priedas_asignavimai'!W153</f>
        <v>0</v>
      </c>
      <c r="X21" s="128">
        <f>'3 priedas_asignavimai'!X56+'3 priedas_asignavimai'!X83+'3 priedas_asignavimai'!X90+'3 priedas_asignavimai'!X97+'3 priedas_asignavimai'!X104+'3 priedas_asignavimai'!X111+'3 priedas_asignavimai'!X118+'3 priedas_asignavimai'!X125+'3 priedas_asignavimai'!X132+'3 priedas_asignavimai'!X139+'3 priedas_asignavimai'!X146+'3 priedas_asignavimai'!X153</f>
        <v>0</v>
      </c>
      <c r="Y21" s="128">
        <f>'3 priedas_asignavimai'!Y56+'3 priedas_asignavimai'!Y83+'3 priedas_asignavimai'!Y90+'3 priedas_asignavimai'!Y97+'3 priedas_asignavimai'!Y104+'3 priedas_asignavimai'!Y111+'3 priedas_asignavimai'!Y118+'3 priedas_asignavimai'!Y125+'3 priedas_asignavimai'!Y132+'3 priedas_asignavimai'!Y139+'3 priedas_asignavimai'!Y146+'3 priedas_asignavimai'!Y153</f>
        <v>0</v>
      </c>
      <c r="Z21" s="128">
        <f>'3 priedas_asignavimai'!Z56+'3 priedas_asignavimai'!Z83+'3 priedas_asignavimai'!Z90+'3 priedas_asignavimai'!Z97+'3 priedas_asignavimai'!Z104+'3 priedas_asignavimai'!Z111+'3 priedas_asignavimai'!Z118+'3 priedas_asignavimai'!Z125+'3 priedas_asignavimai'!Z132+'3 priedas_asignavimai'!Z139+'3 priedas_asignavimai'!Z146+'3 priedas_asignavimai'!Z153</f>
        <v>0</v>
      </c>
      <c r="AA21" s="128">
        <f>'3 priedas_asignavimai'!AA56+'3 priedas_asignavimai'!AA83+'3 priedas_asignavimai'!AA90+'3 priedas_asignavimai'!AA97+'3 priedas_asignavimai'!AA104+'3 priedas_asignavimai'!AA111+'3 priedas_asignavimai'!AA118+'3 priedas_asignavimai'!AA125+'3 priedas_asignavimai'!AA132+'3 priedas_asignavimai'!AA139+'3 priedas_asignavimai'!AA146+'3 priedas_asignavimai'!AA153</f>
        <v>0</v>
      </c>
      <c r="AB21" s="128">
        <f>'3 priedas_asignavimai'!AB56+'3 priedas_asignavimai'!AB83+'3 priedas_asignavimai'!AB90+'3 priedas_asignavimai'!AB97+'3 priedas_asignavimai'!AB104+'3 priedas_asignavimai'!AB111+'3 priedas_asignavimai'!AB118+'3 priedas_asignavimai'!AB125+'3 priedas_asignavimai'!AB132+'3 priedas_asignavimai'!AB139+'3 priedas_asignavimai'!AB146+'3 priedas_asignavimai'!AB153</f>
        <v>0</v>
      </c>
      <c r="AC21" s="128">
        <f>'3 priedas_asignavimai'!AC56+'3 priedas_asignavimai'!AC83+'3 priedas_asignavimai'!AC90+'3 priedas_asignavimai'!AC97+'3 priedas_asignavimai'!AC104+'3 priedas_asignavimai'!AC111+'3 priedas_asignavimai'!AC118+'3 priedas_asignavimai'!AC125+'3 priedas_asignavimai'!AC132+'3 priedas_asignavimai'!AC139+'3 priedas_asignavimai'!AC146+'3 priedas_asignavimai'!AC153</f>
        <v>0</v>
      </c>
      <c r="AD21" s="128">
        <f>'3 priedas_asignavimai'!AD56+'3 priedas_asignavimai'!AD83+'3 priedas_asignavimai'!AD90+'3 priedas_asignavimai'!AD97+'3 priedas_asignavimai'!AD104+'3 priedas_asignavimai'!AD111+'3 priedas_asignavimai'!AD118+'3 priedas_asignavimai'!AD125+'3 priedas_asignavimai'!AD132+'3 priedas_asignavimai'!AD139+'3 priedas_asignavimai'!AD146+'3 priedas_asignavimai'!AD153</f>
        <v>0</v>
      </c>
      <c r="AE21" s="128">
        <f>'3 priedas_asignavimai'!AE56+'3 priedas_asignavimai'!AE83+'3 priedas_asignavimai'!AE90+'3 priedas_asignavimai'!AE97+'3 priedas_asignavimai'!AE104+'3 priedas_asignavimai'!AE111+'3 priedas_asignavimai'!AE118+'3 priedas_asignavimai'!AE125+'3 priedas_asignavimai'!AE132+'3 priedas_asignavimai'!AE139+'3 priedas_asignavimai'!AE146+'3 priedas_asignavimai'!AE153</f>
        <v>0</v>
      </c>
      <c r="AF21" s="128">
        <f>'3 priedas_asignavimai'!AF56+'3 priedas_asignavimai'!AF83+'3 priedas_asignavimai'!AF90+'3 priedas_asignavimai'!AF97+'3 priedas_asignavimai'!AF104+'3 priedas_asignavimai'!AF111+'3 priedas_asignavimai'!AF118+'3 priedas_asignavimai'!AF125+'3 priedas_asignavimai'!AF132+'3 priedas_asignavimai'!AF139+'3 priedas_asignavimai'!AF146+'3 priedas_asignavimai'!AF153</f>
        <v>0</v>
      </c>
      <c r="AG21" s="128">
        <f>'3 priedas_asignavimai'!AG56+'3 priedas_asignavimai'!AG83+'3 priedas_asignavimai'!AG90+'3 priedas_asignavimai'!AG97+'3 priedas_asignavimai'!AG104+'3 priedas_asignavimai'!AG111+'3 priedas_asignavimai'!AG118+'3 priedas_asignavimai'!AG125+'3 priedas_asignavimai'!AG132+'3 priedas_asignavimai'!AG139+'3 priedas_asignavimai'!AG146+'3 priedas_asignavimai'!AG153</f>
        <v>0</v>
      </c>
      <c r="AH21" s="128">
        <f>'3 priedas_asignavimai'!AH56+'3 priedas_asignavimai'!AH83+'3 priedas_asignavimai'!AH90+'3 priedas_asignavimai'!AH97+'3 priedas_asignavimai'!AH104+'3 priedas_asignavimai'!AH111+'3 priedas_asignavimai'!AH118+'3 priedas_asignavimai'!AH125+'3 priedas_asignavimai'!AH132+'3 priedas_asignavimai'!AH139+'3 priedas_asignavimai'!AH146+'3 priedas_asignavimai'!AH153</f>
        <v>0</v>
      </c>
      <c r="AI21" s="18">
        <f t="shared" si="5"/>
        <v>1016.3000000000001</v>
      </c>
      <c r="AJ21" s="18">
        <f t="shared" si="6"/>
        <v>319.7</v>
      </c>
      <c r="AK21" s="5">
        <f t="shared" si="7"/>
        <v>475.1</v>
      </c>
      <c r="AL21" s="5">
        <f t="shared" si="8"/>
        <v>239.2</v>
      </c>
      <c r="AM21" s="5">
        <f t="shared" si="9"/>
        <v>326.3</v>
      </c>
      <c r="AN21" s="5">
        <f t="shared" si="10"/>
        <v>79.5</v>
      </c>
      <c r="AO21" s="5">
        <f t="shared" si="11"/>
        <v>0</v>
      </c>
      <c r="AP21" s="5">
        <f t="shared" si="12"/>
        <v>0</v>
      </c>
      <c r="AQ21" s="5">
        <f t="shared" si="13"/>
        <v>0</v>
      </c>
      <c r="AR21" s="5">
        <f t="shared" si="14"/>
        <v>0</v>
      </c>
      <c r="AS21" s="5">
        <f t="shared" si="15"/>
        <v>0</v>
      </c>
      <c r="AT21" s="5">
        <f t="shared" si="16"/>
        <v>0</v>
      </c>
      <c r="AU21" s="5">
        <f t="shared" si="17"/>
        <v>214.9</v>
      </c>
      <c r="AV21" s="5">
        <f t="shared" si="18"/>
        <v>1</v>
      </c>
      <c r="AW21" s="5">
        <f t="shared" si="19"/>
        <v>0</v>
      </c>
      <c r="AX21" s="5">
        <f t="shared" si="20"/>
        <v>0</v>
      </c>
      <c r="AZ21" s="1"/>
      <c r="BA21" s="1"/>
    </row>
    <row r="22" spans="1:53" s="56" customFormat="1" ht="15" customHeight="1" x14ac:dyDescent="0.25">
      <c r="A22" s="3" t="s">
        <v>13</v>
      </c>
      <c r="B22" s="14" t="s">
        <v>7</v>
      </c>
      <c r="C22" s="151">
        <f t="shared" si="1"/>
        <v>4915.2</v>
      </c>
      <c r="D22" s="151">
        <f t="shared" si="2"/>
        <v>2141.1999999999994</v>
      </c>
      <c r="E22" s="6">
        <f>'3 priedas_asignavimai'!E58+'3 priedas_asignavimai'!E271+'3 priedas_asignavimai'!E273+'3 priedas_asignavimai'!E275+'3 priedas_asignavimai'!E277+'3 priedas_asignavimai'!E279+'3 priedas_asignavimai'!E281+'3 priedas_asignavimai'!E283+'3 priedas_asignavimai'!E285+'3 priedas_asignavimai'!E288</f>
        <v>3833.0000000000005</v>
      </c>
      <c r="F22" s="6">
        <f>'3 priedas_asignavimai'!F58+'3 priedas_asignavimai'!F271+'3 priedas_asignavimai'!F273+'3 priedas_asignavimai'!F275+'3 priedas_asignavimai'!F277+'3 priedas_asignavimai'!F279+'3 priedas_asignavimai'!F281+'3 priedas_asignavimai'!F283+'3 priedas_asignavimai'!F285+'3 priedas_asignavimai'!F288</f>
        <v>2126.8999999999996</v>
      </c>
      <c r="G22" s="6">
        <f>'3 priedas_asignavimai'!G58+'3 priedas_asignavimai'!G271+'3 priedas_asignavimai'!G273+'3 priedas_asignavimai'!G275+'3 priedas_asignavimai'!G277+'3 priedas_asignavimai'!G279+'3 priedas_asignavimai'!G281+'3 priedas_asignavimai'!G283+'3 priedas_asignavimai'!G285+'3 priedas_asignavimai'!G288</f>
        <v>0</v>
      </c>
      <c r="H22" s="6">
        <f>'3 priedas_asignavimai'!H58+'3 priedas_asignavimai'!H271+'3 priedas_asignavimai'!H273+'3 priedas_asignavimai'!H275+'3 priedas_asignavimai'!H277+'3 priedas_asignavimai'!H279+'3 priedas_asignavimai'!H281+'3 priedas_asignavimai'!H283+'3 priedas_asignavimai'!H285+'3 priedas_asignavimai'!H288</f>
        <v>0</v>
      </c>
      <c r="I22" s="6">
        <f>'3 priedas_asignavimai'!I58+'3 priedas_asignavimai'!I271+'3 priedas_asignavimai'!I273+'3 priedas_asignavimai'!I275+'3 priedas_asignavimai'!I277+'3 priedas_asignavimai'!I279+'3 priedas_asignavimai'!I281+'3 priedas_asignavimai'!I283+'3 priedas_asignavimai'!I285+'3 priedas_asignavimai'!I288</f>
        <v>776.5</v>
      </c>
      <c r="J22" s="6">
        <f>'3 priedas_asignavimai'!J58+'3 priedas_asignavimai'!J271+'3 priedas_asignavimai'!J273+'3 priedas_asignavimai'!J275+'3 priedas_asignavimai'!J277+'3 priedas_asignavimai'!J279+'3 priedas_asignavimai'!J281+'3 priedas_asignavimai'!J283+'3 priedas_asignavimai'!J285+'3 priedas_asignavimai'!J288</f>
        <v>0.6</v>
      </c>
      <c r="K22" s="6">
        <f>'3 priedas_asignavimai'!K58+'3 priedas_asignavimai'!K271+'3 priedas_asignavimai'!K273+'3 priedas_asignavimai'!K275+'3 priedas_asignavimai'!K277+'3 priedas_asignavimai'!K279+'3 priedas_asignavimai'!K281+'3 priedas_asignavimai'!K283+'3 priedas_asignavimai'!K285+'3 priedas_asignavimai'!K288</f>
        <v>0</v>
      </c>
      <c r="L22" s="6">
        <f>'3 priedas_asignavimai'!L58+'3 priedas_asignavimai'!L271+'3 priedas_asignavimai'!L273+'3 priedas_asignavimai'!L275+'3 priedas_asignavimai'!L277+'3 priedas_asignavimai'!L279+'3 priedas_asignavimai'!L281+'3 priedas_asignavimai'!L283+'3 priedas_asignavimai'!L285+'3 priedas_asignavimai'!L288</f>
        <v>0</v>
      </c>
      <c r="M22" s="6">
        <f>'3 priedas_asignavimai'!M58+'3 priedas_asignavimai'!M271+'3 priedas_asignavimai'!M273+'3 priedas_asignavimai'!M275+'3 priedas_asignavimai'!M277+'3 priedas_asignavimai'!M279+'3 priedas_asignavimai'!M281+'3 priedas_asignavimai'!M283+'3 priedas_asignavimai'!M285+'3 priedas_asignavimai'!M288</f>
        <v>80.400000000000006</v>
      </c>
      <c r="N22" s="6">
        <f>'3 priedas_asignavimai'!N58+'3 priedas_asignavimai'!N271+'3 priedas_asignavimai'!N273+'3 priedas_asignavimai'!N275+'3 priedas_asignavimai'!N277+'3 priedas_asignavimai'!N279+'3 priedas_asignavimai'!N281+'3 priedas_asignavimai'!N283+'3 priedas_asignavimai'!N285+'3 priedas_asignavimai'!N288</f>
        <v>0</v>
      </c>
      <c r="O22" s="6">
        <f>'3 priedas_asignavimai'!O58+'3 priedas_asignavimai'!O271+'3 priedas_asignavimai'!O273+'3 priedas_asignavimai'!O275+'3 priedas_asignavimai'!O277+'3 priedas_asignavimai'!O279+'3 priedas_asignavimai'!O281+'3 priedas_asignavimai'!O283+'3 priedas_asignavimai'!O285+'3 priedas_asignavimai'!O288</f>
        <v>140.5</v>
      </c>
      <c r="P22" s="6">
        <f>'3 priedas_asignavimai'!P58+'3 priedas_asignavimai'!P271+'3 priedas_asignavimai'!P273+'3 priedas_asignavimai'!P275+'3 priedas_asignavimai'!P277+'3 priedas_asignavimai'!P279+'3 priedas_asignavimai'!P281+'3 priedas_asignavimai'!P283+'3 priedas_asignavimai'!P285+'3 priedas_asignavimai'!P288</f>
        <v>13.7</v>
      </c>
      <c r="Q22" s="6">
        <f>'3 priedas_asignavimai'!Q58+'3 priedas_asignavimai'!Q271+'3 priedas_asignavimai'!Q273+'3 priedas_asignavimai'!Q275+'3 priedas_asignavimai'!Q277+'3 priedas_asignavimai'!Q279+'3 priedas_asignavimai'!Q281+'3 priedas_asignavimai'!Q283+'3 priedas_asignavimai'!Q285+'3 priedas_asignavimai'!Q288</f>
        <v>84.800000000000011</v>
      </c>
      <c r="R22" s="6">
        <f>'3 priedas_asignavimai'!R58+'3 priedas_asignavimai'!R271+'3 priedas_asignavimai'!R273+'3 priedas_asignavimai'!R275+'3 priedas_asignavimai'!R277+'3 priedas_asignavimai'!R279+'3 priedas_asignavimai'!R281+'3 priedas_asignavimai'!R283+'3 priedas_asignavimai'!R285+'3 priedas_asignavimai'!R288</f>
        <v>0</v>
      </c>
      <c r="S22" s="151">
        <f t="shared" si="3"/>
        <v>0.3</v>
      </c>
      <c r="T22" s="151">
        <f t="shared" si="4"/>
        <v>0</v>
      </c>
      <c r="U22" s="128">
        <f>'3 priedas_asignavimai'!U58+'3 priedas_asignavimai'!U271+'3 priedas_asignavimai'!U273+'3 priedas_asignavimai'!U275+'3 priedas_asignavimai'!U277+'3 priedas_asignavimai'!U279+'3 priedas_asignavimai'!U281+'3 priedas_asignavimai'!U283+'3 priedas_asignavimai'!U285+'3 priedas_asignavimai'!U288</f>
        <v>0</v>
      </c>
      <c r="V22" s="128">
        <f>'3 priedas_asignavimai'!V58+'3 priedas_asignavimai'!V271+'3 priedas_asignavimai'!V273+'3 priedas_asignavimai'!V275+'3 priedas_asignavimai'!V277+'3 priedas_asignavimai'!V279+'3 priedas_asignavimai'!V281+'3 priedas_asignavimai'!V283+'3 priedas_asignavimai'!V285+'3 priedas_asignavimai'!V288</f>
        <v>0</v>
      </c>
      <c r="W22" s="128">
        <f>'3 priedas_asignavimai'!W58+'3 priedas_asignavimai'!W271+'3 priedas_asignavimai'!W273+'3 priedas_asignavimai'!W275+'3 priedas_asignavimai'!W277+'3 priedas_asignavimai'!W279+'3 priedas_asignavimai'!W281+'3 priedas_asignavimai'!W283+'3 priedas_asignavimai'!W285+'3 priedas_asignavimai'!W288</f>
        <v>0</v>
      </c>
      <c r="X22" s="128">
        <f>'3 priedas_asignavimai'!X58+'3 priedas_asignavimai'!X271+'3 priedas_asignavimai'!X273+'3 priedas_asignavimai'!X275+'3 priedas_asignavimai'!X277+'3 priedas_asignavimai'!X279+'3 priedas_asignavimai'!X281+'3 priedas_asignavimai'!X283+'3 priedas_asignavimai'!X285+'3 priedas_asignavimai'!X288</f>
        <v>0</v>
      </c>
      <c r="Y22" s="128">
        <f>'3 priedas_asignavimai'!Y58+'3 priedas_asignavimai'!Y271+'3 priedas_asignavimai'!Y273+'3 priedas_asignavimai'!Y275+'3 priedas_asignavimai'!Y277+'3 priedas_asignavimai'!Y279+'3 priedas_asignavimai'!Y281+'3 priedas_asignavimai'!Y283+'3 priedas_asignavimai'!Y285+'3 priedas_asignavimai'!Y288</f>
        <v>0</v>
      </c>
      <c r="Z22" s="128">
        <f>'3 priedas_asignavimai'!Z58+'3 priedas_asignavimai'!Z271+'3 priedas_asignavimai'!Z273+'3 priedas_asignavimai'!Z275+'3 priedas_asignavimai'!Z277+'3 priedas_asignavimai'!Z279+'3 priedas_asignavimai'!Z281+'3 priedas_asignavimai'!Z283+'3 priedas_asignavimai'!Z285+'3 priedas_asignavimai'!Z288</f>
        <v>0</v>
      </c>
      <c r="AA22" s="128">
        <f>'3 priedas_asignavimai'!AA58+'3 priedas_asignavimai'!AA271+'3 priedas_asignavimai'!AA273+'3 priedas_asignavimai'!AA275+'3 priedas_asignavimai'!AA277+'3 priedas_asignavimai'!AA279+'3 priedas_asignavimai'!AA281+'3 priedas_asignavimai'!AA283+'3 priedas_asignavimai'!AA285+'3 priedas_asignavimai'!AA288</f>
        <v>0</v>
      </c>
      <c r="AB22" s="128">
        <f>'3 priedas_asignavimai'!AB58+'3 priedas_asignavimai'!AB271+'3 priedas_asignavimai'!AB273+'3 priedas_asignavimai'!AB275+'3 priedas_asignavimai'!AB277+'3 priedas_asignavimai'!AB279+'3 priedas_asignavimai'!AB281+'3 priedas_asignavimai'!AB283+'3 priedas_asignavimai'!AB285+'3 priedas_asignavimai'!AB288</f>
        <v>0</v>
      </c>
      <c r="AC22" s="128">
        <f>'3 priedas_asignavimai'!AC58+'3 priedas_asignavimai'!AC271+'3 priedas_asignavimai'!AC273+'3 priedas_asignavimai'!AC275+'3 priedas_asignavimai'!AC277+'3 priedas_asignavimai'!AC279+'3 priedas_asignavimai'!AC281+'3 priedas_asignavimai'!AC283+'3 priedas_asignavimai'!AC285+'3 priedas_asignavimai'!AC288</f>
        <v>0.3</v>
      </c>
      <c r="AD22" s="128">
        <f>'3 priedas_asignavimai'!AD58+'3 priedas_asignavimai'!AD271+'3 priedas_asignavimai'!AD273+'3 priedas_asignavimai'!AD275+'3 priedas_asignavimai'!AD277+'3 priedas_asignavimai'!AD279+'3 priedas_asignavimai'!AD281+'3 priedas_asignavimai'!AD283+'3 priedas_asignavimai'!AD285+'3 priedas_asignavimai'!AD288</f>
        <v>0</v>
      </c>
      <c r="AE22" s="128">
        <f>'3 priedas_asignavimai'!AE58+'3 priedas_asignavimai'!AE271+'3 priedas_asignavimai'!AE273+'3 priedas_asignavimai'!AE275+'3 priedas_asignavimai'!AE277+'3 priedas_asignavimai'!AE279+'3 priedas_asignavimai'!AE281+'3 priedas_asignavimai'!AE283+'3 priedas_asignavimai'!AE285+'3 priedas_asignavimai'!AE288</f>
        <v>0</v>
      </c>
      <c r="AF22" s="128">
        <f>'3 priedas_asignavimai'!AF58+'3 priedas_asignavimai'!AF271+'3 priedas_asignavimai'!AF273+'3 priedas_asignavimai'!AF275+'3 priedas_asignavimai'!AF277+'3 priedas_asignavimai'!AF279+'3 priedas_asignavimai'!AF281+'3 priedas_asignavimai'!AF283+'3 priedas_asignavimai'!AF285+'3 priedas_asignavimai'!AF288</f>
        <v>0</v>
      </c>
      <c r="AG22" s="128">
        <f>'3 priedas_asignavimai'!AG58+'3 priedas_asignavimai'!AG271+'3 priedas_asignavimai'!AG273+'3 priedas_asignavimai'!AG275+'3 priedas_asignavimai'!AG277+'3 priedas_asignavimai'!AG279+'3 priedas_asignavimai'!AG281+'3 priedas_asignavimai'!AG283+'3 priedas_asignavimai'!AG285+'3 priedas_asignavimai'!AG288</f>
        <v>0</v>
      </c>
      <c r="AH22" s="128">
        <f>'3 priedas_asignavimai'!AH58+'3 priedas_asignavimai'!AH271+'3 priedas_asignavimai'!AH273+'3 priedas_asignavimai'!AH275+'3 priedas_asignavimai'!AH277+'3 priedas_asignavimai'!AH279+'3 priedas_asignavimai'!AH281+'3 priedas_asignavimai'!AH283+'3 priedas_asignavimai'!AH285+'3 priedas_asignavimai'!AH288</f>
        <v>0</v>
      </c>
      <c r="AI22" s="18">
        <f t="shared" si="5"/>
        <v>4915.5</v>
      </c>
      <c r="AJ22" s="18">
        <f t="shared" si="6"/>
        <v>2141.1999999999994</v>
      </c>
      <c r="AK22" s="5">
        <f t="shared" si="7"/>
        <v>3833.0000000000005</v>
      </c>
      <c r="AL22" s="5">
        <f t="shared" si="8"/>
        <v>2126.8999999999996</v>
      </c>
      <c r="AM22" s="5">
        <f t="shared" si="9"/>
        <v>0</v>
      </c>
      <c r="AN22" s="5">
        <f t="shared" si="10"/>
        <v>0</v>
      </c>
      <c r="AO22" s="5">
        <f t="shared" si="11"/>
        <v>776.5</v>
      </c>
      <c r="AP22" s="5">
        <f t="shared" si="12"/>
        <v>0.6</v>
      </c>
      <c r="AQ22" s="5">
        <f t="shared" si="13"/>
        <v>0</v>
      </c>
      <c r="AR22" s="5">
        <f t="shared" si="14"/>
        <v>0</v>
      </c>
      <c r="AS22" s="5">
        <f t="shared" si="15"/>
        <v>80.7</v>
      </c>
      <c r="AT22" s="5">
        <f t="shared" si="16"/>
        <v>0</v>
      </c>
      <c r="AU22" s="5">
        <f t="shared" si="17"/>
        <v>140.5</v>
      </c>
      <c r="AV22" s="5">
        <f t="shared" si="18"/>
        <v>13.7</v>
      </c>
      <c r="AW22" s="5">
        <f t="shared" si="19"/>
        <v>84.800000000000011</v>
      </c>
      <c r="AX22" s="5">
        <f t="shared" si="20"/>
        <v>0</v>
      </c>
      <c r="AZ22" s="1"/>
      <c r="BA22" s="1"/>
    </row>
    <row r="23" spans="1:53" s="56" customFormat="1" x14ac:dyDescent="0.25">
      <c r="A23" s="3" t="s">
        <v>14</v>
      </c>
      <c r="B23" s="14" t="s">
        <v>8</v>
      </c>
      <c r="C23" s="151">
        <f t="shared" si="1"/>
        <v>11797.5</v>
      </c>
      <c r="D23" s="151">
        <f t="shared" si="2"/>
        <v>3322.3000000000006</v>
      </c>
      <c r="E23" s="6">
        <f>'3 priedas_asignavimai'!E61+'3 priedas_asignavimai'!E290+'3 priedas_asignavimai'!E294+'3 priedas_asignavimai'!E297+'3 priedas_asignavimai'!E303</f>
        <v>6396</v>
      </c>
      <c r="F23" s="6">
        <f>'3 priedas_asignavimai'!F61+'3 priedas_asignavimai'!F290+'3 priedas_asignavimai'!F294+'3 priedas_asignavimai'!F297+'3 priedas_asignavimai'!F303</f>
        <v>2255.7000000000003</v>
      </c>
      <c r="G23" s="6">
        <f>'3 priedas_asignavimai'!G61+'3 priedas_asignavimai'!G290+'3 priedas_asignavimai'!G294+'3 priedas_asignavimai'!G297+'3 priedas_asignavimai'!G303</f>
        <v>2414.3999999999996</v>
      </c>
      <c r="H23" s="6">
        <f>'3 priedas_asignavimai'!H61+'3 priedas_asignavimai'!H290+'3 priedas_asignavimai'!H294+'3 priedas_asignavimai'!H297+'3 priedas_asignavimai'!H303</f>
        <v>548</v>
      </c>
      <c r="I23" s="6">
        <f>'3 priedas_asignavimai'!I61+'3 priedas_asignavimai'!I290+'3 priedas_asignavimai'!I294+'3 priedas_asignavimai'!I297+'3 priedas_asignavimai'!I303</f>
        <v>1772.1999999999998</v>
      </c>
      <c r="J23" s="6">
        <f>'3 priedas_asignavimai'!J61+'3 priedas_asignavimai'!J290+'3 priedas_asignavimai'!J294+'3 priedas_asignavimai'!J297+'3 priedas_asignavimai'!J303</f>
        <v>333.3</v>
      </c>
      <c r="K23" s="6">
        <f>'3 priedas_asignavimai'!K61+'3 priedas_asignavimai'!K290+'3 priedas_asignavimai'!K294+'3 priedas_asignavimai'!K297+'3 priedas_asignavimai'!K303</f>
        <v>0</v>
      </c>
      <c r="L23" s="6">
        <f>'3 priedas_asignavimai'!L61+'3 priedas_asignavimai'!L290+'3 priedas_asignavimai'!L294+'3 priedas_asignavimai'!L297+'3 priedas_asignavimai'!L303</f>
        <v>0</v>
      </c>
      <c r="M23" s="6">
        <f>'3 priedas_asignavimai'!M61+'3 priedas_asignavimai'!M290+'3 priedas_asignavimai'!M294+'3 priedas_asignavimai'!M297+'3 priedas_asignavimai'!M303</f>
        <v>391.7</v>
      </c>
      <c r="N23" s="6">
        <f>'3 priedas_asignavimai'!N61+'3 priedas_asignavimai'!N290+'3 priedas_asignavimai'!N294+'3 priedas_asignavimai'!N297+'3 priedas_asignavimai'!N303</f>
        <v>176.3</v>
      </c>
      <c r="O23" s="6">
        <f>'3 priedas_asignavimai'!O61+'3 priedas_asignavimai'!O290+'3 priedas_asignavimai'!O294+'3 priedas_asignavimai'!O297+'3 priedas_asignavimai'!O303</f>
        <v>251.6</v>
      </c>
      <c r="P23" s="6">
        <f>'3 priedas_asignavimai'!P61+'3 priedas_asignavimai'!P290+'3 priedas_asignavimai'!P294+'3 priedas_asignavimai'!P297+'3 priedas_asignavimai'!P303</f>
        <v>9</v>
      </c>
      <c r="Q23" s="6">
        <f>'3 priedas_asignavimai'!Q61+'3 priedas_asignavimai'!Q290+'3 priedas_asignavimai'!Q294+'3 priedas_asignavimai'!Q297+'3 priedas_asignavimai'!Q303</f>
        <v>571.59999999999991</v>
      </c>
      <c r="R23" s="6">
        <f>'3 priedas_asignavimai'!R61+'3 priedas_asignavimai'!R290+'3 priedas_asignavimai'!R294+'3 priedas_asignavimai'!R297+'3 priedas_asignavimai'!R303</f>
        <v>0</v>
      </c>
      <c r="S23" s="151">
        <f t="shared" si="3"/>
        <v>88.300000000000011</v>
      </c>
      <c r="T23" s="151">
        <f t="shared" si="4"/>
        <v>28.599999999999998</v>
      </c>
      <c r="U23" s="128">
        <f>'3 priedas_asignavimai'!U61+'3 priedas_asignavimai'!U290+'3 priedas_asignavimai'!U294+'3 priedas_asignavimai'!U297+'3 priedas_asignavimai'!U303</f>
        <v>0</v>
      </c>
      <c r="V23" s="128">
        <f>'3 priedas_asignavimai'!V61+'3 priedas_asignavimai'!V290+'3 priedas_asignavimai'!V294+'3 priedas_asignavimai'!V297+'3 priedas_asignavimai'!V303</f>
        <v>-1</v>
      </c>
      <c r="W23" s="128">
        <f>'3 priedas_asignavimai'!W61+'3 priedas_asignavimai'!W290+'3 priedas_asignavimai'!W294+'3 priedas_asignavimai'!W297+'3 priedas_asignavimai'!W303</f>
        <v>0</v>
      </c>
      <c r="X23" s="128">
        <f>'3 priedas_asignavimai'!X61+'3 priedas_asignavimai'!X290+'3 priedas_asignavimai'!X294+'3 priedas_asignavimai'!X297+'3 priedas_asignavimai'!X303</f>
        <v>0</v>
      </c>
      <c r="Y23" s="128">
        <f>'3 priedas_asignavimai'!Y61+'3 priedas_asignavimai'!Y290+'3 priedas_asignavimai'!Y294+'3 priedas_asignavimai'!Y297+'3 priedas_asignavimai'!Y303</f>
        <v>88.300000000000011</v>
      </c>
      <c r="Z23" s="128">
        <f>'3 priedas_asignavimai'!Z61+'3 priedas_asignavimai'!Z290+'3 priedas_asignavimai'!Z294+'3 priedas_asignavimai'!Z297+'3 priedas_asignavimai'!Z303</f>
        <v>29.599999999999998</v>
      </c>
      <c r="AA23" s="128">
        <f>'3 priedas_asignavimai'!AA61+'3 priedas_asignavimai'!AA290+'3 priedas_asignavimai'!AA294+'3 priedas_asignavimai'!AA297+'3 priedas_asignavimai'!AA303</f>
        <v>0</v>
      </c>
      <c r="AB23" s="128">
        <f>'3 priedas_asignavimai'!AB61+'3 priedas_asignavimai'!AB290+'3 priedas_asignavimai'!AB294+'3 priedas_asignavimai'!AB297+'3 priedas_asignavimai'!AB303</f>
        <v>0</v>
      </c>
      <c r="AC23" s="128">
        <f>'3 priedas_asignavimai'!AC61+'3 priedas_asignavimai'!AC290+'3 priedas_asignavimai'!AC294+'3 priedas_asignavimai'!AC297+'3 priedas_asignavimai'!AC303</f>
        <v>0</v>
      </c>
      <c r="AD23" s="128">
        <f>'3 priedas_asignavimai'!AD61+'3 priedas_asignavimai'!AD290+'3 priedas_asignavimai'!AD294+'3 priedas_asignavimai'!AD297+'3 priedas_asignavimai'!AD303</f>
        <v>0</v>
      </c>
      <c r="AE23" s="128">
        <f>'3 priedas_asignavimai'!AE61+'3 priedas_asignavimai'!AE290+'3 priedas_asignavimai'!AE294+'3 priedas_asignavimai'!AE297+'3 priedas_asignavimai'!AE303</f>
        <v>0</v>
      </c>
      <c r="AF23" s="128">
        <f>'3 priedas_asignavimai'!AF61+'3 priedas_asignavimai'!AF290+'3 priedas_asignavimai'!AF294+'3 priedas_asignavimai'!AF297+'3 priedas_asignavimai'!AF303</f>
        <v>0</v>
      </c>
      <c r="AG23" s="128">
        <f>'3 priedas_asignavimai'!AG61+'3 priedas_asignavimai'!AG290+'3 priedas_asignavimai'!AG294+'3 priedas_asignavimai'!AG297+'3 priedas_asignavimai'!AG303</f>
        <v>0</v>
      </c>
      <c r="AH23" s="128">
        <f>'3 priedas_asignavimai'!AH61+'3 priedas_asignavimai'!AH290+'3 priedas_asignavimai'!AH294+'3 priedas_asignavimai'!AH297+'3 priedas_asignavimai'!AH303</f>
        <v>0</v>
      </c>
      <c r="AI23" s="18">
        <f t="shared" si="5"/>
        <v>11885.800000000001</v>
      </c>
      <c r="AJ23" s="18">
        <f t="shared" si="6"/>
        <v>3350.9000000000005</v>
      </c>
      <c r="AK23" s="5">
        <f t="shared" si="7"/>
        <v>6396</v>
      </c>
      <c r="AL23" s="5">
        <f t="shared" si="8"/>
        <v>2254.7000000000003</v>
      </c>
      <c r="AM23" s="5">
        <f t="shared" si="9"/>
        <v>2414.3999999999996</v>
      </c>
      <c r="AN23" s="5">
        <f t="shared" si="10"/>
        <v>548</v>
      </c>
      <c r="AO23" s="5">
        <f t="shared" si="11"/>
        <v>1860.4999999999998</v>
      </c>
      <c r="AP23" s="5">
        <f t="shared" si="12"/>
        <v>362.90000000000003</v>
      </c>
      <c r="AQ23" s="5">
        <f t="shared" si="13"/>
        <v>0</v>
      </c>
      <c r="AR23" s="5">
        <f t="shared" si="14"/>
        <v>0</v>
      </c>
      <c r="AS23" s="5">
        <f t="shared" si="15"/>
        <v>391.7</v>
      </c>
      <c r="AT23" s="5">
        <f t="shared" si="16"/>
        <v>176.3</v>
      </c>
      <c r="AU23" s="5">
        <f t="shared" si="17"/>
        <v>251.6</v>
      </c>
      <c r="AV23" s="5">
        <f t="shared" si="18"/>
        <v>9</v>
      </c>
      <c r="AW23" s="5">
        <f t="shared" si="19"/>
        <v>571.59999999999991</v>
      </c>
      <c r="AX23" s="5">
        <f t="shared" si="20"/>
        <v>0</v>
      </c>
      <c r="AZ23" s="1"/>
      <c r="BA23" s="1"/>
    </row>
    <row r="24" spans="1:53" ht="15.95" customHeight="1" x14ac:dyDescent="0.25">
      <c r="A24" s="10" t="s">
        <v>356</v>
      </c>
      <c r="B24" s="17" t="s">
        <v>60</v>
      </c>
      <c r="C24" s="151">
        <f>E24+G24+I24+K24+M24+O24+Q24</f>
        <v>68141.299999999988</v>
      </c>
      <c r="D24" s="151">
        <f>F24+H24+J24+L24+N24+P24+R24</f>
        <v>31966.899999999998</v>
      </c>
      <c r="E24" s="124">
        <f t="shared" ref="E24" si="21">E17+E18+E19+E20+E21+E22+E23</f>
        <v>32860</v>
      </c>
      <c r="F24" s="124">
        <f t="shared" ref="F24" si="22">F17+F18+F19+F20+F21+F22+F23</f>
        <v>15943.900000000001</v>
      </c>
      <c r="G24" s="124">
        <f t="shared" ref="G24" si="23">G17+G18+G19+G20+G21+G22+G23</f>
        <v>4297.9999999999991</v>
      </c>
      <c r="H24" s="124">
        <f t="shared" ref="H24" si="24">H17+H18+H19+H20+H21+H22+H23</f>
        <v>1952.6999999999998</v>
      </c>
      <c r="I24" s="124">
        <f t="shared" ref="I24" si="25">I17+I18+I19+I20+I21+I22+I23</f>
        <v>8816</v>
      </c>
      <c r="J24" s="124">
        <f t="shared" ref="J24" si="26">J17+J18+J19+J20+J21+J22+J23</f>
        <v>1093.6999999999998</v>
      </c>
      <c r="K24" s="124">
        <f t="shared" ref="K24" si="27">K17+K18+K19+K20+K21+K22+K23</f>
        <v>13456.199999999995</v>
      </c>
      <c r="L24" s="124">
        <f t="shared" ref="L24" si="28">L17+L18+L19+L20+L21+L22+L23</f>
        <v>12712.199999999999</v>
      </c>
      <c r="M24" s="124">
        <f t="shared" ref="M24" si="29">M17+M18+M19+M20+M21+M22+M23</f>
        <v>1739.6000000000001</v>
      </c>
      <c r="N24" s="124">
        <f t="shared" ref="N24" si="30">N17+N18+N19+N20+N21+N22+N23</f>
        <v>228.3</v>
      </c>
      <c r="O24" s="124">
        <f t="shared" ref="O24" si="31">O17+O18+O19+O20+O21+O22+O23</f>
        <v>2439.7000000000003</v>
      </c>
      <c r="P24" s="124">
        <f t="shared" ref="P24" si="32">P17+P18+P19+P20+P21+P22+P23</f>
        <v>29.6</v>
      </c>
      <c r="Q24" s="124">
        <f t="shared" ref="Q24" si="33">Q17+Q18+Q19+Q20+Q21+Q22+Q23</f>
        <v>4531.7999999999993</v>
      </c>
      <c r="R24" s="124">
        <f t="shared" ref="R24" si="34">R17+R18+R19+R20+R21+R22+R23</f>
        <v>6.5</v>
      </c>
      <c r="S24" s="151">
        <f>U24+W24+Y24+AA24+AC24+AE24+AG24</f>
        <v>180.5</v>
      </c>
      <c r="T24" s="151">
        <f>V24+X24+Z24+AB24+AD24+AF24+AH24</f>
        <v>12.900000000000016</v>
      </c>
      <c r="U24" s="129">
        <f t="shared" ref="U24" si="35">U17+U18+U19+U20+U21+U22+U23</f>
        <v>8.8817841970012523E-16</v>
      </c>
      <c r="V24" s="129">
        <f t="shared" ref="V24" si="36">V17+V18+V19+V20+V21+V22+V23</f>
        <v>0.79999999999999893</v>
      </c>
      <c r="W24" s="129">
        <f t="shared" ref="W24" si="37">W17+W18+W19+W20+W21+W22+W23</f>
        <v>0</v>
      </c>
      <c r="X24" s="129">
        <f t="shared" ref="X24" si="38">X17+X18+X19+X20+X21+X22+X23</f>
        <v>0.19999999999999996</v>
      </c>
      <c r="Y24" s="129">
        <f t="shared" ref="Y24" si="39">Y17+Y18+Y19+Y20+Y21+Y22+Y23</f>
        <v>109.10000000000001</v>
      </c>
      <c r="Z24" s="129">
        <f t="shared" ref="Z24" si="40">Z17+Z18+Z19+Z20+Z21+Z22+Z23</f>
        <v>38.799999999999997</v>
      </c>
      <c r="AA24" s="129">
        <f t="shared" ref="AA24" si="41">AA17+AA18+AA19+AA20+AA21+AA22+AA23</f>
        <v>0</v>
      </c>
      <c r="AB24" s="129">
        <f t="shared" ref="AB24" si="42">AB17+AB18+AB19+AB20+AB21+AB22+AB23</f>
        <v>-27.899999999999981</v>
      </c>
      <c r="AC24" s="129">
        <f t="shared" ref="AC24" si="43">AC17+AC18+AC19+AC20+AC21+AC22+AC23</f>
        <v>71.399999999999991</v>
      </c>
      <c r="AD24" s="129">
        <f t="shared" ref="AD24" si="44">AD17+AD18+AD19+AD20+AD21+AD22+AD23</f>
        <v>0</v>
      </c>
      <c r="AE24" s="129">
        <f t="shared" ref="AE24" si="45">AE17+AE18+AE19+AE20+AE21+AE22+AE23</f>
        <v>0</v>
      </c>
      <c r="AF24" s="129">
        <f t="shared" ref="AF24" si="46">AF17+AF18+AF19+AF20+AF21+AF22+AF23</f>
        <v>1</v>
      </c>
      <c r="AG24" s="129">
        <f t="shared" ref="AG24" si="47">AG17+AG18+AG19+AG20+AG21+AG22+AG23</f>
        <v>0</v>
      </c>
      <c r="AH24" s="129">
        <f t="shared" ref="AH24" si="48">AH17+AH18+AH19+AH20+AH21+AH22+AH23</f>
        <v>0</v>
      </c>
      <c r="AI24" s="18">
        <f>AK24+AM24+AO24+AQ24+AS24+AU24+AW24</f>
        <v>68321.799999999988</v>
      </c>
      <c r="AJ24" s="18">
        <f>AL24+AN24+AP24+AR24+AT24+AV24+AX24</f>
        <v>31979.8</v>
      </c>
      <c r="AK24" s="18">
        <f t="shared" ref="AK24:AX24" si="49">AK17+AK18+AK19+AK20+AK21+AK22+AK23</f>
        <v>32860</v>
      </c>
      <c r="AL24" s="18">
        <f t="shared" si="49"/>
        <v>15944.7</v>
      </c>
      <c r="AM24" s="18">
        <f t="shared" si="49"/>
        <v>4297.9999999999991</v>
      </c>
      <c r="AN24" s="18">
        <f t="shared" si="49"/>
        <v>1952.8999999999999</v>
      </c>
      <c r="AO24" s="18">
        <f t="shared" si="49"/>
        <v>8925.1</v>
      </c>
      <c r="AP24" s="18">
        <f t="shared" si="49"/>
        <v>1132.5</v>
      </c>
      <c r="AQ24" s="18">
        <f t="shared" si="49"/>
        <v>13456.199999999995</v>
      </c>
      <c r="AR24" s="18">
        <f t="shared" si="49"/>
        <v>12684.3</v>
      </c>
      <c r="AS24" s="18">
        <f t="shared" si="49"/>
        <v>1811</v>
      </c>
      <c r="AT24" s="18">
        <f t="shared" si="49"/>
        <v>228.3</v>
      </c>
      <c r="AU24" s="18">
        <f t="shared" si="49"/>
        <v>2439.7000000000003</v>
      </c>
      <c r="AV24" s="18">
        <f t="shared" si="49"/>
        <v>30.6</v>
      </c>
      <c r="AW24" s="18">
        <f t="shared" si="49"/>
        <v>4531.7999999999993</v>
      </c>
      <c r="AX24" s="18">
        <f t="shared" si="49"/>
        <v>6.5</v>
      </c>
    </row>
    <row r="25" spans="1:53" x14ac:dyDescent="0.25">
      <c r="B25" s="19"/>
      <c r="C25" s="98"/>
      <c r="D25" s="98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98"/>
      <c r="T25" s="98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98"/>
      <c r="AJ25" s="98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</row>
    <row r="27" spans="1:53" s="155" customFormat="1" hidden="1" x14ac:dyDescent="0.25">
      <c r="B27" s="155" t="s">
        <v>365</v>
      </c>
      <c r="C27" s="156">
        <f>C24-'3 priedas_asignavimai'!C305</f>
        <v>0</v>
      </c>
      <c r="D27" s="156">
        <f>D24-'3 priedas_asignavimai'!D305</f>
        <v>0</v>
      </c>
      <c r="E27" s="156">
        <f>E24-'3 priedas_asignavimai'!E305</f>
        <v>0</v>
      </c>
      <c r="F27" s="156">
        <f>F24-'3 priedas_asignavimai'!F305</f>
        <v>0</v>
      </c>
      <c r="G27" s="156">
        <f>G24-'3 priedas_asignavimai'!G305</f>
        <v>0</v>
      </c>
      <c r="H27" s="156">
        <f>H24-'3 priedas_asignavimai'!H305</f>
        <v>0</v>
      </c>
      <c r="I27" s="156">
        <f>I24-'3 priedas_asignavimai'!I305</f>
        <v>0</v>
      </c>
      <c r="J27" s="156">
        <f>J24-'3 priedas_asignavimai'!J305</f>
        <v>0</v>
      </c>
      <c r="K27" s="156">
        <f>K24-'3 priedas_asignavimai'!K305</f>
        <v>0</v>
      </c>
      <c r="L27" s="156">
        <f>L24-'3 priedas_asignavimai'!L305</f>
        <v>0</v>
      </c>
      <c r="M27" s="156">
        <f>M24-'3 priedas_asignavimai'!M305</f>
        <v>0</v>
      </c>
      <c r="N27" s="156">
        <f>N24-'3 priedas_asignavimai'!N305</f>
        <v>0</v>
      </c>
      <c r="O27" s="156">
        <f>O24-'3 priedas_asignavimai'!O305</f>
        <v>0</v>
      </c>
      <c r="P27" s="156">
        <f>P24-'3 priedas_asignavimai'!P305</f>
        <v>0</v>
      </c>
      <c r="Q27" s="156">
        <f>Q24-'3 priedas_asignavimai'!Q305</f>
        <v>0</v>
      </c>
      <c r="R27" s="156">
        <f>R24-'3 priedas_asignavimai'!R305</f>
        <v>0</v>
      </c>
      <c r="S27" s="156">
        <f>S24-'3 priedas_asignavimai'!S305</f>
        <v>0</v>
      </c>
      <c r="T27" s="156">
        <f>T24-'3 priedas_asignavimai'!T305</f>
        <v>0</v>
      </c>
      <c r="U27" s="156">
        <f>U24-'3 priedas_asignavimai'!U305</f>
        <v>8.8817841970012523E-16</v>
      </c>
      <c r="V27" s="156">
        <f>V24-'3 priedas_asignavimai'!V305</f>
        <v>-1.7763568394002505E-15</v>
      </c>
      <c r="W27" s="156">
        <f>W24-'3 priedas_asignavimai'!W305</f>
        <v>0</v>
      </c>
      <c r="X27" s="156">
        <f>X24-'3 priedas_asignavimai'!X305</f>
        <v>0</v>
      </c>
      <c r="Y27" s="156">
        <f>Y24-'3 priedas_asignavimai'!Y305</f>
        <v>0</v>
      </c>
      <c r="Z27" s="156">
        <f>Z24-'3 priedas_asignavimai'!Z305</f>
        <v>0</v>
      </c>
      <c r="AA27" s="156">
        <f>AA24-'3 priedas_asignavimai'!AA305</f>
        <v>0</v>
      </c>
      <c r="AB27" s="156">
        <f>AB24-'3 priedas_asignavimai'!AB305</f>
        <v>0</v>
      </c>
      <c r="AC27" s="156">
        <f>AC24-'3 priedas_asignavimai'!AC305</f>
        <v>0</v>
      </c>
      <c r="AD27" s="156">
        <f>AD24-'3 priedas_asignavimai'!AD305</f>
        <v>0</v>
      </c>
      <c r="AE27" s="156">
        <f>AE24-'3 priedas_asignavimai'!AE305</f>
        <v>0</v>
      </c>
      <c r="AF27" s="156">
        <f>AF24-'3 priedas_asignavimai'!AF305</f>
        <v>0</v>
      </c>
      <c r="AG27" s="156">
        <f>AG24-'3 priedas_asignavimai'!AG305</f>
        <v>0</v>
      </c>
      <c r="AH27" s="156">
        <f>AH24-'3 priedas_asignavimai'!AH305</f>
        <v>0</v>
      </c>
      <c r="AI27" s="156">
        <f>AI24-'3 priedas_asignavimai'!AI305</f>
        <v>0</v>
      </c>
      <c r="AJ27" s="156">
        <f>AJ24-'3 priedas_asignavimai'!AJ305</f>
        <v>0</v>
      </c>
      <c r="AK27" s="156">
        <f>AK24-'3 priedas_asignavimai'!AK305</f>
        <v>0</v>
      </c>
      <c r="AL27" s="156">
        <f>AL24-'3 priedas_asignavimai'!AL305</f>
        <v>0</v>
      </c>
      <c r="AM27" s="156">
        <f>AM24-'3 priedas_asignavimai'!AM305</f>
        <v>0</v>
      </c>
      <c r="AN27" s="156">
        <f>AN24-'3 priedas_asignavimai'!AN305</f>
        <v>0</v>
      </c>
      <c r="AO27" s="156">
        <f>AO24-'3 priedas_asignavimai'!AO305</f>
        <v>0</v>
      </c>
      <c r="AP27" s="156">
        <f>AP24-'3 priedas_asignavimai'!AP305</f>
        <v>0</v>
      </c>
      <c r="AQ27" s="156">
        <f>AQ24-'3 priedas_asignavimai'!AQ305</f>
        <v>0</v>
      </c>
      <c r="AR27" s="156">
        <f>AR24-'3 priedas_asignavimai'!AR305</f>
        <v>0</v>
      </c>
      <c r="AS27" s="156">
        <f>AS24-'3 priedas_asignavimai'!AS305</f>
        <v>0</v>
      </c>
      <c r="AT27" s="156">
        <f>AT24-'3 priedas_asignavimai'!AT305</f>
        <v>0</v>
      </c>
      <c r="AU27" s="156">
        <f>AU24-'3 priedas_asignavimai'!AU305</f>
        <v>0</v>
      </c>
      <c r="AV27" s="156">
        <f>AV24-'3 priedas_asignavimai'!AV305</f>
        <v>0</v>
      </c>
      <c r="AW27" s="156">
        <f>AW24-'3 priedas_asignavimai'!AW305</f>
        <v>0</v>
      </c>
      <c r="AX27" s="156">
        <f>AX24-'3 priedas_asignavimai'!AX305</f>
        <v>0</v>
      </c>
    </row>
    <row r="31" spans="1:53" s="24" customFormat="1" x14ac:dyDescent="0.25">
      <c r="A31" s="1"/>
      <c r="B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</row>
    <row r="32" spans="1:53" s="24" customFormat="1" x14ac:dyDescent="0.25">
      <c r="A32" s="1"/>
      <c r="B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</row>
    <row r="33" spans="1:51" s="24" customFormat="1" x14ac:dyDescent="0.25">
      <c r="A33" s="1"/>
      <c r="B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</row>
    <row r="34" spans="1:51" s="24" customFormat="1" x14ac:dyDescent="0.25">
      <c r="A34" s="1"/>
      <c r="B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</row>
    <row r="35" spans="1:51" s="24" customFormat="1" x14ac:dyDescent="0.25">
      <c r="A35" s="1"/>
      <c r="B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</row>
    <row r="36" spans="1:51" s="24" customFormat="1" x14ac:dyDescent="0.25">
      <c r="A36" s="1"/>
      <c r="B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</row>
    <row r="37" spans="1:51" s="24" customFormat="1" x14ac:dyDescent="0.25">
      <c r="A37" s="1"/>
      <c r="B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</row>
    <row r="38" spans="1:51" s="24" customFormat="1" x14ac:dyDescent="0.25">
      <c r="A38" s="1"/>
      <c r="B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</row>
    <row r="39" spans="1:51" s="24" customFormat="1" x14ac:dyDescent="0.25">
      <c r="A39" s="1"/>
      <c r="B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</row>
    <row r="40" spans="1:51" s="24" customFormat="1" x14ac:dyDescent="0.25">
      <c r="A40" s="1"/>
      <c r="B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</row>
    <row r="41" spans="1:51" s="24" customFormat="1" x14ac:dyDescent="0.25">
      <c r="A41" s="1"/>
      <c r="B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</row>
    <row r="42" spans="1:51" s="24" customFormat="1" x14ac:dyDescent="0.25">
      <c r="A42" s="1"/>
      <c r="B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</row>
    <row r="43" spans="1:51" s="24" customFormat="1" x14ac:dyDescent="0.25">
      <c r="A43" s="1"/>
      <c r="B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</row>
    <row r="44" spans="1:51" s="24" customFormat="1" x14ac:dyDescent="0.25">
      <c r="A44" s="1"/>
      <c r="B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</row>
    <row r="45" spans="1:51" s="24" customFormat="1" x14ac:dyDescent="0.25">
      <c r="A45" s="1"/>
      <c r="B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</row>
    <row r="46" spans="1:51" s="24" customFormat="1" x14ac:dyDescent="0.25">
      <c r="A46" s="1"/>
      <c r="B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</row>
    <row r="47" spans="1:51" s="24" customFormat="1" x14ac:dyDescent="0.25">
      <c r="A47" s="1"/>
      <c r="B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</row>
    <row r="48" spans="1:51" s="24" customFormat="1" x14ac:dyDescent="0.25">
      <c r="A48" s="1"/>
      <c r="B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</row>
    <row r="49" spans="1:51" s="24" customFormat="1" x14ac:dyDescent="0.25">
      <c r="A49" s="1"/>
      <c r="B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</row>
    <row r="50" spans="1:51" s="24" customFormat="1" x14ac:dyDescent="0.25">
      <c r="A50" s="1"/>
      <c r="B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</row>
    <row r="51" spans="1:51" s="24" customFormat="1" x14ac:dyDescent="0.25">
      <c r="A51" s="1"/>
      <c r="B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</row>
    <row r="52" spans="1:51" s="24" customFormat="1" x14ac:dyDescent="0.25">
      <c r="A52" s="1"/>
      <c r="B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</row>
    <row r="53" spans="1:51" s="24" customFormat="1" x14ac:dyDescent="0.25">
      <c r="A53" s="1"/>
      <c r="B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</row>
    <row r="54" spans="1:51" s="24" customFormat="1" x14ac:dyDescent="0.25">
      <c r="A54" s="1"/>
      <c r="B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</row>
    <row r="55" spans="1:51" s="24" customFormat="1" x14ac:dyDescent="0.25">
      <c r="A55" s="1"/>
      <c r="B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</row>
    <row r="56" spans="1:51" s="24" customFormat="1" x14ac:dyDescent="0.25">
      <c r="A56" s="1"/>
      <c r="B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</row>
    <row r="57" spans="1:51" s="24" customFormat="1" x14ac:dyDescent="0.25">
      <c r="A57" s="1"/>
      <c r="B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</row>
    <row r="58" spans="1:51" s="24" customFormat="1" x14ac:dyDescent="0.25">
      <c r="A58" s="1"/>
      <c r="B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</row>
    <row r="59" spans="1:51" s="24" customFormat="1" x14ac:dyDescent="0.25">
      <c r="A59" s="1"/>
      <c r="B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</row>
    <row r="60" spans="1:51" s="24" customFormat="1" x14ac:dyDescent="0.25">
      <c r="A60" s="1"/>
      <c r="B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</row>
    <row r="61" spans="1:51" s="24" customFormat="1" x14ac:dyDescent="0.25">
      <c r="A61" s="1"/>
      <c r="B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</row>
    <row r="62" spans="1:51" s="24" customFormat="1" x14ac:dyDescent="0.25">
      <c r="A62" s="1"/>
      <c r="B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</row>
    <row r="63" spans="1:51" s="24" customFormat="1" x14ac:dyDescent="0.25">
      <c r="A63" s="1"/>
      <c r="B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</row>
    <row r="64" spans="1:51" s="24" customFormat="1" x14ac:dyDescent="0.25">
      <c r="A64" s="1"/>
      <c r="B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</row>
    <row r="65" spans="1:51" s="24" customFormat="1" x14ac:dyDescent="0.25">
      <c r="A65" s="1"/>
      <c r="B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</row>
    <row r="66" spans="1:51" s="24" customFormat="1" x14ac:dyDescent="0.25">
      <c r="A66" s="1"/>
      <c r="B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</row>
    <row r="67" spans="1:51" s="24" customFormat="1" x14ac:dyDescent="0.25">
      <c r="A67" s="1"/>
      <c r="B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</row>
    <row r="68" spans="1:51" s="24" customFormat="1" x14ac:dyDescent="0.25">
      <c r="A68" s="1"/>
      <c r="B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</row>
    <row r="69" spans="1:51" s="24" customFormat="1" x14ac:dyDescent="0.25">
      <c r="A69" s="1"/>
      <c r="B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</row>
    <row r="70" spans="1:51" s="24" customFormat="1" x14ac:dyDescent="0.25">
      <c r="A70" s="1"/>
      <c r="B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</row>
    <row r="71" spans="1:51" s="24" customFormat="1" x14ac:dyDescent="0.25">
      <c r="A71" s="1"/>
      <c r="B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</row>
    <row r="72" spans="1:51" s="24" customFormat="1" x14ac:dyDescent="0.25">
      <c r="A72" s="1"/>
      <c r="B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</row>
    <row r="73" spans="1:51" s="24" customFormat="1" x14ac:dyDescent="0.25">
      <c r="A73" s="1"/>
      <c r="B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</row>
    <row r="74" spans="1:51" s="24" customFormat="1" x14ac:dyDescent="0.25">
      <c r="A74" s="1"/>
      <c r="B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</row>
    <row r="75" spans="1:51" s="24" customFormat="1" x14ac:dyDescent="0.25">
      <c r="A75" s="1"/>
      <c r="B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</row>
    <row r="76" spans="1:51" s="24" customFormat="1" x14ac:dyDescent="0.25">
      <c r="A76" s="1"/>
      <c r="B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</row>
    <row r="77" spans="1:51" s="24" customFormat="1" x14ac:dyDescent="0.25">
      <c r="A77" s="1"/>
      <c r="B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</row>
    <row r="78" spans="1:51" s="24" customFormat="1" x14ac:dyDescent="0.25">
      <c r="A78" s="1"/>
      <c r="B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</row>
    <row r="79" spans="1:51" s="24" customFormat="1" x14ac:dyDescent="0.25">
      <c r="A79" s="1"/>
      <c r="B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</row>
    <row r="80" spans="1:51" s="24" customFormat="1" x14ac:dyDescent="0.25">
      <c r="A80" s="1"/>
      <c r="B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</row>
    <row r="81" spans="1:51" s="24" customFormat="1" x14ac:dyDescent="0.25">
      <c r="A81" s="1"/>
      <c r="B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</row>
    <row r="82" spans="1:51" s="24" customFormat="1" x14ac:dyDescent="0.25">
      <c r="A82" s="1"/>
      <c r="B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</row>
    <row r="83" spans="1:51" s="24" customFormat="1" x14ac:dyDescent="0.25">
      <c r="A83" s="1"/>
      <c r="B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</row>
    <row r="84" spans="1:51" s="24" customFormat="1" x14ac:dyDescent="0.25">
      <c r="A84" s="1"/>
      <c r="B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</row>
    <row r="85" spans="1:51" s="24" customFormat="1" x14ac:dyDescent="0.25">
      <c r="A85" s="1"/>
      <c r="B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</row>
    <row r="86" spans="1:51" s="24" customFormat="1" x14ac:dyDescent="0.25">
      <c r="A86" s="1"/>
      <c r="B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</row>
    <row r="87" spans="1:51" s="24" customFormat="1" x14ac:dyDescent="0.25">
      <c r="A87" s="1"/>
      <c r="B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</row>
    <row r="88" spans="1:51" s="24" customFormat="1" x14ac:dyDescent="0.25">
      <c r="A88" s="1"/>
      <c r="B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</row>
    <row r="89" spans="1:51" s="24" customFormat="1" x14ac:dyDescent="0.25">
      <c r="A89" s="1"/>
      <c r="B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</row>
    <row r="90" spans="1:51" s="24" customFormat="1" x14ac:dyDescent="0.25">
      <c r="A90" s="1"/>
      <c r="B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</row>
    <row r="91" spans="1:51" s="24" customFormat="1" x14ac:dyDescent="0.25">
      <c r="A91" s="1"/>
      <c r="B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</row>
    <row r="92" spans="1:51" s="24" customFormat="1" x14ac:dyDescent="0.25">
      <c r="A92" s="1"/>
      <c r="B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</row>
    <row r="93" spans="1:51" s="24" customFormat="1" x14ac:dyDescent="0.25">
      <c r="A93" s="1"/>
      <c r="B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</row>
    <row r="94" spans="1:51" s="24" customFormat="1" x14ac:dyDescent="0.25">
      <c r="A94" s="1"/>
      <c r="B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</row>
    <row r="95" spans="1:51" s="24" customFormat="1" x14ac:dyDescent="0.25">
      <c r="A95" s="1"/>
      <c r="B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</row>
    <row r="96" spans="1:51" s="24" customFormat="1" x14ac:dyDescent="0.25">
      <c r="A96" s="1"/>
      <c r="B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</row>
    <row r="97" spans="1:51" s="24" customFormat="1" x14ac:dyDescent="0.25">
      <c r="A97" s="1"/>
      <c r="B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</row>
    <row r="98" spans="1:51" s="24" customFormat="1" x14ac:dyDescent="0.25">
      <c r="A98" s="1"/>
      <c r="B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</row>
    <row r="99" spans="1:51" s="24" customFormat="1" x14ac:dyDescent="0.25">
      <c r="A99" s="1"/>
      <c r="B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</row>
    <row r="100" spans="1:51" s="24" customFormat="1" x14ac:dyDescent="0.25">
      <c r="A100" s="1"/>
      <c r="B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</row>
    <row r="101" spans="1:51" s="24" customFormat="1" x14ac:dyDescent="0.25">
      <c r="A101" s="1"/>
      <c r="B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</row>
    <row r="102" spans="1:51" s="24" customFormat="1" x14ac:dyDescent="0.25">
      <c r="A102" s="1"/>
      <c r="B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</row>
    <row r="103" spans="1:51" s="24" customFormat="1" x14ac:dyDescent="0.25">
      <c r="A103" s="1"/>
      <c r="B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</row>
    <row r="104" spans="1:51" s="24" customFormat="1" x14ac:dyDescent="0.25">
      <c r="A104" s="1"/>
      <c r="B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</row>
    <row r="105" spans="1:51" s="24" customFormat="1" x14ac:dyDescent="0.25">
      <c r="A105" s="1"/>
      <c r="B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</row>
    <row r="106" spans="1:51" s="24" customFormat="1" x14ac:dyDescent="0.25">
      <c r="A106" s="1"/>
      <c r="B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</row>
    <row r="107" spans="1:51" s="24" customFormat="1" x14ac:dyDescent="0.25">
      <c r="A107" s="1"/>
      <c r="B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</row>
    <row r="108" spans="1:51" s="24" customFormat="1" x14ac:dyDescent="0.25">
      <c r="A108" s="1"/>
      <c r="B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</row>
    <row r="109" spans="1:51" s="24" customFormat="1" x14ac:dyDescent="0.25">
      <c r="A109" s="1"/>
      <c r="B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</row>
    <row r="110" spans="1:51" s="24" customFormat="1" x14ac:dyDescent="0.25">
      <c r="A110" s="1"/>
      <c r="B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</row>
    <row r="111" spans="1:51" s="24" customFormat="1" x14ac:dyDescent="0.25">
      <c r="A111" s="1"/>
      <c r="B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</row>
    <row r="112" spans="1:51" s="24" customFormat="1" x14ac:dyDescent="0.25">
      <c r="A112" s="1"/>
      <c r="B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</row>
    <row r="113" spans="1:51" s="24" customFormat="1" x14ac:dyDescent="0.25">
      <c r="A113" s="1"/>
      <c r="B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</row>
    <row r="114" spans="1:51" s="24" customFormat="1" x14ac:dyDescent="0.25">
      <c r="A114" s="1"/>
      <c r="B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</row>
    <row r="115" spans="1:51" s="24" customFormat="1" x14ac:dyDescent="0.25">
      <c r="A115" s="1"/>
      <c r="B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</row>
    <row r="116" spans="1:51" s="24" customFormat="1" x14ac:dyDescent="0.25">
      <c r="A116" s="1"/>
      <c r="B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</row>
    <row r="117" spans="1:51" s="24" customFormat="1" x14ac:dyDescent="0.25">
      <c r="A117" s="1"/>
      <c r="B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</row>
  </sheetData>
  <mergeCells count="52">
    <mergeCell ref="AT1:AX1"/>
    <mergeCell ref="AT2:AX2"/>
    <mergeCell ref="AT3:AX3"/>
    <mergeCell ref="AT4:AX4"/>
    <mergeCell ref="AT5:AX5"/>
    <mergeCell ref="AQ15:AR15"/>
    <mergeCell ref="AS15:AT15"/>
    <mergeCell ref="AU15:AV15"/>
    <mergeCell ref="AW15:AX15"/>
    <mergeCell ref="A12:AX12"/>
    <mergeCell ref="A14:A16"/>
    <mergeCell ref="B14:B16"/>
    <mergeCell ref="AI14:AJ15"/>
    <mergeCell ref="AK14:AX14"/>
    <mergeCell ref="AK15:AL15"/>
    <mergeCell ref="AM15:AN15"/>
    <mergeCell ref="AO15:AP15"/>
    <mergeCell ref="S14:T15"/>
    <mergeCell ref="U14:AH14"/>
    <mergeCell ref="U15:V15"/>
    <mergeCell ref="W15:X15"/>
    <mergeCell ref="Y15:Z15"/>
    <mergeCell ref="AA15:AB15"/>
    <mergeCell ref="AC15:AD15"/>
    <mergeCell ref="AE15:AF15"/>
    <mergeCell ref="AG15:AH15"/>
    <mergeCell ref="C14:D15"/>
    <mergeCell ref="E14:R14"/>
    <mergeCell ref="E15:F15"/>
    <mergeCell ref="G15:H15"/>
    <mergeCell ref="I15:J15"/>
    <mergeCell ref="K15:L15"/>
    <mergeCell ref="M15:N15"/>
    <mergeCell ref="O15:P15"/>
    <mergeCell ref="Q15:R15"/>
    <mergeCell ref="AT7:AX7"/>
    <mergeCell ref="O8:R8"/>
    <mergeCell ref="AE8:AH8"/>
    <mergeCell ref="AT8:AX8"/>
    <mergeCell ref="O5:R5"/>
    <mergeCell ref="O6:R6"/>
    <mergeCell ref="O7:R7"/>
    <mergeCell ref="AE5:AH5"/>
    <mergeCell ref="AE6:AH6"/>
    <mergeCell ref="AE7:AH7"/>
    <mergeCell ref="AT6:AX6"/>
    <mergeCell ref="O9:R9"/>
    <mergeCell ref="AE9:AH9"/>
    <mergeCell ref="AT9:AX9"/>
    <mergeCell ref="O10:R10"/>
    <mergeCell ref="AE10:AH10"/>
    <mergeCell ref="AT10:AX10"/>
  </mergeCells>
  <pageMargins left="0.39370078740157483" right="0.39370078740157483" top="0.78740157480314965" bottom="0.39370078740157483" header="0.31496062992125984" footer="0.31496062992125984"/>
  <pageSetup paperSize="9" scale="62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7E4CD6-52B9-4C5C-A931-FCF088E9DA7C}">
  <sheetPr>
    <tabColor rgb="FFFFFF00"/>
  </sheetPr>
  <dimension ref="A2:Q96"/>
  <sheetViews>
    <sheetView workbookViewId="0">
      <pane xSplit="1" ySplit="3" topLeftCell="B49" activePane="bottomRight" state="frozen"/>
      <selection pane="topRight" activeCell="B1" sqref="B1"/>
      <selection pane="bottomLeft" activeCell="A4" sqref="A4"/>
      <selection pane="bottomRight" activeCell="C92" sqref="C92"/>
    </sheetView>
  </sheetViews>
  <sheetFormatPr defaultRowHeight="12.75" x14ac:dyDescent="0.2"/>
  <cols>
    <col min="1" max="1" width="88.42578125" customWidth="1"/>
    <col min="6" max="6" width="10.140625" bestFit="1" customWidth="1"/>
    <col min="7" max="7" width="12.7109375" bestFit="1" customWidth="1"/>
    <col min="9" max="9" width="12.7109375" bestFit="1" customWidth="1"/>
    <col min="15" max="15" width="11.7109375" bestFit="1" customWidth="1"/>
    <col min="16" max="16" width="11.7109375" customWidth="1"/>
    <col min="17" max="17" width="11.5703125" bestFit="1" customWidth="1"/>
  </cols>
  <sheetData>
    <row r="2" spans="1:12" x14ac:dyDescent="0.2">
      <c r="B2" s="158" t="s">
        <v>367</v>
      </c>
      <c r="C2" s="277" t="s">
        <v>368</v>
      </c>
      <c r="D2" s="278"/>
      <c r="E2" s="158" t="s">
        <v>369</v>
      </c>
      <c r="G2" s="280" t="s">
        <v>412</v>
      </c>
      <c r="H2" s="280"/>
      <c r="I2" s="280"/>
      <c r="J2" s="280"/>
    </row>
    <row r="3" spans="1:12" x14ac:dyDescent="0.2">
      <c r="B3" s="158" t="s">
        <v>374</v>
      </c>
      <c r="C3" s="165" t="s">
        <v>374</v>
      </c>
      <c r="D3" s="166" t="s">
        <v>373</v>
      </c>
      <c r="E3" s="158"/>
      <c r="G3" s="189" t="s">
        <v>401</v>
      </c>
      <c r="H3" s="189" t="s">
        <v>402</v>
      </c>
      <c r="I3" s="189" t="s">
        <v>373</v>
      </c>
    </row>
    <row r="4" spans="1:12" ht="28.5" x14ac:dyDescent="0.2">
      <c r="A4" s="161" t="s">
        <v>195</v>
      </c>
      <c r="B4" s="160">
        <f>'1 priedas_pajamos'!E50</f>
        <v>4297.9999999999991</v>
      </c>
      <c r="C4" s="160">
        <f>SUM(C5:C27)</f>
        <v>4297.9999999999991</v>
      </c>
      <c r="D4" s="160">
        <f>SUM(D5:D27)</f>
        <v>1952.6999999999998</v>
      </c>
      <c r="E4" s="160">
        <f>B4-C4</f>
        <v>0</v>
      </c>
      <c r="G4">
        <f>'1 priedas_pajamos'!E50</f>
        <v>4297.9999999999991</v>
      </c>
      <c r="H4">
        <f>'3 priedas_asignavimai'!AM305</f>
        <v>4298</v>
      </c>
      <c r="I4">
        <f>'3 priedas_asignavimai'!AN305</f>
        <v>1952.8999999999996</v>
      </c>
      <c r="J4">
        <f>G4-B4</f>
        <v>0</v>
      </c>
      <c r="K4">
        <f t="shared" ref="K4" si="0">H4-C4</f>
        <v>0</v>
      </c>
      <c r="L4">
        <f t="shared" ref="L4" si="1">I4-D4</f>
        <v>0.1999999999998181</v>
      </c>
    </row>
    <row r="5" spans="1:12" x14ac:dyDescent="0.2">
      <c r="A5" s="94" t="s">
        <v>268</v>
      </c>
      <c r="B5" s="157">
        <f>'1 priedas_pajamos'!E51</f>
        <v>0.7</v>
      </c>
      <c r="C5" s="157">
        <f>'3 priedas_asignavimai'!G21</f>
        <v>0.7</v>
      </c>
      <c r="D5" s="157">
        <f>'3 priedas_asignavimai'!H21</f>
        <v>0.7</v>
      </c>
      <c r="E5" s="157">
        <f t="shared" ref="E5:E27" si="2">B5-C5</f>
        <v>0</v>
      </c>
    </row>
    <row r="6" spans="1:12" x14ac:dyDescent="0.2">
      <c r="A6" s="94" t="s">
        <v>65</v>
      </c>
      <c r="B6" s="157">
        <f>'1 priedas_pajamos'!E52</f>
        <v>26.8</v>
      </c>
      <c r="C6" s="157">
        <f>'3 priedas_asignavimai'!G22</f>
        <v>26.8</v>
      </c>
      <c r="D6" s="157">
        <f>'3 priedas_asignavimai'!H22</f>
        <v>23.6</v>
      </c>
      <c r="E6" s="157">
        <f t="shared" si="2"/>
        <v>0</v>
      </c>
    </row>
    <row r="7" spans="1:12" x14ac:dyDescent="0.2">
      <c r="A7" s="94" t="s">
        <v>72</v>
      </c>
      <c r="B7" s="157">
        <f>'1 priedas_pajamos'!E53</f>
        <v>8.4</v>
      </c>
      <c r="C7" s="157">
        <f>'3 priedas_asignavimai'!G23</f>
        <v>8.4</v>
      </c>
      <c r="D7" s="157">
        <f>'3 priedas_asignavimai'!H23</f>
        <v>8.3000000000000007</v>
      </c>
      <c r="E7" s="157">
        <f t="shared" si="2"/>
        <v>0</v>
      </c>
    </row>
    <row r="8" spans="1:12" x14ac:dyDescent="0.2">
      <c r="A8" s="94" t="s">
        <v>66</v>
      </c>
      <c r="B8" s="157">
        <f>'1 priedas_pajamos'!E54</f>
        <v>295.7</v>
      </c>
      <c r="C8" s="157">
        <f>'3 priedas_asignavimai'!AM24+'3 priedas_asignavimai'!AM74</f>
        <v>295.70000000000005</v>
      </c>
      <c r="D8" s="157">
        <f>'3 priedas_asignavimai'!AN24+'3 priedas_asignavimai'!AN74</f>
        <v>0</v>
      </c>
      <c r="E8" s="157">
        <f t="shared" si="2"/>
        <v>0</v>
      </c>
    </row>
    <row r="9" spans="1:12" x14ac:dyDescent="0.2">
      <c r="A9" s="94" t="s">
        <v>234</v>
      </c>
      <c r="B9" s="157">
        <f>'1 priedas_pajamos'!E55</f>
        <v>650.79999999999995</v>
      </c>
      <c r="C9" s="157">
        <f>'3 priedas_asignavimai'!AM25+'3 priedas_asignavimai'!AM75</f>
        <v>650.79999999999995</v>
      </c>
      <c r="D9" s="157">
        <f>'3 priedas_asignavimai'!AN25+'3 priedas_asignavimai'!AN75</f>
        <v>21.8</v>
      </c>
      <c r="E9" s="157">
        <f t="shared" si="2"/>
        <v>0</v>
      </c>
    </row>
    <row r="10" spans="1:12" x14ac:dyDescent="0.2">
      <c r="A10" s="94" t="s">
        <v>82</v>
      </c>
      <c r="B10" s="157">
        <f>'1 priedas_pajamos'!E56</f>
        <v>1512.3</v>
      </c>
      <c r="C10" s="157">
        <f>'3 priedas_asignavimai'!AM76+'3 priedas_asignavimai'!AM26+'3 priedas_asignavimai'!AM77+'3 priedas_asignavimai'!AM298</f>
        <v>1512.3</v>
      </c>
      <c r="D10" s="157">
        <f>'3 priedas_asignavimai'!AN26+'3 priedas_asignavimai'!AN77+'3 priedas_asignavimai'!AN298</f>
        <v>559.69999999999993</v>
      </c>
      <c r="E10" s="157">
        <f t="shared" si="2"/>
        <v>0</v>
      </c>
    </row>
    <row r="11" spans="1:12" x14ac:dyDescent="0.2">
      <c r="A11" s="94" t="s">
        <v>73</v>
      </c>
      <c r="B11" s="157">
        <f>'1 priedas_pajamos'!E57</f>
        <v>18.399999999999999</v>
      </c>
      <c r="C11" s="157">
        <f>'3 priedas_asignavimai'!G27</f>
        <v>18.399999999999999</v>
      </c>
      <c r="D11" s="157">
        <f>'3 priedas_asignavimai'!H27</f>
        <v>17.3</v>
      </c>
      <c r="E11" s="157">
        <f t="shared" si="2"/>
        <v>0</v>
      </c>
    </row>
    <row r="12" spans="1:12" x14ac:dyDescent="0.2">
      <c r="A12" s="94" t="s">
        <v>171</v>
      </c>
      <c r="B12" s="157">
        <f>'1 priedas_pajamos'!E58</f>
        <v>111.6</v>
      </c>
      <c r="C12" s="157">
        <f>'3 priedas_asignavimai'!G81+'3 priedas_asignavimai'!G84+'3 priedas_asignavimai'!G88+'3 priedas_asignavimai'!G91+'3 priedas_asignavimai'!G95+'3 priedas_asignavimai'!G98+'3 priedas_asignavimai'!G102+'3 priedas_asignavimai'!G105+'3 priedas_asignavimai'!G109+'3 priedas_asignavimai'!G112+'3 priedas_asignavimai'!G116+'3 priedas_asignavimai'!G119+'3 priedas_asignavimai'!G123+'3 priedas_asignavimai'!G126+'3 priedas_asignavimai'!G130+'3 priedas_asignavimai'!G133+'3 priedas_asignavimai'!G137+'3 priedas_asignavimai'!G140+'3 priedas_asignavimai'!G144+'3 priedas_asignavimai'!G147+'3 priedas_asignavimai'!G151+'3 priedas_asignavimai'!G154</f>
        <v>111.6</v>
      </c>
      <c r="D12" s="157">
        <f>'3 priedas_asignavimai'!H81+'3 priedas_asignavimai'!H84+'3 priedas_asignavimai'!H88+'3 priedas_asignavimai'!H91+'3 priedas_asignavimai'!H95+'3 priedas_asignavimai'!H98+'3 priedas_asignavimai'!H102+'3 priedas_asignavimai'!H105+'3 priedas_asignavimai'!H109+'3 priedas_asignavimai'!H112+'3 priedas_asignavimai'!H116+'3 priedas_asignavimai'!H119+'3 priedas_asignavimai'!H123+'3 priedas_asignavimai'!H126+'3 priedas_asignavimai'!H130+'3 priedas_asignavimai'!H133+'3 priedas_asignavimai'!H137+'3 priedas_asignavimai'!H140+'3 priedas_asignavimai'!H144+'3 priedas_asignavimai'!H147+'3 priedas_asignavimai'!H151+'3 priedas_asignavimai'!H154</f>
        <v>79.5</v>
      </c>
      <c r="E12" s="157">
        <f t="shared" si="2"/>
        <v>0</v>
      </c>
    </row>
    <row r="13" spans="1:12" ht="25.5" x14ac:dyDescent="0.2">
      <c r="A13" s="94" t="s">
        <v>269</v>
      </c>
      <c r="B13" s="157">
        <f>'1 priedas_pajamos'!E59</f>
        <v>357.8</v>
      </c>
      <c r="C13" s="157">
        <f>'3 priedas_asignavimai'!G162</f>
        <v>357.8</v>
      </c>
      <c r="D13" s="157">
        <f>'3 priedas_asignavimai'!H162</f>
        <v>288</v>
      </c>
      <c r="E13" s="157">
        <f t="shared" si="2"/>
        <v>0</v>
      </c>
    </row>
    <row r="14" spans="1:12" ht="25.5" x14ac:dyDescent="0.2">
      <c r="A14" s="94" t="s">
        <v>232</v>
      </c>
      <c r="B14" s="157">
        <f>'1 priedas_pajamos'!E60</f>
        <v>78.8</v>
      </c>
      <c r="C14" s="157">
        <f>'3 priedas_asignavimai'!G164</f>
        <v>78.8</v>
      </c>
      <c r="D14" s="157">
        <f>'3 priedas_asignavimai'!H164</f>
        <v>23</v>
      </c>
      <c r="E14" s="157">
        <f t="shared" si="2"/>
        <v>0</v>
      </c>
    </row>
    <row r="15" spans="1:12" x14ac:dyDescent="0.2">
      <c r="A15" s="94" t="s">
        <v>67</v>
      </c>
      <c r="B15" s="157">
        <f>'1 priedas_pajamos'!E61</f>
        <v>30.6</v>
      </c>
      <c r="C15" s="157">
        <f>'3 priedas_asignavimai'!G28</f>
        <v>30.6</v>
      </c>
      <c r="D15" s="157">
        <f>'3 priedas_asignavimai'!H28</f>
        <v>30.1</v>
      </c>
      <c r="E15" s="157">
        <f t="shared" si="2"/>
        <v>0</v>
      </c>
    </row>
    <row r="16" spans="1:12" x14ac:dyDescent="0.2">
      <c r="A16" s="94" t="s">
        <v>68</v>
      </c>
      <c r="B16" s="157">
        <f>'1 priedas_pajamos'!E62</f>
        <v>6.5</v>
      </c>
      <c r="C16" s="157">
        <f>'3 priedas_asignavimai'!G29</f>
        <v>6.5</v>
      </c>
      <c r="D16" s="157">
        <f>'3 priedas_asignavimai'!H29</f>
        <v>6.4</v>
      </c>
      <c r="E16" s="157">
        <f t="shared" si="2"/>
        <v>0</v>
      </c>
    </row>
    <row r="17" spans="1:5" x14ac:dyDescent="0.2">
      <c r="A17" s="94" t="s">
        <v>70</v>
      </c>
      <c r="B17" s="157">
        <f>'1 priedas_pajamos'!E63</f>
        <v>0.7</v>
      </c>
      <c r="C17" s="157">
        <f>'3 priedas_asignavimai'!G30</f>
        <v>0.7</v>
      </c>
      <c r="D17" s="157">
        <f>'3 priedas_asignavimai'!H30</f>
        <v>0.7</v>
      </c>
      <c r="E17" s="157">
        <f t="shared" si="2"/>
        <v>0</v>
      </c>
    </row>
    <row r="18" spans="1:5" x14ac:dyDescent="0.2">
      <c r="A18" s="94" t="s">
        <v>71</v>
      </c>
      <c r="B18" s="157">
        <f>'1 priedas_pajamos'!E64</f>
        <v>20.9</v>
      </c>
      <c r="C18" s="157">
        <f>'3 priedas_asignavimai'!G31</f>
        <v>20.9</v>
      </c>
      <c r="D18" s="157">
        <f>'3 priedas_asignavimai'!H31</f>
        <v>18</v>
      </c>
      <c r="E18" s="157">
        <f t="shared" si="2"/>
        <v>0</v>
      </c>
    </row>
    <row r="19" spans="1:5" x14ac:dyDescent="0.2">
      <c r="A19" s="94" t="s">
        <v>78</v>
      </c>
      <c r="B19" s="157">
        <f>'1 priedas_pajamos'!E65</f>
        <v>672.4</v>
      </c>
      <c r="C19" s="157">
        <f>'3 priedas_asignavimai'!G159</f>
        <v>672.4</v>
      </c>
      <c r="D19" s="157">
        <f>'3 priedas_asignavimai'!H159</f>
        <v>630.79999999999995</v>
      </c>
      <c r="E19" s="157">
        <f t="shared" si="2"/>
        <v>0</v>
      </c>
    </row>
    <row r="20" spans="1:5" ht="25.5" x14ac:dyDescent="0.2">
      <c r="A20" s="94" t="s">
        <v>236</v>
      </c>
      <c r="B20" s="159">
        <f>'1 priedas_pajamos'!E66</f>
        <v>6</v>
      </c>
      <c r="C20" s="159">
        <f>'3 priedas_asignavimai'!G32+'3 priedas_asignavimai'!G150</f>
        <v>6</v>
      </c>
      <c r="D20" s="159">
        <f>'3 priedas_asignavimai'!H32+'3 priedas_asignavimai'!H150</f>
        <v>5.9</v>
      </c>
      <c r="E20" s="157">
        <f t="shared" si="2"/>
        <v>0</v>
      </c>
    </row>
    <row r="21" spans="1:5" x14ac:dyDescent="0.2">
      <c r="A21" s="94" t="s">
        <v>223</v>
      </c>
      <c r="B21" s="157">
        <f>'1 priedas_pajamos'!E67</f>
        <v>216.9</v>
      </c>
      <c r="C21" s="157">
        <f>'3 priedas_asignavimai'!G33+'3 priedas_asignavimai'!G80+'3 priedas_asignavimai'!G87+'3 priedas_asignavimai'!G94+'3 priedas_asignavimai'!G101+'3 priedas_asignavimai'!G108+'3 priedas_asignavimai'!G115+'3 priedas_asignavimai'!G122+'3 priedas_asignavimai'!G129+'3 priedas_asignavimai'!G136+'3 priedas_asignavimai'!G143</f>
        <v>216.89999999999998</v>
      </c>
      <c r="D21" s="157">
        <f>'3 priedas_asignavimai'!H33+'3 priedas_asignavimai'!H80+'3 priedas_asignavimai'!H87+'3 priedas_asignavimai'!H94+'3 priedas_asignavimai'!H101+'3 priedas_asignavimai'!H108+'3 priedas_asignavimai'!H115+'3 priedas_asignavimai'!H122+'3 priedas_asignavimai'!H129+'3 priedas_asignavimai'!H136+'3 priedas_asignavimai'!H143</f>
        <v>194.80000000000004</v>
      </c>
      <c r="E21" s="157">
        <f t="shared" si="2"/>
        <v>0</v>
      </c>
    </row>
    <row r="22" spans="1:5" ht="25.5" x14ac:dyDescent="0.2">
      <c r="A22" s="94" t="s">
        <v>270</v>
      </c>
      <c r="B22" s="157">
        <f>'1 priedas_pajamos'!E68</f>
        <v>0.2</v>
      </c>
      <c r="C22" s="157">
        <f>'3 priedas_asignavimai'!G34</f>
        <v>0.2</v>
      </c>
      <c r="D22" s="157">
        <f>'3 priedas_asignavimai'!H34</f>
        <v>0</v>
      </c>
      <c r="E22" s="157">
        <f t="shared" si="2"/>
        <v>0</v>
      </c>
    </row>
    <row r="23" spans="1:5" ht="25.5" x14ac:dyDescent="0.2">
      <c r="A23" s="85" t="s">
        <v>79</v>
      </c>
      <c r="B23" s="157">
        <f>'1 priedas_pajamos'!E69</f>
        <v>219</v>
      </c>
      <c r="C23" s="157">
        <f>'3 priedas_asignavimai'!G57</f>
        <v>219</v>
      </c>
      <c r="D23" s="157">
        <f>'3 priedas_asignavimai'!H57</f>
        <v>0</v>
      </c>
      <c r="E23" s="157">
        <f t="shared" si="2"/>
        <v>0</v>
      </c>
    </row>
    <row r="24" spans="1:5" x14ac:dyDescent="0.2">
      <c r="A24" s="94" t="s">
        <v>69</v>
      </c>
      <c r="B24" s="168">
        <f>'1 priedas_pajamos'!E70</f>
        <v>29.9</v>
      </c>
      <c r="C24" s="168">
        <f>'3 priedas_asignavimai'!G35</f>
        <v>29.9</v>
      </c>
      <c r="D24" s="168">
        <f>'3 priedas_asignavimai'!H35</f>
        <v>24.6</v>
      </c>
      <c r="E24" s="168">
        <f t="shared" si="2"/>
        <v>0</v>
      </c>
    </row>
    <row r="25" spans="1:5" x14ac:dyDescent="0.2">
      <c r="A25" s="94" t="s">
        <v>80</v>
      </c>
      <c r="B25" s="168">
        <f>'1 priedas_pajamos'!E71</f>
        <v>9.6999999999999993</v>
      </c>
      <c r="C25" s="168">
        <f>'3 priedas_asignavimai'!AM73+'3 priedas_asignavimai'!AM36</f>
        <v>9.7000000000000011</v>
      </c>
      <c r="D25" s="168">
        <f>'3 priedas_asignavimai'!AN73+'3 priedas_asignavimai'!AN36</f>
        <v>0.4</v>
      </c>
      <c r="E25" s="168">
        <f t="shared" si="2"/>
        <v>0</v>
      </c>
    </row>
    <row r="26" spans="1:5" x14ac:dyDescent="0.2">
      <c r="A26" s="94" t="s">
        <v>163</v>
      </c>
      <c r="B26" s="168">
        <f>'1 priedas_pajamos'!E72</f>
        <v>6.2</v>
      </c>
      <c r="C26" s="168">
        <f>'3 priedas_asignavimai'!G72</f>
        <v>6.2</v>
      </c>
      <c r="D26" s="168">
        <f>'3 priedas_asignavimai'!H72</f>
        <v>5.6</v>
      </c>
      <c r="E26" s="168">
        <f t="shared" si="2"/>
        <v>0</v>
      </c>
    </row>
    <row r="27" spans="1:5" x14ac:dyDescent="0.2">
      <c r="A27" s="94" t="s">
        <v>180</v>
      </c>
      <c r="B27" s="168">
        <f>'1 priedas_pajamos'!E73</f>
        <v>17.7</v>
      </c>
      <c r="C27" s="168">
        <f>'3 priedas_asignavimai'!G37</f>
        <v>17.7</v>
      </c>
      <c r="D27" s="168">
        <f>'3 priedas_asignavimai'!H37</f>
        <v>13.5</v>
      </c>
      <c r="E27" s="168">
        <f t="shared" si="2"/>
        <v>0</v>
      </c>
    </row>
    <row r="28" spans="1:5" x14ac:dyDescent="0.2">
      <c r="B28" s="169"/>
      <c r="C28" s="169"/>
      <c r="D28" s="169"/>
      <c r="E28" s="169"/>
    </row>
    <row r="29" spans="1:5" ht="14.25" x14ac:dyDescent="0.2">
      <c r="A29" s="161" t="s">
        <v>183</v>
      </c>
      <c r="B29" s="170">
        <f>'1 priedas_pajamos'!E75</f>
        <v>7559.3999999999987</v>
      </c>
      <c r="C29" s="171">
        <f>SUM(C30:C56)</f>
        <v>7559.4</v>
      </c>
      <c r="D29" s="171">
        <f>SUM(D30:D56)</f>
        <v>1036.1000000000001</v>
      </c>
      <c r="E29" s="171">
        <f>SUM(E30:E56)</f>
        <v>0</v>
      </c>
    </row>
    <row r="30" spans="1:5" ht="15" x14ac:dyDescent="0.25">
      <c r="A30" s="162" t="s">
        <v>370</v>
      </c>
      <c r="B30" s="5">
        <f>'1 priedas_pajamos'!E76</f>
        <v>1434</v>
      </c>
      <c r="C30" s="5">
        <f>'3 priedas_asignavimai'!AO49+'3 priedas_asignavimai'!AO60</f>
        <v>1434</v>
      </c>
      <c r="D30" s="5">
        <f>'3 priedas_asignavimai'!AP49+'3 priedas_asignavimai'!AP60</f>
        <v>0</v>
      </c>
      <c r="E30" s="168">
        <f t="shared" ref="E30:E37" si="3">B30-C30</f>
        <v>0</v>
      </c>
    </row>
    <row r="31" spans="1:5" ht="15" x14ac:dyDescent="0.25">
      <c r="A31" s="82" t="s">
        <v>371</v>
      </c>
      <c r="B31" s="5">
        <f>'1 priedas_pajamos'!E84</f>
        <v>546.1</v>
      </c>
      <c r="C31" s="5">
        <f>'3 priedas_asignavimai'!I181</f>
        <v>546.1</v>
      </c>
      <c r="D31" s="5">
        <f>'3 priedas_asignavimai'!J181</f>
        <v>368.9</v>
      </c>
      <c r="E31" s="168">
        <f t="shared" si="3"/>
        <v>0</v>
      </c>
    </row>
    <row r="32" spans="1:5" ht="15" x14ac:dyDescent="0.25">
      <c r="A32" s="163" t="s">
        <v>150</v>
      </c>
      <c r="B32" s="5">
        <f>'1 priedas_pajamos'!E85</f>
        <v>16.899999999999999</v>
      </c>
      <c r="C32" s="5">
        <f>'3 priedas_asignavimai'!I292</f>
        <v>16.899999999999999</v>
      </c>
      <c r="D32" s="5">
        <f>'3 priedas_asignavimai'!J292</f>
        <v>14.1</v>
      </c>
      <c r="E32" s="168">
        <f t="shared" si="3"/>
        <v>0</v>
      </c>
    </row>
    <row r="33" spans="1:10" ht="15" x14ac:dyDescent="0.25">
      <c r="A33" s="162" t="s">
        <v>237</v>
      </c>
      <c r="B33" s="5">
        <f>'1 priedas_pajamos'!E86</f>
        <v>48</v>
      </c>
      <c r="C33" s="5">
        <f>'3 priedas_asignavimai'!I286</f>
        <v>48</v>
      </c>
      <c r="D33" s="5">
        <f>'3 priedas_asignavimai'!J286</f>
        <v>0</v>
      </c>
      <c r="E33" s="168">
        <f t="shared" si="3"/>
        <v>0</v>
      </c>
    </row>
    <row r="34" spans="1:10" ht="15" x14ac:dyDescent="0.25">
      <c r="A34" s="162" t="s">
        <v>238</v>
      </c>
      <c r="B34" s="5">
        <f>'1 priedas_pajamos'!E87</f>
        <v>255.4</v>
      </c>
      <c r="C34" s="5">
        <f>'3 priedas_asignavimai'!I38+'3 priedas_asignavimai'!I63</f>
        <v>255.4</v>
      </c>
      <c r="D34" s="5">
        <f>'3 priedas_asignavimai'!J38+'3 priedas_asignavimai'!J63</f>
        <v>32.1</v>
      </c>
      <c r="E34" s="168">
        <f t="shared" si="3"/>
        <v>0</v>
      </c>
      <c r="G34" s="279" t="s">
        <v>414</v>
      </c>
      <c r="H34" s="279"/>
      <c r="I34" s="279"/>
      <c r="J34" s="279"/>
    </row>
    <row r="35" spans="1:10" ht="30" x14ac:dyDescent="0.25">
      <c r="A35" s="162" t="s">
        <v>266</v>
      </c>
      <c r="B35" s="5">
        <f>'1 priedas_pajamos'!E88</f>
        <v>27</v>
      </c>
      <c r="C35" s="5">
        <f>'3 priedas_asignavimai'!I41</f>
        <v>27</v>
      </c>
      <c r="D35" s="5">
        <f>'3 priedas_asignavimai'!J41</f>
        <v>26.6</v>
      </c>
      <c r="E35" s="168">
        <f t="shared" si="3"/>
        <v>0</v>
      </c>
      <c r="G35">
        <f>B29+B57+B58+B59</f>
        <v>8925.1</v>
      </c>
      <c r="H35">
        <f>C29+C57+C58+C59</f>
        <v>8925.1</v>
      </c>
      <c r="I35" s="182">
        <f>D29+D57+D58+D59</f>
        <v>1132.5</v>
      </c>
      <c r="J35" s="182">
        <f>E29+E57+E58+E59</f>
        <v>0</v>
      </c>
    </row>
    <row r="36" spans="1:10" ht="15" x14ac:dyDescent="0.25">
      <c r="A36" s="162" t="s">
        <v>249</v>
      </c>
      <c r="B36" s="5">
        <f>'1 priedas_pajamos'!E89</f>
        <v>233.7</v>
      </c>
      <c r="C36" s="5">
        <f>'3 priedas_asignavimai'!I55</f>
        <v>233.7</v>
      </c>
      <c r="D36" s="5">
        <f>'3 priedas_asignavimai'!J55</f>
        <v>11</v>
      </c>
      <c r="E36" s="168">
        <f t="shared" si="3"/>
        <v>0</v>
      </c>
      <c r="G36" s="183" t="s">
        <v>401</v>
      </c>
      <c r="H36" s="183" t="s">
        <v>402</v>
      </c>
      <c r="I36" s="183" t="s">
        <v>373</v>
      </c>
      <c r="J36" s="183"/>
    </row>
    <row r="37" spans="1:10" ht="30" x14ac:dyDescent="0.25">
      <c r="A37" s="162" t="s">
        <v>271</v>
      </c>
      <c r="B37" s="5">
        <f>'1 priedas_pajamos'!E90</f>
        <v>50</v>
      </c>
      <c r="C37" s="172">
        <f>'3 priedas_asignavimai'!I168+'3 priedas_asignavimai'!I174+'3 priedas_asignavimai'!I185+'3 priedas_asignavimai'!I194+'3 priedas_asignavimai'!I200+'3 priedas_asignavimai'!I210+'3 priedas_asignavimai'!I216+'3 priedas_asignavimai'!I220+'3 priedas_asignavimai'!I225+'3 priedas_asignavimai'!I229+'3 priedas_asignavimai'!I235+'3 priedas_asignavimai'!I239+'3 priedas_asignavimai'!I243+'3 priedas_asignavimai'!I249+'3 priedas_asignavimai'!I260</f>
        <v>50.000000000000007</v>
      </c>
      <c r="D37" s="172">
        <f>'3 priedas_asignavimai'!J168+'3 priedas_asignavimai'!J174+'3 priedas_asignavimai'!J185+'3 priedas_asignavimai'!J194+'3 priedas_asignavimai'!J200+'3 priedas_asignavimai'!J210+'3 priedas_asignavimai'!J216+'3 priedas_asignavimai'!J220+'3 priedas_asignavimai'!J225+'3 priedas_asignavimai'!J229+'3 priedas_asignavimai'!J235+'3 priedas_asignavimai'!J239+'3 priedas_asignavimai'!J243+'3 priedas_asignavimai'!J249+'3 priedas_asignavimai'!J260</f>
        <v>49.3</v>
      </c>
      <c r="E37" s="168">
        <f t="shared" si="3"/>
        <v>0</v>
      </c>
    </row>
    <row r="38" spans="1:10" ht="30" x14ac:dyDescent="0.25">
      <c r="A38" s="164" t="s">
        <v>272</v>
      </c>
      <c r="B38" s="5">
        <f>'1 priedas_pajamos'!E91</f>
        <v>253.7</v>
      </c>
      <c r="C38" s="5">
        <f>'3 priedas_asignavimai'!I64</f>
        <v>253.7</v>
      </c>
      <c r="D38" s="5"/>
      <c r="E38" s="168"/>
      <c r="G38" s="280" t="s">
        <v>412</v>
      </c>
      <c r="H38" s="280"/>
      <c r="I38" s="280"/>
      <c r="J38" s="280"/>
    </row>
    <row r="39" spans="1:10" ht="30" x14ac:dyDescent="0.25">
      <c r="A39" s="164" t="s">
        <v>262</v>
      </c>
      <c r="B39" s="5">
        <f>'1 priedas_pajamos'!E92</f>
        <v>64.400000000000006</v>
      </c>
      <c r="C39" s="173">
        <f>'3 priedas_asignavimai'!I52+'3 priedas_asignavimai'!I171+'3 priedas_asignavimai'!I182+'3 priedas_asignavimai'!I197+'3 priedas_asignavimai'!I203+'3 priedas_asignavimai'!I208+'3 priedas_asignavimai'!I213+'3 priedas_asignavimai'!I233+'3 priedas_asignavimai'!I246+'3 priedas_asignavimai'!I252+'3 priedas_asignavimai'!I257</f>
        <v>64.400000000000006</v>
      </c>
      <c r="D39" s="173">
        <f>'3 priedas_asignavimai'!J52+'3 priedas_asignavimai'!J171+'3 priedas_asignavimai'!J182+'3 priedas_asignavimai'!J197+'3 priedas_asignavimai'!J203+'3 priedas_asignavimai'!J208+'3 priedas_asignavimai'!J213+'3 priedas_asignavimai'!J233+'3 priedas_asignavimai'!J246+'3 priedas_asignavimai'!J252+'3 priedas_asignavimai'!J257</f>
        <v>28.8</v>
      </c>
      <c r="E39" s="173">
        <f>B39-C39</f>
        <v>0</v>
      </c>
      <c r="G39" s="189" t="s">
        <v>401</v>
      </c>
      <c r="H39" s="189" t="s">
        <v>402</v>
      </c>
      <c r="I39" s="189" t="s">
        <v>373</v>
      </c>
    </row>
    <row r="40" spans="1:10" ht="15" x14ac:dyDescent="0.25">
      <c r="A40" s="167" t="s">
        <v>273</v>
      </c>
      <c r="B40" s="5">
        <f>'1 priedas_pajamos'!E93</f>
        <v>226</v>
      </c>
      <c r="C40" s="5">
        <f>'3 priedas_asignavimai'!I172+'3 priedas_asignavimai'!I178+'3 priedas_asignavimai'!I183+'3 priedas_asignavimai'!I192+'3 priedas_asignavimai'!I198+'3 priedas_asignavimai'!I205+'3 priedas_asignavimai'!I209+'3 priedas_asignavimai'!I214+'3 priedas_asignavimai'!I219+'3 priedas_asignavimai'!I223+'3 priedas_asignavimai'!I228+'3 priedas_asignavimai'!I234+'3 priedas_asignavimai'!I238+'3 priedas_asignavimai'!I242+'3 priedas_asignavimai'!I247+'3 priedas_asignavimai'!I254+'3 priedas_asignavimai'!I258+'3 priedas_asignavimai'!I263+'3 priedas_asignavimai'!I269</f>
        <v>226</v>
      </c>
      <c r="D40" s="5">
        <f>'3 priedas_asignavimai'!J172+'3 priedas_asignavimai'!J178+'3 priedas_asignavimai'!J183+'3 priedas_asignavimai'!J192+'3 priedas_asignavimai'!J198+'3 priedas_asignavimai'!J205+'3 priedas_asignavimai'!J209+'3 priedas_asignavimai'!J214+'3 priedas_asignavimai'!J219+'3 priedas_asignavimai'!J223+'3 priedas_asignavimai'!J228+'3 priedas_asignavimai'!J234+'3 priedas_asignavimai'!J238+'3 priedas_asignavimai'!J242+'3 priedas_asignavimai'!J247+'3 priedas_asignavimai'!J254+'3 priedas_asignavimai'!J258+'3 priedas_asignavimai'!J263+'3 priedas_asignavimai'!J269</f>
        <v>222.7</v>
      </c>
      <c r="E40" s="173">
        <f>B40-C40</f>
        <v>0</v>
      </c>
      <c r="G40">
        <f>'1 priedas_pajamos'!E49-'1 priedas_pajamos'!E50-'1 priedas_pajamos'!E74</f>
        <v>8925.0999999999985</v>
      </c>
      <c r="H40">
        <f>'3 priedas_asignavimai'!AO305</f>
        <v>8925.1</v>
      </c>
      <c r="I40">
        <f>'3 priedas_asignavimai'!AP305</f>
        <v>1132.4999999999998</v>
      </c>
    </row>
    <row r="41" spans="1:10" ht="15" x14ac:dyDescent="0.25">
      <c r="A41" s="167" t="s">
        <v>387</v>
      </c>
      <c r="B41" s="5">
        <f>'1 priedas_pajamos'!E94</f>
        <v>116.8</v>
      </c>
      <c r="C41" s="5">
        <f>'3 priedas_asignavimai'!AO65</f>
        <v>116.8</v>
      </c>
      <c r="D41" s="5">
        <f>'3 priedas_asignavimai'!AP65</f>
        <v>3.5</v>
      </c>
      <c r="E41" s="173">
        <f t="shared" ref="E41:E56" si="4">B41-C41</f>
        <v>0</v>
      </c>
      <c r="G41">
        <f>G35-G40</f>
        <v>0</v>
      </c>
      <c r="H41">
        <f>H35-H40</f>
        <v>0</v>
      </c>
      <c r="I41">
        <f t="shared" ref="I41" si="5">I35-I40</f>
        <v>0</v>
      </c>
    </row>
    <row r="42" spans="1:10" ht="15" x14ac:dyDescent="0.25">
      <c r="A42" s="167" t="s">
        <v>388</v>
      </c>
      <c r="B42" s="5">
        <f>'1 priedas_pajamos'!E95</f>
        <v>73.400000000000006</v>
      </c>
      <c r="C42" s="5">
        <f>'3 priedas_asignavimai'!AO66</f>
        <v>73.400000000000006</v>
      </c>
      <c r="D42" s="5">
        <f>'3 priedas_asignavimai'!AP66</f>
        <v>3.1</v>
      </c>
      <c r="E42" s="173">
        <f t="shared" si="4"/>
        <v>0</v>
      </c>
    </row>
    <row r="43" spans="1:10" ht="30" x14ac:dyDescent="0.25">
      <c r="A43" s="167" t="s">
        <v>395</v>
      </c>
      <c r="B43" s="5">
        <f>'1 priedas_pajamos'!E97</f>
        <v>112.9</v>
      </c>
      <c r="C43" s="5">
        <f>'3 priedas_asignavimai'!I291+'3 priedas_asignavimai'!I295+'3 priedas_asignavimai'!I299+'3 priedas_asignavimai'!I304</f>
        <v>112.89999999999999</v>
      </c>
      <c r="D43" s="5">
        <f>'3 priedas_asignavimai'!J291+'3 priedas_asignavimai'!J295+'3 priedas_asignavimai'!J299+'3 priedas_asignavimai'!J304</f>
        <v>111.30000000000001</v>
      </c>
      <c r="E43" s="173">
        <f t="shared" si="4"/>
        <v>0</v>
      </c>
    </row>
    <row r="44" spans="1:10" ht="15" x14ac:dyDescent="0.25">
      <c r="A44" s="167" t="s">
        <v>403</v>
      </c>
      <c r="B44" s="5">
        <f>'1 priedas_pajamos'!E98</f>
        <v>31.1</v>
      </c>
      <c r="C44" s="5">
        <f>'3 priedas_asignavimai'!AO53</f>
        <v>31.1</v>
      </c>
      <c r="D44" s="5">
        <f>'3 priedas_asignavimai'!AP53</f>
        <v>0</v>
      </c>
      <c r="E44" s="173">
        <f t="shared" si="4"/>
        <v>0</v>
      </c>
    </row>
    <row r="45" spans="1:10" ht="32.25" customHeight="1" x14ac:dyDescent="0.25">
      <c r="A45" s="167" t="s">
        <v>463</v>
      </c>
      <c r="B45" s="5">
        <f>'1 priedas_pajamos'!E104</f>
        <v>61.1</v>
      </c>
      <c r="C45" s="5">
        <f>'3 priedas_asignavimai'!AO300+'3 priedas_asignavimai'!AO71</f>
        <v>61.1</v>
      </c>
      <c r="D45" s="5">
        <f>'3 priedas_asignavimai'!AP300+'3 priedas_asignavimai'!AP71</f>
        <v>29.4</v>
      </c>
      <c r="E45" s="173">
        <f t="shared" si="4"/>
        <v>0</v>
      </c>
    </row>
    <row r="46" spans="1:10" ht="30" x14ac:dyDescent="0.25">
      <c r="A46" s="167" t="s">
        <v>404</v>
      </c>
      <c r="B46" s="5">
        <f>'1 priedas_pajamos'!E99</f>
        <v>61.400000000000006</v>
      </c>
      <c r="C46" s="5">
        <f>'3 priedas_asignavimai'!AO54+'3 priedas_asignavimai'!AO167+'3 priedas_asignavimai'!AO173+'3 priedas_asignavimai'!AO177+'3 priedas_asignavimai'!AO184+'3 priedas_asignavimai'!AO189+'3 priedas_asignavimai'!AO193+'3 priedas_asignavimai'!AO199+'3 priedas_asignavimai'!AO204+'3 priedas_asignavimai'!AO215+'3 priedas_asignavimai'!AO224+'3 priedas_asignavimai'!AO248+'3 priedas_asignavimai'!AO253+'3 priedas_asignavimai'!AO259</f>
        <v>61.4</v>
      </c>
      <c r="D46" s="5">
        <f>'3 priedas_asignavimai'!AP54+'3 priedas_asignavimai'!AP167+'3 priedas_asignavimai'!AP173+'3 priedas_asignavimai'!AP177+'3 priedas_asignavimai'!AP184+'3 priedas_asignavimai'!AP189+'3 priedas_asignavimai'!AP193+'3 priedas_asignavimai'!AP199+'3 priedas_asignavimai'!AP204+'3 priedas_asignavimai'!AP215+'3 priedas_asignavimai'!AP224+'3 priedas_asignavimai'!AP248+'3 priedas_asignavimai'!AP253+'3 priedas_asignavimai'!AP259</f>
        <v>49.300000000000004</v>
      </c>
      <c r="E46" s="5">
        <f>B46-C46</f>
        <v>0</v>
      </c>
    </row>
    <row r="47" spans="1:10" ht="15" x14ac:dyDescent="0.25">
      <c r="A47" s="167" t="s">
        <v>407</v>
      </c>
      <c r="B47" s="5">
        <f>'1 priedas_pajamos'!E100</f>
        <v>28.5</v>
      </c>
      <c r="C47" s="5">
        <f>'3 priedas_asignavimai'!AO59</f>
        <v>28.5</v>
      </c>
      <c r="D47" s="5">
        <f>'3 priedas_asignavimai'!AP59</f>
        <v>0.6</v>
      </c>
      <c r="E47" s="173">
        <f t="shared" si="4"/>
        <v>0</v>
      </c>
    </row>
    <row r="48" spans="1:10" ht="30" x14ac:dyDescent="0.25">
      <c r="A48" s="162" t="s">
        <v>145</v>
      </c>
      <c r="B48" s="5">
        <f>'1 priedas_pajamos'!E108</f>
        <v>3141.2</v>
      </c>
      <c r="C48" s="5">
        <f>'3 priedas_asignavimai'!AO46</f>
        <v>3141.2</v>
      </c>
      <c r="D48" s="5"/>
      <c r="E48" s="173">
        <f t="shared" si="4"/>
        <v>0</v>
      </c>
    </row>
    <row r="49" spans="1:15" ht="30" x14ac:dyDescent="0.25">
      <c r="A49" s="219" t="s">
        <v>436</v>
      </c>
      <c r="B49" s="5">
        <f>'1 priedas_pajamos'!E101</f>
        <v>3.7</v>
      </c>
      <c r="C49" s="5">
        <f>'3 priedas_asignavimai'!AI268</f>
        <v>3.7</v>
      </c>
      <c r="D49" s="5">
        <f>'3 priedas_asignavimai'!AJ268</f>
        <v>0</v>
      </c>
      <c r="E49" s="173">
        <f t="shared" si="4"/>
        <v>0</v>
      </c>
      <c r="H49" s="228" t="s">
        <v>457</v>
      </c>
      <c r="I49" s="228"/>
    </row>
    <row r="50" spans="1:15" ht="45" x14ac:dyDescent="0.25">
      <c r="A50" s="219" t="s">
        <v>458</v>
      </c>
      <c r="B50" s="5">
        <f>'1 priedas_pajamos'!E102</f>
        <v>51</v>
      </c>
      <c r="C50" s="5">
        <f>'3 priedas_asignavimai'!AO68+'3 priedas_asignavimai'!AO40</f>
        <v>51</v>
      </c>
      <c r="D50" s="5">
        <f>'3 priedas_asignavimai'!AP68+'3 priedas_asignavimai'!AP40</f>
        <v>1</v>
      </c>
      <c r="E50" s="173">
        <f t="shared" si="4"/>
        <v>0</v>
      </c>
      <c r="H50" s="228">
        <v>561.66</v>
      </c>
      <c r="I50" s="228">
        <v>7492.97</v>
      </c>
      <c r="J50" s="228">
        <v>9612.01</v>
      </c>
      <c r="K50" s="228">
        <v>588</v>
      </c>
      <c r="L50" s="228">
        <v>9944.2199999999993</v>
      </c>
      <c r="M50" s="228"/>
      <c r="N50" s="228"/>
      <c r="O50" s="228">
        <f>SUM(H50:L50)</f>
        <v>28198.86</v>
      </c>
    </row>
    <row r="51" spans="1:15" ht="45" x14ac:dyDescent="0.25">
      <c r="A51" s="219" t="s">
        <v>438</v>
      </c>
      <c r="B51" s="5">
        <f>'1 priedas_pajamos'!E106</f>
        <v>11.2</v>
      </c>
      <c r="C51" s="5">
        <f>'3 priedas_asignavimai'!AO39</f>
        <v>11.2</v>
      </c>
      <c r="D51" s="5">
        <f>'3 priedas_asignavimai'!AP39</f>
        <v>0</v>
      </c>
      <c r="E51" s="173">
        <f t="shared" si="4"/>
        <v>0</v>
      </c>
      <c r="H51" s="228">
        <v>11.23</v>
      </c>
      <c r="I51" s="228">
        <v>149.86000000000001</v>
      </c>
      <c r="J51" s="228">
        <v>192.24</v>
      </c>
      <c r="K51" s="228">
        <v>11.76</v>
      </c>
      <c r="L51" s="228">
        <v>198.88</v>
      </c>
      <c r="M51" s="228"/>
      <c r="N51" s="228"/>
      <c r="O51" s="228">
        <f>SUM(H51:L51)</f>
        <v>563.97</v>
      </c>
    </row>
    <row r="52" spans="1:15" ht="30" x14ac:dyDescent="0.25">
      <c r="A52" s="219" t="s">
        <v>443</v>
      </c>
      <c r="B52" s="5">
        <f>'1 priedas_pajamos'!E107</f>
        <v>9</v>
      </c>
      <c r="C52" s="5">
        <f>'3 priedas_asignavimai'!AO163</f>
        <v>9</v>
      </c>
      <c r="D52" s="5">
        <f>'3 priedas_asignavimai'!AP163</f>
        <v>0</v>
      </c>
      <c r="E52" s="173">
        <f t="shared" si="4"/>
        <v>0</v>
      </c>
    </row>
    <row r="53" spans="1:15" ht="45" x14ac:dyDescent="0.25">
      <c r="A53" s="219" t="s">
        <v>429</v>
      </c>
      <c r="B53" s="5">
        <f>'1 priedas_pajamos'!E105</f>
        <v>38.200000000000003</v>
      </c>
      <c r="C53" s="5">
        <f>'3 priedas_asignavimai'!AO186+'3 priedas_asignavimai'!AO230</f>
        <v>38.200000000000003</v>
      </c>
      <c r="D53" s="5">
        <f>'3 priedas_asignavimai'!AP186+'3 priedas_asignavimai'!AP230</f>
        <v>0</v>
      </c>
      <c r="E53" s="173">
        <f t="shared" si="4"/>
        <v>0</v>
      </c>
    </row>
    <row r="54" spans="1:15" ht="15" x14ac:dyDescent="0.25">
      <c r="A54" s="167" t="s">
        <v>389</v>
      </c>
      <c r="B54" s="5">
        <f>'1 priedas_pajamos'!E96</f>
        <v>284.7</v>
      </c>
      <c r="C54" s="5">
        <f>'3 priedas_asignavimai'!AO67</f>
        <v>284.7</v>
      </c>
      <c r="D54" s="5">
        <f>'3 priedas_asignavimai'!AP67</f>
        <v>84.4</v>
      </c>
      <c r="E54" s="173">
        <f t="shared" si="4"/>
        <v>0</v>
      </c>
    </row>
    <row r="55" spans="1:15" ht="45" x14ac:dyDescent="0.25">
      <c r="A55" s="167" t="s">
        <v>462</v>
      </c>
      <c r="B55" s="5">
        <f>'1 priedas_pajamos'!E103</f>
        <v>17.7</v>
      </c>
      <c r="C55" s="5">
        <f>'3 priedas_asignavimai'!AO70</f>
        <v>17.7</v>
      </c>
      <c r="D55" s="5">
        <f>'3 priedas_asignavimai'!AP70</f>
        <v>0</v>
      </c>
      <c r="E55" s="173">
        <f t="shared" si="4"/>
        <v>0</v>
      </c>
    </row>
    <row r="56" spans="1:15" ht="15" x14ac:dyDescent="0.25">
      <c r="A56" s="167" t="s">
        <v>449</v>
      </c>
      <c r="B56" s="5">
        <f>'1 priedas_pajamos'!E109</f>
        <v>362.3</v>
      </c>
      <c r="C56" s="5">
        <f>'3 priedas_asignavimai'!AO69</f>
        <v>362.3</v>
      </c>
      <c r="D56" s="5">
        <f>'3 priedas_asignavimai'!AP69</f>
        <v>0</v>
      </c>
      <c r="E56" s="173">
        <f t="shared" si="4"/>
        <v>0</v>
      </c>
    </row>
    <row r="57" spans="1:15" ht="28.5" x14ac:dyDescent="0.2">
      <c r="A57" s="161" t="s">
        <v>375</v>
      </c>
      <c r="B57" s="170">
        <f>'1 priedas_pajamos'!E110</f>
        <v>15.3</v>
      </c>
      <c r="C57" s="171">
        <f>'3 priedas_asignavimai'!I43</f>
        <v>15.3</v>
      </c>
      <c r="D57" s="171">
        <f>'3 priedas_asignavimai'!J43</f>
        <v>0.1</v>
      </c>
      <c r="E57" s="171">
        <f>B57-C57</f>
        <v>0</v>
      </c>
    </row>
    <row r="58" spans="1:15" ht="14.25" x14ac:dyDescent="0.2">
      <c r="A58" s="161" t="s">
        <v>162</v>
      </c>
      <c r="B58" s="170">
        <f>'1 priedas_pajamos'!E114</f>
        <v>1295.2000000000003</v>
      </c>
      <c r="C58" s="171">
        <f>'3 priedas_asignavimai'!I44+'3 priedas_asignavimai'!I50+'3 priedas_asignavimai'!I62+'3 priedas_asignavimai'!I301</f>
        <v>1295.2</v>
      </c>
      <c r="D58" s="171">
        <f>'3 priedas_asignavimai'!J44+'3 priedas_asignavimai'!J50+'3 priedas_asignavimai'!J62+'3 priedas_asignavimai'!J301</f>
        <v>95.5</v>
      </c>
      <c r="E58" s="171">
        <f t="shared" ref="E58:E62" si="6">B58-C58</f>
        <v>0</v>
      </c>
      <c r="G58" s="280" t="s">
        <v>412</v>
      </c>
      <c r="H58" s="280"/>
      <c r="I58" s="280"/>
      <c r="J58" s="280"/>
    </row>
    <row r="59" spans="1:15" ht="28.5" x14ac:dyDescent="0.2">
      <c r="A59" s="161" t="s">
        <v>376</v>
      </c>
      <c r="B59" s="170">
        <f>'1 priedas_pajamos'!E123</f>
        <v>55.2</v>
      </c>
      <c r="C59" s="171">
        <f>'3 priedas_asignavimai'!I45+'3 priedas_asignavimai'!I51</f>
        <v>55.2</v>
      </c>
      <c r="D59" s="171">
        <f>'3 priedas_asignavimai'!J45+'3 priedas_asignavimai'!J51</f>
        <v>0.8</v>
      </c>
      <c r="E59" s="171">
        <f t="shared" si="6"/>
        <v>0</v>
      </c>
      <c r="G59" s="189" t="s">
        <v>401</v>
      </c>
      <c r="H59" s="189" t="s">
        <v>402</v>
      </c>
      <c r="I59" s="189" t="s">
        <v>373</v>
      </c>
    </row>
    <row r="60" spans="1:15" ht="14.25" x14ac:dyDescent="0.2">
      <c r="A60" s="161" t="s">
        <v>267</v>
      </c>
      <c r="B60" s="170">
        <f>'1 priedas_pajamos'!E74</f>
        <v>13456.2</v>
      </c>
      <c r="C60" s="171">
        <f>'3 priedas_asignavimai'!AQ48+'3 priedas_asignavimai'!AQ170+'3 priedas_asignavimai'!AQ166+'3 priedas_asignavimai'!AQ176+'3 priedas_asignavimai'!AQ180+'3 priedas_asignavimai'!AQ188+'3 priedas_asignavimai'!AQ191+'3 priedas_asignavimai'!AQ196+'3 priedas_asignavimai'!AQ202+'3 priedas_asignavimai'!AQ207+'3 priedas_asignavimai'!AQ212+'3 priedas_asignavimai'!AQ218+'3 priedas_asignavimai'!AQ222+'3 priedas_asignavimai'!AQ227+'3 priedas_asignavimai'!AQ232+'3 priedas_asignavimai'!AQ237+'3 priedas_asignavimai'!AQ241+'3 priedas_asignavimai'!AQ245+'3 priedas_asignavimai'!AQ251+'3 priedas_asignavimai'!AQ256+'3 priedas_asignavimai'!AQ262+'3 priedas_asignavimai'!AQ265+'3 priedas_asignavimai'!K267</f>
        <v>13456.199999999995</v>
      </c>
      <c r="D60" s="171">
        <f>'3 priedas_asignavimai'!AR48+'3 priedas_asignavimai'!AR170+'3 priedas_asignavimai'!AR166+'3 priedas_asignavimai'!AR176+'3 priedas_asignavimai'!AR180+'3 priedas_asignavimai'!AR188+'3 priedas_asignavimai'!AR191+'3 priedas_asignavimai'!AR196+'3 priedas_asignavimai'!AR202+'3 priedas_asignavimai'!AR207+'3 priedas_asignavimai'!AR212+'3 priedas_asignavimai'!AR218+'3 priedas_asignavimai'!AR222+'3 priedas_asignavimai'!AR227+'3 priedas_asignavimai'!AR232+'3 priedas_asignavimai'!AR237+'3 priedas_asignavimai'!AR241+'3 priedas_asignavimai'!AR245+'3 priedas_asignavimai'!AR251+'3 priedas_asignavimai'!AR256+'3 priedas_asignavimai'!AR262+'3 priedas_asignavimai'!AR265+'3 priedas_asignavimai'!L267</f>
        <v>12684.3</v>
      </c>
      <c r="E60" s="171">
        <f t="shared" si="6"/>
        <v>0</v>
      </c>
      <c r="G60">
        <f>'1 priedas_pajamos'!E74</f>
        <v>13456.2</v>
      </c>
      <c r="H60">
        <f>'3 priedas_asignavimai'!AQ305</f>
        <v>13456.199999999995</v>
      </c>
      <c r="I60">
        <f>'3 priedas_asignavimai'!AR305</f>
        <v>12684.3</v>
      </c>
      <c r="J60">
        <f>G60-B60</f>
        <v>0</v>
      </c>
      <c r="K60">
        <f t="shared" ref="K60:L60" si="7">H60-C60</f>
        <v>0</v>
      </c>
      <c r="L60">
        <f t="shared" si="7"/>
        <v>0</v>
      </c>
    </row>
    <row r="61" spans="1:15" ht="14.25" x14ac:dyDescent="0.2">
      <c r="A61" s="161" t="s">
        <v>379</v>
      </c>
      <c r="B61" s="176">
        <f>'1 priedas_pajamos'!E17+'1 priedas_pajamos'!E19+'1 priedas_pajamos'!E27+'1 priedas_pajamos'!E36+'1 priedas_pajamos'!E37+'1 priedas_pajamos'!E38+'1 priedas_pajamos'!E40+'1 priedas_pajamos'!E42-'1 priedas_pajamos'!E41</f>
        <v>32860</v>
      </c>
      <c r="C61" s="176">
        <f>'3 priedas_asignavimai'!AK17+'3 priedas_asignavimai'!AK19+'3 priedas_asignavimai'!AK78+'3 priedas_asignavimai'!AK85+'3 priedas_asignavimai'!AK92+'3 priedas_asignavimai'!AK99+'3 priedas_asignavimai'!AK106+'3 priedas_asignavimai'!AK113+'3 priedas_asignavimai'!AK120+'3 priedas_asignavimai'!AK127+'3 priedas_asignavimai'!AK134+'3 priedas_asignavimai'!AK141+'3 priedas_asignavimai'!AK148+'3 priedas_asignavimai'!AK155+'3 priedas_asignavimai'!AK157+'3 priedas_asignavimai'!AK160+'3 priedas_asignavimai'!AK165+'3 priedas_asignavimai'!AK169+'3 priedas_asignavimai'!AK175+'3 priedas_asignavimai'!AK179+'3 priedas_asignavimai'!AK187+'3 priedas_asignavimai'!AK190+'3 priedas_asignavimai'!AK195+'3 priedas_asignavimai'!AK201+'3 priedas_asignavimai'!AK206+'3 priedas_asignavimai'!AK211+'3 priedas_asignavimai'!AK217+'3 priedas_asignavimai'!AK221+'3 priedas_asignavimai'!AK226+'3 priedas_asignavimai'!AK231+'3 priedas_asignavimai'!AK236+'3 priedas_asignavimai'!AK240+'3 priedas_asignavimai'!AK244+'3 priedas_asignavimai'!AK250+'3 priedas_asignavimai'!AK255+'3 priedas_asignavimai'!AK261+'3 priedas_asignavimai'!AK264+'3 priedas_asignavimai'!AK266+'3 priedas_asignavimai'!AK270+'3 priedas_asignavimai'!AK272+'3 priedas_asignavimai'!AK274+'3 priedas_asignavimai'!AK276+'3 priedas_asignavimai'!AK278+'3 priedas_asignavimai'!AK280+'3 priedas_asignavimai'!AK282+'3 priedas_asignavimai'!AK284+'3 priedas_asignavimai'!AK287+'3 priedas_asignavimai'!AK289+'3 priedas_asignavimai'!AK293+'3 priedas_asignavimai'!AK296+'3 priedas_asignavimai'!AK302</f>
        <v>32860.000000000007</v>
      </c>
      <c r="D61" s="176">
        <f>'3 priedas_asignavimai'!AL17+'3 priedas_asignavimai'!AL19+'3 priedas_asignavimai'!AL78+'3 priedas_asignavimai'!AL85+'3 priedas_asignavimai'!AL92+'3 priedas_asignavimai'!AL99+'3 priedas_asignavimai'!AL106+'3 priedas_asignavimai'!AL113+'3 priedas_asignavimai'!AL120+'3 priedas_asignavimai'!AL127+'3 priedas_asignavimai'!AL134+'3 priedas_asignavimai'!AL141+'3 priedas_asignavimai'!AL148+'3 priedas_asignavimai'!AL155+'3 priedas_asignavimai'!AL157+'3 priedas_asignavimai'!AL160+'3 priedas_asignavimai'!AL165+'3 priedas_asignavimai'!AL169+'3 priedas_asignavimai'!AL175+'3 priedas_asignavimai'!AL179+'3 priedas_asignavimai'!AL187+'3 priedas_asignavimai'!AL190+'3 priedas_asignavimai'!AL195+'3 priedas_asignavimai'!AL201+'3 priedas_asignavimai'!AL206+'3 priedas_asignavimai'!AL211+'3 priedas_asignavimai'!AL217+'3 priedas_asignavimai'!AL221+'3 priedas_asignavimai'!AL226+'3 priedas_asignavimai'!AL231+'3 priedas_asignavimai'!AL236+'3 priedas_asignavimai'!AL240+'3 priedas_asignavimai'!AL244+'3 priedas_asignavimai'!AL250+'3 priedas_asignavimai'!AL255+'3 priedas_asignavimai'!AL261+'3 priedas_asignavimai'!AL264+'3 priedas_asignavimai'!AL266+'3 priedas_asignavimai'!AL270+'3 priedas_asignavimai'!AL272+'3 priedas_asignavimai'!AL274+'3 priedas_asignavimai'!AL276+'3 priedas_asignavimai'!AL278+'3 priedas_asignavimai'!AL280+'3 priedas_asignavimai'!AL282+'3 priedas_asignavimai'!AL284+'3 priedas_asignavimai'!AL287+'3 priedas_asignavimai'!AL289+'3 priedas_asignavimai'!AL293+'3 priedas_asignavimai'!AL296+'3 priedas_asignavimai'!AL302</f>
        <v>15944.699999999993</v>
      </c>
      <c r="E61" s="171">
        <f t="shared" si="6"/>
        <v>0</v>
      </c>
      <c r="G61">
        <f>'1 priedas_pajamos'!E128-'1 priedas_pajamos'!E49-'1 priedas_pajamos'!E41-'1 priedas_pajamos'!E34-'1 priedas_pajamos'!E33-'1 priedas_pajamos'!E32-'1 priedas_pajamos'!E29-'1 priedas_pajamos'!E28-'1 priedas_pajamos'!E24</f>
        <v>32859.999999999993</v>
      </c>
      <c r="H61">
        <f>'3 priedas_asignavimai'!AK305</f>
        <v>32860.000000000007</v>
      </c>
      <c r="I61">
        <f>'3 priedas_asignavimai'!AL305</f>
        <v>15944.699999999993</v>
      </c>
      <c r="J61">
        <f>G61-B61</f>
        <v>0</v>
      </c>
      <c r="K61">
        <f t="shared" ref="K61" si="8">H61-C61</f>
        <v>0</v>
      </c>
      <c r="L61">
        <f t="shared" ref="L61" si="9">I61-D61</f>
        <v>0</v>
      </c>
    </row>
    <row r="62" spans="1:15" ht="15" thickBot="1" x14ac:dyDescent="0.25">
      <c r="A62" s="185" t="s">
        <v>411</v>
      </c>
      <c r="B62" s="186">
        <f>'1 priedas_pajamos'!E24+'1 priedas_pajamos'!E28+'1 priedas_pajamos'!E29+'1 priedas_pajamos'!E32+'1 priedas_pajamos'!E33+'1 priedas_pajamos'!E34+'1 priedas_pajamos'!E41</f>
        <v>1811</v>
      </c>
      <c r="C62" s="186">
        <f>'3 priedas_asignavimai'!AS305</f>
        <v>1811</v>
      </c>
      <c r="D62" s="186">
        <f>'3 priedas_asignavimai'!AT305</f>
        <v>228.3</v>
      </c>
      <c r="E62" s="171">
        <f t="shared" si="6"/>
        <v>0</v>
      </c>
      <c r="G62">
        <f>'1 priedas_pajamos'!E24+'1 priedas_pajamos'!E28+'1 priedas_pajamos'!E29+'1 priedas_pajamos'!E32+'1 priedas_pajamos'!E33+'1 priedas_pajamos'!E34+'1 priedas_pajamos'!E41</f>
        <v>1811</v>
      </c>
      <c r="H62">
        <f>'3 priedas_asignavimai'!AS305</f>
        <v>1811</v>
      </c>
      <c r="I62">
        <f>'3 priedas_asignavimai'!AT305</f>
        <v>228.3</v>
      </c>
      <c r="J62">
        <f>G62-B62</f>
        <v>0</v>
      </c>
      <c r="K62">
        <f t="shared" ref="K62" si="10">H62-C62</f>
        <v>0</v>
      </c>
      <c r="L62">
        <f t="shared" ref="L62" si="11">I62-D62</f>
        <v>0</v>
      </c>
    </row>
    <row r="63" spans="1:15" ht="18" customHeight="1" thickBot="1" x14ac:dyDescent="0.3">
      <c r="A63" s="187" t="s">
        <v>417</v>
      </c>
      <c r="B63" s="188">
        <f>B4+B29+B57+B58+B59+B60+B61+B62</f>
        <v>61350.3</v>
      </c>
      <c r="C63" s="188">
        <f>C4+C29+C57+C58+C59+C60+C61+C62</f>
        <v>61350.3</v>
      </c>
      <c r="D63" s="188">
        <f>D4+D29+D57+D58+D59+D60+D61+D62</f>
        <v>31942.499999999993</v>
      </c>
      <c r="E63" s="191">
        <f>B63-C63</f>
        <v>0</v>
      </c>
    </row>
    <row r="64" spans="1:15" x14ac:dyDescent="0.2">
      <c r="A64" s="184" t="s">
        <v>413</v>
      </c>
      <c r="B64">
        <f>'1 priedas_pajamos'!E128</f>
        <v>61350.3</v>
      </c>
      <c r="C64">
        <f>'3 priedas_asignavimai'!AK305+'3 priedas_asignavimai'!AM305+'3 priedas_asignavimai'!AO305+'3 priedas_asignavimai'!AQ305+'3 priedas_asignavimai'!AS305</f>
        <v>61350.3</v>
      </c>
      <c r="D64">
        <f>'3 priedas_asignavimai'!AL305+'3 priedas_asignavimai'!AN305+'3 priedas_asignavimai'!AP305+'3 priedas_asignavimai'!AR305+'3 priedas_asignavimai'!AT305</f>
        <v>31942.69999999999</v>
      </c>
      <c r="G64" s="189" t="s">
        <v>401</v>
      </c>
      <c r="H64" s="189" t="s">
        <v>402</v>
      </c>
      <c r="I64" s="189" t="s">
        <v>373</v>
      </c>
    </row>
    <row r="65" spans="1:15" x14ac:dyDescent="0.2">
      <c r="B65" s="182">
        <f>B63-B64</f>
        <v>0</v>
      </c>
      <c r="C65" s="182">
        <f>C63-C64</f>
        <v>0</v>
      </c>
      <c r="D65" s="182">
        <f t="shared" ref="D65" si="12">D63-D64</f>
        <v>-0.19999999999708962</v>
      </c>
    </row>
    <row r="66" spans="1:15" ht="14.25" x14ac:dyDescent="0.2">
      <c r="A66" s="161" t="s">
        <v>416</v>
      </c>
      <c r="B66" s="170">
        <v>2439.6999999999998</v>
      </c>
      <c r="C66" s="171">
        <f>'3 priedas_asignavimai'!AU42+'3 priedas_asignavimai'!AU48+'3 priedas_asignavimai'!AU56+'3 priedas_asignavimai'!AU58+'3 priedas_asignavimai'!AU61</f>
        <v>2439.7000000000003</v>
      </c>
      <c r="D66" s="171">
        <f>'3 priedas_asignavimai'!AV42+'3 priedas_asignavimai'!AV48+'3 priedas_asignavimai'!AV56+'3 priedas_asignavimai'!AV58+'3 priedas_asignavimai'!AV61</f>
        <v>30.6</v>
      </c>
      <c r="E66" s="171">
        <f>B66-C66</f>
        <v>0</v>
      </c>
      <c r="G66">
        <f>B66</f>
        <v>2439.6999999999998</v>
      </c>
      <c r="H66">
        <f>'3 priedas_asignavimai'!AU305</f>
        <v>2439.7000000000003</v>
      </c>
      <c r="I66">
        <f>'3 priedas_asignavimai'!AV305</f>
        <v>30.6</v>
      </c>
      <c r="J66">
        <f>G66-B66</f>
        <v>0</v>
      </c>
      <c r="K66">
        <f t="shared" ref="K66:K67" si="13">H66-C66</f>
        <v>0</v>
      </c>
      <c r="L66">
        <f t="shared" ref="L66:L67" si="14">I66-D66</f>
        <v>0</v>
      </c>
    </row>
    <row r="67" spans="1:15" ht="15" thickBot="1" x14ac:dyDescent="0.25">
      <c r="A67" s="161" t="s">
        <v>182</v>
      </c>
      <c r="B67" s="170">
        <f>'4 priedas_ nepanaudotos lėšos'!AA118</f>
        <v>4531.8000000000011</v>
      </c>
      <c r="C67" s="171">
        <f>'3 priedas_asignavimai'!AW17+'3 priedas_asignavimai'!AW19+'3 priedas_asignavimai'!AW78+'3 priedas_asignavimai'!AW85+'3 priedas_asignavimai'!AW92+'3 priedas_asignavimai'!AW99+'3 priedas_asignavimai'!AW106+'3 priedas_asignavimai'!AW113+'3 priedas_asignavimai'!AW120+'3 priedas_asignavimai'!AW127+'3 priedas_asignavimai'!AW141+'3 priedas_asignavimai'!AW148+'3 priedas_asignavimai'!AW160+'3 priedas_asignavimai'!AW165+'3 priedas_asignavimai'!AW169+'3 priedas_asignavimai'!AW175+'3 priedas_asignavimai'!AW179+'3 priedas_asignavimai'!AW187+'3 priedas_asignavimai'!AW190+'3 priedas_asignavimai'!AW195+'3 priedas_asignavimai'!AW201+'3 priedas_asignavimai'!AW206+'3 priedas_asignavimai'!AW211+'3 priedas_asignavimai'!AW217+'3 priedas_asignavimai'!AW221+'3 priedas_asignavimai'!AW226+'3 priedas_asignavimai'!AW231+'3 priedas_asignavimai'!AW240+'3 priedas_asignavimai'!AW236+'3 priedas_asignavimai'!AW244+'3 priedas_asignavimai'!AW250+'3 priedas_asignavimai'!AW255+'3 priedas_asignavimai'!AW261+'3 priedas_asignavimai'!AW264+'3 priedas_asignavimai'!AW266+'3 priedas_asignavimai'!AW270+'3 priedas_asignavimai'!AW274+'3 priedas_asignavimai'!AW276+'3 priedas_asignavimai'!AW282+'3 priedas_asignavimai'!AW284+'3 priedas_asignavimai'!AW287+'3 priedas_asignavimai'!AW289+'3 priedas_asignavimai'!AW293+'3 priedas_asignavimai'!AW296+'3 priedas_asignavimai'!AW302</f>
        <v>4528.0999999999995</v>
      </c>
      <c r="D67" s="171">
        <f>'3 priedas_asignavimai'!AX17+'3 priedas_asignavimai'!AX19+'3 priedas_asignavimai'!AX78+'3 priedas_asignavimai'!AX85+'3 priedas_asignavimai'!AX92+'3 priedas_asignavimai'!AX99+'3 priedas_asignavimai'!AX106+'3 priedas_asignavimai'!AX113+'3 priedas_asignavimai'!AX120+'3 priedas_asignavimai'!AX127+'3 priedas_asignavimai'!AX141+'3 priedas_asignavimai'!AX148+'3 priedas_asignavimai'!AX160+'3 priedas_asignavimai'!AX165+'3 priedas_asignavimai'!AX169+'3 priedas_asignavimai'!AX175+'3 priedas_asignavimai'!AX179+'3 priedas_asignavimai'!AX187+'3 priedas_asignavimai'!AX190+'3 priedas_asignavimai'!AX195+'3 priedas_asignavimai'!AX201+'3 priedas_asignavimai'!AX206+'3 priedas_asignavimai'!AX211+'3 priedas_asignavimai'!AX217+'3 priedas_asignavimai'!AX221+'3 priedas_asignavimai'!AX226+'3 priedas_asignavimai'!AX231+'3 priedas_asignavimai'!AX240+'3 priedas_asignavimai'!AX236+'3 priedas_asignavimai'!AX244+'3 priedas_asignavimai'!AX250+'3 priedas_asignavimai'!AX255+'3 priedas_asignavimai'!AX261+'3 priedas_asignavimai'!AX264+'3 priedas_asignavimai'!AX266+'3 priedas_asignavimai'!AX270+'3 priedas_asignavimai'!AX274+'3 priedas_asignavimai'!AX276+'3 priedas_asignavimai'!AX282+'3 priedas_asignavimai'!AX284+'3 priedas_asignavimai'!AX287+'3 priedas_asignavimai'!AX289+'3 priedas_asignavimai'!AX293+'3 priedas_asignavimai'!AX296+'3 priedas_asignavimai'!AX302</f>
        <v>6.5</v>
      </c>
      <c r="E67" s="171">
        <f t="shared" ref="E67" si="15">B67-C67</f>
        <v>3.7000000000016371</v>
      </c>
      <c r="G67">
        <f>B67</f>
        <v>4531.8000000000011</v>
      </c>
      <c r="H67">
        <f>'3 priedas_asignavimai'!AW305</f>
        <v>4531.7999999999993</v>
      </c>
      <c r="I67">
        <f>'3 priedas_asignavimai'!AX305</f>
        <v>6.5</v>
      </c>
      <c r="J67">
        <f>G67-B67</f>
        <v>0</v>
      </c>
      <c r="K67">
        <f t="shared" si="13"/>
        <v>3.6999999999998181</v>
      </c>
      <c r="L67">
        <f t="shared" si="14"/>
        <v>0</v>
      </c>
    </row>
    <row r="68" spans="1:15" ht="16.5" thickBot="1" x14ac:dyDescent="0.3">
      <c r="A68" s="187" t="s">
        <v>418</v>
      </c>
      <c r="B68" s="188">
        <f>B63+B66+B67</f>
        <v>68321.8</v>
      </c>
      <c r="C68" s="188">
        <f>C63+C66+C67</f>
        <v>68318.100000000006</v>
      </c>
      <c r="D68" s="188">
        <f>D63+D66+D67</f>
        <v>31979.599999999991</v>
      </c>
      <c r="E68" s="191">
        <f>B68-C68</f>
        <v>3.6999999999970896</v>
      </c>
    </row>
    <row r="72" spans="1:15" x14ac:dyDescent="0.2">
      <c r="F72" s="157"/>
      <c r="G72" s="281" t="s">
        <v>430</v>
      </c>
      <c r="H72" s="281"/>
      <c r="I72" s="281"/>
      <c r="J72" s="281"/>
      <c r="K72" s="282" t="s">
        <v>369</v>
      </c>
      <c r="L72" s="283"/>
    </row>
    <row r="73" spans="1:15" x14ac:dyDescent="0.2">
      <c r="F73" s="157"/>
      <c r="G73" s="281" t="s">
        <v>401</v>
      </c>
      <c r="H73" s="281"/>
      <c r="I73" s="281" t="s">
        <v>431</v>
      </c>
      <c r="J73" s="281"/>
      <c r="K73" s="284" t="s">
        <v>401</v>
      </c>
      <c r="L73" s="284" t="s">
        <v>431</v>
      </c>
    </row>
    <row r="74" spans="1:15" x14ac:dyDescent="0.2">
      <c r="F74" s="157"/>
      <c r="G74" s="213" t="s">
        <v>432</v>
      </c>
      <c r="H74" s="213" t="s">
        <v>433</v>
      </c>
      <c r="I74" s="213" t="s">
        <v>432</v>
      </c>
      <c r="J74" s="213" t="s">
        <v>433</v>
      </c>
      <c r="K74" s="285"/>
      <c r="L74" s="285"/>
    </row>
    <row r="75" spans="1:15" x14ac:dyDescent="0.2">
      <c r="F75" s="214">
        <v>44679</v>
      </c>
      <c r="G75" s="215">
        <v>59654329.270000003</v>
      </c>
      <c r="H75" s="215">
        <v>59654.400000000001</v>
      </c>
      <c r="I75" s="215">
        <v>66625796.340000004</v>
      </c>
      <c r="J75" s="215">
        <v>66625.899999999994</v>
      </c>
      <c r="K75" s="217">
        <f>(G75/1000)-H75</f>
        <v>-7.0729999999457505E-2</v>
      </c>
      <c r="L75" s="217">
        <f>(I75/1000)-J75</f>
        <v>-0.10365999999339692</v>
      </c>
      <c r="O75" s="224">
        <f>I75-G75</f>
        <v>6971467.0700000003</v>
      </c>
    </row>
    <row r="76" spans="1:15" x14ac:dyDescent="0.2">
      <c r="F76" s="214">
        <v>44742</v>
      </c>
      <c r="G76" s="221">
        <v>38264</v>
      </c>
      <c r="H76" s="221">
        <v>38.200000000000003</v>
      </c>
      <c r="I76" s="221">
        <v>38264</v>
      </c>
      <c r="J76" s="221">
        <v>38.200000000000003</v>
      </c>
      <c r="K76" s="216"/>
      <c r="L76" s="216"/>
    </row>
    <row r="77" spans="1:15" x14ac:dyDescent="0.2">
      <c r="F77" s="214">
        <v>44742</v>
      </c>
      <c r="G77" s="220">
        <v>3670</v>
      </c>
      <c r="H77" s="220">
        <v>3.7</v>
      </c>
      <c r="I77" s="220">
        <v>3670</v>
      </c>
      <c r="J77" s="220">
        <v>3.7</v>
      </c>
      <c r="K77" s="216"/>
      <c r="L77" s="216"/>
    </row>
    <row r="78" spans="1:15" x14ac:dyDescent="0.2">
      <c r="F78" s="214">
        <v>44742</v>
      </c>
      <c r="G78" s="220">
        <v>51000</v>
      </c>
      <c r="H78" s="220">
        <v>51</v>
      </c>
      <c r="I78" s="220">
        <v>51000</v>
      </c>
      <c r="J78" s="220">
        <v>51</v>
      </c>
      <c r="K78" s="216"/>
      <c r="L78" s="216"/>
    </row>
    <row r="79" spans="1:15" x14ac:dyDescent="0.2">
      <c r="F79" s="214">
        <v>44742</v>
      </c>
      <c r="G79" s="220">
        <v>34128</v>
      </c>
      <c r="H79" s="220">
        <v>34.1</v>
      </c>
      <c r="I79" s="220">
        <v>34128</v>
      </c>
      <c r="J79" s="220">
        <v>34.1</v>
      </c>
      <c r="K79" s="216"/>
      <c r="L79" s="216"/>
    </row>
    <row r="80" spans="1:15" x14ac:dyDescent="0.2">
      <c r="F80" s="214">
        <v>44742</v>
      </c>
      <c r="G80" s="220">
        <v>11164</v>
      </c>
      <c r="H80" s="220">
        <v>11.2</v>
      </c>
      <c r="I80" s="220">
        <v>11164</v>
      </c>
      <c r="J80" s="220">
        <v>11.2</v>
      </c>
      <c r="K80" s="216"/>
      <c r="L80" s="216"/>
    </row>
    <row r="81" spans="6:17" x14ac:dyDescent="0.2">
      <c r="F81" s="214">
        <v>44742</v>
      </c>
      <c r="G81" s="220">
        <v>6800</v>
      </c>
      <c r="H81" s="220">
        <v>6.8</v>
      </c>
      <c r="I81" s="220">
        <v>6800</v>
      </c>
      <c r="J81" s="220">
        <v>6.8</v>
      </c>
      <c r="K81" s="216"/>
      <c r="L81" s="216"/>
    </row>
    <row r="82" spans="6:17" x14ac:dyDescent="0.2">
      <c r="F82" s="214">
        <v>44742</v>
      </c>
      <c r="G82" s="220">
        <v>2000</v>
      </c>
      <c r="H82" s="220">
        <v>2</v>
      </c>
      <c r="I82" s="220">
        <v>2000</v>
      </c>
      <c r="J82" s="220">
        <v>2</v>
      </c>
      <c r="K82" s="216"/>
      <c r="L82" s="216"/>
    </row>
    <row r="83" spans="6:17" x14ac:dyDescent="0.2">
      <c r="F83" s="214">
        <v>44742</v>
      </c>
      <c r="G83" s="220">
        <v>21300</v>
      </c>
      <c r="H83" s="220">
        <v>21.3</v>
      </c>
      <c r="I83" s="220">
        <v>21300</v>
      </c>
      <c r="J83" s="220">
        <v>21.3</v>
      </c>
      <c r="K83" s="216"/>
      <c r="L83" s="216"/>
    </row>
    <row r="84" spans="6:17" x14ac:dyDescent="0.2">
      <c r="F84" s="214">
        <v>44742</v>
      </c>
      <c r="G84" s="220">
        <v>729000</v>
      </c>
      <c r="H84" s="220">
        <v>729</v>
      </c>
      <c r="I84" s="220">
        <v>729000</v>
      </c>
      <c r="J84" s="220">
        <v>729</v>
      </c>
      <c r="K84" s="216"/>
      <c r="L84" s="216"/>
    </row>
    <row r="85" spans="6:17" x14ac:dyDescent="0.2">
      <c r="F85" s="214">
        <v>44742</v>
      </c>
      <c r="G85" s="220">
        <v>123420</v>
      </c>
      <c r="H85" s="220">
        <v>123.4</v>
      </c>
      <c r="I85" s="220">
        <v>123420</v>
      </c>
      <c r="J85" s="220">
        <v>123.4</v>
      </c>
      <c r="K85" s="216"/>
      <c r="L85" s="216"/>
    </row>
    <row r="86" spans="6:17" x14ac:dyDescent="0.2">
      <c r="F86" s="214">
        <v>44742</v>
      </c>
      <c r="G86" s="220">
        <v>9000</v>
      </c>
      <c r="H86" s="220">
        <v>9</v>
      </c>
      <c r="I86" s="220">
        <v>9000</v>
      </c>
      <c r="J86" s="220">
        <v>9</v>
      </c>
      <c r="K86" s="216"/>
      <c r="L86" s="216"/>
    </row>
    <row r="87" spans="6:17" x14ac:dyDescent="0.2">
      <c r="F87" s="214">
        <v>44742</v>
      </c>
      <c r="G87" s="220">
        <v>123400</v>
      </c>
      <c r="H87" s="220">
        <v>123.4</v>
      </c>
      <c r="I87" s="220">
        <v>123400</v>
      </c>
      <c r="J87" s="220">
        <v>123.4</v>
      </c>
      <c r="K87" s="216"/>
      <c r="L87" s="216"/>
    </row>
    <row r="88" spans="6:17" x14ac:dyDescent="0.2">
      <c r="F88" s="214">
        <v>44742</v>
      </c>
      <c r="G88" s="220">
        <v>362300</v>
      </c>
      <c r="H88" s="220">
        <v>362.3</v>
      </c>
      <c r="I88" s="220">
        <v>362300</v>
      </c>
      <c r="J88" s="220">
        <v>362.3</v>
      </c>
      <c r="K88" s="216"/>
      <c r="L88" s="216"/>
      <c r="P88" t="s">
        <v>452</v>
      </c>
      <c r="Q88" s="225">
        <v>2439700</v>
      </c>
    </row>
    <row r="89" spans="6:17" x14ac:dyDescent="0.2">
      <c r="F89" s="214">
        <v>44742</v>
      </c>
      <c r="G89" s="215">
        <f>SUM(G75:G88)</f>
        <v>61169775.270000003</v>
      </c>
      <c r="H89" s="215">
        <f>SUM(H75:H88)</f>
        <v>61169.8</v>
      </c>
      <c r="I89" s="215">
        <f>SUM(I75:I88)</f>
        <v>68141242.340000004</v>
      </c>
      <c r="J89" s="215">
        <f>SUM(J75:J88)</f>
        <v>68141.299999999988</v>
      </c>
      <c r="K89" s="217">
        <f>(G89/1000)-H89</f>
        <v>-2.4729999997362029E-2</v>
      </c>
      <c r="L89" s="217">
        <f>(I89/1000)-J89</f>
        <v>-5.7659999991301447E-2</v>
      </c>
      <c r="N89" t="s">
        <v>451</v>
      </c>
      <c r="O89" s="224">
        <f>I89-G89</f>
        <v>6971467.0700000003</v>
      </c>
      <c r="P89" t="s">
        <v>453</v>
      </c>
      <c r="Q89" s="225">
        <v>4531767.07</v>
      </c>
    </row>
    <row r="90" spans="6:17" x14ac:dyDescent="0.2">
      <c r="F90" s="214">
        <v>44833</v>
      </c>
      <c r="G90" s="157">
        <v>17700</v>
      </c>
      <c r="H90" s="157">
        <v>17.7</v>
      </c>
      <c r="I90" s="157">
        <v>17700</v>
      </c>
      <c r="J90" s="157">
        <v>17.7</v>
      </c>
      <c r="K90" s="216"/>
      <c r="L90" s="216"/>
      <c r="P90" t="s">
        <v>374</v>
      </c>
      <c r="Q90" s="225">
        <f>Q88+Q89</f>
        <v>6971467.0700000003</v>
      </c>
    </row>
    <row r="91" spans="6:17" x14ac:dyDescent="0.2">
      <c r="F91" s="214">
        <v>44833</v>
      </c>
      <c r="G91" s="157">
        <v>9485.65</v>
      </c>
      <c r="H91" s="157">
        <v>9.5</v>
      </c>
      <c r="I91" s="157">
        <v>9485.65</v>
      </c>
      <c r="J91" s="157">
        <v>9.5</v>
      </c>
      <c r="K91" s="216"/>
      <c r="L91" s="216"/>
      <c r="Q91" s="225"/>
    </row>
    <row r="92" spans="6:17" x14ac:dyDescent="0.2">
      <c r="F92" s="214">
        <v>44833</v>
      </c>
      <c r="G92" s="157">
        <v>20828</v>
      </c>
      <c r="H92" s="157">
        <v>20.8</v>
      </c>
      <c r="I92" s="157">
        <v>20828</v>
      </c>
      <c r="J92" s="157">
        <v>20.8</v>
      </c>
      <c r="K92" s="216"/>
      <c r="L92" s="216"/>
      <c r="Q92" s="225"/>
    </row>
    <row r="93" spans="6:17" x14ac:dyDescent="0.2">
      <c r="F93" s="214">
        <v>44833</v>
      </c>
      <c r="G93" s="157">
        <v>61100</v>
      </c>
      <c r="H93" s="157">
        <v>61.1</v>
      </c>
      <c r="I93" s="157">
        <v>61100</v>
      </c>
      <c r="J93" s="157">
        <v>61.1</v>
      </c>
      <c r="K93" s="216"/>
      <c r="L93" s="216"/>
    </row>
    <row r="94" spans="6:17" x14ac:dyDescent="0.2">
      <c r="F94" s="214">
        <v>44833</v>
      </c>
      <c r="G94" s="157">
        <v>71400</v>
      </c>
      <c r="H94" s="157">
        <v>71.400000000000006</v>
      </c>
      <c r="I94" s="157">
        <v>71400</v>
      </c>
      <c r="J94" s="157">
        <v>71.400000000000006</v>
      </c>
      <c r="K94" s="216"/>
      <c r="L94" s="216"/>
    </row>
    <row r="95" spans="6:17" x14ac:dyDescent="0.2">
      <c r="F95" s="214">
        <v>44833</v>
      </c>
      <c r="G95" s="215">
        <f>SUM(G89:G94)</f>
        <v>61350288.920000002</v>
      </c>
      <c r="H95" s="215">
        <f t="shared" ref="H95:J95" si="16">SUM(H89:H94)</f>
        <v>61350.3</v>
      </c>
      <c r="I95" s="215">
        <f t="shared" si="16"/>
        <v>68321755.99000001</v>
      </c>
      <c r="J95" s="215">
        <f t="shared" si="16"/>
        <v>68321.799999999988</v>
      </c>
      <c r="K95" s="217">
        <f>(G95/1000)-H95</f>
        <v>-1.1080000003858004E-2</v>
      </c>
      <c r="L95" s="217">
        <f>(I95/1000)-J95</f>
        <v>-4.4009999983245507E-2</v>
      </c>
      <c r="N95" t="s">
        <v>451</v>
      </c>
      <c r="O95" s="224">
        <f>I95-G95</f>
        <v>6971467.0700000077</v>
      </c>
      <c r="Q95" s="229">
        <f>O95-Q90</f>
        <v>7.4505805969238281E-9</v>
      </c>
    </row>
    <row r="96" spans="6:17" ht="38.25" x14ac:dyDescent="0.2">
      <c r="N96" s="230" t="s">
        <v>459</v>
      </c>
      <c r="O96" s="224">
        <f>B63-H95</f>
        <v>0</v>
      </c>
      <c r="P96" s="225">
        <f>B68-J95</f>
        <v>0</v>
      </c>
    </row>
  </sheetData>
  <mergeCells count="11">
    <mergeCell ref="G73:H73"/>
    <mergeCell ref="I73:J73"/>
    <mergeCell ref="G72:J72"/>
    <mergeCell ref="K72:L72"/>
    <mergeCell ref="K73:K74"/>
    <mergeCell ref="L73:L74"/>
    <mergeCell ref="C2:D2"/>
    <mergeCell ref="G34:J34"/>
    <mergeCell ref="G58:J58"/>
    <mergeCell ref="G38:J38"/>
    <mergeCell ref="G2:J2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6</vt:i4>
      </vt:variant>
      <vt:variant>
        <vt:lpstr>Įvardytieji diapazonai</vt:lpstr>
      </vt:variant>
      <vt:variant>
        <vt:i4>5</vt:i4>
      </vt:variant>
    </vt:vector>
  </HeadingPairs>
  <TitlesOfParts>
    <vt:vector size="11" baseType="lpstr">
      <vt:lpstr>1 priedas_pajamos</vt:lpstr>
      <vt:lpstr>2 priedas_pajamų įmokos</vt:lpstr>
      <vt:lpstr>3 priedas_asignavimai</vt:lpstr>
      <vt:lpstr>4 priedas_ nepanaudotos lėšos</vt:lpstr>
      <vt:lpstr>5 piedas_suvestinė pagal progr</vt:lpstr>
      <vt:lpstr>tikrinimui</vt:lpstr>
      <vt:lpstr>'1 priedas_pajamos'!Print_Titles</vt:lpstr>
      <vt:lpstr>'2 priedas_pajamų įmokos'!Print_Titles</vt:lpstr>
      <vt:lpstr>'3 priedas_asignavimai'!Print_Titles</vt:lpstr>
      <vt:lpstr>'4 priedas_ nepanaudotos lėšos'!Print_Titles</vt:lpstr>
      <vt:lpstr>'5 piedas_suvestinė pagal progr'!Print_Titles</vt:lpstr>
    </vt:vector>
  </TitlesOfParts>
  <Company>TELSIU RAJONO SAVIVALDYBE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2022-09-20T06:59:02Z</cp:lastPrinted>
  <dcterms:created xsi:type="dcterms:W3CDTF">2007-01-10T08:42:24Z</dcterms:created>
  <dcterms:modified xsi:type="dcterms:W3CDTF">2022-09-30T07:36:15Z</dcterms:modified>
</cp:coreProperties>
</file>