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2020 igyvendinimo atask\"/>
    </mc:Choice>
  </mc:AlternateContent>
  <xr:revisionPtr revIDLastSave="0" documentId="13_ncr:1_{45DD194D-6FC1-4757-AF59-E9E6C406FF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as" sheetId="2" r:id="rId1"/>
  </sheets>
  <calcPr calcId="181029"/>
</workbook>
</file>

<file path=xl/calcChain.xml><?xml version="1.0" encoding="utf-8"?>
<calcChain xmlns="http://schemas.openxmlformats.org/spreadsheetml/2006/main">
  <c r="M63" i="2" l="1"/>
  <c r="M66" i="2"/>
  <c r="O39" i="2"/>
  <c r="E15" i="2" l="1"/>
  <c r="E13" i="2" s="1"/>
  <c r="E11" i="2" s="1"/>
  <c r="F15" i="2"/>
  <c r="F13" i="2" s="1"/>
  <c r="F11" i="2" s="1"/>
  <c r="G15" i="2"/>
  <c r="G13" i="2" s="1"/>
  <c r="G11" i="2" s="1"/>
  <c r="H15" i="2"/>
  <c r="H13" i="2" s="1"/>
  <c r="H11" i="2" s="1"/>
  <c r="I15" i="2"/>
  <c r="I13" i="2" s="1"/>
  <c r="I11" i="2" s="1"/>
  <c r="J15" i="2"/>
  <c r="J13" i="2" s="1"/>
  <c r="J11" i="2" s="1"/>
  <c r="K15" i="2"/>
  <c r="K13" i="2" s="1"/>
  <c r="K11" i="2" s="1"/>
  <c r="L15" i="2"/>
  <c r="L13" i="2" s="1"/>
  <c r="L11" i="2" s="1"/>
  <c r="M15" i="2"/>
  <c r="M13" i="2" s="1"/>
  <c r="M11" i="2" s="1"/>
  <c r="N15" i="2"/>
  <c r="N13" i="2" s="1"/>
  <c r="N11" i="2" s="1"/>
  <c r="O15" i="2"/>
  <c r="O13" i="2" s="1"/>
  <c r="O11" i="2" s="1"/>
  <c r="P15" i="2"/>
  <c r="P13" i="2" s="1"/>
  <c r="P11" i="2" s="1"/>
  <c r="E21" i="2"/>
  <c r="E17" i="2" s="1"/>
  <c r="F21" i="2"/>
  <c r="F17" i="2" s="1"/>
  <c r="G21" i="2"/>
  <c r="G17" i="2" s="1"/>
  <c r="H21" i="2"/>
  <c r="H17" i="2" s="1"/>
  <c r="I21" i="2"/>
  <c r="I17" i="2" s="1"/>
  <c r="J21" i="2"/>
  <c r="J17" i="2" s="1"/>
  <c r="K21" i="2"/>
  <c r="K17" i="2" s="1"/>
  <c r="L21" i="2"/>
  <c r="L17" i="2" s="1"/>
  <c r="M21" i="2"/>
  <c r="M17" i="2" s="1"/>
  <c r="N21" i="2"/>
  <c r="N17" i="2" s="1"/>
  <c r="O21" i="2"/>
  <c r="O17" i="2" s="1"/>
  <c r="P21" i="2"/>
  <c r="P17" i="2" s="1"/>
  <c r="E34" i="2"/>
  <c r="F34" i="2"/>
  <c r="G34" i="2"/>
  <c r="H34" i="2"/>
  <c r="I34" i="2"/>
  <c r="J34" i="2"/>
  <c r="K34" i="2"/>
  <c r="L34" i="2"/>
  <c r="M34" i="2"/>
  <c r="N34" i="2"/>
  <c r="O34" i="2"/>
  <c r="P34" i="2"/>
  <c r="E48" i="2"/>
  <c r="F48" i="2"/>
  <c r="G48" i="2"/>
  <c r="H48" i="2"/>
  <c r="I48" i="2"/>
  <c r="J48" i="2"/>
  <c r="K48" i="2"/>
  <c r="L48" i="2"/>
  <c r="M48" i="2"/>
  <c r="N48" i="2"/>
  <c r="O48" i="2"/>
  <c r="P48" i="2"/>
  <c r="C60" i="2"/>
  <c r="D60" i="2"/>
  <c r="E60" i="2"/>
  <c r="F60" i="2"/>
  <c r="G60" i="2"/>
  <c r="H60" i="2"/>
  <c r="I60" i="2"/>
  <c r="J60" i="2"/>
  <c r="K60" i="2"/>
  <c r="L60" i="2"/>
  <c r="M60" i="2"/>
  <c r="N60" i="2"/>
  <c r="C62" i="2"/>
  <c r="D62" i="2"/>
  <c r="E62" i="2"/>
  <c r="F62" i="2"/>
  <c r="G62" i="2"/>
  <c r="H62" i="2"/>
  <c r="I62" i="2"/>
  <c r="J62" i="2"/>
  <c r="K62" i="2"/>
  <c r="L62" i="2"/>
  <c r="M62" i="2"/>
  <c r="N62" i="2"/>
  <c r="C67" i="2"/>
  <c r="D67" i="2"/>
  <c r="E67" i="2"/>
  <c r="F67" i="2"/>
  <c r="G67" i="2"/>
  <c r="H67" i="2"/>
  <c r="I67" i="2"/>
  <c r="J67" i="2"/>
  <c r="K67" i="2"/>
  <c r="L67" i="2"/>
  <c r="M67" i="2"/>
  <c r="N67" i="2"/>
  <c r="F59" i="2" l="1"/>
  <c r="F70" i="2" s="1"/>
  <c r="H31" i="2"/>
  <c r="H30" i="2" s="1"/>
  <c r="M59" i="2"/>
  <c r="M70" i="2" s="1"/>
  <c r="I59" i="2"/>
  <c r="I70" i="2" s="1"/>
  <c r="E59" i="2"/>
  <c r="E70" i="2" s="1"/>
  <c r="O31" i="2"/>
  <c r="O30" i="2" s="1"/>
  <c r="K31" i="2"/>
  <c r="K30" i="2" s="1"/>
  <c r="G31" i="2"/>
  <c r="G30" i="2" s="1"/>
  <c r="N59" i="2"/>
  <c r="N70" i="2" s="1"/>
  <c r="P31" i="2"/>
  <c r="P30" i="2" s="1"/>
  <c r="L59" i="2"/>
  <c r="L70" i="2" s="1"/>
  <c r="H59" i="2"/>
  <c r="H70" i="2" s="1"/>
  <c r="D59" i="2"/>
  <c r="D70" i="2" s="1"/>
  <c r="N31" i="2"/>
  <c r="N30" i="2" s="1"/>
  <c r="J31" i="2"/>
  <c r="J30" i="2" s="1"/>
  <c r="F31" i="2"/>
  <c r="F30" i="2" s="1"/>
  <c r="J59" i="2"/>
  <c r="J70" i="2" s="1"/>
  <c r="L31" i="2"/>
  <c r="L30" i="2" s="1"/>
  <c r="K59" i="2"/>
  <c r="K70" i="2" s="1"/>
  <c r="G59" i="2"/>
  <c r="G70" i="2" s="1"/>
  <c r="C59" i="2"/>
  <c r="C70" i="2" s="1"/>
  <c r="M31" i="2"/>
  <c r="M30" i="2" s="1"/>
  <c r="I31" i="2"/>
  <c r="I30" i="2" s="1"/>
  <c r="E31" i="2"/>
  <c r="E30" i="2" s="1"/>
  <c r="P10" i="2"/>
  <c r="P9" i="2" s="1"/>
  <c r="L10" i="2"/>
  <c r="L9" i="2" s="1"/>
  <c r="H10" i="2"/>
  <c r="H9" i="2" s="1"/>
  <c r="O10" i="2"/>
  <c r="O9" i="2" s="1"/>
  <c r="K10" i="2"/>
  <c r="K9" i="2" s="1"/>
  <c r="G10" i="2"/>
  <c r="N10" i="2"/>
  <c r="N9" i="2" s="1"/>
  <c r="J10" i="2"/>
  <c r="J9" i="2" s="1"/>
  <c r="F10" i="2"/>
  <c r="M10" i="2"/>
  <c r="M9" i="2" s="1"/>
  <c r="I10" i="2"/>
  <c r="I9" i="2" s="1"/>
  <c r="E10" i="2"/>
  <c r="E9" i="2" s="1"/>
  <c r="G9" i="2" l="1"/>
  <c r="F9" i="2"/>
</calcChain>
</file>

<file path=xl/sharedStrings.xml><?xml version="1.0" encoding="utf-8"?>
<sst xmlns="http://schemas.openxmlformats.org/spreadsheetml/2006/main" count="132" uniqueCount="79">
  <si>
    <t>Kodas</t>
  </si>
  <si>
    <t>Pavadinimas</t>
  </si>
  <si>
    <t>Asign. valdytojas</t>
  </si>
  <si>
    <t>SP lėšos</t>
  </si>
  <si>
    <t>2020-ųjų m. asignavimų poreikis</t>
  </si>
  <si>
    <t>2020-ųjų m. patvirtinta taryboje</t>
  </si>
  <si>
    <t>Asignavimų patikslinimai 2020-ųjų m. eigoje</t>
  </si>
  <si>
    <t>Kasinės išlaidos</t>
  </si>
  <si>
    <t>Nepanaudotas asignavimų likutis</t>
  </si>
  <si>
    <t>Iš viso</t>
  </si>
  <si>
    <t>Išlaidoms</t>
  </si>
  <si>
    <t>turtui įsigyti</t>
  </si>
  <si>
    <t>Papildomai skirta, nuimta, perkelta</t>
  </si>
  <si>
    <t>Patikslintas biudžeto planas</t>
  </si>
  <si>
    <t>Iš jų darbo užmokesčiui</t>
  </si>
  <si>
    <t>06.</t>
  </si>
  <si>
    <t>Verslo rėmimo, aplinkos apsaugos ir žemės ūkio plėtros programa</t>
  </si>
  <si>
    <t>06.01.</t>
  </si>
  <si>
    <t>Didinti rajono investicinės ir verslo aplinkos patrauklumą</t>
  </si>
  <si>
    <t>06.01.01.</t>
  </si>
  <si>
    <t>Vykdyti rajono melioracijos statinių priežiūros ir remonto darbus</t>
  </si>
  <si>
    <t>06.01.01.01.</t>
  </si>
  <si>
    <t>Žemės melioravimo darbai</t>
  </si>
  <si>
    <t>SB (deleg)</t>
  </si>
  <si>
    <t>06.01.01.02.</t>
  </si>
  <si>
    <t>Melioracijos projektų įgyvendinimas</t>
  </si>
  <si>
    <t>06.01.01.02.01.</t>
  </si>
  <si>
    <t>ES solidarumo fondo įgyvendinimas</t>
  </si>
  <si>
    <t>ES</t>
  </si>
  <si>
    <t>06.01.01.02.02.</t>
  </si>
  <si>
    <t>Akmenės rajono valstybinių melioracijos ir hidrotechnikos statinių rekonstrukcija</t>
  </si>
  <si>
    <t>SB (KR)</t>
  </si>
  <si>
    <t>06.01.02.</t>
  </si>
  <si>
    <t>Skatinti verslo ir kaimo plėtrą rajone</t>
  </si>
  <si>
    <t>06.01.02.01.</t>
  </si>
  <si>
    <t>Savivaldybės smulkiojo ir vidutinio verslo plėtros programos įgyvendinimas</t>
  </si>
  <si>
    <t>06.01.02.02.</t>
  </si>
  <si>
    <t>Kaimo plėtros fondo įgyvendinimas (parama žemės ūkio subjektams)</t>
  </si>
  <si>
    <t>06.01.02.03.</t>
  </si>
  <si>
    <t>Savivaldybės bendruomenių ir visuomeninių organizacijų rėmimo programos įgyvendinimas (kaimo bendruomenių rėmimas)</t>
  </si>
  <si>
    <t>AL (KR)</t>
  </si>
  <si>
    <t>VB</t>
  </si>
  <si>
    <t>06.02.</t>
  </si>
  <si>
    <t>Išsaugoti ir gerinti rajono aplinkos kokybę</t>
  </si>
  <si>
    <t>06.02.01.</t>
  </si>
  <si>
    <t>Vykdyti aplinką tausojančias priemones</t>
  </si>
  <si>
    <t>06.02.01.01.</t>
  </si>
  <si>
    <t>Komunalinių atliekų surinkimas ir tvarkymas</t>
  </si>
  <si>
    <t>06.02.01.02.</t>
  </si>
  <si>
    <t>Pakuočių atliekų surinkimo priemonių (konteinerių) pirkimas</t>
  </si>
  <si>
    <t>06.02.01.03.</t>
  </si>
  <si>
    <t>Savivaldybės aplinkos apsaugos rėmimo specialiosios programos įgyvendinimas</t>
  </si>
  <si>
    <t>SB (AA)</t>
  </si>
  <si>
    <t>AL (AA)</t>
  </si>
  <si>
    <t>06.02.01.04.</t>
  </si>
  <si>
    <t>Miesto miškų priežiūros ir tvarkymo darbams vykdyti</t>
  </si>
  <si>
    <t>06.02.01.05.</t>
  </si>
  <si>
    <t>Aplinkos būklės gerinimas</t>
  </si>
  <si>
    <t>2.1.</t>
  </si>
  <si>
    <t>1. Savivaldybės biudžeto lėšos</t>
  </si>
  <si>
    <t>2.1.1.</t>
  </si>
  <si>
    <t>Valstybės biudžeto specialioji tikslinė dotacija, iš jos:</t>
  </si>
  <si>
    <t>valstybės deleguotoms funkcijom vykdyti</t>
  </si>
  <si>
    <t>2.1.2.</t>
  </si>
  <si>
    <t>Apyvartos lėšos, iš jų:</t>
  </si>
  <si>
    <t>aplinkos apsaugos specialiosios programos laisvi likučiai</t>
  </si>
  <si>
    <t>laisvi biudžeto lėšų likučiai</t>
  </si>
  <si>
    <t>Aplinkos apsaugos rėmimo specialioji programa (aplinkos apsaugos priemonės)</t>
  </si>
  <si>
    <t>Savivaldybės biudžeto lėšos kitoms reikmėms atlikti</t>
  </si>
  <si>
    <t>2.2</t>
  </si>
  <si>
    <t>2. Kitų šaltinių lėšos</t>
  </si>
  <si>
    <t>Europos Sąjungos lėšos</t>
  </si>
  <si>
    <t>Valstybės biudžeto lėšos</t>
  </si>
  <si>
    <t>IŠ VISO:</t>
  </si>
  <si>
    <t>Akmenės rajono savivaldybės 2020-2022 m. strateginio veikos plano įgyvendinimo 2020 m. ataskaitos</t>
  </si>
  <si>
    <t>6 priedas</t>
  </si>
  <si>
    <t xml:space="preserve"> TIKSLŲ. UŽDAVINIŲ, PRIEMONIŲ IR ASIGNAVIMŲ 2020 M. ATASKAITA</t>
  </si>
  <si>
    <t>AKMENĖS RAJONO SAVIVALDYBĖS</t>
  </si>
  <si>
    <t xml:space="preserve"> 2020-2022 M. VERSLO RĖMIMO, APLINKOS APSAUGOS IR ŽEMĖS ŪKIO PLĖTROS PROGRAMOS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</si>
</sst>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1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EBEB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Border="0"/>
  </cellStyleXfs>
  <cellXfs count="69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vertical="top" readingOrder="1"/>
      <protection locked="0"/>
    </xf>
    <xf numFmtId="164" fontId="4" fillId="3" borderId="2" xfId="0" applyNumberFormat="1" applyFont="1" applyFill="1" applyBorder="1" applyAlignment="1" applyProtection="1">
      <alignment horizontal="right" vertical="top" readingOrder="1"/>
    </xf>
    <xf numFmtId="0" fontId="5" fillId="0" borderId="1" xfId="0" applyNumberFormat="1" applyFont="1" applyFill="1" applyBorder="1" applyAlignment="1" applyProtection="1">
      <alignment vertical="top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readingOrder="1"/>
    </xf>
    <xf numFmtId="0" fontId="5" fillId="4" borderId="1" xfId="0" applyNumberFormat="1" applyFont="1" applyFill="1" applyBorder="1" applyAlignment="1" applyProtection="1">
      <alignment vertical="top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readingOrder="1"/>
    </xf>
    <xf numFmtId="164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3" xfId="0" applyNumberFormat="1" applyFont="1" applyFill="1" applyBorder="1" applyAlignment="1" applyProtection="1">
      <alignment vertical="top" readingOrder="1"/>
      <protection locked="0"/>
    </xf>
    <xf numFmtId="0" fontId="5" fillId="0" borderId="4" xfId="0" applyNumberFormat="1" applyFont="1" applyFill="1" applyBorder="1" applyAlignment="1" applyProtection="1">
      <alignment vertical="top" readingOrder="1"/>
      <protection locked="0"/>
    </xf>
    <xf numFmtId="164" fontId="5" fillId="0" borderId="4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5" xfId="0" applyNumberFormat="1" applyFont="1" applyFill="1" applyBorder="1" applyAlignment="1" applyProtection="1">
      <alignment vertical="top" readingOrder="1"/>
      <protection locked="0"/>
    </xf>
    <xf numFmtId="164" fontId="5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5" fillId="2" borderId="0" xfId="0" applyNumberFormat="1" applyFont="1" applyFill="1" applyAlignment="1" applyProtection="1">
      <alignment vertical="top" readingOrder="1"/>
      <protection locked="0"/>
    </xf>
    <xf numFmtId="164" fontId="5" fillId="2" borderId="0" xfId="0" applyNumberFormat="1" applyFont="1" applyFill="1" applyAlignment="1" applyProtection="1">
      <alignment horizontal="right" vertical="top" readingOrder="1"/>
      <protection locked="0"/>
    </xf>
    <xf numFmtId="164" fontId="5" fillId="0" borderId="4" xfId="0" applyNumberFormat="1" applyFont="1" applyFill="1" applyBorder="1" applyAlignment="1" applyProtection="1">
      <alignment horizontal="right" vertical="top" readingOrder="1"/>
    </xf>
    <xf numFmtId="0" fontId="6" fillId="5" borderId="4" xfId="0" applyNumberFormat="1" applyFont="1" applyFill="1" applyBorder="1" applyAlignment="1" applyProtection="1">
      <alignment vertical="top" readingOrder="1"/>
      <protection locked="0"/>
    </xf>
    <xf numFmtId="164" fontId="6" fillId="5" borderId="4" xfId="0" applyNumberFormat="1" applyFont="1" applyFill="1" applyBorder="1" applyAlignment="1" applyProtection="1">
      <alignment horizontal="right" vertical="top" readingOrder="1"/>
    </xf>
    <xf numFmtId="0" fontId="0" fillId="2" borderId="0" xfId="0" applyNumberFormat="1" applyFill="1" applyAlignment="1" applyProtection="1"/>
    <xf numFmtId="164" fontId="5" fillId="6" borderId="4" xfId="0" applyNumberFormat="1" applyFont="1" applyFill="1" applyBorder="1" applyAlignment="1" applyProtection="1">
      <alignment horizontal="right" vertical="top" readingOrder="1"/>
    </xf>
    <xf numFmtId="164" fontId="5" fillId="6" borderId="4" xfId="0" applyNumberFormat="1" applyFont="1" applyFill="1" applyBorder="1" applyAlignment="1" applyProtection="1">
      <alignment horizontal="right" vertical="top" readingOrder="1"/>
      <protection locked="0"/>
    </xf>
    <xf numFmtId="164" fontId="6" fillId="7" borderId="4" xfId="0" applyNumberFormat="1" applyFont="1" applyFill="1" applyBorder="1" applyAlignment="1" applyProtection="1">
      <alignment horizontal="right" vertical="top" readingOrder="1"/>
    </xf>
    <xf numFmtId="0" fontId="0" fillId="0" borderId="0" xfId="0" applyNumberFormat="1" applyFill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readingOrder="1"/>
    </xf>
    <xf numFmtId="0" fontId="2" fillId="0" borderId="6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ill="1" applyAlignment="1" applyProtection="1">
      <alignment vertical="center"/>
    </xf>
    <xf numFmtId="0" fontId="4" fillId="3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4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6" xfId="0" applyNumberFormat="1" applyFont="1" applyFill="1" applyBorder="1" applyAlignment="1" applyProtection="1">
      <alignment horizontal="center" vertical="top" readingOrder="1"/>
      <protection locked="0"/>
    </xf>
    <xf numFmtId="0" fontId="5" fillId="2" borderId="0" xfId="0" applyNumberFormat="1" applyFont="1" applyFill="1" applyAlignment="1" applyProtection="1">
      <alignment horizontal="center" vertical="top" readingOrder="1"/>
      <protection locked="0"/>
    </xf>
    <xf numFmtId="164" fontId="5" fillId="0" borderId="4" xfId="0" applyNumberFormat="1" applyFont="1" applyFill="1" applyBorder="1" applyAlignment="1" applyProtection="1">
      <alignment horizontal="center" vertical="top" readingOrder="1"/>
    </xf>
    <xf numFmtId="164" fontId="5" fillId="0" borderId="4" xfId="0" applyNumberFormat="1" applyFont="1" applyFill="1" applyBorder="1" applyAlignment="1" applyProtection="1">
      <alignment horizontal="center" vertical="top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top" readingOrder="1"/>
    </xf>
    <xf numFmtId="0" fontId="0" fillId="0" borderId="0" xfId="0" applyNumberFormat="1" applyFill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vertical="top" wrapText="1" readingOrder="1"/>
      <protection locked="0"/>
    </xf>
    <xf numFmtId="0" fontId="5" fillId="0" borderId="2" xfId="0" applyNumberFormat="1" applyFont="1" applyFill="1" applyBorder="1" applyAlignment="1" applyProtection="1">
      <alignment vertical="top" wrapText="1" readingOrder="1"/>
      <protection locked="0"/>
    </xf>
    <xf numFmtId="0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5" fillId="0" borderId="4" xfId="0" applyNumberFormat="1" applyFont="1" applyFill="1" applyBorder="1" applyAlignment="1" applyProtection="1">
      <alignment vertical="top" wrapText="1" readingOrder="1"/>
      <protection locked="0"/>
    </xf>
    <xf numFmtId="0" fontId="5" fillId="0" borderId="6" xfId="0" applyNumberFormat="1" applyFont="1" applyFill="1" applyBorder="1" applyAlignment="1" applyProtection="1">
      <alignment vertical="top" wrapText="1" readingOrder="1"/>
      <protection locked="0"/>
    </xf>
    <xf numFmtId="0" fontId="5" fillId="2" borderId="0" xfId="0" applyNumberFormat="1" applyFont="1" applyFill="1" applyAlignment="1" applyProtection="1">
      <alignment vertical="top" wrapText="1" readingOrder="1"/>
      <protection locked="0"/>
    </xf>
    <xf numFmtId="0" fontId="6" fillId="5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NumberFormat="1" applyFill="1" applyAlignment="1" applyProtection="1">
      <alignment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readingOrder="1"/>
    </xf>
    <xf numFmtId="0" fontId="2" fillId="0" borderId="3" xfId="0" applyNumberFormat="1" applyFont="1" applyFill="1" applyBorder="1" applyAlignment="1" applyProtection="1">
      <alignment horizontal="center" vertical="center" readingOrder="1"/>
    </xf>
    <xf numFmtId="0" fontId="2" fillId="0" borderId="5" xfId="0" applyNumberFormat="1" applyFont="1" applyFill="1" applyBorder="1" applyAlignment="1" applyProtection="1">
      <alignment horizontal="center" vertical="center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6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2" fillId="0" borderId="4" xfId="0" applyNumberFormat="1" applyFont="1" applyFill="1" applyBorder="1" applyAlignment="1" applyProtection="1">
      <alignment horizontal="center" vertical="center" readingOrder="1"/>
    </xf>
    <xf numFmtId="0" fontId="2" fillId="0" borderId="6" xfId="0" applyNumberFormat="1" applyFont="1" applyFill="1" applyBorder="1" applyAlignment="1" applyProtection="1">
      <alignment horizontal="center" vertical="center" readingOrder="1"/>
    </xf>
    <xf numFmtId="0" fontId="2" fillId="6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7" fillId="2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zoomScale="75" zoomScaleNormal="75" workbookViewId="0">
      <selection activeCell="G8" sqref="G8"/>
    </sheetView>
  </sheetViews>
  <sheetFormatPr defaultRowHeight="15" x14ac:dyDescent="0.25"/>
  <cols>
    <col min="1" max="1" width="12.42578125" customWidth="1"/>
    <col min="2" max="2" width="50.7109375" style="45" customWidth="1"/>
    <col min="3" max="3" width="14.5703125" style="37" customWidth="1"/>
    <col min="4" max="4" width="12.85546875" style="37" customWidth="1"/>
    <col min="5" max="5" width="18.7109375" bestFit="1" customWidth="1"/>
    <col min="6" max="6" width="14.85546875" customWidth="1"/>
    <col min="7" max="7" width="19.42578125" customWidth="1"/>
    <col min="8" max="8" width="15" customWidth="1"/>
    <col min="9" max="9" width="19.42578125" customWidth="1"/>
    <col min="10" max="10" width="15" customWidth="1"/>
    <col min="11" max="11" width="19.42578125" customWidth="1"/>
    <col min="12" max="15" width="15" customWidth="1"/>
    <col min="16" max="16" width="14.140625" customWidth="1"/>
  </cols>
  <sheetData>
    <row r="1" spans="1:16" s="1" customFormat="1" x14ac:dyDescent="0.25">
      <c r="A1" s="68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25">
      <c r="A2" s="46"/>
      <c r="B2" s="47"/>
      <c r="C2" s="48"/>
      <c r="D2" s="48"/>
      <c r="E2" s="46"/>
      <c r="F2" s="46"/>
      <c r="G2" s="46"/>
      <c r="H2" s="46"/>
      <c r="I2" s="46"/>
      <c r="J2" s="46"/>
      <c r="K2" s="46"/>
      <c r="L2" s="46"/>
      <c r="M2" s="46"/>
      <c r="N2" s="46"/>
      <c r="O2" s="68" t="s">
        <v>75</v>
      </c>
      <c r="P2" s="61"/>
    </row>
    <row r="3" spans="1:16" x14ac:dyDescent="0.25">
      <c r="A3" s="62" t="s">
        <v>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x14ac:dyDescent="0.25">
      <c r="A4" s="64" t="s">
        <v>78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5.75" thickBot="1" x14ac:dyDescent="0.3">
      <c r="A5" s="66" t="s">
        <v>76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24" customFormat="1" ht="24" customHeight="1" x14ac:dyDescent="0.25">
      <c r="A6" s="51" t="s">
        <v>0</v>
      </c>
      <c r="B6" s="54" t="s">
        <v>1</v>
      </c>
      <c r="C6" s="56" t="s">
        <v>2</v>
      </c>
      <c r="D6" s="56" t="s">
        <v>3</v>
      </c>
      <c r="E6" s="54" t="s">
        <v>4</v>
      </c>
      <c r="F6" s="60"/>
      <c r="G6" s="60"/>
      <c r="H6" s="60"/>
      <c r="I6" s="54" t="s">
        <v>5</v>
      </c>
      <c r="J6" s="60"/>
      <c r="K6" s="60"/>
      <c r="L6" s="60"/>
      <c r="M6" s="54" t="s">
        <v>6</v>
      </c>
      <c r="N6" s="60"/>
      <c r="O6" s="56" t="s">
        <v>7</v>
      </c>
      <c r="P6" s="56" t="s">
        <v>8</v>
      </c>
    </row>
    <row r="7" spans="1:16" s="24" customFormat="1" x14ac:dyDescent="0.25">
      <c r="A7" s="52"/>
      <c r="B7" s="49"/>
      <c r="C7" s="57"/>
      <c r="D7" s="57"/>
      <c r="E7" s="57" t="s">
        <v>9</v>
      </c>
      <c r="F7" s="49" t="s">
        <v>10</v>
      </c>
      <c r="G7" s="50"/>
      <c r="H7" s="57" t="s">
        <v>11</v>
      </c>
      <c r="I7" s="57" t="s">
        <v>9</v>
      </c>
      <c r="J7" s="49" t="s">
        <v>10</v>
      </c>
      <c r="K7" s="50"/>
      <c r="L7" s="57" t="s">
        <v>11</v>
      </c>
      <c r="M7" s="49" t="s">
        <v>12</v>
      </c>
      <c r="N7" s="49" t="s">
        <v>13</v>
      </c>
      <c r="O7" s="57"/>
      <c r="P7" s="57"/>
    </row>
    <row r="8" spans="1:16" s="27" customFormat="1" ht="24" customHeight="1" x14ac:dyDescent="0.25">
      <c r="A8" s="53"/>
      <c r="B8" s="55"/>
      <c r="C8" s="58"/>
      <c r="D8" s="58"/>
      <c r="E8" s="58"/>
      <c r="F8" s="26" t="s">
        <v>9</v>
      </c>
      <c r="G8" s="26" t="s">
        <v>14</v>
      </c>
      <c r="H8" s="58"/>
      <c r="I8" s="58"/>
      <c r="J8" s="26" t="s">
        <v>9</v>
      </c>
      <c r="K8" s="26" t="s">
        <v>14</v>
      </c>
      <c r="L8" s="58"/>
      <c r="M8" s="55"/>
      <c r="N8" s="55"/>
      <c r="O8" s="58"/>
      <c r="P8" s="58"/>
    </row>
    <row r="9" spans="1:16" ht="25.5" x14ac:dyDescent="0.25">
      <c r="A9" s="2" t="s">
        <v>15</v>
      </c>
      <c r="B9" s="38" t="s">
        <v>16</v>
      </c>
      <c r="C9" s="28"/>
      <c r="D9" s="28"/>
      <c r="E9" s="3">
        <f t="shared" ref="E9:P9" si="0">E10+E30</f>
        <v>1703896.04</v>
      </c>
      <c r="F9" s="3">
        <f t="shared" si="0"/>
        <v>1400819.04</v>
      </c>
      <c r="G9" s="3">
        <f t="shared" si="0"/>
        <v>24887.759999999998</v>
      </c>
      <c r="H9" s="3">
        <f t="shared" si="0"/>
        <v>303077</v>
      </c>
      <c r="I9" s="3">
        <f t="shared" si="0"/>
        <v>1536137.6199999999</v>
      </c>
      <c r="J9" s="3">
        <f t="shared" si="0"/>
        <v>1480396.62</v>
      </c>
      <c r="K9" s="3">
        <f t="shared" si="0"/>
        <v>8556</v>
      </c>
      <c r="L9" s="3">
        <f t="shared" si="0"/>
        <v>55741</v>
      </c>
      <c r="M9" s="3">
        <f t="shared" si="0"/>
        <v>228684.03</v>
      </c>
      <c r="N9" s="3">
        <f t="shared" si="0"/>
        <v>1764821.65</v>
      </c>
      <c r="O9" s="3">
        <f t="shared" si="0"/>
        <v>1492280.15</v>
      </c>
      <c r="P9" s="3">
        <f t="shared" si="0"/>
        <v>273592.75</v>
      </c>
    </row>
    <row r="10" spans="1:16" x14ac:dyDescent="0.25">
      <c r="A10" s="4" t="s">
        <v>17</v>
      </c>
      <c r="B10" s="39" t="s">
        <v>18</v>
      </c>
      <c r="C10" s="29"/>
      <c r="D10" s="29"/>
      <c r="E10" s="5">
        <f t="shared" ref="E10:P10" si="1">E11+E17</f>
        <v>485880.04000000004</v>
      </c>
      <c r="F10" s="5">
        <f t="shared" si="1"/>
        <v>482723.04000000004</v>
      </c>
      <c r="G10" s="5">
        <f t="shared" si="1"/>
        <v>24887.759999999998</v>
      </c>
      <c r="H10" s="5">
        <f t="shared" si="1"/>
        <v>3157</v>
      </c>
      <c r="I10" s="5">
        <f t="shared" si="1"/>
        <v>468112.97</v>
      </c>
      <c r="J10" s="5">
        <f t="shared" si="1"/>
        <v>465371.97</v>
      </c>
      <c r="K10" s="5">
        <f t="shared" si="1"/>
        <v>8556</v>
      </c>
      <c r="L10" s="5">
        <f t="shared" si="1"/>
        <v>2741</v>
      </c>
      <c r="M10" s="5">
        <f t="shared" si="1"/>
        <v>230684.03</v>
      </c>
      <c r="N10" s="5">
        <f t="shared" si="1"/>
        <v>698797</v>
      </c>
      <c r="O10" s="5">
        <f t="shared" si="1"/>
        <v>552519.91</v>
      </c>
      <c r="P10" s="5">
        <f t="shared" si="1"/>
        <v>146277.09</v>
      </c>
    </row>
    <row r="11" spans="1:16" x14ac:dyDescent="0.25">
      <c r="A11" s="4" t="s">
        <v>19</v>
      </c>
      <c r="B11" s="39" t="s">
        <v>20</v>
      </c>
      <c r="C11" s="29"/>
      <c r="D11" s="29"/>
      <c r="E11" s="5">
        <f t="shared" ref="E11:P11" si="2">SUM(E12:E13)</f>
        <v>173000</v>
      </c>
      <c r="F11" s="5">
        <f t="shared" si="2"/>
        <v>173000</v>
      </c>
      <c r="G11" s="5">
        <f t="shared" si="2"/>
        <v>0</v>
      </c>
      <c r="H11" s="5">
        <f t="shared" si="2"/>
        <v>0</v>
      </c>
      <c r="I11" s="5">
        <f t="shared" si="2"/>
        <v>174000</v>
      </c>
      <c r="J11" s="5">
        <f t="shared" si="2"/>
        <v>174000</v>
      </c>
      <c r="K11" s="5">
        <f t="shared" si="2"/>
        <v>0</v>
      </c>
      <c r="L11" s="5">
        <f t="shared" si="2"/>
        <v>0</v>
      </c>
      <c r="M11" s="5">
        <f t="shared" si="2"/>
        <v>284000</v>
      </c>
      <c r="N11" s="5">
        <f t="shared" si="2"/>
        <v>458000</v>
      </c>
      <c r="O11" s="5">
        <f t="shared" si="2"/>
        <v>444782.5</v>
      </c>
      <c r="P11" s="5">
        <f t="shared" si="2"/>
        <v>13217.5</v>
      </c>
    </row>
    <row r="12" spans="1:16" x14ac:dyDescent="0.25">
      <c r="A12" s="6" t="s">
        <v>21</v>
      </c>
      <c r="B12" s="40" t="s">
        <v>22</v>
      </c>
      <c r="C12" s="30">
        <v>1</v>
      </c>
      <c r="D12" s="30" t="s">
        <v>23</v>
      </c>
      <c r="E12" s="7">
        <v>173000</v>
      </c>
      <c r="F12" s="7">
        <v>173000</v>
      </c>
      <c r="G12" s="7">
        <v>0</v>
      </c>
      <c r="H12" s="7">
        <v>0</v>
      </c>
      <c r="I12" s="7">
        <v>174000</v>
      </c>
      <c r="J12" s="7">
        <v>174000</v>
      </c>
      <c r="K12" s="7">
        <v>0</v>
      </c>
      <c r="L12" s="7">
        <v>0</v>
      </c>
      <c r="M12" s="7">
        <v>259000</v>
      </c>
      <c r="N12" s="7">
        <v>433000</v>
      </c>
      <c r="O12" s="7">
        <v>433000</v>
      </c>
      <c r="P12" s="7">
        <v>0</v>
      </c>
    </row>
    <row r="13" spans="1:16" ht="15.75" thickBot="1" x14ac:dyDescent="0.3">
      <c r="A13" s="6" t="s">
        <v>24</v>
      </c>
      <c r="B13" s="40" t="s">
        <v>25</v>
      </c>
      <c r="C13" s="30"/>
      <c r="D13" s="30"/>
      <c r="E13" s="8">
        <f t="shared" ref="E13:P13" si="3">SUM(E14:E15)</f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25000</v>
      </c>
      <c r="N13" s="8">
        <f t="shared" si="3"/>
        <v>25000</v>
      </c>
      <c r="O13" s="8">
        <f t="shared" si="3"/>
        <v>11782.5</v>
      </c>
      <c r="P13" s="8">
        <f t="shared" si="3"/>
        <v>13217.5</v>
      </c>
    </row>
    <row r="14" spans="1:16" hidden="1" x14ac:dyDescent="0.25">
      <c r="A14" s="4" t="s">
        <v>26</v>
      </c>
      <c r="B14" s="39" t="s">
        <v>27</v>
      </c>
      <c r="C14" s="29">
        <v>1</v>
      </c>
      <c r="D14" s="29" t="s">
        <v>28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22.5" x14ac:dyDescent="0.25">
      <c r="A15" s="4" t="s">
        <v>29</v>
      </c>
      <c r="B15" s="39" t="s">
        <v>30</v>
      </c>
      <c r="C15" s="29"/>
      <c r="D15" s="29"/>
      <c r="E15" s="5">
        <f t="shared" ref="E15:P15" si="4">SUM(E16:E16)</f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5">
        <f t="shared" si="4"/>
        <v>25000</v>
      </c>
      <c r="N15" s="5">
        <f t="shared" si="4"/>
        <v>25000</v>
      </c>
      <c r="O15" s="5">
        <f t="shared" si="4"/>
        <v>11782.5</v>
      </c>
      <c r="P15" s="5">
        <f t="shared" si="4"/>
        <v>13217.5</v>
      </c>
    </row>
    <row r="16" spans="1:16" ht="15.75" thickBot="1" x14ac:dyDescent="0.3">
      <c r="A16" s="10"/>
      <c r="B16" s="41"/>
      <c r="C16" s="31">
        <v>1</v>
      </c>
      <c r="D16" s="31" t="s">
        <v>31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25000</v>
      </c>
      <c r="N16" s="12">
        <v>25000</v>
      </c>
      <c r="O16" s="12">
        <v>11782.5</v>
      </c>
      <c r="P16" s="12">
        <v>13217.5</v>
      </c>
    </row>
    <row r="17" spans="1:16" x14ac:dyDescent="0.25">
      <c r="A17" s="4" t="s">
        <v>32</v>
      </c>
      <c r="B17" s="39" t="s">
        <v>33</v>
      </c>
      <c r="C17" s="29"/>
      <c r="D17" s="29"/>
      <c r="E17" s="5">
        <f t="shared" ref="E17:P17" si="5">SUM(E18:E21)</f>
        <v>312880.04000000004</v>
      </c>
      <c r="F17" s="5">
        <f t="shared" si="5"/>
        <v>309723.04000000004</v>
      </c>
      <c r="G17" s="5">
        <f t="shared" si="5"/>
        <v>24887.759999999998</v>
      </c>
      <c r="H17" s="5">
        <f t="shared" si="5"/>
        <v>3157</v>
      </c>
      <c r="I17" s="5">
        <f t="shared" si="5"/>
        <v>294112.96999999997</v>
      </c>
      <c r="J17" s="5">
        <f t="shared" si="5"/>
        <v>291371.96999999997</v>
      </c>
      <c r="K17" s="5">
        <f t="shared" si="5"/>
        <v>8556</v>
      </c>
      <c r="L17" s="5">
        <f t="shared" si="5"/>
        <v>2741</v>
      </c>
      <c r="M17" s="5">
        <f t="shared" si="5"/>
        <v>-53315.97</v>
      </c>
      <c r="N17" s="5">
        <f t="shared" si="5"/>
        <v>240797</v>
      </c>
      <c r="O17" s="5">
        <f t="shared" si="5"/>
        <v>107737.41</v>
      </c>
      <c r="P17" s="5">
        <f t="shared" si="5"/>
        <v>133059.59</v>
      </c>
    </row>
    <row r="18" spans="1:16" x14ac:dyDescent="0.25">
      <c r="A18" s="10"/>
      <c r="B18" s="41"/>
      <c r="C18" s="31"/>
      <c r="D18" s="3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22.5" x14ac:dyDescent="0.25">
      <c r="A19" s="6" t="s">
        <v>34</v>
      </c>
      <c r="B19" s="40" t="s">
        <v>35</v>
      </c>
      <c r="C19" s="30">
        <v>1</v>
      </c>
      <c r="D19" s="30" t="s">
        <v>31</v>
      </c>
      <c r="E19" s="7">
        <v>30000</v>
      </c>
      <c r="F19" s="7">
        <v>30000</v>
      </c>
      <c r="G19" s="7">
        <v>0</v>
      </c>
      <c r="H19" s="7">
        <v>0</v>
      </c>
      <c r="I19" s="7">
        <v>25000</v>
      </c>
      <c r="J19" s="7">
        <v>25000</v>
      </c>
      <c r="K19" s="7">
        <v>0</v>
      </c>
      <c r="L19" s="7">
        <v>0</v>
      </c>
      <c r="M19" s="7">
        <v>8500</v>
      </c>
      <c r="N19" s="7">
        <v>33500</v>
      </c>
      <c r="O19" s="7">
        <v>33500</v>
      </c>
      <c r="P19" s="7">
        <v>0</v>
      </c>
    </row>
    <row r="20" spans="1:16" x14ac:dyDescent="0.25">
      <c r="A20" s="6" t="s">
        <v>36</v>
      </c>
      <c r="B20" s="40" t="s">
        <v>37</v>
      </c>
      <c r="C20" s="30">
        <v>1</v>
      </c>
      <c r="D20" s="30" t="s">
        <v>31</v>
      </c>
      <c r="E20" s="7">
        <v>10000</v>
      </c>
      <c r="F20" s="7">
        <v>10000</v>
      </c>
      <c r="G20" s="7">
        <v>0</v>
      </c>
      <c r="H20" s="7">
        <v>0</v>
      </c>
      <c r="I20" s="7">
        <v>10000</v>
      </c>
      <c r="J20" s="7">
        <v>10000</v>
      </c>
      <c r="K20" s="7">
        <v>0</v>
      </c>
      <c r="L20" s="7">
        <v>0</v>
      </c>
      <c r="M20" s="7">
        <v>0</v>
      </c>
      <c r="N20" s="7">
        <v>10000</v>
      </c>
      <c r="O20" s="7">
        <v>5599.97</v>
      </c>
      <c r="P20" s="7">
        <v>4400.03</v>
      </c>
    </row>
    <row r="21" spans="1:16" ht="22.5" x14ac:dyDescent="0.25">
      <c r="A21" s="6" t="s">
        <v>38</v>
      </c>
      <c r="B21" s="40" t="s">
        <v>39</v>
      </c>
      <c r="C21" s="30"/>
      <c r="D21" s="30"/>
      <c r="E21" s="8">
        <f t="shared" ref="E21:P21" si="6">SUM(E22:E29)</f>
        <v>272880.04000000004</v>
      </c>
      <c r="F21" s="8">
        <f t="shared" si="6"/>
        <v>269723.04000000004</v>
      </c>
      <c r="G21" s="8">
        <f t="shared" si="6"/>
        <v>24887.759999999998</v>
      </c>
      <c r="H21" s="8">
        <f t="shared" si="6"/>
        <v>3157</v>
      </c>
      <c r="I21" s="8">
        <f t="shared" si="6"/>
        <v>259112.97</v>
      </c>
      <c r="J21" s="8">
        <f t="shared" si="6"/>
        <v>256371.97</v>
      </c>
      <c r="K21" s="8">
        <f t="shared" si="6"/>
        <v>8556</v>
      </c>
      <c r="L21" s="8">
        <f t="shared" si="6"/>
        <v>2741</v>
      </c>
      <c r="M21" s="8">
        <f t="shared" si="6"/>
        <v>-61815.97</v>
      </c>
      <c r="N21" s="8">
        <f t="shared" si="6"/>
        <v>197297</v>
      </c>
      <c r="O21" s="8">
        <f t="shared" si="6"/>
        <v>68637.440000000002</v>
      </c>
      <c r="P21" s="8">
        <f t="shared" si="6"/>
        <v>128659.56</v>
      </c>
    </row>
    <row r="22" spans="1:16" x14ac:dyDescent="0.25">
      <c r="A22" s="10"/>
      <c r="B22" s="41"/>
      <c r="C22" s="31">
        <v>10</v>
      </c>
      <c r="D22" s="31" t="s">
        <v>40</v>
      </c>
      <c r="E22" s="12">
        <v>6114.04</v>
      </c>
      <c r="F22" s="12">
        <v>5861.04</v>
      </c>
      <c r="G22" s="12">
        <v>1929.6</v>
      </c>
      <c r="H22" s="12">
        <v>253</v>
      </c>
      <c r="I22" s="12">
        <v>4655</v>
      </c>
      <c r="J22" s="12">
        <v>4435</v>
      </c>
      <c r="K22" s="12">
        <v>684</v>
      </c>
      <c r="L22" s="12">
        <v>220</v>
      </c>
      <c r="M22" s="12">
        <v>0</v>
      </c>
      <c r="N22" s="12">
        <v>4655</v>
      </c>
      <c r="O22" s="12">
        <v>1578.41</v>
      </c>
      <c r="P22" s="12">
        <v>3076.59</v>
      </c>
    </row>
    <row r="23" spans="1:16" x14ac:dyDescent="0.25">
      <c r="A23" s="10"/>
      <c r="B23" s="41"/>
      <c r="C23" s="31">
        <v>23</v>
      </c>
      <c r="D23" s="31" t="s">
        <v>31</v>
      </c>
      <c r="E23" s="12">
        <v>5686</v>
      </c>
      <c r="F23" s="12">
        <v>5686</v>
      </c>
      <c r="G23" s="12">
        <v>0</v>
      </c>
      <c r="H23" s="12">
        <v>0</v>
      </c>
      <c r="I23" s="12">
        <v>5700</v>
      </c>
      <c r="J23" s="12">
        <v>5700</v>
      </c>
      <c r="K23" s="12">
        <v>0</v>
      </c>
      <c r="L23" s="12">
        <v>0</v>
      </c>
      <c r="M23" s="12">
        <v>0</v>
      </c>
      <c r="N23" s="12">
        <v>5700</v>
      </c>
      <c r="O23" s="12">
        <v>0</v>
      </c>
      <c r="P23" s="12">
        <v>5700</v>
      </c>
    </row>
    <row r="24" spans="1:16" x14ac:dyDescent="0.25">
      <c r="A24" s="10"/>
      <c r="B24" s="41"/>
      <c r="C24" s="31">
        <v>1</v>
      </c>
      <c r="D24" s="31" t="s">
        <v>41</v>
      </c>
      <c r="E24" s="12">
        <v>39780</v>
      </c>
      <c r="F24" s="12">
        <v>39780</v>
      </c>
      <c r="G24" s="12">
        <v>768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14011</v>
      </c>
      <c r="N24" s="12">
        <v>14011</v>
      </c>
      <c r="O24" s="12">
        <v>14011</v>
      </c>
      <c r="P24" s="12">
        <v>0</v>
      </c>
    </row>
    <row r="25" spans="1:16" x14ac:dyDescent="0.25">
      <c r="A25" s="10"/>
      <c r="B25" s="41"/>
      <c r="C25" s="31">
        <v>1</v>
      </c>
      <c r="D25" s="31" t="s">
        <v>31</v>
      </c>
      <c r="E25" s="12">
        <v>151000</v>
      </c>
      <c r="F25" s="12">
        <v>151000</v>
      </c>
      <c r="G25" s="12">
        <v>0</v>
      </c>
      <c r="H25" s="12">
        <v>0</v>
      </c>
      <c r="I25" s="12">
        <v>151000</v>
      </c>
      <c r="J25" s="12">
        <v>151000</v>
      </c>
      <c r="K25" s="12">
        <v>0</v>
      </c>
      <c r="L25" s="12">
        <v>0</v>
      </c>
      <c r="M25" s="12">
        <v>-8500</v>
      </c>
      <c r="N25" s="12">
        <v>142500</v>
      </c>
      <c r="O25" s="12">
        <v>35676.89</v>
      </c>
      <c r="P25" s="12">
        <v>106823.11</v>
      </c>
    </row>
    <row r="26" spans="1:16" x14ac:dyDescent="0.25">
      <c r="A26" s="10"/>
      <c r="B26" s="41"/>
      <c r="C26" s="31">
        <v>10</v>
      </c>
      <c r="D26" s="31" t="s">
        <v>28</v>
      </c>
      <c r="E26" s="12">
        <v>70300</v>
      </c>
      <c r="F26" s="12">
        <v>67396</v>
      </c>
      <c r="G26" s="12">
        <v>22190.16</v>
      </c>
      <c r="H26" s="12">
        <v>2904</v>
      </c>
      <c r="I26" s="12">
        <v>27965</v>
      </c>
      <c r="J26" s="12">
        <v>25648</v>
      </c>
      <c r="K26" s="12">
        <v>7236</v>
      </c>
      <c r="L26" s="12">
        <v>2317</v>
      </c>
      <c r="M26" s="12">
        <v>0</v>
      </c>
      <c r="N26" s="12">
        <v>27965</v>
      </c>
      <c r="O26" s="12">
        <v>15955.14</v>
      </c>
      <c r="P26" s="12">
        <v>12009.86</v>
      </c>
    </row>
    <row r="27" spans="1:16" x14ac:dyDescent="0.25">
      <c r="A27" s="10"/>
      <c r="B27" s="41"/>
      <c r="C27" s="31">
        <v>10</v>
      </c>
      <c r="D27" s="31" t="s">
        <v>41</v>
      </c>
      <c r="E27" s="12">
        <v>0</v>
      </c>
      <c r="F27" s="12">
        <v>0</v>
      </c>
      <c r="G27" s="12">
        <v>0</v>
      </c>
      <c r="H27" s="12">
        <v>0</v>
      </c>
      <c r="I27" s="12">
        <v>2466</v>
      </c>
      <c r="J27" s="12">
        <v>2262</v>
      </c>
      <c r="K27" s="12">
        <v>636</v>
      </c>
      <c r="L27" s="12">
        <v>204</v>
      </c>
      <c r="M27" s="12">
        <v>0</v>
      </c>
      <c r="N27" s="12">
        <v>2466</v>
      </c>
      <c r="O27" s="12">
        <v>1416</v>
      </c>
      <c r="P27" s="12">
        <v>1050</v>
      </c>
    </row>
    <row r="28" spans="1:16" x14ac:dyDescent="0.25">
      <c r="A28" s="10"/>
      <c r="B28" s="41"/>
      <c r="C28" s="31">
        <v>23</v>
      </c>
      <c r="D28" s="31" t="s">
        <v>28</v>
      </c>
      <c r="E28" s="12">
        <v>0</v>
      </c>
      <c r="F28" s="12">
        <v>0</v>
      </c>
      <c r="G28" s="12">
        <v>0</v>
      </c>
      <c r="H28" s="12">
        <v>0</v>
      </c>
      <c r="I28" s="12">
        <v>62045.73</v>
      </c>
      <c r="J28" s="12">
        <v>62045.73</v>
      </c>
      <c r="K28" s="12">
        <v>0</v>
      </c>
      <c r="L28" s="12">
        <v>0</v>
      </c>
      <c r="M28" s="12">
        <v>-62045.73</v>
      </c>
      <c r="N28" s="12">
        <v>0</v>
      </c>
      <c r="O28" s="12">
        <v>0</v>
      </c>
      <c r="P28" s="12">
        <v>0</v>
      </c>
    </row>
    <row r="29" spans="1:16" x14ac:dyDescent="0.25">
      <c r="A29" s="10"/>
      <c r="B29" s="41"/>
      <c r="C29" s="31">
        <v>23</v>
      </c>
      <c r="D29" s="31" t="s">
        <v>41</v>
      </c>
      <c r="E29" s="12">
        <v>0</v>
      </c>
      <c r="F29" s="12">
        <v>0</v>
      </c>
      <c r="G29" s="12">
        <v>0</v>
      </c>
      <c r="H29" s="12">
        <v>0</v>
      </c>
      <c r="I29" s="12">
        <v>5281.24</v>
      </c>
      <c r="J29" s="12">
        <v>5281.24</v>
      </c>
      <c r="K29" s="12">
        <v>0</v>
      </c>
      <c r="L29" s="12">
        <v>0</v>
      </c>
      <c r="M29" s="12">
        <v>-5281.24</v>
      </c>
      <c r="N29" s="12">
        <v>0</v>
      </c>
      <c r="O29" s="12">
        <v>0</v>
      </c>
      <c r="P29" s="12">
        <v>0</v>
      </c>
    </row>
    <row r="30" spans="1:16" x14ac:dyDescent="0.25">
      <c r="A30" s="4" t="s">
        <v>42</v>
      </c>
      <c r="B30" s="39" t="s">
        <v>43</v>
      </c>
      <c r="C30" s="29"/>
      <c r="D30" s="29"/>
      <c r="E30" s="5">
        <f t="shared" ref="E30:P30" si="7">SUM(E31:E31)</f>
        <v>1218016</v>
      </c>
      <c r="F30" s="5">
        <f t="shared" si="7"/>
        <v>918096</v>
      </c>
      <c r="G30" s="5">
        <f t="shared" si="7"/>
        <v>0</v>
      </c>
      <c r="H30" s="5">
        <f t="shared" si="7"/>
        <v>299920</v>
      </c>
      <c r="I30" s="5">
        <f t="shared" si="7"/>
        <v>1068024.6499999999</v>
      </c>
      <c r="J30" s="5">
        <f t="shared" si="7"/>
        <v>1015024.65</v>
      </c>
      <c r="K30" s="5">
        <f t="shared" si="7"/>
        <v>0</v>
      </c>
      <c r="L30" s="5">
        <f t="shared" si="7"/>
        <v>53000</v>
      </c>
      <c r="M30" s="5">
        <f t="shared" si="7"/>
        <v>-2000</v>
      </c>
      <c r="N30" s="5">
        <f t="shared" si="7"/>
        <v>1066024.6499999999</v>
      </c>
      <c r="O30" s="5">
        <f t="shared" si="7"/>
        <v>939760.24</v>
      </c>
      <c r="P30" s="5">
        <f t="shared" si="7"/>
        <v>127315.65999999999</v>
      </c>
    </row>
    <row r="31" spans="1:16" x14ac:dyDescent="0.25">
      <c r="A31" s="4" t="s">
        <v>44</v>
      </c>
      <c r="B31" s="39" t="s">
        <v>45</v>
      </c>
      <c r="C31" s="29"/>
      <c r="D31" s="29"/>
      <c r="E31" s="5">
        <f t="shared" ref="E31:P31" si="8">E32+E33+E34+E47+E48</f>
        <v>1218016</v>
      </c>
      <c r="F31" s="5">
        <f t="shared" si="8"/>
        <v>918096</v>
      </c>
      <c r="G31" s="5">
        <f t="shared" si="8"/>
        <v>0</v>
      </c>
      <c r="H31" s="5">
        <f t="shared" si="8"/>
        <v>299920</v>
      </c>
      <c r="I31" s="5">
        <f t="shared" si="8"/>
        <v>1068024.6499999999</v>
      </c>
      <c r="J31" s="5">
        <f t="shared" si="8"/>
        <v>1015024.65</v>
      </c>
      <c r="K31" s="5">
        <f t="shared" si="8"/>
        <v>0</v>
      </c>
      <c r="L31" s="5">
        <f t="shared" si="8"/>
        <v>53000</v>
      </c>
      <c r="M31" s="5">
        <f t="shared" si="8"/>
        <v>-2000</v>
      </c>
      <c r="N31" s="5">
        <f t="shared" si="8"/>
        <v>1066024.6499999999</v>
      </c>
      <c r="O31" s="5">
        <f t="shared" si="8"/>
        <v>939760.24</v>
      </c>
      <c r="P31" s="5">
        <f t="shared" si="8"/>
        <v>127315.65999999999</v>
      </c>
    </row>
    <row r="32" spans="1:16" x14ac:dyDescent="0.25">
      <c r="A32" s="6" t="s">
        <v>46</v>
      </c>
      <c r="B32" s="40" t="s">
        <v>47</v>
      </c>
      <c r="C32" s="30">
        <v>1</v>
      </c>
      <c r="D32" s="30" t="s">
        <v>31</v>
      </c>
      <c r="E32" s="7">
        <v>633000</v>
      </c>
      <c r="F32" s="7">
        <v>633000</v>
      </c>
      <c r="G32" s="7">
        <v>0</v>
      </c>
      <c r="H32" s="7">
        <v>0</v>
      </c>
      <c r="I32" s="7">
        <v>633000</v>
      </c>
      <c r="J32" s="7">
        <v>633000</v>
      </c>
      <c r="K32" s="7">
        <v>0</v>
      </c>
      <c r="L32" s="7">
        <v>0</v>
      </c>
      <c r="M32" s="7">
        <v>0</v>
      </c>
      <c r="N32" s="7">
        <v>633000</v>
      </c>
      <c r="O32" s="7">
        <v>633000</v>
      </c>
      <c r="P32" s="7">
        <v>0</v>
      </c>
    </row>
    <row r="33" spans="1:16" x14ac:dyDescent="0.25">
      <c r="A33" s="6" t="s">
        <v>48</v>
      </c>
      <c r="B33" s="40" t="s">
        <v>49</v>
      </c>
      <c r="C33" s="30"/>
      <c r="D33" s="30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22.5" x14ac:dyDescent="0.25">
      <c r="A34" s="6" t="s">
        <v>50</v>
      </c>
      <c r="B34" s="40" t="s">
        <v>51</v>
      </c>
      <c r="C34" s="30"/>
      <c r="D34" s="30"/>
      <c r="E34" s="8">
        <f t="shared" ref="E34:P34" si="9">SUM(E35:E46)</f>
        <v>410016</v>
      </c>
      <c r="F34" s="8">
        <f t="shared" si="9"/>
        <v>285096</v>
      </c>
      <c r="G34" s="8">
        <f t="shared" si="9"/>
        <v>0</v>
      </c>
      <c r="H34" s="8">
        <f t="shared" si="9"/>
        <v>124920</v>
      </c>
      <c r="I34" s="8">
        <f t="shared" si="9"/>
        <v>410024.65</v>
      </c>
      <c r="J34" s="8">
        <f t="shared" si="9"/>
        <v>382024.65</v>
      </c>
      <c r="K34" s="8">
        <f t="shared" si="9"/>
        <v>0</v>
      </c>
      <c r="L34" s="8">
        <f t="shared" si="9"/>
        <v>28000</v>
      </c>
      <c r="M34" s="8">
        <f t="shared" si="9"/>
        <v>23000</v>
      </c>
      <c r="N34" s="8">
        <f t="shared" si="9"/>
        <v>433024.65</v>
      </c>
      <c r="O34" s="8">
        <f t="shared" si="9"/>
        <v>306760.24</v>
      </c>
      <c r="P34" s="8">
        <f t="shared" si="9"/>
        <v>127315.65999999999</v>
      </c>
    </row>
    <row r="35" spans="1:16" x14ac:dyDescent="0.25">
      <c r="A35" s="10"/>
      <c r="B35" s="41"/>
      <c r="C35" s="31">
        <v>1</v>
      </c>
      <c r="D35" s="31" t="s">
        <v>52</v>
      </c>
      <c r="E35" s="12">
        <v>353900</v>
      </c>
      <c r="F35" s="12">
        <v>228980</v>
      </c>
      <c r="G35" s="12">
        <v>0</v>
      </c>
      <c r="H35" s="12">
        <v>124920</v>
      </c>
      <c r="I35" s="12">
        <v>353900</v>
      </c>
      <c r="J35" s="12">
        <v>325900</v>
      </c>
      <c r="K35" s="12">
        <v>0</v>
      </c>
      <c r="L35" s="12">
        <v>28000</v>
      </c>
      <c r="M35" s="12">
        <v>3888</v>
      </c>
      <c r="N35" s="12">
        <v>357788</v>
      </c>
      <c r="O35" s="12">
        <v>245142.88</v>
      </c>
      <c r="P35" s="12">
        <v>112645.12</v>
      </c>
    </row>
    <row r="36" spans="1:16" x14ac:dyDescent="0.25">
      <c r="A36" s="10"/>
      <c r="B36" s="41"/>
      <c r="C36" s="31">
        <v>6</v>
      </c>
      <c r="D36" s="31" t="s">
        <v>53</v>
      </c>
      <c r="E36" s="12">
        <v>3260</v>
      </c>
      <c r="F36" s="12">
        <v>3260</v>
      </c>
      <c r="G36" s="12">
        <v>0</v>
      </c>
      <c r="H36" s="12">
        <v>0</v>
      </c>
      <c r="I36" s="12">
        <v>3260</v>
      </c>
      <c r="J36" s="12">
        <v>3260</v>
      </c>
      <c r="K36" s="12">
        <v>0</v>
      </c>
      <c r="L36" s="12">
        <v>0</v>
      </c>
      <c r="M36" s="12">
        <v>0</v>
      </c>
      <c r="N36" s="12">
        <v>3260</v>
      </c>
      <c r="O36" s="12">
        <v>2240.25</v>
      </c>
      <c r="P36" s="12">
        <v>1019.75</v>
      </c>
    </row>
    <row r="37" spans="1:16" x14ac:dyDescent="0.25">
      <c r="A37" s="10"/>
      <c r="B37" s="41"/>
      <c r="C37" s="31">
        <v>5</v>
      </c>
      <c r="D37" s="31" t="s">
        <v>53</v>
      </c>
      <c r="E37" s="12">
        <v>9850</v>
      </c>
      <c r="F37" s="12">
        <v>9850</v>
      </c>
      <c r="G37" s="12">
        <v>0</v>
      </c>
      <c r="H37" s="12">
        <v>0</v>
      </c>
      <c r="I37" s="12">
        <v>9850</v>
      </c>
      <c r="J37" s="12">
        <v>9850</v>
      </c>
      <c r="K37" s="12">
        <v>0</v>
      </c>
      <c r="L37" s="12">
        <v>0</v>
      </c>
      <c r="M37" s="12">
        <v>3888</v>
      </c>
      <c r="N37" s="12">
        <v>13738</v>
      </c>
      <c r="O37" s="12">
        <v>10843.35</v>
      </c>
      <c r="P37" s="12">
        <v>2894.65</v>
      </c>
    </row>
    <row r="38" spans="1:16" x14ac:dyDescent="0.25">
      <c r="A38" s="10"/>
      <c r="B38" s="41"/>
      <c r="C38" s="31">
        <v>1</v>
      </c>
      <c r="D38" s="31" t="s">
        <v>53</v>
      </c>
      <c r="E38" s="12">
        <v>10516</v>
      </c>
      <c r="F38" s="12">
        <v>10516</v>
      </c>
      <c r="G38" s="12">
        <v>0</v>
      </c>
      <c r="H38" s="12">
        <v>0</v>
      </c>
      <c r="I38" s="12">
        <v>10524.65</v>
      </c>
      <c r="J38" s="12">
        <v>10524.65</v>
      </c>
      <c r="K38" s="12">
        <v>0</v>
      </c>
      <c r="L38" s="12">
        <v>0</v>
      </c>
      <c r="M38" s="12">
        <v>11112</v>
      </c>
      <c r="N38" s="12">
        <v>21636.65</v>
      </c>
      <c r="O38" s="12">
        <v>18536.650000000001</v>
      </c>
      <c r="P38" s="12">
        <v>3100</v>
      </c>
    </row>
    <row r="39" spans="1:16" x14ac:dyDescent="0.25">
      <c r="A39" s="10"/>
      <c r="B39" s="41"/>
      <c r="C39" s="31">
        <v>2</v>
      </c>
      <c r="D39" s="31" t="s">
        <v>53</v>
      </c>
      <c r="E39" s="12">
        <v>3760</v>
      </c>
      <c r="F39" s="12">
        <v>3760</v>
      </c>
      <c r="G39" s="12">
        <v>0</v>
      </c>
      <c r="H39" s="12">
        <v>0</v>
      </c>
      <c r="I39" s="12">
        <v>3760</v>
      </c>
      <c r="J39" s="12">
        <v>3760</v>
      </c>
      <c r="K39" s="12">
        <v>0</v>
      </c>
      <c r="L39" s="12">
        <v>0</v>
      </c>
      <c r="M39" s="12">
        <v>0</v>
      </c>
      <c r="N39" s="12">
        <v>3760</v>
      </c>
      <c r="O39" s="12">
        <f>2288.98+1051.25</f>
        <v>3340.23</v>
      </c>
      <c r="P39" s="12">
        <v>1471.02</v>
      </c>
    </row>
    <row r="40" spans="1:16" x14ac:dyDescent="0.25">
      <c r="A40" s="10"/>
      <c r="B40" s="41"/>
      <c r="C40" s="31">
        <v>4</v>
      </c>
      <c r="D40" s="31" t="s">
        <v>52</v>
      </c>
      <c r="E40" s="12">
        <v>3000</v>
      </c>
      <c r="F40" s="12">
        <v>3000</v>
      </c>
      <c r="G40" s="12">
        <v>0</v>
      </c>
      <c r="H40" s="12">
        <v>0</v>
      </c>
      <c r="I40" s="12">
        <v>3000</v>
      </c>
      <c r="J40" s="12">
        <v>3000</v>
      </c>
      <c r="K40" s="12">
        <v>0</v>
      </c>
      <c r="L40" s="12">
        <v>0</v>
      </c>
      <c r="M40" s="12">
        <v>0</v>
      </c>
      <c r="N40" s="12">
        <v>3000</v>
      </c>
      <c r="O40" s="12">
        <v>3000</v>
      </c>
      <c r="P40" s="12">
        <v>0</v>
      </c>
    </row>
    <row r="41" spans="1:16" x14ac:dyDescent="0.25">
      <c r="A41" s="10"/>
      <c r="B41" s="41"/>
      <c r="C41" s="31">
        <v>7</v>
      </c>
      <c r="D41" s="31" t="s">
        <v>53</v>
      </c>
      <c r="E41" s="12">
        <v>4660</v>
      </c>
      <c r="F41" s="12">
        <v>4660</v>
      </c>
      <c r="G41" s="12">
        <v>0</v>
      </c>
      <c r="H41" s="12">
        <v>0</v>
      </c>
      <c r="I41" s="12">
        <v>4660</v>
      </c>
      <c r="J41" s="12">
        <v>4660</v>
      </c>
      <c r="K41" s="12">
        <v>0</v>
      </c>
      <c r="L41" s="12">
        <v>0</v>
      </c>
      <c r="M41" s="12">
        <v>0</v>
      </c>
      <c r="N41" s="12">
        <v>4660</v>
      </c>
      <c r="O41" s="12">
        <v>4660</v>
      </c>
      <c r="P41" s="12">
        <v>0</v>
      </c>
    </row>
    <row r="42" spans="1:16" x14ac:dyDescent="0.25">
      <c r="A42" s="10"/>
      <c r="B42" s="41"/>
      <c r="C42" s="31">
        <v>4</v>
      </c>
      <c r="D42" s="31" t="s">
        <v>53</v>
      </c>
      <c r="E42" s="12">
        <v>2640</v>
      </c>
      <c r="F42" s="12">
        <v>2640</v>
      </c>
      <c r="G42" s="12">
        <v>0</v>
      </c>
      <c r="H42" s="12">
        <v>0</v>
      </c>
      <c r="I42" s="12">
        <v>2640</v>
      </c>
      <c r="J42" s="12">
        <v>2640</v>
      </c>
      <c r="K42" s="12">
        <v>0</v>
      </c>
      <c r="L42" s="12">
        <v>0</v>
      </c>
      <c r="M42" s="12">
        <v>0</v>
      </c>
      <c r="N42" s="12">
        <v>2640</v>
      </c>
      <c r="O42" s="12">
        <v>2640</v>
      </c>
      <c r="P42" s="12">
        <v>0</v>
      </c>
    </row>
    <row r="43" spans="1:16" x14ac:dyDescent="0.25">
      <c r="A43" s="10"/>
      <c r="B43" s="41"/>
      <c r="C43" s="31">
        <v>7</v>
      </c>
      <c r="D43" s="31" t="s">
        <v>52</v>
      </c>
      <c r="E43" s="12">
        <v>1500</v>
      </c>
      <c r="F43" s="12">
        <v>1500</v>
      </c>
      <c r="G43" s="12">
        <v>0</v>
      </c>
      <c r="H43" s="12">
        <v>0</v>
      </c>
      <c r="I43" s="12">
        <v>1500</v>
      </c>
      <c r="J43" s="12">
        <v>1500</v>
      </c>
      <c r="K43" s="12">
        <v>0</v>
      </c>
      <c r="L43" s="12">
        <v>0</v>
      </c>
      <c r="M43" s="12">
        <v>0</v>
      </c>
      <c r="N43" s="12">
        <v>1500</v>
      </c>
      <c r="O43" s="12">
        <v>1500</v>
      </c>
      <c r="P43" s="12">
        <v>0</v>
      </c>
    </row>
    <row r="44" spans="1:16" x14ac:dyDescent="0.25">
      <c r="A44" s="10"/>
      <c r="B44" s="41"/>
      <c r="C44" s="31">
        <v>3</v>
      </c>
      <c r="D44" s="31" t="s">
        <v>53</v>
      </c>
      <c r="E44" s="12">
        <v>1330</v>
      </c>
      <c r="F44" s="12">
        <v>1330</v>
      </c>
      <c r="G44" s="12">
        <v>0</v>
      </c>
      <c r="H44" s="12">
        <v>0</v>
      </c>
      <c r="I44" s="12">
        <v>1330</v>
      </c>
      <c r="J44" s="12">
        <v>1330</v>
      </c>
      <c r="K44" s="12">
        <v>0</v>
      </c>
      <c r="L44" s="12">
        <v>0</v>
      </c>
      <c r="M44" s="12">
        <v>0</v>
      </c>
      <c r="N44" s="12">
        <v>1330</v>
      </c>
      <c r="O44" s="12">
        <v>1330</v>
      </c>
      <c r="P44" s="12">
        <v>0</v>
      </c>
    </row>
    <row r="45" spans="1:16" x14ac:dyDescent="0.25">
      <c r="A45" s="10"/>
      <c r="B45" s="41"/>
      <c r="C45" s="31">
        <v>5</v>
      </c>
      <c r="D45" s="31" t="s">
        <v>52</v>
      </c>
      <c r="E45" s="12">
        <v>13800</v>
      </c>
      <c r="F45" s="12">
        <v>13800</v>
      </c>
      <c r="G45" s="12">
        <v>0</v>
      </c>
      <c r="H45" s="12">
        <v>0</v>
      </c>
      <c r="I45" s="12">
        <v>13800</v>
      </c>
      <c r="J45" s="12">
        <v>13800</v>
      </c>
      <c r="K45" s="12">
        <v>0</v>
      </c>
      <c r="L45" s="12">
        <v>0</v>
      </c>
      <c r="M45" s="12">
        <v>4112</v>
      </c>
      <c r="N45" s="12">
        <v>17912</v>
      </c>
      <c r="O45" s="12">
        <v>13526.88</v>
      </c>
      <c r="P45" s="12">
        <v>4385.12</v>
      </c>
    </row>
    <row r="46" spans="1:16" x14ac:dyDescent="0.25">
      <c r="A46" s="10"/>
      <c r="B46" s="41"/>
      <c r="C46" s="31">
        <v>2</v>
      </c>
      <c r="D46" s="31" t="s">
        <v>52</v>
      </c>
      <c r="E46" s="12">
        <v>1800</v>
      </c>
      <c r="F46" s="12">
        <v>1800</v>
      </c>
      <c r="G46" s="12">
        <v>0</v>
      </c>
      <c r="H46" s="12">
        <v>0</v>
      </c>
      <c r="I46" s="12">
        <v>1800</v>
      </c>
      <c r="J46" s="12">
        <v>1800</v>
      </c>
      <c r="K46" s="12">
        <v>0</v>
      </c>
      <c r="L46" s="12">
        <v>0</v>
      </c>
      <c r="M46" s="12">
        <v>0</v>
      </c>
      <c r="N46" s="12">
        <v>1800</v>
      </c>
      <c r="O46" s="12">
        <v>0</v>
      </c>
      <c r="P46" s="12">
        <v>1800</v>
      </c>
    </row>
    <row r="47" spans="1:16" x14ac:dyDescent="0.25">
      <c r="A47" s="6" t="s">
        <v>54</v>
      </c>
      <c r="B47" s="40" t="s">
        <v>55</v>
      </c>
      <c r="C47" s="30"/>
      <c r="D47" s="30"/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x14ac:dyDescent="0.25">
      <c r="A48" s="6" t="s">
        <v>56</v>
      </c>
      <c r="B48" s="40" t="s">
        <v>57</v>
      </c>
      <c r="C48" s="30"/>
      <c r="D48" s="30"/>
      <c r="E48" s="8">
        <f t="shared" ref="E48:P48" si="10">SUM(E49:E50)</f>
        <v>175000</v>
      </c>
      <c r="F48" s="8">
        <f t="shared" si="10"/>
        <v>0</v>
      </c>
      <c r="G48" s="8">
        <f t="shared" si="10"/>
        <v>0</v>
      </c>
      <c r="H48" s="8">
        <f t="shared" si="10"/>
        <v>175000</v>
      </c>
      <c r="I48" s="8">
        <f t="shared" si="10"/>
        <v>25000</v>
      </c>
      <c r="J48" s="8">
        <f t="shared" si="10"/>
        <v>0</v>
      </c>
      <c r="K48" s="8">
        <f t="shared" si="10"/>
        <v>0</v>
      </c>
      <c r="L48" s="8">
        <f t="shared" si="10"/>
        <v>25000</v>
      </c>
      <c r="M48" s="8">
        <f t="shared" si="10"/>
        <v>-25000</v>
      </c>
      <c r="N48" s="8">
        <f t="shared" si="10"/>
        <v>0</v>
      </c>
      <c r="O48" s="8">
        <f t="shared" si="10"/>
        <v>0</v>
      </c>
      <c r="P48" s="8">
        <f t="shared" si="10"/>
        <v>0</v>
      </c>
    </row>
    <row r="49" spans="1:16" x14ac:dyDescent="0.25">
      <c r="A49" s="10"/>
      <c r="B49" s="41"/>
      <c r="C49" s="31">
        <v>1</v>
      </c>
      <c r="D49" s="31" t="s">
        <v>31</v>
      </c>
      <c r="E49" s="12">
        <v>25000</v>
      </c>
      <c r="F49" s="12">
        <v>0</v>
      </c>
      <c r="G49" s="12">
        <v>0</v>
      </c>
      <c r="H49" s="12">
        <v>25000</v>
      </c>
      <c r="I49" s="12">
        <v>25000</v>
      </c>
      <c r="J49" s="12">
        <v>0</v>
      </c>
      <c r="K49" s="12">
        <v>0</v>
      </c>
      <c r="L49" s="12">
        <v>25000</v>
      </c>
      <c r="M49" s="12">
        <v>-25000</v>
      </c>
      <c r="N49" s="12">
        <v>0</v>
      </c>
      <c r="O49" s="12">
        <v>0</v>
      </c>
      <c r="P49" s="12">
        <v>0</v>
      </c>
    </row>
    <row r="50" spans="1:16" x14ac:dyDescent="0.25">
      <c r="A50" s="13"/>
      <c r="B50" s="42"/>
      <c r="C50" s="32">
        <v>1</v>
      </c>
      <c r="D50" s="32" t="s">
        <v>28</v>
      </c>
      <c r="E50" s="14">
        <v>150000</v>
      </c>
      <c r="F50" s="14">
        <v>0</v>
      </c>
      <c r="G50" s="14">
        <v>0</v>
      </c>
      <c r="H50" s="14">
        <v>150000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s="20" customFormat="1" x14ac:dyDescent="0.25">
      <c r="A51" s="15"/>
      <c r="B51" s="43"/>
      <c r="C51" s="33"/>
      <c r="D51" s="3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20" customFormat="1" x14ac:dyDescent="0.25">
      <c r="A52" s="15"/>
      <c r="B52" s="43"/>
      <c r="C52" s="33"/>
      <c r="D52" s="3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20" customFormat="1" x14ac:dyDescent="0.25">
      <c r="A53" s="15"/>
      <c r="B53" s="43"/>
      <c r="C53" s="33"/>
      <c r="D53" s="3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20" customFormat="1" x14ac:dyDescent="0.25">
      <c r="A54" s="15"/>
      <c r="B54" s="43"/>
      <c r="C54" s="33"/>
      <c r="D54" s="3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20" customFormat="1" x14ac:dyDescent="0.25">
      <c r="A55" s="15"/>
      <c r="B55" s="43"/>
      <c r="C55" s="33"/>
      <c r="D55" s="3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24" customFormat="1" ht="27" customHeight="1" x14ac:dyDescent="0.25">
      <c r="A56" s="49" t="s">
        <v>0</v>
      </c>
      <c r="B56" s="49" t="s">
        <v>1</v>
      </c>
      <c r="C56" s="49" t="s">
        <v>4</v>
      </c>
      <c r="D56" s="50"/>
      <c r="E56" s="50"/>
      <c r="F56" s="50"/>
      <c r="G56" s="49" t="s">
        <v>5</v>
      </c>
      <c r="H56" s="50"/>
      <c r="I56" s="50"/>
      <c r="J56" s="50"/>
      <c r="K56" s="49" t="s">
        <v>6</v>
      </c>
      <c r="L56" s="50"/>
      <c r="M56" s="49" t="s">
        <v>7</v>
      </c>
      <c r="N56" s="49" t="s">
        <v>8</v>
      </c>
    </row>
    <row r="57" spans="1:16" s="24" customFormat="1" x14ac:dyDescent="0.25">
      <c r="A57" s="49"/>
      <c r="B57" s="49"/>
      <c r="C57" s="49" t="s">
        <v>9</v>
      </c>
      <c r="D57" s="49" t="s">
        <v>10</v>
      </c>
      <c r="E57" s="50"/>
      <c r="F57" s="49" t="s">
        <v>11</v>
      </c>
      <c r="G57" s="49" t="s">
        <v>9</v>
      </c>
      <c r="H57" s="49" t="s">
        <v>10</v>
      </c>
      <c r="I57" s="50"/>
      <c r="J57" s="49" t="s">
        <v>11</v>
      </c>
      <c r="K57" s="59" t="s">
        <v>12</v>
      </c>
      <c r="L57" s="59" t="s">
        <v>13</v>
      </c>
      <c r="M57" s="49"/>
      <c r="N57" s="49"/>
    </row>
    <row r="58" spans="1:16" s="24" customFormat="1" ht="24" x14ac:dyDescent="0.25">
      <c r="A58" s="49"/>
      <c r="B58" s="49"/>
      <c r="C58" s="49"/>
      <c r="D58" s="25" t="s">
        <v>9</v>
      </c>
      <c r="E58" s="25" t="s">
        <v>14</v>
      </c>
      <c r="F58" s="49"/>
      <c r="G58" s="49"/>
      <c r="H58" s="25" t="s">
        <v>9</v>
      </c>
      <c r="I58" s="25" t="s">
        <v>14</v>
      </c>
      <c r="J58" s="49"/>
      <c r="K58" s="59"/>
      <c r="L58" s="59"/>
      <c r="M58" s="49"/>
      <c r="N58" s="49"/>
    </row>
    <row r="59" spans="1:16" x14ac:dyDescent="0.25">
      <c r="A59" s="11" t="s">
        <v>58</v>
      </c>
      <c r="B59" s="41" t="s">
        <v>59</v>
      </c>
      <c r="C59" s="34">
        <f t="shared" ref="C59:N59" si="11">C60+C62+C65+C66</f>
        <v>1443816.04</v>
      </c>
      <c r="D59" s="34">
        <f t="shared" si="11"/>
        <v>1293643.04</v>
      </c>
      <c r="E59" s="17">
        <f t="shared" si="11"/>
        <v>1929.6</v>
      </c>
      <c r="F59" s="17">
        <f t="shared" si="11"/>
        <v>150173</v>
      </c>
      <c r="G59" s="17">
        <f t="shared" si="11"/>
        <v>1438379.65</v>
      </c>
      <c r="H59" s="17">
        <f t="shared" si="11"/>
        <v>1385159.65</v>
      </c>
      <c r="I59" s="17">
        <f t="shared" si="11"/>
        <v>684</v>
      </c>
      <c r="J59" s="17">
        <f t="shared" si="11"/>
        <v>53220</v>
      </c>
      <c r="K59" s="21">
        <f t="shared" si="11"/>
        <v>282000</v>
      </c>
      <c r="L59" s="21">
        <f t="shared" si="11"/>
        <v>1720379.65</v>
      </c>
      <c r="M59" s="17">
        <f t="shared" si="11"/>
        <v>1460898.01</v>
      </c>
      <c r="N59" s="17">
        <f t="shared" si="11"/>
        <v>260532.89</v>
      </c>
    </row>
    <row r="60" spans="1:16" x14ac:dyDescent="0.25">
      <c r="A60" s="11" t="s">
        <v>60</v>
      </c>
      <c r="B60" s="41" t="s">
        <v>61</v>
      </c>
      <c r="C60" s="34">
        <f t="shared" ref="C60:N60" si="12">SUM(C61:C61)</f>
        <v>173000</v>
      </c>
      <c r="D60" s="34">
        <f t="shared" si="12"/>
        <v>173000</v>
      </c>
      <c r="E60" s="17">
        <f t="shared" si="12"/>
        <v>0</v>
      </c>
      <c r="F60" s="17">
        <f t="shared" si="12"/>
        <v>0</v>
      </c>
      <c r="G60" s="17">
        <f t="shared" si="12"/>
        <v>174000</v>
      </c>
      <c r="H60" s="17">
        <f t="shared" si="12"/>
        <v>174000</v>
      </c>
      <c r="I60" s="17">
        <f t="shared" si="12"/>
        <v>0</v>
      </c>
      <c r="J60" s="17">
        <f t="shared" si="12"/>
        <v>0</v>
      </c>
      <c r="K60" s="21">
        <f t="shared" si="12"/>
        <v>259000</v>
      </c>
      <c r="L60" s="21">
        <f t="shared" si="12"/>
        <v>433000</v>
      </c>
      <c r="M60" s="17">
        <f t="shared" si="12"/>
        <v>433000</v>
      </c>
      <c r="N60" s="17">
        <f t="shared" si="12"/>
        <v>0</v>
      </c>
    </row>
    <row r="61" spans="1:16" x14ac:dyDescent="0.25">
      <c r="A61" s="11" t="s">
        <v>23</v>
      </c>
      <c r="B61" s="41" t="s">
        <v>62</v>
      </c>
      <c r="C61" s="35">
        <v>173000</v>
      </c>
      <c r="D61" s="35">
        <v>173000</v>
      </c>
      <c r="E61" s="12">
        <v>0</v>
      </c>
      <c r="F61" s="12">
        <v>0</v>
      </c>
      <c r="G61" s="12">
        <v>174000</v>
      </c>
      <c r="H61" s="12">
        <v>174000</v>
      </c>
      <c r="I61" s="12">
        <v>0</v>
      </c>
      <c r="J61" s="12">
        <v>0</v>
      </c>
      <c r="K61" s="22">
        <v>259000</v>
      </c>
      <c r="L61" s="22">
        <v>433000</v>
      </c>
      <c r="M61" s="12">
        <v>433000</v>
      </c>
      <c r="N61" s="12">
        <v>0</v>
      </c>
    </row>
    <row r="62" spans="1:16" x14ac:dyDescent="0.25">
      <c r="A62" s="11" t="s">
        <v>63</v>
      </c>
      <c r="B62" s="41" t="s">
        <v>64</v>
      </c>
      <c r="C62" s="34">
        <f t="shared" ref="C62:N62" si="13">SUM(C63:C64)</f>
        <v>42130.04</v>
      </c>
      <c r="D62" s="34">
        <f t="shared" si="13"/>
        <v>41877.040000000001</v>
      </c>
      <c r="E62" s="17">
        <f t="shared" si="13"/>
        <v>1929.6</v>
      </c>
      <c r="F62" s="17">
        <f t="shared" si="13"/>
        <v>253</v>
      </c>
      <c r="G62" s="17">
        <f t="shared" si="13"/>
        <v>40679.65</v>
      </c>
      <c r="H62" s="17">
        <f t="shared" si="13"/>
        <v>40459.65</v>
      </c>
      <c r="I62" s="17">
        <f t="shared" si="13"/>
        <v>684</v>
      </c>
      <c r="J62" s="17">
        <f t="shared" si="13"/>
        <v>220</v>
      </c>
      <c r="K62" s="21">
        <f t="shared" si="13"/>
        <v>15000</v>
      </c>
      <c r="L62" s="21">
        <f t="shared" si="13"/>
        <v>55679.65</v>
      </c>
      <c r="M62" s="17">
        <f t="shared" si="13"/>
        <v>45168.890000000007</v>
      </c>
      <c r="N62" s="17">
        <f t="shared" si="13"/>
        <v>11562.01</v>
      </c>
    </row>
    <row r="63" spans="1:16" x14ac:dyDescent="0.25">
      <c r="A63" s="11" t="s">
        <v>53</v>
      </c>
      <c r="B63" s="41" t="s">
        <v>65</v>
      </c>
      <c r="C63" s="35">
        <v>36016</v>
      </c>
      <c r="D63" s="35">
        <v>36016</v>
      </c>
      <c r="E63" s="12">
        <v>0</v>
      </c>
      <c r="F63" s="12">
        <v>0</v>
      </c>
      <c r="G63" s="12">
        <v>36024.65</v>
      </c>
      <c r="H63" s="12">
        <v>36024.65</v>
      </c>
      <c r="I63" s="12">
        <v>0</v>
      </c>
      <c r="J63" s="12">
        <v>0</v>
      </c>
      <c r="K63" s="22">
        <v>15000</v>
      </c>
      <c r="L63" s="22">
        <v>51024.65</v>
      </c>
      <c r="M63" s="12">
        <f>42539.23+1051.25</f>
        <v>43590.48</v>
      </c>
      <c r="N63" s="12">
        <v>8485.42</v>
      </c>
    </row>
    <row r="64" spans="1:16" x14ac:dyDescent="0.25">
      <c r="A64" s="11" t="s">
        <v>40</v>
      </c>
      <c r="B64" s="41" t="s">
        <v>66</v>
      </c>
      <c r="C64" s="35">
        <v>6114.04</v>
      </c>
      <c r="D64" s="35">
        <v>5861.04</v>
      </c>
      <c r="E64" s="12">
        <v>1929.6</v>
      </c>
      <c r="F64" s="12">
        <v>253</v>
      </c>
      <c r="G64" s="12">
        <v>4655</v>
      </c>
      <c r="H64" s="12">
        <v>4435</v>
      </c>
      <c r="I64" s="12">
        <v>684</v>
      </c>
      <c r="J64" s="12">
        <v>220</v>
      </c>
      <c r="K64" s="22">
        <v>0</v>
      </c>
      <c r="L64" s="22">
        <v>4655</v>
      </c>
      <c r="M64" s="12">
        <v>1578.41</v>
      </c>
      <c r="N64" s="12">
        <v>3076.59</v>
      </c>
    </row>
    <row r="65" spans="1:14" ht="22.5" x14ac:dyDescent="0.25">
      <c r="A65" s="11" t="s">
        <v>52</v>
      </c>
      <c r="B65" s="41" t="s">
        <v>67</v>
      </c>
      <c r="C65" s="35">
        <v>374000</v>
      </c>
      <c r="D65" s="35">
        <v>249080</v>
      </c>
      <c r="E65" s="12">
        <v>0</v>
      </c>
      <c r="F65" s="12">
        <v>124920</v>
      </c>
      <c r="G65" s="12">
        <v>374000</v>
      </c>
      <c r="H65" s="12">
        <v>346000</v>
      </c>
      <c r="I65" s="12">
        <v>0</v>
      </c>
      <c r="J65" s="12">
        <v>28000</v>
      </c>
      <c r="K65" s="22">
        <v>8000</v>
      </c>
      <c r="L65" s="22">
        <v>382000</v>
      </c>
      <c r="M65" s="12">
        <v>263169.76</v>
      </c>
      <c r="N65" s="12">
        <v>118830.24</v>
      </c>
    </row>
    <row r="66" spans="1:14" x14ac:dyDescent="0.25">
      <c r="A66" s="11" t="s">
        <v>31</v>
      </c>
      <c r="B66" s="41" t="s">
        <v>68</v>
      </c>
      <c r="C66" s="35">
        <v>854686</v>
      </c>
      <c r="D66" s="35">
        <v>829686</v>
      </c>
      <c r="E66" s="12">
        <v>0</v>
      </c>
      <c r="F66" s="12">
        <v>25000</v>
      </c>
      <c r="G66" s="12">
        <v>849700</v>
      </c>
      <c r="H66" s="12">
        <v>824700</v>
      </c>
      <c r="I66" s="12">
        <v>0</v>
      </c>
      <c r="J66" s="12">
        <v>25000</v>
      </c>
      <c r="K66" s="22">
        <v>0</v>
      </c>
      <c r="L66" s="22">
        <v>849700</v>
      </c>
      <c r="M66" s="12">
        <f>719559.36</f>
        <v>719559.36</v>
      </c>
      <c r="N66" s="12">
        <v>130140.64</v>
      </c>
    </row>
    <row r="67" spans="1:14" x14ac:dyDescent="0.25">
      <c r="A67" s="11" t="s">
        <v>69</v>
      </c>
      <c r="B67" s="41" t="s">
        <v>70</v>
      </c>
      <c r="C67" s="34">
        <f t="shared" ref="C67:N67" si="14">SUM(C68:C69)</f>
        <v>260080</v>
      </c>
      <c r="D67" s="34">
        <f t="shared" si="14"/>
        <v>107176</v>
      </c>
      <c r="E67" s="17">
        <f t="shared" si="14"/>
        <v>22958.16</v>
      </c>
      <c r="F67" s="17">
        <f t="shared" si="14"/>
        <v>152904</v>
      </c>
      <c r="G67" s="17">
        <f t="shared" si="14"/>
        <v>97757.97</v>
      </c>
      <c r="H67" s="17">
        <f t="shared" si="14"/>
        <v>95236.97</v>
      </c>
      <c r="I67" s="17">
        <f t="shared" si="14"/>
        <v>7872</v>
      </c>
      <c r="J67" s="17">
        <f t="shared" si="14"/>
        <v>2521</v>
      </c>
      <c r="K67" s="21">
        <f t="shared" si="14"/>
        <v>-53315.97</v>
      </c>
      <c r="L67" s="21">
        <f t="shared" si="14"/>
        <v>44442</v>
      </c>
      <c r="M67" s="17">
        <f t="shared" si="14"/>
        <v>31382.14</v>
      </c>
      <c r="N67" s="17">
        <f t="shared" si="14"/>
        <v>13059.86</v>
      </c>
    </row>
    <row r="68" spans="1:14" x14ac:dyDescent="0.25">
      <c r="A68" s="11" t="s">
        <v>28</v>
      </c>
      <c r="B68" s="41" t="s">
        <v>71</v>
      </c>
      <c r="C68" s="35">
        <v>220300</v>
      </c>
      <c r="D68" s="35">
        <v>67396</v>
      </c>
      <c r="E68" s="12">
        <v>22190.16</v>
      </c>
      <c r="F68" s="12">
        <v>152904</v>
      </c>
      <c r="G68" s="12">
        <v>90010.73</v>
      </c>
      <c r="H68" s="12">
        <v>87693.73</v>
      </c>
      <c r="I68" s="12">
        <v>7236</v>
      </c>
      <c r="J68" s="12">
        <v>2317</v>
      </c>
      <c r="K68" s="22">
        <v>-62045.73</v>
      </c>
      <c r="L68" s="22">
        <v>27965</v>
      </c>
      <c r="M68" s="12">
        <v>15955.14</v>
      </c>
      <c r="N68" s="12">
        <v>12009.86</v>
      </c>
    </row>
    <row r="69" spans="1:14" x14ac:dyDescent="0.25">
      <c r="A69" s="11" t="s">
        <v>41</v>
      </c>
      <c r="B69" s="41" t="s">
        <v>72</v>
      </c>
      <c r="C69" s="35">
        <v>39780</v>
      </c>
      <c r="D69" s="35">
        <v>39780</v>
      </c>
      <c r="E69" s="12">
        <v>768</v>
      </c>
      <c r="F69" s="12">
        <v>0</v>
      </c>
      <c r="G69" s="12">
        <v>7747.24</v>
      </c>
      <c r="H69" s="12">
        <v>7543.24</v>
      </c>
      <c r="I69" s="12">
        <v>636</v>
      </c>
      <c r="J69" s="12">
        <v>204</v>
      </c>
      <c r="K69" s="22">
        <v>8729.76</v>
      </c>
      <c r="L69" s="22">
        <v>16477</v>
      </c>
      <c r="M69" s="12">
        <v>15427</v>
      </c>
      <c r="N69" s="12">
        <v>1050</v>
      </c>
    </row>
    <row r="70" spans="1:14" x14ac:dyDescent="0.25">
      <c r="A70" s="18"/>
      <c r="B70" s="44" t="s">
        <v>73</v>
      </c>
      <c r="C70" s="36">
        <f t="shared" ref="C70:N70" si="15">C59+C67</f>
        <v>1703896.04</v>
      </c>
      <c r="D70" s="36">
        <f t="shared" si="15"/>
        <v>1400819.04</v>
      </c>
      <c r="E70" s="19">
        <f t="shared" si="15"/>
        <v>24887.759999999998</v>
      </c>
      <c r="F70" s="19">
        <f t="shared" si="15"/>
        <v>303077</v>
      </c>
      <c r="G70" s="19">
        <f t="shared" si="15"/>
        <v>1536137.6199999999</v>
      </c>
      <c r="H70" s="19">
        <f t="shared" si="15"/>
        <v>1480396.6199999999</v>
      </c>
      <c r="I70" s="19">
        <f t="shared" si="15"/>
        <v>8556</v>
      </c>
      <c r="J70" s="19">
        <f t="shared" si="15"/>
        <v>55741</v>
      </c>
      <c r="K70" s="23">
        <f t="shared" si="15"/>
        <v>228684.03</v>
      </c>
      <c r="L70" s="23">
        <f t="shared" si="15"/>
        <v>1764821.65</v>
      </c>
      <c r="M70" s="19">
        <f t="shared" si="15"/>
        <v>1492280.15</v>
      </c>
      <c r="N70" s="19">
        <f t="shared" si="15"/>
        <v>273592.75</v>
      </c>
    </row>
  </sheetData>
  <mergeCells count="37">
    <mergeCell ref="A3:P3"/>
    <mergeCell ref="A56:A58"/>
    <mergeCell ref="B56:B58"/>
    <mergeCell ref="C57:C58"/>
    <mergeCell ref="F57:F58"/>
    <mergeCell ref="G57:G58"/>
    <mergeCell ref="C56:F56"/>
    <mergeCell ref="D57:E57"/>
    <mergeCell ref="A5:P5"/>
    <mergeCell ref="P6:P8"/>
    <mergeCell ref="E6:H6"/>
    <mergeCell ref="I6:L6"/>
    <mergeCell ref="M6:N6"/>
    <mergeCell ref="J57:J58"/>
    <mergeCell ref="K57:K58"/>
    <mergeCell ref="L57:L58"/>
    <mergeCell ref="M56:M58"/>
    <mergeCell ref="N56:N58"/>
    <mergeCell ref="G56:J56"/>
    <mergeCell ref="K56:L56"/>
    <mergeCell ref="H57:I57"/>
    <mergeCell ref="F7:G7"/>
    <mergeCell ref="J7:K7"/>
    <mergeCell ref="O2:P2"/>
    <mergeCell ref="A1:P1"/>
    <mergeCell ref="A6:A8"/>
    <mergeCell ref="B6:B8"/>
    <mergeCell ref="C6:C8"/>
    <mergeCell ref="D6:D8"/>
    <mergeCell ref="E7:E8"/>
    <mergeCell ref="H7:H8"/>
    <mergeCell ref="I7:I8"/>
    <mergeCell ref="L7:L8"/>
    <mergeCell ref="M7:M8"/>
    <mergeCell ref="N7:N8"/>
    <mergeCell ref="O6:O8"/>
    <mergeCell ref="A4:P4"/>
  </mergeCells>
  <pageMargins left="0.25" right="0.25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A.Almaniene</dc:creator>
  <cp:lastModifiedBy>A.Almaniene</cp:lastModifiedBy>
  <cp:lastPrinted>2021-04-13T16:01:01Z</cp:lastPrinted>
  <dcterms:created xsi:type="dcterms:W3CDTF">2021-04-13T15:37:03Z</dcterms:created>
  <dcterms:modified xsi:type="dcterms:W3CDTF">2021-04-15T10:09:16Z</dcterms:modified>
</cp:coreProperties>
</file>